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worksheets/sheet3.xml" ContentType="application/vnd.openxmlformats-officedocument.spreadsheetml.worksheet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johnsleeva/Documents/Work 2019/Analytics Stories/Website Files/646037 c10/"/>
    </mc:Choice>
  </mc:AlternateContent>
  <xr:revisionPtr revIDLastSave="0" documentId="13_ncr:1_{52ECA94E-1080-8B41-95DC-B13011B22F8E}" xr6:coauthVersionLast="45" xr6:coauthVersionMax="45" xr10:uidLastSave="{00000000-0000-0000-0000-000000000000}"/>
  <bookViews>
    <workbookView xWindow="0" yWindow="460" windowWidth="22320" windowHeight="12060" tabRatio="667" activeTab="1" xr2:uid="{00000000-000D-0000-FFFF-FFFF00000000}"/>
  </bookViews>
  <sheets>
    <sheet name="Spring 2017" sheetId="15" r:id="rId1"/>
    <sheet name="CollectingData" sheetId="17" r:id="rId2"/>
    <sheet name="ThisOne" sheetId="18" r:id="rId3"/>
    <sheet name="BetterThanYouThink" sheetId="21" r:id="rId4"/>
    <sheet name="BetterSchools" sheetId="19" r:id="rId5"/>
  </sheets>
  <externalReferences>
    <externalReference r:id="rId6"/>
  </externalReferences>
  <definedNames>
    <definedName name="_xlnm._FilterDatabase" localSheetId="4" hidden="1">BetterSchools!$E$4:$O$853</definedName>
    <definedName name="_xlnm._FilterDatabase" localSheetId="3" hidden="1">BetterThanYouThink!$D$4:$O$853</definedName>
    <definedName name="_xlnm._FilterDatabase" localSheetId="0" hidden="1">'Spring 2017'!$A$2:$H$1705</definedName>
    <definedName name="_xlnm._FilterDatabase" localSheetId="2" hidden="1">ThisOne!$E$4:$O$853</definedName>
    <definedName name="Both_Math_and_ELA__Percent_Pass" localSheetId="4">BetterSchools!$L$5:$L$853</definedName>
    <definedName name="Both_Math_and_ELA__Percent_Pass" localSheetId="3">BetterThanYouThink!$L$5:$L$853</definedName>
    <definedName name="Both_Math_and_ELA__Percent_Pass">ThisOne!$L$5:$L$853</definedName>
    <definedName name="Error" localSheetId="4">BetterSchools!$N$5:$N$853</definedName>
    <definedName name="Error" localSheetId="3">BetterThanYouThink!$N$5:$N$853</definedName>
    <definedName name="Error">ThisOne!$N$5:$N$853</definedName>
    <definedName name="fraction_free" localSheetId="4">BetterSchools!$K$5:$K$853</definedName>
    <definedName name="fraction_free" localSheetId="3">BetterThanYouThink!$K$5:$K$853</definedName>
    <definedName name="fraction_free">ThisOne!$K$5:$K$853</definedName>
    <definedName name="int" localSheetId="4">BetterSchools!$G$3</definedName>
    <definedName name="int" localSheetId="3">BetterThanYouThink!$G$3</definedName>
    <definedName name="int">ThisOne!$G$3</definedName>
    <definedName name="slope" localSheetId="4">BetterSchools!$G$2</definedName>
    <definedName name="slope" localSheetId="3">BetterThanYouThink!$G$2</definedName>
    <definedName name="slope">ThisOne!$G$2</definedName>
    <definedName name="steyx" localSheetId="4">BetterSchools!$E$1</definedName>
    <definedName name="steyx" localSheetId="3">BetterThanYouThink!$E$1</definedName>
    <definedName name="steyx">ThisOne!$E$1</definedName>
  </definedNames>
  <calcPr calcId="191029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8" l="1"/>
  <c r="A4" i="21"/>
  <c r="J1" i="17" l="1"/>
  <c r="D853" i="21"/>
  <c r="D852" i="21"/>
  <c r="D851" i="21"/>
  <c r="D850" i="21"/>
  <c r="D849" i="21"/>
  <c r="D848" i="21"/>
  <c r="D847" i="21"/>
  <c r="D846" i="21"/>
  <c r="D845" i="21"/>
  <c r="D844" i="21"/>
  <c r="D843" i="21"/>
  <c r="D842" i="21"/>
  <c r="D841" i="21"/>
  <c r="D840" i="21"/>
  <c r="D839" i="21"/>
  <c r="D838" i="21"/>
  <c r="D837" i="21"/>
  <c r="D836" i="21"/>
  <c r="D835" i="21"/>
  <c r="D834" i="21"/>
  <c r="D833" i="21"/>
  <c r="D832" i="21"/>
  <c r="D831" i="21"/>
  <c r="D830" i="21"/>
  <c r="D829" i="21"/>
  <c r="D828" i="21"/>
  <c r="D827" i="21"/>
  <c r="D826" i="21"/>
  <c r="D825" i="21"/>
  <c r="D824" i="21"/>
  <c r="D823" i="21"/>
  <c r="D822" i="21"/>
  <c r="D821" i="21"/>
  <c r="D820" i="21"/>
  <c r="D819" i="21"/>
  <c r="D818" i="21"/>
  <c r="D817" i="21"/>
  <c r="D816" i="21"/>
  <c r="D815" i="21"/>
  <c r="D814" i="21"/>
  <c r="D813" i="21"/>
  <c r="D812" i="21"/>
  <c r="D811" i="21"/>
  <c r="D810" i="21"/>
  <c r="D809" i="21"/>
  <c r="D808" i="21"/>
  <c r="D807" i="21"/>
  <c r="D806" i="21"/>
  <c r="D805" i="21"/>
  <c r="D804" i="21"/>
  <c r="D803" i="21"/>
  <c r="D802" i="21"/>
  <c r="D801" i="21"/>
  <c r="D800" i="21"/>
  <c r="D799" i="21"/>
  <c r="D798" i="21"/>
  <c r="D797" i="21"/>
  <c r="D796" i="21"/>
  <c r="D795" i="21"/>
  <c r="D794" i="21"/>
  <c r="D793" i="21"/>
  <c r="D792" i="21"/>
  <c r="D791" i="21"/>
  <c r="D790" i="21"/>
  <c r="D789" i="21"/>
  <c r="D788" i="21"/>
  <c r="D787" i="21"/>
  <c r="D786" i="21"/>
  <c r="D785" i="21"/>
  <c r="D784" i="21"/>
  <c r="D783" i="21"/>
  <c r="D782" i="21"/>
  <c r="D781" i="21"/>
  <c r="D780" i="21"/>
  <c r="D779" i="21"/>
  <c r="D778" i="21"/>
  <c r="D777" i="21"/>
  <c r="D776" i="21"/>
  <c r="D775" i="21"/>
  <c r="D774" i="21"/>
  <c r="D773" i="21"/>
  <c r="D772" i="21"/>
  <c r="D771" i="21"/>
  <c r="D770" i="21"/>
  <c r="D769" i="21"/>
  <c r="D768" i="21"/>
  <c r="D767" i="21"/>
  <c r="D766" i="21"/>
  <c r="D765" i="21"/>
  <c r="D764" i="21"/>
  <c r="D763" i="21"/>
  <c r="D762" i="21"/>
  <c r="D761" i="21"/>
  <c r="D760" i="21"/>
  <c r="D759" i="21"/>
  <c r="D758" i="21"/>
  <c r="D757" i="21"/>
  <c r="D756" i="21"/>
  <c r="D755" i="21"/>
  <c r="D754" i="21"/>
  <c r="D753" i="21"/>
  <c r="D752" i="21"/>
  <c r="D751" i="21"/>
  <c r="D750" i="21"/>
  <c r="D749" i="21"/>
  <c r="D748" i="21"/>
  <c r="D747" i="21"/>
  <c r="D746" i="21"/>
  <c r="D745" i="21"/>
  <c r="D744" i="21"/>
  <c r="D743" i="21"/>
  <c r="D742" i="21"/>
  <c r="D741" i="21"/>
  <c r="D740" i="21"/>
  <c r="D739" i="21"/>
  <c r="D738" i="21"/>
  <c r="D737" i="21"/>
  <c r="D736" i="21"/>
  <c r="D735" i="21"/>
  <c r="D734" i="21"/>
  <c r="D733" i="21"/>
  <c r="D732" i="21"/>
  <c r="D731" i="21"/>
  <c r="D730" i="21"/>
  <c r="D729" i="21"/>
  <c r="D728" i="21"/>
  <c r="D727" i="21"/>
  <c r="D726" i="21"/>
  <c r="D725" i="21"/>
  <c r="D724" i="21"/>
  <c r="D723" i="21"/>
  <c r="D722" i="21"/>
  <c r="D721" i="21"/>
  <c r="D720" i="21"/>
  <c r="D719" i="21"/>
  <c r="D718" i="21"/>
  <c r="D717" i="21"/>
  <c r="D716" i="21"/>
  <c r="D715" i="21"/>
  <c r="D714" i="21"/>
  <c r="D713" i="21"/>
  <c r="D712" i="21"/>
  <c r="D711" i="21"/>
  <c r="D710" i="21"/>
  <c r="D709" i="21"/>
  <c r="D708" i="21"/>
  <c r="D707" i="21"/>
  <c r="D706" i="21"/>
  <c r="D705" i="21"/>
  <c r="D704" i="21"/>
  <c r="D703" i="21"/>
  <c r="D702" i="21"/>
  <c r="D701" i="21"/>
  <c r="D700" i="21"/>
  <c r="D699" i="21"/>
  <c r="D698" i="21"/>
  <c r="D697" i="21"/>
  <c r="D696" i="21"/>
  <c r="D695" i="21"/>
  <c r="D694" i="21"/>
  <c r="D693" i="21"/>
  <c r="D692" i="21"/>
  <c r="D691" i="21"/>
  <c r="D690" i="21"/>
  <c r="D689" i="21"/>
  <c r="D688" i="21"/>
  <c r="D687" i="21"/>
  <c r="D686" i="21"/>
  <c r="D685" i="21"/>
  <c r="D684" i="21"/>
  <c r="D683" i="21"/>
  <c r="D682" i="21"/>
  <c r="D681" i="21"/>
  <c r="D680" i="21"/>
  <c r="D679" i="21"/>
  <c r="D678" i="21"/>
  <c r="D677" i="21"/>
  <c r="D676" i="21"/>
  <c r="D675" i="21"/>
  <c r="D674" i="21"/>
  <c r="D673" i="21"/>
  <c r="D672" i="21"/>
  <c r="D671" i="21"/>
  <c r="D670" i="21"/>
  <c r="D669" i="21"/>
  <c r="D668" i="21"/>
  <c r="D667" i="21"/>
  <c r="D666" i="21"/>
  <c r="D665" i="21"/>
  <c r="D664" i="21"/>
  <c r="D663" i="21"/>
  <c r="D662" i="21"/>
  <c r="D661" i="21"/>
  <c r="D660" i="21"/>
  <c r="D659" i="21"/>
  <c r="D658" i="21"/>
  <c r="D657" i="21"/>
  <c r="D656" i="21"/>
  <c r="D655" i="21"/>
  <c r="D654" i="21"/>
  <c r="D653" i="21"/>
  <c r="D652" i="21"/>
  <c r="D651" i="21"/>
  <c r="D650" i="21"/>
  <c r="D649" i="21"/>
  <c r="D648" i="21"/>
  <c r="D647" i="21"/>
  <c r="D646" i="21"/>
  <c r="D645" i="21"/>
  <c r="D644" i="21"/>
  <c r="D643" i="21"/>
  <c r="D642" i="21"/>
  <c r="D641" i="21"/>
  <c r="D640" i="21"/>
  <c r="D639" i="21"/>
  <c r="D638" i="21"/>
  <c r="D637" i="21"/>
  <c r="D636" i="21"/>
  <c r="D635" i="21"/>
  <c r="D634" i="21"/>
  <c r="D633" i="21"/>
  <c r="D632" i="21"/>
  <c r="D631" i="21"/>
  <c r="D630" i="21"/>
  <c r="D629" i="21"/>
  <c r="D628" i="21"/>
  <c r="D627" i="21"/>
  <c r="D626" i="21"/>
  <c r="D625" i="21"/>
  <c r="D624" i="21"/>
  <c r="D623" i="21"/>
  <c r="D622" i="21"/>
  <c r="D621" i="21"/>
  <c r="D620" i="21"/>
  <c r="D619" i="21"/>
  <c r="D618" i="21"/>
  <c r="D617" i="21"/>
  <c r="D616" i="21"/>
  <c r="D615" i="21"/>
  <c r="D614" i="21"/>
  <c r="D613" i="21"/>
  <c r="D612" i="21"/>
  <c r="D611" i="21"/>
  <c r="D610" i="21"/>
  <c r="D609" i="21"/>
  <c r="D608" i="21"/>
  <c r="D607" i="21"/>
  <c r="D606" i="21"/>
  <c r="D605" i="21"/>
  <c r="D604" i="21"/>
  <c r="D603" i="21"/>
  <c r="D602" i="21"/>
  <c r="D601" i="21"/>
  <c r="D600" i="21"/>
  <c r="D599" i="21"/>
  <c r="D598" i="21"/>
  <c r="D597" i="21"/>
  <c r="D596" i="21"/>
  <c r="D595" i="21"/>
  <c r="D594" i="21"/>
  <c r="D593" i="21"/>
  <c r="D592" i="21"/>
  <c r="D591" i="21"/>
  <c r="D590" i="21"/>
  <c r="D589" i="21"/>
  <c r="D588" i="21"/>
  <c r="D587" i="21"/>
  <c r="D586" i="21"/>
  <c r="D585" i="21"/>
  <c r="D584" i="21"/>
  <c r="D583" i="21"/>
  <c r="D582" i="21"/>
  <c r="D581" i="21"/>
  <c r="D580" i="21"/>
  <c r="D579" i="21"/>
  <c r="D578" i="21"/>
  <c r="D577" i="21"/>
  <c r="D576" i="21"/>
  <c r="D575" i="21"/>
  <c r="D574" i="21"/>
  <c r="D573" i="21"/>
  <c r="D572" i="21"/>
  <c r="D571" i="21"/>
  <c r="D570" i="21"/>
  <c r="D569" i="21"/>
  <c r="D568" i="21"/>
  <c r="D567" i="21"/>
  <c r="D566" i="21"/>
  <c r="D565" i="21"/>
  <c r="D564" i="21"/>
  <c r="D563" i="21"/>
  <c r="D562" i="21"/>
  <c r="D561" i="21"/>
  <c r="D560" i="21"/>
  <c r="D559" i="21"/>
  <c r="D558" i="21"/>
  <c r="D557" i="21"/>
  <c r="D556" i="21"/>
  <c r="D555" i="21"/>
  <c r="D554" i="21"/>
  <c r="D553" i="21"/>
  <c r="D552" i="21"/>
  <c r="D551" i="21"/>
  <c r="D550" i="21"/>
  <c r="D549" i="21"/>
  <c r="D548" i="21"/>
  <c r="D547" i="21"/>
  <c r="D546" i="21"/>
  <c r="D545" i="21"/>
  <c r="D544" i="21"/>
  <c r="D543" i="21"/>
  <c r="D542" i="21"/>
  <c r="D541" i="21"/>
  <c r="D540" i="21"/>
  <c r="D539" i="21"/>
  <c r="D538" i="21"/>
  <c r="D537" i="21"/>
  <c r="D536" i="21"/>
  <c r="D535" i="21"/>
  <c r="D534" i="21"/>
  <c r="D533" i="21"/>
  <c r="D532" i="21"/>
  <c r="D531" i="21"/>
  <c r="D530" i="21"/>
  <c r="D529" i="21"/>
  <c r="D528" i="21"/>
  <c r="D527" i="21"/>
  <c r="D526" i="21"/>
  <c r="D525" i="21"/>
  <c r="D524" i="21"/>
  <c r="D523" i="21"/>
  <c r="D522" i="21"/>
  <c r="D521" i="21"/>
  <c r="D520" i="21"/>
  <c r="D519" i="21"/>
  <c r="D518" i="21"/>
  <c r="D517" i="21"/>
  <c r="D516" i="21"/>
  <c r="D515" i="21"/>
  <c r="D514" i="21"/>
  <c r="D513" i="21"/>
  <c r="D512" i="21"/>
  <c r="D511" i="21"/>
  <c r="D510" i="21"/>
  <c r="D509" i="21"/>
  <c r="D508" i="21"/>
  <c r="D507" i="21"/>
  <c r="D506" i="21"/>
  <c r="D505" i="21"/>
  <c r="D504" i="21"/>
  <c r="D503" i="21"/>
  <c r="D502" i="21"/>
  <c r="D501" i="21"/>
  <c r="D500" i="21"/>
  <c r="D499" i="21"/>
  <c r="D498" i="21"/>
  <c r="D497" i="21"/>
  <c r="D496" i="21"/>
  <c r="D495" i="21"/>
  <c r="D494" i="21"/>
  <c r="D493" i="21"/>
  <c r="D492" i="21"/>
  <c r="D491" i="21"/>
  <c r="D490" i="21"/>
  <c r="D489" i="21"/>
  <c r="D488" i="21"/>
  <c r="D487" i="21"/>
  <c r="D486" i="21"/>
  <c r="D485" i="21"/>
  <c r="D484" i="21"/>
  <c r="D483" i="21"/>
  <c r="D482" i="21"/>
  <c r="D481" i="21"/>
  <c r="D480" i="21"/>
  <c r="D479" i="21"/>
  <c r="D478" i="21"/>
  <c r="D477" i="21"/>
  <c r="D476" i="21"/>
  <c r="D475" i="21"/>
  <c r="D474" i="21"/>
  <c r="D473" i="21"/>
  <c r="D472" i="21"/>
  <c r="D471" i="21"/>
  <c r="D470" i="21"/>
  <c r="D469" i="21"/>
  <c r="D468" i="21"/>
  <c r="D467" i="21"/>
  <c r="D466" i="21"/>
  <c r="D465" i="21"/>
  <c r="D464" i="21"/>
  <c r="D463" i="21"/>
  <c r="D462" i="21"/>
  <c r="D461" i="21"/>
  <c r="D460" i="21"/>
  <c r="D459" i="21"/>
  <c r="D458" i="21"/>
  <c r="D457" i="21"/>
  <c r="D456" i="21"/>
  <c r="D455" i="21"/>
  <c r="D454" i="21"/>
  <c r="D453" i="21"/>
  <c r="D452" i="21"/>
  <c r="D451" i="21"/>
  <c r="D450" i="21"/>
  <c r="D449" i="21"/>
  <c r="D448" i="21"/>
  <c r="D447" i="21"/>
  <c r="D446" i="21"/>
  <c r="D445" i="21"/>
  <c r="D444" i="21"/>
  <c r="D443" i="21"/>
  <c r="D442" i="21"/>
  <c r="D441" i="21"/>
  <c r="D440" i="21"/>
  <c r="D439" i="21"/>
  <c r="D438" i="21"/>
  <c r="D437" i="21"/>
  <c r="D436" i="21"/>
  <c r="D435" i="21"/>
  <c r="D434" i="21"/>
  <c r="D433" i="21"/>
  <c r="D432" i="21"/>
  <c r="D431" i="21"/>
  <c r="D430" i="21"/>
  <c r="D429" i="21"/>
  <c r="D428" i="21"/>
  <c r="D427" i="21"/>
  <c r="D426" i="21"/>
  <c r="D425" i="21"/>
  <c r="D424" i="21"/>
  <c r="D423" i="21"/>
  <c r="D422" i="21"/>
  <c r="D421" i="21"/>
  <c r="D420" i="21"/>
  <c r="D419" i="21"/>
  <c r="D418" i="21"/>
  <c r="D417" i="21"/>
  <c r="D416" i="21"/>
  <c r="D415" i="21"/>
  <c r="D414" i="21"/>
  <c r="D413" i="21"/>
  <c r="D412" i="21"/>
  <c r="D411" i="21"/>
  <c r="D410" i="21"/>
  <c r="D409" i="21"/>
  <c r="D408" i="21"/>
  <c r="D407" i="21"/>
  <c r="D406" i="21"/>
  <c r="D405" i="21"/>
  <c r="D404" i="21"/>
  <c r="D403" i="21"/>
  <c r="D402" i="21"/>
  <c r="D401" i="21"/>
  <c r="D400" i="21"/>
  <c r="D399" i="21"/>
  <c r="D398" i="21"/>
  <c r="D397" i="21"/>
  <c r="D396" i="21"/>
  <c r="D395" i="21"/>
  <c r="D394" i="21"/>
  <c r="D393" i="21"/>
  <c r="D392" i="21"/>
  <c r="D391" i="21"/>
  <c r="D390" i="21"/>
  <c r="D389" i="21"/>
  <c r="D388" i="21"/>
  <c r="D387" i="21"/>
  <c r="D386" i="21"/>
  <c r="D385" i="21"/>
  <c r="D384" i="21"/>
  <c r="D383" i="21"/>
  <c r="D382" i="21"/>
  <c r="D381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6" i="21"/>
  <c r="D365" i="21"/>
  <c r="D364" i="21"/>
  <c r="D363" i="21"/>
  <c r="D362" i="21"/>
  <c r="D361" i="21"/>
  <c r="D360" i="21"/>
  <c r="D359" i="21"/>
  <c r="D358" i="21"/>
  <c r="D357" i="21"/>
  <c r="D356" i="21"/>
  <c r="D355" i="21"/>
  <c r="D354" i="21"/>
  <c r="D353" i="21"/>
  <c r="D352" i="21"/>
  <c r="D351" i="21"/>
  <c r="D350" i="21"/>
  <c r="D349" i="21"/>
  <c r="D348" i="21"/>
  <c r="D347" i="21"/>
  <c r="D346" i="21"/>
  <c r="D345" i="21"/>
  <c r="D344" i="21"/>
  <c r="D343" i="21"/>
  <c r="D342" i="21"/>
  <c r="D341" i="21"/>
  <c r="D340" i="21"/>
  <c r="D339" i="21"/>
  <c r="D338" i="21"/>
  <c r="D337" i="21"/>
  <c r="D336" i="21"/>
  <c r="D335" i="21"/>
  <c r="D334" i="21"/>
  <c r="D333" i="21"/>
  <c r="D332" i="21"/>
  <c r="D331" i="21"/>
  <c r="D330" i="21"/>
  <c r="D329" i="21"/>
  <c r="D328" i="21"/>
  <c r="D327" i="21"/>
  <c r="D326" i="21"/>
  <c r="D325" i="21"/>
  <c r="D324" i="21"/>
  <c r="D323" i="21"/>
  <c r="D322" i="21"/>
  <c r="D321" i="21"/>
  <c r="D320" i="21"/>
  <c r="D319" i="21"/>
  <c r="D318" i="21"/>
  <c r="D317" i="21"/>
  <c r="D316" i="21"/>
  <c r="D315" i="21"/>
  <c r="D314" i="21"/>
  <c r="D313" i="21"/>
  <c r="D312" i="21"/>
  <c r="D311" i="21"/>
  <c r="D310" i="21"/>
  <c r="D309" i="21"/>
  <c r="D308" i="21"/>
  <c r="D307" i="21"/>
  <c r="D306" i="21"/>
  <c r="D305" i="21"/>
  <c r="D304" i="21"/>
  <c r="D303" i="21"/>
  <c r="D302" i="21"/>
  <c r="D301" i="21"/>
  <c r="D300" i="21"/>
  <c r="D299" i="21"/>
  <c r="D298" i="21"/>
  <c r="D297" i="21"/>
  <c r="D296" i="21"/>
  <c r="D295" i="21"/>
  <c r="D294" i="21"/>
  <c r="D293" i="21"/>
  <c r="D292" i="21"/>
  <c r="D291" i="21"/>
  <c r="D290" i="21"/>
  <c r="D289" i="21"/>
  <c r="D288" i="21"/>
  <c r="D287" i="21"/>
  <c r="D286" i="21"/>
  <c r="D285" i="21"/>
  <c r="D284" i="21"/>
  <c r="D283" i="21"/>
  <c r="D282" i="21"/>
  <c r="D281" i="21"/>
  <c r="D280" i="21"/>
  <c r="D279" i="21"/>
  <c r="D278" i="21"/>
  <c r="D277" i="21"/>
  <c r="D276" i="21"/>
  <c r="D275" i="21"/>
  <c r="D274" i="21"/>
  <c r="D273" i="21"/>
  <c r="D272" i="21"/>
  <c r="D271" i="21"/>
  <c r="D270" i="21"/>
  <c r="D269" i="21"/>
  <c r="D268" i="21"/>
  <c r="D267" i="21"/>
  <c r="D266" i="21"/>
  <c r="D265" i="21"/>
  <c r="D264" i="21"/>
  <c r="D263" i="21"/>
  <c r="D262" i="21"/>
  <c r="D261" i="21"/>
  <c r="D260" i="21"/>
  <c r="D259" i="21"/>
  <c r="D258" i="21"/>
  <c r="D257" i="21"/>
  <c r="D256" i="21"/>
  <c r="D255" i="21"/>
  <c r="D254" i="21"/>
  <c r="D253" i="21"/>
  <c r="D252" i="21"/>
  <c r="D251" i="21"/>
  <c r="D250" i="21"/>
  <c r="D249" i="21"/>
  <c r="D248" i="21"/>
  <c r="D247" i="21"/>
  <c r="D246" i="21"/>
  <c r="D245" i="21"/>
  <c r="D244" i="21"/>
  <c r="D243" i="21"/>
  <c r="D242" i="21"/>
  <c r="D241" i="21"/>
  <c r="D240" i="21"/>
  <c r="D239" i="21"/>
  <c r="D238" i="21"/>
  <c r="D237" i="21"/>
  <c r="D236" i="21"/>
  <c r="D235" i="21"/>
  <c r="D234" i="21"/>
  <c r="D233" i="21"/>
  <c r="D232" i="21"/>
  <c r="D231" i="21"/>
  <c r="D230" i="21"/>
  <c r="D229" i="21"/>
  <c r="D228" i="21"/>
  <c r="D227" i="21"/>
  <c r="D226" i="21"/>
  <c r="D225" i="21"/>
  <c r="D224" i="21"/>
  <c r="D223" i="21"/>
  <c r="D222" i="21"/>
  <c r="D221" i="21"/>
  <c r="D220" i="21"/>
  <c r="D219" i="21"/>
  <c r="D218" i="21"/>
  <c r="D217" i="21"/>
  <c r="D216" i="21"/>
  <c r="D215" i="21"/>
  <c r="D214" i="21"/>
  <c r="D213" i="21"/>
  <c r="D212" i="21"/>
  <c r="D211" i="21"/>
  <c r="D210" i="21"/>
  <c r="D209" i="21"/>
  <c r="D208" i="21"/>
  <c r="D207" i="21"/>
  <c r="D206" i="21"/>
  <c r="D205" i="21"/>
  <c r="D204" i="21"/>
  <c r="D203" i="21"/>
  <c r="D202" i="21"/>
  <c r="D201" i="21"/>
  <c r="D200" i="21"/>
  <c r="D199" i="21"/>
  <c r="D198" i="21"/>
  <c r="D197" i="21"/>
  <c r="D196" i="21"/>
  <c r="D195" i="21"/>
  <c r="D194" i="21"/>
  <c r="D193" i="21"/>
  <c r="D192" i="21"/>
  <c r="D191" i="21"/>
  <c r="D190" i="21"/>
  <c r="D189" i="21"/>
  <c r="D188" i="21"/>
  <c r="D187" i="21"/>
  <c r="D186" i="21"/>
  <c r="D185" i="21"/>
  <c r="D184" i="21"/>
  <c r="D183" i="21"/>
  <c r="D182" i="21"/>
  <c r="D181" i="21"/>
  <c r="D180" i="21"/>
  <c r="D179" i="21"/>
  <c r="D178" i="21"/>
  <c r="D177" i="21"/>
  <c r="D176" i="21"/>
  <c r="D175" i="21"/>
  <c r="D174" i="21"/>
  <c r="D173" i="21"/>
  <c r="D172" i="21"/>
  <c r="D171" i="21"/>
  <c r="D170" i="21"/>
  <c r="D169" i="21"/>
  <c r="D168" i="21"/>
  <c r="D167" i="21"/>
  <c r="D166" i="21"/>
  <c r="D165" i="21"/>
  <c r="D164" i="21"/>
  <c r="D163" i="21"/>
  <c r="D162" i="21"/>
  <c r="D161" i="21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L3" i="21"/>
  <c r="G3" i="21"/>
  <c r="J2" i="21"/>
  <c r="I2" i="21"/>
  <c r="G2" i="21"/>
  <c r="G1" i="21"/>
  <c r="E1" i="21"/>
  <c r="J2" i="18"/>
  <c r="M65" i="21" l="1"/>
  <c r="N65" i="21" s="1"/>
  <c r="M149" i="21"/>
  <c r="N149" i="21" s="1"/>
  <c r="M20" i="21"/>
  <c r="N20" i="21" s="1"/>
  <c r="M44" i="21"/>
  <c r="N44" i="21" s="1"/>
  <c r="M75" i="21"/>
  <c r="N75" i="21" s="1"/>
  <c r="M83" i="21"/>
  <c r="N83" i="21" s="1"/>
  <c r="M91" i="21"/>
  <c r="N91" i="21" s="1"/>
  <c r="M99" i="21"/>
  <c r="N99" i="21" s="1"/>
  <c r="M107" i="21"/>
  <c r="N107" i="21" s="1"/>
  <c r="M115" i="21"/>
  <c r="N115" i="21" s="1"/>
  <c r="M123" i="21"/>
  <c r="N123" i="21" s="1"/>
  <c r="M131" i="21"/>
  <c r="N131" i="21" s="1"/>
  <c r="M139" i="21"/>
  <c r="N139" i="21" s="1"/>
  <c r="M147" i="21"/>
  <c r="N147" i="21" s="1"/>
  <c r="M26" i="21"/>
  <c r="N26" i="21" s="1"/>
  <c r="M50" i="21"/>
  <c r="N50" i="21" s="1"/>
  <c r="M73" i="21"/>
  <c r="N73" i="21" s="1"/>
  <c r="M145" i="21"/>
  <c r="N145" i="21" s="1"/>
  <c r="M12" i="21"/>
  <c r="N12" i="21" s="1"/>
  <c r="M36" i="21"/>
  <c r="N36" i="21" s="1"/>
  <c r="M18" i="21"/>
  <c r="N18" i="21" s="1"/>
  <c r="M42" i="21"/>
  <c r="N42" i="21" s="1"/>
  <c r="M81" i="21"/>
  <c r="N81" i="21" s="1"/>
  <c r="M16" i="21"/>
  <c r="N16" i="21" s="1"/>
  <c r="M24" i="21"/>
  <c r="N24" i="21" s="1"/>
  <c r="M48" i="21"/>
  <c r="N48" i="21" s="1"/>
  <c r="M56" i="21"/>
  <c r="N56" i="21" s="1"/>
  <c r="M135" i="21"/>
  <c r="N135" i="21" s="1"/>
  <c r="M143" i="21"/>
  <c r="N143" i="21" s="1"/>
  <c r="M28" i="21"/>
  <c r="N28" i="21" s="1"/>
  <c r="M52" i="21"/>
  <c r="N52" i="21" s="1"/>
  <c r="M10" i="21"/>
  <c r="N10" i="21" s="1"/>
  <c r="M34" i="21"/>
  <c r="N34" i="21" s="1"/>
  <c r="M58" i="21"/>
  <c r="N58" i="21" s="1"/>
  <c r="M89" i="21"/>
  <c r="N89" i="21" s="1"/>
  <c r="M97" i="21"/>
  <c r="N97" i="21" s="1"/>
  <c r="M105" i="21"/>
  <c r="N105" i="21" s="1"/>
  <c r="M113" i="21"/>
  <c r="N113" i="21" s="1"/>
  <c r="M121" i="21"/>
  <c r="N121" i="21" s="1"/>
  <c r="M129" i="21"/>
  <c r="N129" i="21" s="1"/>
  <c r="M137" i="21"/>
  <c r="N137" i="21" s="1"/>
  <c r="M8" i="21"/>
  <c r="N8" i="21" s="1"/>
  <c r="M32" i="21"/>
  <c r="N32" i="21" s="1"/>
  <c r="M40" i="21"/>
  <c r="N40" i="21" s="1"/>
  <c r="M62" i="21"/>
  <c r="N62" i="21" s="1"/>
  <c r="M71" i="21"/>
  <c r="N71" i="21" s="1"/>
  <c r="M79" i="21"/>
  <c r="N79" i="21" s="1"/>
  <c r="M87" i="21"/>
  <c r="N87" i="21" s="1"/>
  <c r="M95" i="21"/>
  <c r="N95" i="21" s="1"/>
  <c r="M103" i="21"/>
  <c r="N103" i="21" s="1"/>
  <c r="M111" i="21"/>
  <c r="N111" i="21" s="1"/>
  <c r="M119" i="21"/>
  <c r="N119" i="21" s="1"/>
  <c r="M127" i="21"/>
  <c r="N127" i="21" s="1"/>
  <c r="M6" i="21"/>
  <c r="N6" i="21" s="1"/>
  <c r="M14" i="21"/>
  <c r="N14" i="21" s="1"/>
  <c r="M22" i="21"/>
  <c r="N22" i="21" s="1"/>
  <c r="M30" i="21"/>
  <c r="N30" i="21" s="1"/>
  <c r="M38" i="21"/>
  <c r="N38" i="21" s="1"/>
  <c r="M46" i="21"/>
  <c r="N46" i="21" s="1"/>
  <c r="M54" i="21"/>
  <c r="N54" i="21" s="1"/>
  <c r="M66" i="21"/>
  <c r="N66" i="21" s="1"/>
  <c r="M69" i="21"/>
  <c r="N69" i="21" s="1"/>
  <c r="M77" i="21"/>
  <c r="N77" i="21" s="1"/>
  <c r="M85" i="21"/>
  <c r="N85" i="21" s="1"/>
  <c r="M93" i="21"/>
  <c r="N93" i="21" s="1"/>
  <c r="M101" i="21"/>
  <c r="N101" i="21" s="1"/>
  <c r="M109" i="21"/>
  <c r="N109" i="21" s="1"/>
  <c r="M117" i="21"/>
  <c r="N117" i="21" s="1"/>
  <c r="M125" i="21"/>
  <c r="N125" i="21" s="1"/>
  <c r="M133" i="21"/>
  <c r="N133" i="21" s="1"/>
  <c r="M141" i="21"/>
  <c r="N141" i="21" s="1"/>
  <c r="M60" i="21"/>
  <c r="N60" i="21" s="1"/>
  <c r="M64" i="21"/>
  <c r="N64" i="21" s="1"/>
  <c r="M68" i="21"/>
  <c r="N68" i="21" s="1"/>
  <c r="M70" i="21"/>
  <c r="N70" i="21" s="1"/>
  <c r="M72" i="21"/>
  <c r="N72" i="21" s="1"/>
  <c r="M74" i="21"/>
  <c r="N74" i="21" s="1"/>
  <c r="M76" i="21"/>
  <c r="N76" i="21" s="1"/>
  <c r="M78" i="21"/>
  <c r="N78" i="21" s="1"/>
  <c r="M80" i="21"/>
  <c r="N80" i="21" s="1"/>
  <c r="M82" i="21"/>
  <c r="N82" i="21" s="1"/>
  <c r="M84" i="21"/>
  <c r="N84" i="21" s="1"/>
  <c r="M86" i="21"/>
  <c r="N86" i="21" s="1"/>
  <c r="M88" i="21"/>
  <c r="N88" i="21" s="1"/>
  <c r="M90" i="21"/>
  <c r="N90" i="21" s="1"/>
  <c r="M92" i="21"/>
  <c r="N92" i="21" s="1"/>
  <c r="M94" i="21"/>
  <c r="N94" i="21" s="1"/>
  <c r="M96" i="21"/>
  <c r="N96" i="21" s="1"/>
  <c r="M98" i="21"/>
  <c r="N98" i="21" s="1"/>
  <c r="M100" i="21"/>
  <c r="N100" i="21" s="1"/>
  <c r="M102" i="21"/>
  <c r="N102" i="21" s="1"/>
  <c r="M104" i="21"/>
  <c r="N104" i="21" s="1"/>
  <c r="M106" i="21"/>
  <c r="N106" i="21" s="1"/>
  <c r="M108" i="21"/>
  <c r="N108" i="21" s="1"/>
  <c r="M110" i="21"/>
  <c r="N110" i="21" s="1"/>
  <c r="M112" i="21"/>
  <c r="N112" i="21" s="1"/>
  <c r="M114" i="21"/>
  <c r="N114" i="21" s="1"/>
  <c r="M116" i="21"/>
  <c r="N116" i="21" s="1"/>
  <c r="M118" i="21"/>
  <c r="N118" i="21" s="1"/>
  <c r="M120" i="21"/>
  <c r="N120" i="21" s="1"/>
  <c r="M122" i="21"/>
  <c r="N122" i="21" s="1"/>
  <c r="M124" i="21"/>
  <c r="N124" i="21" s="1"/>
  <c r="M126" i="21"/>
  <c r="N126" i="21" s="1"/>
  <c r="M128" i="21"/>
  <c r="N128" i="21" s="1"/>
  <c r="M130" i="21"/>
  <c r="N130" i="21" s="1"/>
  <c r="M132" i="21"/>
  <c r="N132" i="21" s="1"/>
  <c r="M134" i="21"/>
  <c r="N134" i="21" s="1"/>
  <c r="M136" i="21"/>
  <c r="N136" i="21" s="1"/>
  <c r="M138" i="21"/>
  <c r="N138" i="21" s="1"/>
  <c r="M140" i="21"/>
  <c r="N140" i="21" s="1"/>
  <c r="M142" i="21"/>
  <c r="N142" i="21" s="1"/>
  <c r="M144" i="21"/>
  <c r="N144" i="21" s="1"/>
  <c r="M146" i="21"/>
  <c r="N146" i="21" s="1"/>
  <c r="M148" i="21"/>
  <c r="N148" i="21" s="1"/>
  <c r="M7" i="21"/>
  <c r="N7" i="21" s="1"/>
  <c r="M11" i="21"/>
  <c r="N11" i="21" s="1"/>
  <c r="M15" i="21"/>
  <c r="N15" i="21" s="1"/>
  <c r="M19" i="21"/>
  <c r="N19" i="21" s="1"/>
  <c r="M23" i="21"/>
  <c r="N23" i="21" s="1"/>
  <c r="M27" i="21"/>
  <c r="N27" i="21" s="1"/>
  <c r="M31" i="21"/>
  <c r="N31" i="21" s="1"/>
  <c r="M35" i="21"/>
  <c r="N35" i="21" s="1"/>
  <c r="M39" i="21"/>
  <c r="N39" i="21" s="1"/>
  <c r="M43" i="21"/>
  <c r="N43" i="21" s="1"/>
  <c r="M47" i="21"/>
  <c r="N47" i="21" s="1"/>
  <c r="M51" i="21"/>
  <c r="N51" i="21" s="1"/>
  <c r="M55" i="21"/>
  <c r="N55" i="21" s="1"/>
  <c r="M59" i="21"/>
  <c r="N59" i="21" s="1"/>
  <c r="M63" i="21"/>
  <c r="N63" i="21" s="1"/>
  <c r="M67" i="21"/>
  <c r="N67" i="21" s="1"/>
  <c r="M5" i="21"/>
  <c r="N5" i="21" s="1"/>
  <c r="M9" i="21"/>
  <c r="N9" i="21" s="1"/>
  <c r="M13" i="21"/>
  <c r="N13" i="21" s="1"/>
  <c r="M17" i="21"/>
  <c r="N17" i="21" s="1"/>
  <c r="M21" i="21"/>
  <c r="N21" i="21" s="1"/>
  <c r="M25" i="21"/>
  <c r="N25" i="21" s="1"/>
  <c r="M29" i="21"/>
  <c r="N29" i="21" s="1"/>
  <c r="M33" i="21"/>
  <c r="N33" i="21" s="1"/>
  <c r="M37" i="21"/>
  <c r="N37" i="21" s="1"/>
  <c r="M41" i="21"/>
  <c r="N41" i="21" s="1"/>
  <c r="M45" i="21"/>
  <c r="N45" i="21" s="1"/>
  <c r="M49" i="21"/>
  <c r="N49" i="21" s="1"/>
  <c r="M53" i="21"/>
  <c r="N53" i="21" s="1"/>
  <c r="M57" i="21"/>
  <c r="N57" i="21" s="1"/>
  <c r="M61" i="21"/>
  <c r="N61" i="21" s="1"/>
  <c r="M853" i="21"/>
  <c r="N853" i="21" s="1"/>
  <c r="M851" i="21"/>
  <c r="N851" i="21" s="1"/>
  <c r="M849" i="21"/>
  <c r="N849" i="21" s="1"/>
  <c r="M847" i="21"/>
  <c r="N847" i="21" s="1"/>
  <c r="M845" i="21"/>
  <c r="N845" i="21" s="1"/>
  <c r="M843" i="21"/>
  <c r="N843" i="21" s="1"/>
  <c r="M841" i="21"/>
  <c r="N841" i="21" s="1"/>
  <c r="M839" i="21"/>
  <c r="N839" i="21" s="1"/>
  <c r="M837" i="21"/>
  <c r="N837" i="21" s="1"/>
  <c r="M835" i="21"/>
  <c r="N835" i="21" s="1"/>
  <c r="M833" i="21"/>
  <c r="N833" i="21" s="1"/>
  <c r="M831" i="21"/>
  <c r="N831" i="21" s="1"/>
  <c r="M829" i="21"/>
  <c r="N829" i="21" s="1"/>
  <c r="M827" i="21"/>
  <c r="N827" i="21" s="1"/>
  <c r="M825" i="21"/>
  <c r="N825" i="21" s="1"/>
  <c r="M823" i="21"/>
  <c r="N823" i="21" s="1"/>
  <c r="M821" i="21"/>
  <c r="N821" i="21" s="1"/>
  <c r="M819" i="21"/>
  <c r="N819" i="21" s="1"/>
  <c r="M817" i="21"/>
  <c r="N817" i="21" s="1"/>
  <c r="M815" i="21"/>
  <c r="N815" i="21" s="1"/>
  <c r="M813" i="21"/>
  <c r="N813" i="21" s="1"/>
  <c r="M811" i="21"/>
  <c r="N811" i="21" s="1"/>
  <c r="M809" i="21"/>
  <c r="N809" i="21" s="1"/>
  <c r="M807" i="21"/>
  <c r="N807" i="21" s="1"/>
  <c r="M805" i="21"/>
  <c r="N805" i="21" s="1"/>
  <c r="M803" i="21"/>
  <c r="N803" i="21" s="1"/>
  <c r="M801" i="21"/>
  <c r="N801" i="21" s="1"/>
  <c r="M799" i="21"/>
  <c r="N799" i="21" s="1"/>
  <c r="M797" i="21"/>
  <c r="N797" i="21" s="1"/>
  <c r="M795" i="21"/>
  <c r="N795" i="21" s="1"/>
  <c r="M793" i="21"/>
  <c r="N793" i="21" s="1"/>
  <c r="M791" i="21"/>
  <c r="N791" i="21" s="1"/>
  <c r="M789" i="21"/>
  <c r="N789" i="21" s="1"/>
  <c r="M787" i="21"/>
  <c r="N787" i="21" s="1"/>
  <c r="M785" i="21"/>
  <c r="N785" i="21" s="1"/>
  <c r="M783" i="21"/>
  <c r="N783" i="21" s="1"/>
  <c r="M781" i="21"/>
  <c r="N781" i="21" s="1"/>
  <c r="M779" i="21"/>
  <c r="N779" i="21" s="1"/>
  <c r="M777" i="21"/>
  <c r="N777" i="21" s="1"/>
  <c r="M775" i="21"/>
  <c r="N775" i="21" s="1"/>
  <c r="M773" i="21"/>
  <c r="N773" i="21" s="1"/>
  <c r="M771" i="21"/>
  <c r="N771" i="21" s="1"/>
  <c r="M769" i="21"/>
  <c r="N769" i="21" s="1"/>
  <c r="M768" i="21"/>
  <c r="N768" i="21" s="1"/>
  <c r="M767" i="21"/>
  <c r="N767" i="21" s="1"/>
  <c r="M766" i="21"/>
  <c r="N766" i="21" s="1"/>
  <c r="M765" i="21"/>
  <c r="N765" i="21" s="1"/>
  <c r="M764" i="21"/>
  <c r="N764" i="21" s="1"/>
  <c r="M763" i="21"/>
  <c r="N763" i="21" s="1"/>
  <c r="M762" i="21"/>
  <c r="N762" i="21" s="1"/>
  <c r="M761" i="21"/>
  <c r="N761" i="21" s="1"/>
  <c r="M760" i="21"/>
  <c r="N760" i="21" s="1"/>
  <c r="M759" i="21"/>
  <c r="N759" i="21" s="1"/>
  <c r="M758" i="21"/>
  <c r="N758" i="21" s="1"/>
  <c r="M757" i="21"/>
  <c r="N757" i="21" s="1"/>
  <c r="M756" i="21"/>
  <c r="N756" i="21" s="1"/>
  <c r="M755" i="21"/>
  <c r="N755" i="21" s="1"/>
  <c r="M754" i="21"/>
  <c r="N754" i="21" s="1"/>
  <c r="M753" i="21"/>
  <c r="N753" i="21" s="1"/>
  <c r="M752" i="21"/>
  <c r="N752" i="21" s="1"/>
  <c r="M751" i="21"/>
  <c r="N751" i="21" s="1"/>
  <c r="M750" i="21"/>
  <c r="N750" i="21" s="1"/>
  <c r="M749" i="21"/>
  <c r="N749" i="21" s="1"/>
  <c r="M748" i="21"/>
  <c r="N748" i="21" s="1"/>
  <c r="M747" i="21"/>
  <c r="N747" i="21" s="1"/>
  <c r="M746" i="21"/>
  <c r="N746" i="21" s="1"/>
  <c r="M745" i="21"/>
  <c r="N745" i="21" s="1"/>
  <c r="M744" i="21"/>
  <c r="N744" i="21" s="1"/>
  <c r="M743" i="21"/>
  <c r="N743" i="21" s="1"/>
  <c r="M742" i="21"/>
  <c r="N742" i="21" s="1"/>
  <c r="M741" i="21"/>
  <c r="N741" i="21" s="1"/>
  <c r="M740" i="21"/>
  <c r="N740" i="21" s="1"/>
  <c r="M739" i="21"/>
  <c r="N739" i="21" s="1"/>
  <c r="M738" i="21"/>
  <c r="N738" i="21" s="1"/>
  <c r="M737" i="21"/>
  <c r="N737" i="21" s="1"/>
  <c r="M736" i="21"/>
  <c r="N736" i="21" s="1"/>
  <c r="M735" i="21"/>
  <c r="N735" i="21" s="1"/>
  <c r="M734" i="21"/>
  <c r="N734" i="21" s="1"/>
  <c r="M733" i="21"/>
  <c r="N733" i="21" s="1"/>
  <c r="M732" i="21"/>
  <c r="N732" i="21" s="1"/>
  <c r="M731" i="21"/>
  <c r="N731" i="21" s="1"/>
  <c r="M730" i="21"/>
  <c r="N730" i="21" s="1"/>
  <c r="M729" i="21"/>
  <c r="N729" i="21" s="1"/>
  <c r="M728" i="21"/>
  <c r="N728" i="21" s="1"/>
  <c r="M727" i="21"/>
  <c r="N727" i="21" s="1"/>
  <c r="M726" i="21"/>
  <c r="N726" i="21" s="1"/>
  <c r="M725" i="21"/>
  <c r="N725" i="21" s="1"/>
  <c r="M724" i="21"/>
  <c r="N724" i="21" s="1"/>
  <c r="M723" i="21"/>
  <c r="N723" i="21" s="1"/>
  <c r="M722" i="21"/>
  <c r="N722" i="21" s="1"/>
  <c r="M721" i="21"/>
  <c r="N721" i="21" s="1"/>
  <c r="M720" i="21"/>
  <c r="N720" i="21" s="1"/>
  <c r="M719" i="21"/>
  <c r="N719" i="21" s="1"/>
  <c r="M718" i="21"/>
  <c r="N718" i="21" s="1"/>
  <c r="M717" i="21"/>
  <c r="N717" i="21" s="1"/>
  <c r="M716" i="21"/>
  <c r="N716" i="21" s="1"/>
  <c r="M715" i="21"/>
  <c r="N715" i="21" s="1"/>
  <c r="M714" i="21"/>
  <c r="N714" i="21" s="1"/>
  <c r="M713" i="21"/>
  <c r="N713" i="21" s="1"/>
  <c r="M712" i="21"/>
  <c r="N712" i="21" s="1"/>
  <c r="M711" i="21"/>
  <c r="N711" i="21" s="1"/>
  <c r="M710" i="21"/>
  <c r="N710" i="21" s="1"/>
  <c r="M709" i="21"/>
  <c r="N709" i="21" s="1"/>
  <c r="M708" i="21"/>
  <c r="N708" i="21" s="1"/>
  <c r="M707" i="21"/>
  <c r="N707" i="21" s="1"/>
  <c r="M706" i="21"/>
  <c r="N706" i="21" s="1"/>
  <c r="M705" i="21"/>
  <c r="N705" i="21" s="1"/>
  <c r="M704" i="21"/>
  <c r="N704" i="21" s="1"/>
  <c r="M703" i="21"/>
  <c r="N703" i="21" s="1"/>
  <c r="M702" i="21"/>
  <c r="N702" i="21" s="1"/>
  <c r="M701" i="21"/>
  <c r="N701" i="21" s="1"/>
  <c r="M700" i="21"/>
  <c r="N700" i="21" s="1"/>
  <c r="M699" i="21"/>
  <c r="N699" i="21" s="1"/>
  <c r="M698" i="21"/>
  <c r="N698" i="21" s="1"/>
  <c r="M697" i="21"/>
  <c r="N697" i="21" s="1"/>
  <c r="M696" i="21"/>
  <c r="N696" i="21" s="1"/>
  <c r="M695" i="21"/>
  <c r="N695" i="21" s="1"/>
  <c r="M694" i="21"/>
  <c r="N694" i="21" s="1"/>
  <c r="M693" i="21"/>
  <c r="N693" i="21" s="1"/>
  <c r="M692" i="21"/>
  <c r="N692" i="21" s="1"/>
  <c r="M691" i="21"/>
  <c r="N691" i="21" s="1"/>
  <c r="M690" i="21"/>
  <c r="N690" i="21" s="1"/>
  <c r="M689" i="21"/>
  <c r="N689" i="21" s="1"/>
  <c r="M688" i="21"/>
  <c r="N688" i="21" s="1"/>
  <c r="M687" i="21"/>
  <c r="N687" i="21" s="1"/>
  <c r="M686" i="21"/>
  <c r="N686" i="21" s="1"/>
  <c r="M685" i="21"/>
  <c r="N685" i="21" s="1"/>
  <c r="M684" i="21"/>
  <c r="N684" i="21" s="1"/>
  <c r="M683" i="21"/>
  <c r="N683" i="21" s="1"/>
  <c r="M682" i="21"/>
  <c r="N682" i="21" s="1"/>
  <c r="M681" i="21"/>
  <c r="N681" i="21" s="1"/>
  <c r="M680" i="21"/>
  <c r="N680" i="21" s="1"/>
  <c r="M679" i="21"/>
  <c r="N679" i="21" s="1"/>
  <c r="M678" i="21"/>
  <c r="N678" i="21" s="1"/>
  <c r="M677" i="21"/>
  <c r="N677" i="21" s="1"/>
  <c r="M676" i="21"/>
  <c r="N676" i="21" s="1"/>
  <c r="M675" i="21"/>
  <c r="N675" i="21" s="1"/>
  <c r="M674" i="21"/>
  <c r="N674" i="21" s="1"/>
  <c r="M673" i="21"/>
  <c r="N673" i="21" s="1"/>
  <c r="M672" i="21"/>
  <c r="N672" i="21" s="1"/>
  <c r="M671" i="21"/>
  <c r="N671" i="21" s="1"/>
  <c r="M670" i="21"/>
  <c r="N670" i="21" s="1"/>
  <c r="M669" i="21"/>
  <c r="N669" i="21" s="1"/>
  <c r="M668" i="21"/>
  <c r="N668" i="21" s="1"/>
  <c r="M667" i="21"/>
  <c r="N667" i="21" s="1"/>
  <c r="M666" i="21"/>
  <c r="N666" i="21" s="1"/>
  <c r="M665" i="21"/>
  <c r="N665" i="21" s="1"/>
  <c r="M664" i="21"/>
  <c r="N664" i="21" s="1"/>
  <c r="M663" i="21"/>
  <c r="N663" i="21" s="1"/>
  <c r="M662" i="21"/>
  <c r="N662" i="21" s="1"/>
  <c r="M661" i="21"/>
  <c r="N661" i="21" s="1"/>
  <c r="M660" i="21"/>
  <c r="N660" i="21" s="1"/>
  <c r="M659" i="21"/>
  <c r="N659" i="21" s="1"/>
  <c r="M658" i="21"/>
  <c r="N658" i="21" s="1"/>
  <c r="M657" i="21"/>
  <c r="N657" i="21" s="1"/>
  <c r="M656" i="21"/>
  <c r="N656" i="21" s="1"/>
  <c r="M655" i="21"/>
  <c r="N655" i="21" s="1"/>
  <c r="M654" i="21"/>
  <c r="N654" i="21" s="1"/>
  <c r="M653" i="21"/>
  <c r="N653" i="21" s="1"/>
  <c r="M652" i="21"/>
  <c r="N652" i="21" s="1"/>
  <c r="M651" i="21"/>
  <c r="N651" i="21" s="1"/>
  <c r="M650" i="21"/>
  <c r="N650" i="21" s="1"/>
  <c r="M649" i="21"/>
  <c r="N649" i="21" s="1"/>
  <c r="M648" i="21"/>
  <c r="N648" i="21" s="1"/>
  <c r="M647" i="21"/>
  <c r="N647" i="21" s="1"/>
  <c r="M646" i="21"/>
  <c r="N646" i="21" s="1"/>
  <c r="M645" i="21"/>
  <c r="N645" i="21" s="1"/>
  <c r="M644" i="21"/>
  <c r="N644" i="21" s="1"/>
  <c r="M643" i="21"/>
  <c r="N643" i="21" s="1"/>
  <c r="M642" i="21"/>
  <c r="N642" i="21" s="1"/>
  <c r="M850" i="21"/>
  <c r="N850" i="21" s="1"/>
  <c r="M842" i="21"/>
  <c r="N842" i="21" s="1"/>
  <c r="M834" i="21"/>
  <c r="N834" i="21" s="1"/>
  <c r="M826" i="21"/>
  <c r="N826" i="21" s="1"/>
  <c r="M818" i="21"/>
  <c r="N818" i="21" s="1"/>
  <c r="M810" i="21"/>
  <c r="N810" i="21" s="1"/>
  <c r="M802" i="21"/>
  <c r="N802" i="21" s="1"/>
  <c r="M794" i="21"/>
  <c r="N794" i="21" s="1"/>
  <c r="M786" i="21"/>
  <c r="N786" i="21" s="1"/>
  <c r="M778" i="21"/>
  <c r="N778" i="21" s="1"/>
  <c r="M770" i="21"/>
  <c r="N770" i="21" s="1"/>
  <c r="M852" i="21"/>
  <c r="N852" i="21" s="1"/>
  <c r="M844" i="21"/>
  <c r="N844" i="21" s="1"/>
  <c r="M836" i="21"/>
  <c r="N836" i="21" s="1"/>
  <c r="M828" i="21"/>
  <c r="N828" i="21" s="1"/>
  <c r="M820" i="21"/>
  <c r="N820" i="21" s="1"/>
  <c r="M812" i="21"/>
  <c r="N812" i="21" s="1"/>
  <c r="M804" i="21"/>
  <c r="N804" i="21" s="1"/>
  <c r="M796" i="21"/>
  <c r="N796" i="21" s="1"/>
  <c r="M788" i="21"/>
  <c r="N788" i="21" s="1"/>
  <c r="M780" i="21"/>
  <c r="N780" i="21" s="1"/>
  <c r="M772" i="21"/>
  <c r="N772" i="21" s="1"/>
  <c r="M846" i="21"/>
  <c r="N846" i="21" s="1"/>
  <c r="M838" i="21"/>
  <c r="N838" i="21" s="1"/>
  <c r="M830" i="21"/>
  <c r="N830" i="21" s="1"/>
  <c r="M822" i="21"/>
  <c r="N822" i="21" s="1"/>
  <c r="M814" i="21"/>
  <c r="N814" i="21" s="1"/>
  <c r="M806" i="21"/>
  <c r="N806" i="21" s="1"/>
  <c r="M798" i="21"/>
  <c r="N798" i="21" s="1"/>
  <c r="M790" i="21"/>
  <c r="N790" i="21" s="1"/>
  <c r="M782" i="21"/>
  <c r="N782" i="21" s="1"/>
  <c r="M774" i="21"/>
  <c r="N774" i="21" s="1"/>
  <c r="M641" i="21"/>
  <c r="N641" i="21" s="1"/>
  <c r="M640" i="21"/>
  <c r="N640" i="21" s="1"/>
  <c r="M639" i="21"/>
  <c r="N639" i="21" s="1"/>
  <c r="M638" i="21"/>
  <c r="N638" i="21" s="1"/>
  <c r="M637" i="21"/>
  <c r="N637" i="21" s="1"/>
  <c r="M636" i="21"/>
  <c r="N636" i="21" s="1"/>
  <c r="M635" i="21"/>
  <c r="N635" i="21" s="1"/>
  <c r="M634" i="21"/>
  <c r="N634" i="21" s="1"/>
  <c r="M633" i="21"/>
  <c r="N633" i="21" s="1"/>
  <c r="M632" i="21"/>
  <c r="N632" i="21" s="1"/>
  <c r="M631" i="21"/>
  <c r="N631" i="21" s="1"/>
  <c r="M824" i="21"/>
  <c r="N824" i="21" s="1"/>
  <c r="M792" i="21"/>
  <c r="N792" i="21" s="1"/>
  <c r="M630" i="21"/>
  <c r="N630" i="21" s="1"/>
  <c r="M629" i="21"/>
  <c r="N629" i="21" s="1"/>
  <c r="M628" i="21"/>
  <c r="N628" i="21" s="1"/>
  <c r="M627" i="21"/>
  <c r="N627" i="21" s="1"/>
  <c r="M626" i="21"/>
  <c r="N626" i="21" s="1"/>
  <c r="M625" i="21"/>
  <c r="N625" i="21" s="1"/>
  <c r="M624" i="21"/>
  <c r="N624" i="21" s="1"/>
  <c r="M623" i="21"/>
  <c r="N623" i="21" s="1"/>
  <c r="M622" i="21"/>
  <c r="N622" i="21" s="1"/>
  <c r="M621" i="21"/>
  <c r="N621" i="21" s="1"/>
  <c r="M620" i="21"/>
  <c r="N620" i="21" s="1"/>
  <c r="M619" i="21"/>
  <c r="N619" i="21" s="1"/>
  <c r="M618" i="21"/>
  <c r="N618" i="21" s="1"/>
  <c r="M617" i="21"/>
  <c r="N617" i="21" s="1"/>
  <c r="M616" i="21"/>
  <c r="N616" i="21" s="1"/>
  <c r="M615" i="21"/>
  <c r="N615" i="21" s="1"/>
  <c r="M614" i="21"/>
  <c r="N614" i="21" s="1"/>
  <c r="M613" i="21"/>
  <c r="N613" i="21" s="1"/>
  <c r="M612" i="21"/>
  <c r="N612" i="21" s="1"/>
  <c r="M611" i="21"/>
  <c r="N611" i="21" s="1"/>
  <c r="M610" i="21"/>
  <c r="N610" i="21" s="1"/>
  <c r="M609" i="21"/>
  <c r="N609" i="21" s="1"/>
  <c r="M608" i="21"/>
  <c r="N608" i="21" s="1"/>
  <c r="M607" i="21"/>
  <c r="N607" i="21" s="1"/>
  <c r="M606" i="21"/>
  <c r="N606" i="21" s="1"/>
  <c r="M605" i="21"/>
  <c r="N605" i="21" s="1"/>
  <c r="M604" i="21"/>
  <c r="N604" i="21" s="1"/>
  <c r="M603" i="21"/>
  <c r="N603" i="21" s="1"/>
  <c r="M602" i="21"/>
  <c r="N602" i="21" s="1"/>
  <c r="M601" i="21"/>
  <c r="N601" i="21" s="1"/>
  <c r="M600" i="21"/>
  <c r="N600" i="21" s="1"/>
  <c r="M599" i="21"/>
  <c r="N599" i="21" s="1"/>
  <c r="M598" i="21"/>
  <c r="N598" i="21" s="1"/>
  <c r="M597" i="21"/>
  <c r="N597" i="21" s="1"/>
  <c r="M596" i="21"/>
  <c r="N596" i="21" s="1"/>
  <c r="M595" i="21"/>
  <c r="N595" i="21" s="1"/>
  <c r="M594" i="21"/>
  <c r="N594" i="21" s="1"/>
  <c r="M593" i="21"/>
  <c r="N593" i="21" s="1"/>
  <c r="M592" i="21"/>
  <c r="N592" i="21" s="1"/>
  <c r="M591" i="21"/>
  <c r="N591" i="21" s="1"/>
  <c r="M590" i="21"/>
  <c r="N590" i="21" s="1"/>
  <c r="M589" i="21"/>
  <c r="N589" i="21" s="1"/>
  <c r="M588" i="21"/>
  <c r="N588" i="21" s="1"/>
  <c r="M587" i="21"/>
  <c r="N587" i="21" s="1"/>
  <c r="M586" i="21"/>
  <c r="N586" i="21" s="1"/>
  <c r="M585" i="21"/>
  <c r="N585" i="21" s="1"/>
  <c r="M584" i="21"/>
  <c r="N584" i="21" s="1"/>
  <c r="M583" i="21"/>
  <c r="N583" i="21" s="1"/>
  <c r="M582" i="21"/>
  <c r="N582" i="21" s="1"/>
  <c r="M581" i="21"/>
  <c r="N581" i="21" s="1"/>
  <c r="M580" i="21"/>
  <c r="N580" i="21" s="1"/>
  <c r="M579" i="21"/>
  <c r="N579" i="21" s="1"/>
  <c r="M578" i="21"/>
  <c r="N578" i="21" s="1"/>
  <c r="M577" i="21"/>
  <c r="N577" i="21" s="1"/>
  <c r="M576" i="21"/>
  <c r="N576" i="21" s="1"/>
  <c r="M575" i="21"/>
  <c r="N575" i="21" s="1"/>
  <c r="M574" i="21"/>
  <c r="N574" i="21" s="1"/>
  <c r="M573" i="21"/>
  <c r="N573" i="21" s="1"/>
  <c r="M572" i="21"/>
  <c r="N572" i="21" s="1"/>
  <c r="M571" i="21"/>
  <c r="N571" i="21" s="1"/>
  <c r="M570" i="21"/>
  <c r="N570" i="21" s="1"/>
  <c r="M569" i="21"/>
  <c r="N569" i="21" s="1"/>
  <c r="M568" i="21"/>
  <c r="N568" i="21" s="1"/>
  <c r="M567" i="21"/>
  <c r="N567" i="21" s="1"/>
  <c r="M566" i="21"/>
  <c r="N566" i="21" s="1"/>
  <c r="M565" i="21"/>
  <c r="N565" i="21" s="1"/>
  <c r="M564" i="21"/>
  <c r="N564" i="21" s="1"/>
  <c r="M563" i="21"/>
  <c r="N563" i="21" s="1"/>
  <c r="M562" i="21"/>
  <c r="N562" i="21" s="1"/>
  <c r="M561" i="21"/>
  <c r="N561" i="21" s="1"/>
  <c r="M560" i="21"/>
  <c r="N560" i="21" s="1"/>
  <c r="M559" i="21"/>
  <c r="N559" i="21" s="1"/>
  <c r="M558" i="21"/>
  <c r="N558" i="21" s="1"/>
  <c r="M557" i="21"/>
  <c r="N557" i="21" s="1"/>
  <c r="M556" i="21"/>
  <c r="N556" i="21" s="1"/>
  <c r="M555" i="21"/>
  <c r="N555" i="21" s="1"/>
  <c r="M554" i="21"/>
  <c r="N554" i="21" s="1"/>
  <c r="M553" i="21"/>
  <c r="N553" i="21" s="1"/>
  <c r="M552" i="21"/>
  <c r="N552" i="21" s="1"/>
  <c r="M551" i="21"/>
  <c r="N551" i="21" s="1"/>
  <c r="M550" i="21"/>
  <c r="N550" i="21" s="1"/>
  <c r="M549" i="21"/>
  <c r="N549" i="21" s="1"/>
  <c r="M548" i="21"/>
  <c r="N548" i="21" s="1"/>
  <c r="M547" i="21"/>
  <c r="N547" i="21" s="1"/>
  <c r="M546" i="21"/>
  <c r="N546" i="21" s="1"/>
  <c r="M545" i="21"/>
  <c r="N545" i="21" s="1"/>
  <c r="M544" i="21"/>
  <c r="N544" i="21" s="1"/>
  <c r="M543" i="21"/>
  <c r="N543" i="21" s="1"/>
  <c r="M542" i="21"/>
  <c r="N542" i="21" s="1"/>
  <c r="M541" i="21"/>
  <c r="N541" i="21" s="1"/>
  <c r="M540" i="21"/>
  <c r="N540" i="21" s="1"/>
  <c r="M539" i="21"/>
  <c r="N539" i="21" s="1"/>
  <c r="M538" i="21"/>
  <c r="N538" i="21" s="1"/>
  <c r="M537" i="21"/>
  <c r="N537" i="21" s="1"/>
  <c r="M536" i="21"/>
  <c r="N536" i="21" s="1"/>
  <c r="M535" i="21"/>
  <c r="N535" i="21" s="1"/>
  <c r="M534" i="21"/>
  <c r="N534" i="21" s="1"/>
  <c r="M533" i="21"/>
  <c r="N533" i="21" s="1"/>
  <c r="M532" i="21"/>
  <c r="N532" i="21" s="1"/>
  <c r="M531" i="21"/>
  <c r="N531" i="21" s="1"/>
  <c r="M530" i="21"/>
  <c r="N530" i="21" s="1"/>
  <c r="M529" i="21"/>
  <c r="N529" i="21" s="1"/>
  <c r="M528" i="21"/>
  <c r="N528" i="21" s="1"/>
  <c r="M527" i="21"/>
  <c r="N527" i="21" s="1"/>
  <c r="M526" i="21"/>
  <c r="N526" i="21" s="1"/>
  <c r="M525" i="21"/>
  <c r="N525" i="21" s="1"/>
  <c r="M524" i="21"/>
  <c r="N524" i="21" s="1"/>
  <c r="M523" i="21"/>
  <c r="N523" i="21" s="1"/>
  <c r="M522" i="21"/>
  <c r="N522" i="21" s="1"/>
  <c r="M521" i="21"/>
  <c r="N521" i="21" s="1"/>
  <c r="M520" i="21"/>
  <c r="N520" i="21" s="1"/>
  <c r="M519" i="21"/>
  <c r="N519" i="21" s="1"/>
  <c r="M518" i="21"/>
  <c r="N518" i="21" s="1"/>
  <c r="M517" i="21"/>
  <c r="N517" i="21" s="1"/>
  <c r="M516" i="21"/>
  <c r="N516" i="21" s="1"/>
  <c r="M515" i="21"/>
  <c r="N515" i="21" s="1"/>
  <c r="M514" i="21"/>
  <c r="N514" i="21" s="1"/>
  <c r="M513" i="21"/>
  <c r="N513" i="21" s="1"/>
  <c r="M512" i="21"/>
  <c r="N512" i="21" s="1"/>
  <c r="M511" i="21"/>
  <c r="N511" i="21" s="1"/>
  <c r="M510" i="21"/>
  <c r="N510" i="21" s="1"/>
  <c r="M509" i="21"/>
  <c r="N509" i="21" s="1"/>
  <c r="M508" i="21"/>
  <c r="N508" i="21" s="1"/>
  <c r="M507" i="21"/>
  <c r="N507" i="21" s="1"/>
  <c r="M506" i="21"/>
  <c r="N506" i="21" s="1"/>
  <c r="M505" i="21"/>
  <c r="N505" i="21" s="1"/>
  <c r="M504" i="21"/>
  <c r="N504" i="21" s="1"/>
  <c r="M503" i="21"/>
  <c r="N503" i="21" s="1"/>
  <c r="M502" i="21"/>
  <c r="N502" i="21" s="1"/>
  <c r="M501" i="21"/>
  <c r="N501" i="21" s="1"/>
  <c r="M500" i="21"/>
  <c r="N500" i="21" s="1"/>
  <c r="M499" i="21"/>
  <c r="N499" i="21" s="1"/>
  <c r="M498" i="21"/>
  <c r="N498" i="21" s="1"/>
  <c r="M497" i="21"/>
  <c r="N497" i="21" s="1"/>
  <c r="M496" i="21"/>
  <c r="N496" i="21" s="1"/>
  <c r="M495" i="21"/>
  <c r="N495" i="21" s="1"/>
  <c r="M494" i="21"/>
  <c r="N494" i="21" s="1"/>
  <c r="M493" i="21"/>
  <c r="N493" i="21" s="1"/>
  <c r="M492" i="21"/>
  <c r="N492" i="21" s="1"/>
  <c r="M491" i="21"/>
  <c r="N491" i="21" s="1"/>
  <c r="M490" i="21"/>
  <c r="N490" i="21" s="1"/>
  <c r="M489" i="21"/>
  <c r="N489" i="21" s="1"/>
  <c r="M488" i="21"/>
  <c r="N488" i="21" s="1"/>
  <c r="M487" i="21"/>
  <c r="N487" i="21" s="1"/>
  <c r="M486" i="21"/>
  <c r="N486" i="21" s="1"/>
  <c r="M485" i="21"/>
  <c r="N485" i="21" s="1"/>
  <c r="M484" i="21"/>
  <c r="N484" i="21" s="1"/>
  <c r="M483" i="21"/>
  <c r="N483" i="21" s="1"/>
  <c r="M482" i="21"/>
  <c r="N482" i="21" s="1"/>
  <c r="M481" i="21"/>
  <c r="N481" i="21" s="1"/>
  <c r="M480" i="21"/>
  <c r="N480" i="21" s="1"/>
  <c r="M479" i="21"/>
  <c r="N479" i="21" s="1"/>
  <c r="M478" i="21"/>
  <c r="N478" i="21" s="1"/>
  <c r="M477" i="21"/>
  <c r="N477" i="21" s="1"/>
  <c r="M476" i="21"/>
  <c r="N476" i="21" s="1"/>
  <c r="M475" i="21"/>
  <c r="N475" i="21" s="1"/>
  <c r="M474" i="21"/>
  <c r="N474" i="21" s="1"/>
  <c r="M473" i="21"/>
  <c r="N473" i="21" s="1"/>
  <c r="M472" i="21"/>
  <c r="N472" i="21" s="1"/>
  <c r="M471" i="21"/>
  <c r="N471" i="21" s="1"/>
  <c r="M470" i="21"/>
  <c r="N470" i="21" s="1"/>
  <c r="M469" i="21"/>
  <c r="N469" i="21" s="1"/>
  <c r="M468" i="21"/>
  <c r="N468" i="21" s="1"/>
  <c r="M467" i="21"/>
  <c r="N467" i="21" s="1"/>
  <c r="M466" i="21"/>
  <c r="N466" i="21" s="1"/>
  <c r="M465" i="21"/>
  <c r="N465" i="21" s="1"/>
  <c r="M464" i="21"/>
  <c r="N464" i="21" s="1"/>
  <c r="M463" i="21"/>
  <c r="N463" i="21" s="1"/>
  <c r="M462" i="21"/>
  <c r="N462" i="21" s="1"/>
  <c r="M461" i="21"/>
  <c r="N461" i="21" s="1"/>
  <c r="M460" i="21"/>
  <c r="N460" i="21" s="1"/>
  <c r="M459" i="21"/>
  <c r="N459" i="21" s="1"/>
  <c r="M458" i="21"/>
  <c r="N458" i="21" s="1"/>
  <c r="M457" i="21"/>
  <c r="N457" i="21" s="1"/>
  <c r="M456" i="21"/>
  <c r="N456" i="21" s="1"/>
  <c r="M455" i="21"/>
  <c r="N455" i="21" s="1"/>
  <c r="M454" i="21"/>
  <c r="N454" i="21" s="1"/>
  <c r="M453" i="21"/>
  <c r="N453" i="21" s="1"/>
  <c r="M452" i="21"/>
  <c r="N452" i="21" s="1"/>
  <c r="M451" i="21"/>
  <c r="N451" i="21" s="1"/>
  <c r="M450" i="21"/>
  <c r="N450" i="21" s="1"/>
  <c r="M449" i="21"/>
  <c r="N449" i="21" s="1"/>
  <c r="M448" i="21"/>
  <c r="N448" i="21" s="1"/>
  <c r="M447" i="21"/>
  <c r="N447" i="21" s="1"/>
  <c r="M446" i="21"/>
  <c r="N446" i="21" s="1"/>
  <c r="M445" i="21"/>
  <c r="N445" i="21" s="1"/>
  <c r="M444" i="21"/>
  <c r="N444" i="21" s="1"/>
  <c r="M443" i="21"/>
  <c r="N443" i="21" s="1"/>
  <c r="M442" i="21"/>
  <c r="N442" i="21" s="1"/>
  <c r="M441" i="21"/>
  <c r="N441" i="21" s="1"/>
  <c r="M440" i="21"/>
  <c r="N440" i="21" s="1"/>
  <c r="M439" i="21"/>
  <c r="N439" i="21" s="1"/>
  <c r="M438" i="21"/>
  <c r="N438" i="21" s="1"/>
  <c r="M437" i="21"/>
  <c r="N437" i="21" s="1"/>
  <c r="M436" i="21"/>
  <c r="N436" i="21" s="1"/>
  <c r="M435" i="21"/>
  <c r="N435" i="21" s="1"/>
  <c r="M434" i="21"/>
  <c r="N434" i="21" s="1"/>
  <c r="M433" i="21"/>
  <c r="N433" i="21" s="1"/>
  <c r="M432" i="21"/>
  <c r="N432" i="21" s="1"/>
  <c r="M431" i="21"/>
  <c r="N431" i="21" s="1"/>
  <c r="M430" i="21"/>
  <c r="N430" i="21" s="1"/>
  <c r="M429" i="21"/>
  <c r="N429" i="21" s="1"/>
  <c r="M428" i="21"/>
  <c r="N428" i="21" s="1"/>
  <c r="M427" i="21"/>
  <c r="N427" i="21" s="1"/>
  <c r="M426" i="21"/>
  <c r="N426" i="21" s="1"/>
  <c r="M425" i="21"/>
  <c r="N425" i="21" s="1"/>
  <c r="M424" i="21"/>
  <c r="N424" i="21" s="1"/>
  <c r="M423" i="21"/>
  <c r="N423" i="21" s="1"/>
  <c r="M422" i="21"/>
  <c r="N422" i="21" s="1"/>
  <c r="M421" i="21"/>
  <c r="N421" i="21" s="1"/>
  <c r="M420" i="21"/>
  <c r="N420" i="21" s="1"/>
  <c r="M419" i="21"/>
  <c r="N419" i="21" s="1"/>
  <c r="M418" i="21"/>
  <c r="N418" i="21" s="1"/>
  <c r="M417" i="21"/>
  <c r="N417" i="21" s="1"/>
  <c r="M416" i="21"/>
  <c r="N416" i="21" s="1"/>
  <c r="M415" i="21"/>
  <c r="N415" i="21" s="1"/>
  <c r="M414" i="21"/>
  <c r="N414" i="21" s="1"/>
  <c r="M413" i="21"/>
  <c r="N413" i="21" s="1"/>
  <c r="M412" i="21"/>
  <c r="N412" i="21" s="1"/>
  <c r="M411" i="21"/>
  <c r="N411" i="21" s="1"/>
  <c r="M410" i="21"/>
  <c r="N410" i="21" s="1"/>
  <c r="M409" i="21"/>
  <c r="N409" i="21" s="1"/>
  <c r="M408" i="21"/>
  <c r="N408" i="21" s="1"/>
  <c r="M407" i="21"/>
  <c r="N407" i="21" s="1"/>
  <c r="M406" i="21"/>
  <c r="N406" i="21" s="1"/>
  <c r="M405" i="21"/>
  <c r="N405" i="21" s="1"/>
  <c r="M404" i="21"/>
  <c r="N404" i="21" s="1"/>
  <c r="M403" i="21"/>
  <c r="N403" i="21" s="1"/>
  <c r="M402" i="21"/>
  <c r="N402" i="21" s="1"/>
  <c r="M401" i="21"/>
  <c r="N401" i="21" s="1"/>
  <c r="M400" i="21"/>
  <c r="N400" i="21" s="1"/>
  <c r="M399" i="21"/>
  <c r="N399" i="21" s="1"/>
  <c r="M398" i="21"/>
  <c r="N398" i="21" s="1"/>
  <c r="M397" i="21"/>
  <c r="N397" i="21" s="1"/>
  <c r="M396" i="21"/>
  <c r="N396" i="21" s="1"/>
  <c r="M395" i="21"/>
  <c r="N395" i="21" s="1"/>
  <c r="M394" i="21"/>
  <c r="N394" i="21" s="1"/>
  <c r="M393" i="21"/>
  <c r="N393" i="21" s="1"/>
  <c r="M392" i="21"/>
  <c r="N392" i="21" s="1"/>
  <c r="M391" i="21"/>
  <c r="N391" i="21" s="1"/>
  <c r="M390" i="21"/>
  <c r="N390" i="21" s="1"/>
  <c r="M389" i="21"/>
  <c r="N389" i="21" s="1"/>
  <c r="M388" i="21"/>
  <c r="N388" i="21" s="1"/>
  <c r="M387" i="21"/>
  <c r="N387" i="21" s="1"/>
  <c r="M386" i="21"/>
  <c r="N386" i="21" s="1"/>
  <c r="M385" i="21"/>
  <c r="N385" i="21" s="1"/>
  <c r="M384" i="21"/>
  <c r="N384" i="21" s="1"/>
  <c r="M383" i="21"/>
  <c r="N383" i="21" s="1"/>
  <c r="M382" i="21"/>
  <c r="N382" i="21" s="1"/>
  <c r="M381" i="21"/>
  <c r="N381" i="21" s="1"/>
  <c r="M380" i="21"/>
  <c r="N380" i="21" s="1"/>
  <c r="M379" i="21"/>
  <c r="N379" i="21" s="1"/>
  <c r="M378" i="21"/>
  <c r="N378" i="21" s="1"/>
  <c r="M377" i="21"/>
  <c r="N377" i="21" s="1"/>
  <c r="M376" i="21"/>
  <c r="N376" i="21" s="1"/>
  <c r="M375" i="21"/>
  <c r="N375" i="21" s="1"/>
  <c r="M374" i="21"/>
  <c r="N374" i="21" s="1"/>
  <c r="M373" i="21"/>
  <c r="N373" i="21" s="1"/>
  <c r="M372" i="21"/>
  <c r="N372" i="21" s="1"/>
  <c r="M371" i="21"/>
  <c r="N371" i="21" s="1"/>
  <c r="M370" i="21"/>
  <c r="N370" i="21" s="1"/>
  <c r="M369" i="21"/>
  <c r="N369" i="21" s="1"/>
  <c r="M368" i="21"/>
  <c r="N368" i="21" s="1"/>
  <c r="M367" i="21"/>
  <c r="N367" i="21" s="1"/>
  <c r="M366" i="21"/>
  <c r="N366" i="21" s="1"/>
  <c r="M365" i="21"/>
  <c r="N365" i="21" s="1"/>
  <c r="M364" i="21"/>
  <c r="N364" i="21" s="1"/>
  <c r="M363" i="21"/>
  <c r="N363" i="21" s="1"/>
  <c r="M362" i="21"/>
  <c r="N362" i="21" s="1"/>
  <c r="M361" i="21"/>
  <c r="N361" i="21" s="1"/>
  <c r="M360" i="21"/>
  <c r="N360" i="21" s="1"/>
  <c r="M359" i="21"/>
  <c r="N359" i="21" s="1"/>
  <c r="M358" i="21"/>
  <c r="N358" i="21" s="1"/>
  <c r="M357" i="21"/>
  <c r="N357" i="21" s="1"/>
  <c r="M356" i="21"/>
  <c r="N356" i="21" s="1"/>
  <c r="M355" i="21"/>
  <c r="N355" i="21" s="1"/>
  <c r="M354" i="21"/>
  <c r="N354" i="21" s="1"/>
  <c r="M353" i="21"/>
  <c r="N353" i="21" s="1"/>
  <c r="M352" i="21"/>
  <c r="N352" i="21" s="1"/>
  <c r="M351" i="21"/>
  <c r="N351" i="21" s="1"/>
  <c r="M350" i="21"/>
  <c r="N350" i="21" s="1"/>
  <c r="M349" i="21"/>
  <c r="N349" i="21" s="1"/>
  <c r="M348" i="21"/>
  <c r="N348" i="21" s="1"/>
  <c r="M347" i="21"/>
  <c r="N347" i="21" s="1"/>
  <c r="M346" i="21"/>
  <c r="N346" i="21" s="1"/>
  <c r="M345" i="21"/>
  <c r="N345" i="21" s="1"/>
  <c r="M344" i="21"/>
  <c r="N344" i="21" s="1"/>
  <c r="M343" i="21"/>
  <c r="N343" i="21" s="1"/>
  <c r="M342" i="21"/>
  <c r="N342" i="21" s="1"/>
  <c r="M341" i="21"/>
  <c r="N341" i="21" s="1"/>
  <c r="M340" i="21"/>
  <c r="N340" i="21" s="1"/>
  <c r="M339" i="21"/>
  <c r="N339" i="21" s="1"/>
  <c r="M338" i="21"/>
  <c r="N338" i="21" s="1"/>
  <c r="M337" i="21"/>
  <c r="N337" i="21" s="1"/>
  <c r="M336" i="21"/>
  <c r="N336" i="21" s="1"/>
  <c r="M335" i="21"/>
  <c r="N335" i="21" s="1"/>
  <c r="M334" i="21"/>
  <c r="N334" i="21" s="1"/>
  <c r="M333" i="21"/>
  <c r="N333" i="21" s="1"/>
  <c r="M332" i="21"/>
  <c r="N332" i="21" s="1"/>
  <c r="M331" i="21"/>
  <c r="N331" i="21" s="1"/>
  <c r="M330" i="21"/>
  <c r="N330" i="21" s="1"/>
  <c r="M329" i="21"/>
  <c r="N329" i="21" s="1"/>
  <c r="M328" i="21"/>
  <c r="N328" i="21" s="1"/>
  <c r="M327" i="21"/>
  <c r="N327" i="21" s="1"/>
  <c r="M326" i="21"/>
  <c r="N326" i="21" s="1"/>
  <c r="M325" i="21"/>
  <c r="N325" i="21" s="1"/>
  <c r="M324" i="21"/>
  <c r="N324" i="21" s="1"/>
  <c r="M323" i="21"/>
  <c r="N323" i="21" s="1"/>
  <c r="M322" i="21"/>
  <c r="N322" i="21" s="1"/>
  <c r="M321" i="21"/>
  <c r="N321" i="21" s="1"/>
  <c r="M320" i="21"/>
  <c r="N320" i="21" s="1"/>
  <c r="M319" i="21"/>
  <c r="N319" i="21" s="1"/>
  <c r="M318" i="21"/>
  <c r="N318" i="21" s="1"/>
  <c r="M317" i="21"/>
  <c r="N317" i="21" s="1"/>
  <c r="M316" i="21"/>
  <c r="N316" i="21" s="1"/>
  <c r="M315" i="21"/>
  <c r="N315" i="21" s="1"/>
  <c r="M848" i="21"/>
  <c r="N848" i="21" s="1"/>
  <c r="M816" i="21"/>
  <c r="N816" i="21" s="1"/>
  <c r="M784" i="21"/>
  <c r="N784" i="21" s="1"/>
  <c r="M840" i="21"/>
  <c r="N840" i="21" s="1"/>
  <c r="M808" i="21"/>
  <c r="N808" i="21" s="1"/>
  <c r="M776" i="21"/>
  <c r="N776" i="21" s="1"/>
  <c r="M832" i="21"/>
  <c r="N832" i="21" s="1"/>
  <c r="M800" i="21"/>
  <c r="N800" i="21" s="1"/>
  <c r="M314" i="21"/>
  <c r="N314" i="21" s="1"/>
  <c r="M313" i="21"/>
  <c r="N313" i="21" s="1"/>
  <c r="M312" i="21"/>
  <c r="N312" i="21" s="1"/>
  <c r="M311" i="21"/>
  <c r="N311" i="21" s="1"/>
  <c r="M310" i="21"/>
  <c r="N310" i="21" s="1"/>
  <c r="M309" i="21"/>
  <c r="N309" i="21" s="1"/>
  <c r="M308" i="21"/>
  <c r="N308" i="21" s="1"/>
  <c r="M307" i="21"/>
  <c r="N307" i="21" s="1"/>
  <c r="M306" i="21"/>
  <c r="N306" i="21" s="1"/>
  <c r="M305" i="21"/>
  <c r="N305" i="21" s="1"/>
  <c r="M304" i="21"/>
  <c r="N304" i="21" s="1"/>
  <c r="M303" i="21"/>
  <c r="N303" i="21" s="1"/>
  <c r="M302" i="21"/>
  <c r="N302" i="21" s="1"/>
  <c r="M301" i="21"/>
  <c r="N301" i="21" s="1"/>
  <c r="M300" i="21"/>
  <c r="N300" i="21" s="1"/>
  <c r="M299" i="21"/>
  <c r="N299" i="21" s="1"/>
  <c r="M298" i="21"/>
  <c r="N298" i="21" s="1"/>
  <c r="M297" i="21"/>
  <c r="N297" i="21" s="1"/>
  <c r="M296" i="21"/>
  <c r="N296" i="21" s="1"/>
  <c r="M295" i="21"/>
  <c r="N295" i="21" s="1"/>
  <c r="M294" i="21"/>
  <c r="N294" i="21" s="1"/>
  <c r="M293" i="21"/>
  <c r="N293" i="21" s="1"/>
  <c r="M292" i="21"/>
  <c r="N292" i="21" s="1"/>
  <c r="M291" i="21"/>
  <c r="N291" i="21" s="1"/>
  <c r="M290" i="21"/>
  <c r="N290" i="21" s="1"/>
  <c r="M289" i="21"/>
  <c r="N289" i="21" s="1"/>
  <c r="M288" i="21"/>
  <c r="N288" i="21" s="1"/>
  <c r="M287" i="21"/>
  <c r="N287" i="21" s="1"/>
  <c r="M286" i="21"/>
  <c r="N286" i="21" s="1"/>
  <c r="M285" i="21"/>
  <c r="N285" i="21" s="1"/>
  <c r="M284" i="21"/>
  <c r="N284" i="21" s="1"/>
  <c r="M283" i="21"/>
  <c r="N283" i="21" s="1"/>
  <c r="M282" i="21"/>
  <c r="N282" i="21" s="1"/>
  <c r="M281" i="21"/>
  <c r="N281" i="21" s="1"/>
  <c r="M280" i="21"/>
  <c r="N280" i="21" s="1"/>
  <c r="M279" i="21"/>
  <c r="N279" i="21" s="1"/>
  <c r="M278" i="21"/>
  <c r="N278" i="21" s="1"/>
  <c r="M277" i="21"/>
  <c r="N277" i="21" s="1"/>
  <c r="M276" i="21"/>
  <c r="N276" i="21" s="1"/>
  <c r="M275" i="21"/>
  <c r="N275" i="21" s="1"/>
  <c r="M274" i="21"/>
  <c r="N274" i="21" s="1"/>
  <c r="M273" i="21"/>
  <c r="N273" i="21" s="1"/>
  <c r="M272" i="21"/>
  <c r="N272" i="21" s="1"/>
  <c r="M271" i="21"/>
  <c r="N271" i="21" s="1"/>
  <c r="M270" i="21"/>
  <c r="N270" i="21" s="1"/>
  <c r="M269" i="21"/>
  <c r="N269" i="21" s="1"/>
  <c r="M268" i="21"/>
  <c r="N268" i="21" s="1"/>
  <c r="M267" i="21"/>
  <c r="N267" i="21" s="1"/>
  <c r="M266" i="21"/>
  <c r="N266" i="21" s="1"/>
  <c r="M265" i="21"/>
  <c r="N265" i="21" s="1"/>
  <c r="M264" i="21"/>
  <c r="N264" i="21" s="1"/>
  <c r="M263" i="21"/>
  <c r="N263" i="21" s="1"/>
  <c r="M262" i="21"/>
  <c r="N262" i="21" s="1"/>
  <c r="M261" i="21"/>
  <c r="N261" i="21" s="1"/>
  <c r="M260" i="21"/>
  <c r="N260" i="21" s="1"/>
  <c r="M259" i="21"/>
  <c r="N259" i="21" s="1"/>
  <c r="M258" i="21"/>
  <c r="N258" i="21" s="1"/>
  <c r="M257" i="21"/>
  <c r="N257" i="21" s="1"/>
  <c r="M256" i="21"/>
  <c r="N256" i="21" s="1"/>
  <c r="M255" i="21"/>
  <c r="N255" i="21" s="1"/>
  <c r="M254" i="21"/>
  <c r="N254" i="21" s="1"/>
  <c r="M253" i="21"/>
  <c r="N253" i="21" s="1"/>
  <c r="M252" i="21"/>
  <c r="N252" i="21" s="1"/>
  <c r="M251" i="21"/>
  <c r="N251" i="21" s="1"/>
  <c r="M250" i="21"/>
  <c r="N250" i="21" s="1"/>
  <c r="M249" i="21"/>
  <c r="N249" i="21" s="1"/>
  <c r="M248" i="21"/>
  <c r="N248" i="21" s="1"/>
  <c r="M247" i="21"/>
  <c r="N247" i="21" s="1"/>
  <c r="M246" i="21"/>
  <c r="N246" i="21" s="1"/>
  <c r="M245" i="21"/>
  <c r="N245" i="21" s="1"/>
  <c r="M244" i="21"/>
  <c r="N244" i="21" s="1"/>
  <c r="M243" i="21"/>
  <c r="N243" i="21" s="1"/>
  <c r="M242" i="21"/>
  <c r="N242" i="21" s="1"/>
  <c r="M241" i="21"/>
  <c r="N241" i="21" s="1"/>
  <c r="M240" i="21"/>
  <c r="N240" i="21" s="1"/>
  <c r="M239" i="21"/>
  <c r="N239" i="21" s="1"/>
  <c r="M238" i="21"/>
  <c r="N238" i="21" s="1"/>
  <c r="M237" i="21"/>
  <c r="N237" i="21" s="1"/>
  <c r="M236" i="21"/>
  <c r="N236" i="21" s="1"/>
  <c r="M235" i="21"/>
  <c r="N235" i="21" s="1"/>
  <c r="M234" i="21"/>
  <c r="N234" i="21" s="1"/>
  <c r="M233" i="21"/>
  <c r="N233" i="21" s="1"/>
  <c r="M232" i="21"/>
  <c r="N232" i="21" s="1"/>
  <c r="M231" i="21"/>
  <c r="N231" i="21" s="1"/>
  <c r="M230" i="21"/>
  <c r="N230" i="21" s="1"/>
  <c r="M229" i="21"/>
  <c r="N229" i="21" s="1"/>
  <c r="M228" i="21"/>
  <c r="N228" i="21" s="1"/>
  <c r="M227" i="21"/>
  <c r="N227" i="21" s="1"/>
  <c r="M226" i="21"/>
  <c r="N226" i="21" s="1"/>
  <c r="M225" i="21"/>
  <c r="N225" i="21" s="1"/>
  <c r="M224" i="21"/>
  <c r="N224" i="21" s="1"/>
  <c r="M223" i="21"/>
  <c r="N223" i="21" s="1"/>
  <c r="M222" i="21"/>
  <c r="N222" i="21" s="1"/>
  <c r="M221" i="21"/>
  <c r="N221" i="21" s="1"/>
  <c r="M220" i="21"/>
  <c r="N220" i="21" s="1"/>
  <c r="M219" i="21"/>
  <c r="N219" i="21" s="1"/>
  <c r="M218" i="21"/>
  <c r="N218" i="21" s="1"/>
  <c r="M217" i="21"/>
  <c r="N217" i="21" s="1"/>
  <c r="M216" i="21"/>
  <c r="N216" i="21" s="1"/>
  <c r="M215" i="21"/>
  <c r="N215" i="21" s="1"/>
  <c r="M214" i="21"/>
  <c r="N214" i="21" s="1"/>
  <c r="M213" i="21"/>
  <c r="N213" i="21" s="1"/>
  <c r="M212" i="21"/>
  <c r="N212" i="21" s="1"/>
  <c r="M211" i="21"/>
  <c r="N211" i="21" s="1"/>
  <c r="M210" i="21"/>
  <c r="N210" i="21" s="1"/>
  <c r="M209" i="21"/>
  <c r="N209" i="21" s="1"/>
  <c r="M208" i="21"/>
  <c r="N208" i="21" s="1"/>
  <c r="M207" i="21"/>
  <c r="N207" i="21" s="1"/>
  <c r="M206" i="21"/>
  <c r="N206" i="21" s="1"/>
  <c r="M205" i="21"/>
  <c r="N205" i="21" s="1"/>
  <c r="M204" i="21"/>
  <c r="N204" i="21" s="1"/>
  <c r="M203" i="21"/>
  <c r="N203" i="21" s="1"/>
  <c r="M202" i="21"/>
  <c r="N202" i="21" s="1"/>
  <c r="M201" i="21"/>
  <c r="N201" i="21" s="1"/>
  <c r="M200" i="21"/>
  <c r="N200" i="21" s="1"/>
  <c r="M199" i="21"/>
  <c r="N199" i="21" s="1"/>
  <c r="M198" i="21"/>
  <c r="N198" i="21" s="1"/>
  <c r="M197" i="21"/>
  <c r="N197" i="21" s="1"/>
  <c r="M196" i="21"/>
  <c r="N196" i="21" s="1"/>
  <c r="M195" i="21"/>
  <c r="N195" i="21" s="1"/>
  <c r="M194" i="21"/>
  <c r="N194" i="21" s="1"/>
  <c r="M193" i="21"/>
  <c r="N193" i="21" s="1"/>
  <c r="M192" i="21"/>
  <c r="N192" i="21" s="1"/>
  <c r="M191" i="21"/>
  <c r="N191" i="21" s="1"/>
  <c r="M190" i="21"/>
  <c r="N190" i="21" s="1"/>
  <c r="M189" i="21"/>
  <c r="N189" i="21" s="1"/>
  <c r="M188" i="21"/>
  <c r="N188" i="21" s="1"/>
  <c r="M187" i="21"/>
  <c r="N187" i="21" s="1"/>
  <c r="M186" i="21"/>
  <c r="N186" i="21" s="1"/>
  <c r="M185" i="21"/>
  <c r="N185" i="21" s="1"/>
  <c r="M184" i="21"/>
  <c r="N184" i="21" s="1"/>
  <c r="M183" i="21"/>
  <c r="N183" i="21" s="1"/>
  <c r="M182" i="21"/>
  <c r="N182" i="21" s="1"/>
  <c r="M181" i="21"/>
  <c r="N181" i="21" s="1"/>
  <c r="M180" i="21"/>
  <c r="N180" i="21" s="1"/>
  <c r="M179" i="21"/>
  <c r="N179" i="21" s="1"/>
  <c r="M178" i="21"/>
  <c r="N178" i="21" s="1"/>
  <c r="M177" i="21"/>
  <c r="N177" i="21" s="1"/>
  <c r="M176" i="21"/>
  <c r="N176" i="21" s="1"/>
  <c r="M175" i="21"/>
  <c r="N175" i="21" s="1"/>
  <c r="M174" i="21"/>
  <c r="N174" i="21" s="1"/>
  <c r="M173" i="21"/>
  <c r="N173" i="21" s="1"/>
  <c r="M172" i="21"/>
  <c r="N172" i="21" s="1"/>
  <c r="M171" i="21"/>
  <c r="N171" i="21" s="1"/>
  <c r="M170" i="21"/>
  <c r="N170" i="21" s="1"/>
  <c r="M169" i="21"/>
  <c r="N169" i="21" s="1"/>
  <c r="M168" i="21"/>
  <c r="N168" i="21" s="1"/>
  <c r="M167" i="21"/>
  <c r="N167" i="21" s="1"/>
  <c r="M166" i="21"/>
  <c r="N166" i="21" s="1"/>
  <c r="M165" i="21"/>
  <c r="N165" i="21" s="1"/>
  <c r="M164" i="21"/>
  <c r="N164" i="21" s="1"/>
  <c r="M163" i="21"/>
  <c r="N163" i="21" s="1"/>
  <c r="M162" i="21"/>
  <c r="N162" i="21" s="1"/>
  <c r="M161" i="21"/>
  <c r="N161" i="21" s="1"/>
  <c r="M160" i="21"/>
  <c r="N160" i="21" s="1"/>
  <c r="M159" i="21"/>
  <c r="N159" i="21" s="1"/>
  <c r="M158" i="21"/>
  <c r="N158" i="21" s="1"/>
  <c r="M157" i="21"/>
  <c r="N157" i="21" s="1"/>
  <c r="M156" i="21"/>
  <c r="N156" i="21" s="1"/>
  <c r="M155" i="21"/>
  <c r="N155" i="21" s="1"/>
  <c r="M154" i="21"/>
  <c r="N154" i="21" s="1"/>
  <c r="M153" i="21"/>
  <c r="N153" i="21" s="1"/>
  <c r="M152" i="21"/>
  <c r="N152" i="21" s="1"/>
  <c r="M151" i="21"/>
  <c r="N151" i="21" s="1"/>
  <c r="M150" i="21"/>
  <c r="N150" i="21" s="1"/>
  <c r="L3" i="18"/>
  <c r="D853" i="19"/>
  <c r="D852" i="19"/>
  <c r="D851" i="19"/>
  <c r="D850" i="19"/>
  <c r="D849" i="19"/>
  <c r="D848" i="19"/>
  <c r="D847" i="19"/>
  <c r="D846" i="19"/>
  <c r="D845" i="19"/>
  <c r="D844" i="19"/>
  <c r="D843" i="19"/>
  <c r="D842" i="19"/>
  <c r="D841" i="19"/>
  <c r="D840" i="19"/>
  <c r="D839" i="19"/>
  <c r="D838" i="19"/>
  <c r="D837" i="19"/>
  <c r="D836" i="19"/>
  <c r="D835" i="19"/>
  <c r="D834" i="19"/>
  <c r="D833" i="19"/>
  <c r="D832" i="19"/>
  <c r="D831" i="19"/>
  <c r="D830" i="19"/>
  <c r="D829" i="19"/>
  <c r="D828" i="19"/>
  <c r="D827" i="19"/>
  <c r="D826" i="19"/>
  <c r="D825" i="19"/>
  <c r="D824" i="19"/>
  <c r="D823" i="19"/>
  <c r="D822" i="19"/>
  <c r="D821" i="19"/>
  <c r="D820" i="19"/>
  <c r="D819" i="19"/>
  <c r="D818" i="19"/>
  <c r="D817" i="19"/>
  <c r="D816" i="19"/>
  <c r="D815" i="19"/>
  <c r="D814" i="19"/>
  <c r="D813" i="19"/>
  <c r="D812" i="19"/>
  <c r="D811" i="19"/>
  <c r="D810" i="19"/>
  <c r="D809" i="19"/>
  <c r="D808" i="19"/>
  <c r="D807" i="19"/>
  <c r="D806" i="19"/>
  <c r="D805" i="19"/>
  <c r="D804" i="19"/>
  <c r="D803" i="19"/>
  <c r="D802" i="19"/>
  <c r="D801" i="19"/>
  <c r="D800" i="19"/>
  <c r="D799" i="19"/>
  <c r="D798" i="19"/>
  <c r="D797" i="19"/>
  <c r="D796" i="19"/>
  <c r="D795" i="19"/>
  <c r="D794" i="19"/>
  <c r="D793" i="19"/>
  <c r="D792" i="19"/>
  <c r="D791" i="19"/>
  <c r="D790" i="19"/>
  <c r="D789" i="19"/>
  <c r="D788" i="19"/>
  <c r="D787" i="19"/>
  <c r="D786" i="19"/>
  <c r="D785" i="19"/>
  <c r="D784" i="19"/>
  <c r="D783" i="19"/>
  <c r="D782" i="19"/>
  <c r="D781" i="19"/>
  <c r="D780" i="19"/>
  <c r="D779" i="19"/>
  <c r="D778" i="19"/>
  <c r="D777" i="19"/>
  <c r="D776" i="19"/>
  <c r="D775" i="19"/>
  <c r="D774" i="19"/>
  <c r="D773" i="19"/>
  <c r="D772" i="19"/>
  <c r="D771" i="19"/>
  <c r="D770" i="19"/>
  <c r="D769" i="19"/>
  <c r="D768" i="19"/>
  <c r="D767" i="19"/>
  <c r="D766" i="19"/>
  <c r="D765" i="19"/>
  <c r="D764" i="19"/>
  <c r="D763" i="19"/>
  <c r="D762" i="19"/>
  <c r="D761" i="19"/>
  <c r="D760" i="19"/>
  <c r="D759" i="19"/>
  <c r="D758" i="19"/>
  <c r="D757" i="19"/>
  <c r="D756" i="19"/>
  <c r="D755" i="19"/>
  <c r="D754" i="19"/>
  <c r="D753" i="19"/>
  <c r="D752" i="19"/>
  <c r="D751" i="19"/>
  <c r="D750" i="19"/>
  <c r="D749" i="19"/>
  <c r="D748" i="19"/>
  <c r="D747" i="19"/>
  <c r="D746" i="19"/>
  <c r="D745" i="19"/>
  <c r="D744" i="19"/>
  <c r="D743" i="19"/>
  <c r="D742" i="19"/>
  <c r="D741" i="19"/>
  <c r="D740" i="19"/>
  <c r="D739" i="19"/>
  <c r="D738" i="19"/>
  <c r="D737" i="19"/>
  <c r="D736" i="19"/>
  <c r="D735" i="19"/>
  <c r="D734" i="19"/>
  <c r="D733" i="19"/>
  <c r="D732" i="19"/>
  <c r="D731" i="19"/>
  <c r="D730" i="19"/>
  <c r="D729" i="19"/>
  <c r="D728" i="19"/>
  <c r="D727" i="19"/>
  <c r="D726" i="19"/>
  <c r="D725" i="19"/>
  <c r="D724" i="19"/>
  <c r="D723" i="19"/>
  <c r="D722" i="19"/>
  <c r="D721" i="19"/>
  <c r="D720" i="19"/>
  <c r="D719" i="19"/>
  <c r="D718" i="19"/>
  <c r="D717" i="19"/>
  <c r="D716" i="19"/>
  <c r="D715" i="19"/>
  <c r="D714" i="19"/>
  <c r="D713" i="19"/>
  <c r="D712" i="19"/>
  <c r="D711" i="19"/>
  <c r="D710" i="19"/>
  <c r="D709" i="19"/>
  <c r="D708" i="19"/>
  <c r="D707" i="19"/>
  <c r="D706" i="19"/>
  <c r="D705" i="19"/>
  <c r="D704" i="19"/>
  <c r="D703" i="19"/>
  <c r="D702" i="19"/>
  <c r="D701" i="19"/>
  <c r="D700" i="19"/>
  <c r="D699" i="19"/>
  <c r="D698" i="19"/>
  <c r="D697" i="19"/>
  <c r="D696" i="19"/>
  <c r="D695" i="19"/>
  <c r="D694" i="19"/>
  <c r="D693" i="19"/>
  <c r="D692" i="19"/>
  <c r="D691" i="19"/>
  <c r="D690" i="19"/>
  <c r="D689" i="19"/>
  <c r="D688" i="19"/>
  <c r="D687" i="19"/>
  <c r="D686" i="19"/>
  <c r="D685" i="19"/>
  <c r="D684" i="19"/>
  <c r="D683" i="19"/>
  <c r="D682" i="19"/>
  <c r="D681" i="19"/>
  <c r="D680" i="19"/>
  <c r="D679" i="19"/>
  <c r="D678" i="19"/>
  <c r="D677" i="19"/>
  <c r="D676" i="19"/>
  <c r="D675" i="19"/>
  <c r="D674" i="19"/>
  <c r="D673" i="19"/>
  <c r="D672" i="19"/>
  <c r="D671" i="19"/>
  <c r="D670" i="19"/>
  <c r="D669" i="19"/>
  <c r="D668" i="19"/>
  <c r="D667" i="19"/>
  <c r="D666" i="19"/>
  <c r="D665" i="19"/>
  <c r="D664" i="19"/>
  <c r="D663" i="19"/>
  <c r="D662" i="19"/>
  <c r="D661" i="19"/>
  <c r="D660" i="19"/>
  <c r="D659" i="19"/>
  <c r="D658" i="19"/>
  <c r="D657" i="19"/>
  <c r="D656" i="19"/>
  <c r="D655" i="19"/>
  <c r="D654" i="19"/>
  <c r="D653" i="19"/>
  <c r="D652" i="19"/>
  <c r="D651" i="19"/>
  <c r="D650" i="19"/>
  <c r="D649" i="19"/>
  <c r="D648" i="19"/>
  <c r="D647" i="19"/>
  <c r="D646" i="19"/>
  <c r="D645" i="19"/>
  <c r="D644" i="19"/>
  <c r="D643" i="19"/>
  <c r="D642" i="19"/>
  <c r="D641" i="19"/>
  <c r="D640" i="19"/>
  <c r="D639" i="19"/>
  <c r="D638" i="19"/>
  <c r="D637" i="19"/>
  <c r="D636" i="19"/>
  <c r="D635" i="19"/>
  <c r="D634" i="19"/>
  <c r="D633" i="19"/>
  <c r="D632" i="19"/>
  <c r="D631" i="19"/>
  <c r="D630" i="19"/>
  <c r="D629" i="19"/>
  <c r="D628" i="19"/>
  <c r="D627" i="19"/>
  <c r="D626" i="19"/>
  <c r="D625" i="19"/>
  <c r="D624" i="19"/>
  <c r="D623" i="19"/>
  <c r="D622" i="19"/>
  <c r="D621" i="19"/>
  <c r="D620" i="19"/>
  <c r="D619" i="19"/>
  <c r="D618" i="19"/>
  <c r="D617" i="19"/>
  <c r="D616" i="19"/>
  <c r="D615" i="19"/>
  <c r="D614" i="19"/>
  <c r="D613" i="19"/>
  <c r="D612" i="19"/>
  <c r="D611" i="19"/>
  <c r="D610" i="19"/>
  <c r="D609" i="19"/>
  <c r="D608" i="19"/>
  <c r="D607" i="19"/>
  <c r="D606" i="19"/>
  <c r="D605" i="19"/>
  <c r="D604" i="19"/>
  <c r="D603" i="19"/>
  <c r="D602" i="19"/>
  <c r="D601" i="19"/>
  <c r="D600" i="19"/>
  <c r="D599" i="19"/>
  <c r="D598" i="19"/>
  <c r="D597" i="19"/>
  <c r="D596" i="19"/>
  <c r="D595" i="19"/>
  <c r="D594" i="19"/>
  <c r="D593" i="19"/>
  <c r="D592" i="19"/>
  <c r="D591" i="19"/>
  <c r="D590" i="19"/>
  <c r="D589" i="19"/>
  <c r="D588" i="19"/>
  <c r="D587" i="19"/>
  <c r="D586" i="19"/>
  <c r="D585" i="19"/>
  <c r="D584" i="19"/>
  <c r="D583" i="19"/>
  <c r="D582" i="19"/>
  <c r="D581" i="19"/>
  <c r="D580" i="19"/>
  <c r="D579" i="19"/>
  <c r="D578" i="19"/>
  <c r="D577" i="19"/>
  <c r="D576" i="19"/>
  <c r="D575" i="19"/>
  <c r="D574" i="19"/>
  <c r="D573" i="19"/>
  <c r="D572" i="19"/>
  <c r="D571" i="19"/>
  <c r="D570" i="19"/>
  <c r="D569" i="19"/>
  <c r="D568" i="19"/>
  <c r="D567" i="19"/>
  <c r="D566" i="19"/>
  <c r="D565" i="19"/>
  <c r="D564" i="19"/>
  <c r="D563" i="19"/>
  <c r="D562" i="19"/>
  <c r="D561" i="19"/>
  <c r="D560" i="19"/>
  <c r="D559" i="19"/>
  <c r="D558" i="19"/>
  <c r="D557" i="19"/>
  <c r="D556" i="19"/>
  <c r="D555" i="19"/>
  <c r="D554" i="19"/>
  <c r="D553" i="19"/>
  <c r="D552" i="19"/>
  <c r="D551" i="19"/>
  <c r="D550" i="19"/>
  <c r="D549" i="19"/>
  <c r="D548" i="19"/>
  <c r="D547" i="19"/>
  <c r="D546" i="19"/>
  <c r="D545" i="19"/>
  <c r="D544" i="19"/>
  <c r="D543" i="19"/>
  <c r="D542" i="19"/>
  <c r="D541" i="19"/>
  <c r="D540" i="19"/>
  <c r="D539" i="19"/>
  <c r="D538" i="19"/>
  <c r="D537" i="19"/>
  <c r="D536" i="19"/>
  <c r="D535" i="19"/>
  <c r="D534" i="19"/>
  <c r="D533" i="19"/>
  <c r="D532" i="19"/>
  <c r="D531" i="19"/>
  <c r="D530" i="19"/>
  <c r="D529" i="19"/>
  <c r="D528" i="19"/>
  <c r="D527" i="19"/>
  <c r="D526" i="19"/>
  <c r="D525" i="19"/>
  <c r="D524" i="19"/>
  <c r="D523" i="19"/>
  <c r="D522" i="19"/>
  <c r="D521" i="19"/>
  <c r="D520" i="19"/>
  <c r="D519" i="19"/>
  <c r="D518" i="19"/>
  <c r="D517" i="19"/>
  <c r="D516" i="19"/>
  <c r="D515" i="19"/>
  <c r="D514" i="19"/>
  <c r="D513" i="19"/>
  <c r="D512" i="19"/>
  <c r="D511" i="19"/>
  <c r="D510" i="19"/>
  <c r="D509" i="19"/>
  <c r="D508" i="19"/>
  <c r="D507" i="19"/>
  <c r="D506" i="19"/>
  <c r="D505" i="19"/>
  <c r="D504" i="19"/>
  <c r="D503" i="19"/>
  <c r="D502" i="19"/>
  <c r="D501" i="19"/>
  <c r="D500" i="19"/>
  <c r="D499" i="19"/>
  <c r="D498" i="19"/>
  <c r="D497" i="19"/>
  <c r="D496" i="19"/>
  <c r="D495" i="19"/>
  <c r="D494" i="19"/>
  <c r="D493" i="19"/>
  <c r="D492" i="19"/>
  <c r="D491" i="19"/>
  <c r="D490" i="19"/>
  <c r="D489" i="19"/>
  <c r="D488" i="19"/>
  <c r="D487" i="19"/>
  <c r="D486" i="19"/>
  <c r="D485" i="19"/>
  <c r="D484" i="19"/>
  <c r="D483" i="19"/>
  <c r="D482" i="19"/>
  <c r="D481" i="19"/>
  <c r="D480" i="19"/>
  <c r="D479" i="19"/>
  <c r="D478" i="19"/>
  <c r="D477" i="19"/>
  <c r="D476" i="19"/>
  <c r="D475" i="19"/>
  <c r="D474" i="19"/>
  <c r="D473" i="19"/>
  <c r="D472" i="19"/>
  <c r="D471" i="19"/>
  <c r="D470" i="19"/>
  <c r="D469" i="19"/>
  <c r="D468" i="19"/>
  <c r="D467" i="19"/>
  <c r="D466" i="19"/>
  <c r="D465" i="19"/>
  <c r="D464" i="19"/>
  <c r="D463" i="19"/>
  <c r="D462" i="19"/>
  <c r="D461" i="19"/>
  <c r="D460" i="19"/>
  <c r="D459" i="19"/>
  <c r="D458" i="19"/>
  <c r="D457" i="19"/>
  <c r="D456" i="19"/>
  <c r="D455" i="19"/>
  <c r="D454" i="19"/>
  <c r="D453" i="19"/>
  <c r="D452" i="19"/>
  <c r="D451" i="19"/>
  <c r="D450" i="19"/>
  <c r="D449" i="19"/>
  <c r="D448" i="19"/>
  <c r="D447" i="19"/>
  <c r="D446" i="19"/>
  <c r="D445" i="19"/>
  <c r="D444" i="19"/>
  <c r="D443" i="19"/>
  <c r="D442" i="19"/>
  <c r="D441" i="19"/>
  <c r="D440" i="19"/>
  <c r="D439" i="19"/>
  <c r="D438" i="19"/>
  <c r="D437" i="19"/>
  <c r="D436" i="19"/>
  <c r="D435" i="19"/>
  <c r="D434" i="19"/>
  <c r="D433" i="19"/>
  <c r="D432" i="19"/>
  <c r="D431" i="19"/>
  <c r="D430" i="19"/>
  <c r="D429" i="19"/>
  <c r="D428" i="19"/>
  <c r="D427" i="19"/>
  <c r="D426" i="19"/>
  <c r="D425" i="19"/>
  <c r="D424" i="19"/>
  <c r="D423" i="19"/>
  <c r="D422" i="19"/>
  <c r="D421" i="19"/>
  <c r="D420" i="19"/>
  <c r="D419" i="19"/>
  <c r="D418" i="19"/>
  <c r="D417" i="19"/>
  <c r="D416" i="19"/>
  <c r="D415" i="19"/>
  <c r="D414" i="19"/>
  <c r="D413" i="19"/>
  <c r="D412" i="19"/>
  <c r="D411" i="19"/>
  <c r="D410" i="19"/>
  <c r="D409" i="19"/>
  <c r="D408" i="19"/>
  <c r="D407" i="19"/>
  <c r="D406" i="19"/>
  <c r="D405" i="19"/>
  <c r="D404" i="19"/>
  <c r="D403" i="19"/>
  <c r="D402" i="19"/>
  <c r="D401" i="19"/>
  <c r="D400" i="19"/>
  <c r="D399" i="19"/>
  <c r="D398" i="19"/>
  <c r="D397" i="19"/>
  <c r="D396" i="19"/>
  <c r="D395" i="19"/>
  <c r="D394" i="19"/>
  <c r="D393" i="19"/>
  <c r="D392" i="19"/>
  <c r="D391" i="19"/>
  <c r="D390" i="19"/>
  <c r="D389" i="19"/>
  <c r="D388" i="19"/>
  <c r="D387" i="19"/>
  <c r="D386" i="19"/>
  <c r="D385" i="19"/>
  <c r="D384" i="19"/>
  <c r="D383" i="19"/>
  <c r="D382" i="19"/>
  <c r="D381" i="19"/>
  <c r="D380" i="19"/>
  <c r="D379" i="19"/>
  <c r="D378" i="19"/>
  <c r="D377" i="19"/>
  <c r="D376" i="19"/>
  <c r="D375" i="19"/>
  <c r="D374" i="19"/>
  <c r="D373" i="19"/>
  <c r="D372" i="19"/>
  <c r="D371" i="19"/>
  <c r="D370" i="19"/>
  <c r="D369" i="19"/>
  <c r="D368" i="19"/>
  <c r="D367" i="19"/>
  <c r="D366" i="19"/>
  <c r="D365" i="19"/>
  <c r="D364" i="19"/>
  <c r="D363" i="19"/>
  <c r="D362" i="19"/>
  <c r="D361" i="19"/>
  <c r="D360" i="19"/>
  <c r="D359" i="19"/>
  <c r="D358" i="19"/>
  <c r="D357" i="19"/>
  <c r="D356" i="19"/>
  <c r="D355" i="19"/>
  <c r="D354" i="19"/>
  <c r="D353" i="19"/>
  <c r="D352" i="19"/>
  <c r="D351" i="19"/>
  <c r="D350" i="19"/>
  <c r="D349" i="19"/>
  <c r="D348" i="19"/>
  <c r="D347" i="19"/>
  <c r="D346" i="19"/>
  <c r="D345" i="19"/>
  <c r="D344" i="19"/>
  <c r="D343" i="19"/>
  <c r="D342" i="19"/>
  <c r="D341" i="19"/>
  <c r="D340" i="19"/>
  <c r="D339" i="19"/>
  <c r="D338" i="19"/>
  <c r="D337" i="19"/>
  <c r="D336" i="19"/>
  <c r="D335" i="19"/>
  <c r="D334" i="19"/>
  <c r="D333" i="19"/>
  <c r="D332" i="19"/>
  <c r="D331" i="19"/>
  <c r="D330" i="19"/>
  <c r="D329" i="19"/>
  <c r="D328" i="19"/>
  <c r="D327" i="19"/>
  <c r="D326" i="19"/>
  <c r="D325" i="19"/>
  <c r="D324" i="19"/>
  <c r="D323" i="19"/>
  <c r="D322" i="19"/>
  <c r="D321" i="19"/>
  <c r="D320" i="19"/>
  <c r="D319" i="19"/>
  <c r="D318" i="19"/>
  <c r="D317" i="19"/>
  <c r="D316" i="19"/>
  <c r="D315" i="19"/>
  <c r="D314" i="19"/>
  <c r="D313" i="19"/>
  <c r="D312" i="19"/>
  <c r="D311" i="19"/>
  <c r="D310" i="19"/>
  <c r="D309" i="19"/>
  <c r="D308" i="19"/>
  <c r="D307" i="19"/>
  <c r="D306" i="19"/>
  <c r="D305" i="19"/>
  <c r="D304" i="19"/>
  <c r="D303" i="19"/>
  <c r="D302" i="19"/>
  <c r="D301" i="19"/>
  <c r="D300" i="19"/>
  <c r="D299" i="19"/>
  <c r="D298" i="19"/>
  <c r="D297" i="19"/>
  <c r="D296" i="19"/>
  <c r="D295" i="19"/>
  <c r="D294" i="19"/>
  <c r="D293" i="19"/>
  <c r="D292" i="19"/>
  <c r="D291" i="19"/>
  <c r="D290" i="19"/>
  <c r="D289" i="19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D257" i="19"/>
  <c r="D256" i="19"/>
  <c r="D255" i="19"/>
  <c r="D254" i="19"/>
  <c r="D253" i="19"/>
  <c r="D252" i="19"/>
  <c r="D251" i="19"/>
  <c r="D250" i="19"/>
  <c r="D249" i="19"/>
  <c r="D248" i="19"/>
  <c r="D247" i="19"/>
  <c r="D246" i="19"/>
  <c r="D245" i="19"/>
  <c r="D244" i="19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G3" i="19"/>
  <c r="I2" i="19"/>
  <c r="G2" i="19"/>
  <c r="G1" i="19"/>
  <c r="E1" i="19"/>
  <c r="I2" i="18"/>
  <c r="O151" i="21" l="1"/>
  <c r="O159" i="21"/>
  <c r="O155" i="21"/>
  <c r="O163" i="21"/>
  <c r="O171" i="21"/>
  <c r="O179" i="21"/>
  <c r="O187" i="21"/>
  <c r="O195" i="21"/>
  <c r="O207" i="21"/>
  <c r="O167" i="21"/>
  <c r="O175" i="21"/>
  <c r="O183" i="21"/>
  <c r="O191" i="21"/>
  <c r="O199" i="21"/>
  <c r="O203" i="21"/>
  <c r="O211" i="21"/>
  <c r="O215" i="21"/>
  <c r="O219" i="21"/>
  <c r="O223" i="21"/>
  <c r="O227" i="21"/>
  <c r="O231" i="21"/>
  <c r="O235" i="21"/>
  <c r="O239" i="21"/>
  <c r="O243" i="21"/>
  <c r="O247" i="21"/>
  <c r="O251" i="21"/>
  <c r="O255" i="21"/>
  <c r="O267" i="21"/>
  <c r="O275" i="21"/>
  <c r="O287" i="21"/>
  <c r="O307" i="21"/>
  <c r="O800" i="21"/>
  <c r="O840" i="21"/>
  <c r="O319" i="21"/>
  <c r="O323" i="21"/>
  <c r="O331" i="21"/>
  <c r="O351" i="21"/>
  <c r="O359" i="21"/>
  <c r="O363" i="21"/>
  <c r="O371" i="21"/>
  <c r="O379" i="21"/>
  <c r="O395" i="21"/>
  <c r="O403" i="21"/>
  <c r="O407" i="21"/>
  <c r="O415" i="21"/>
  <c r="O419" i="21"/>
  <c r="O427" i="21"/>
  <c r="O431" i="21"/>
  <c r="O439" i="21"/>
  <c r="O451" i="21"/>
  <c r="O459" i="21"/>
  <c r="O463" i="21"/>
  <c r="O471" i="21"/>
  <c r="O479" i="21"/>
  <c r="O487" i="21"/>
  <c r="O495" i="21"/>
  <c r="O503" i="21"/>
  <c r="O511" i="21"/>
  <c r="O519" i="21"/>
  <c r="O527" i="21"/>
  <c r="O531" i="21"/>
  <c r="O539" i="21"/>
  <c r="O547" i="21"/>
  <c r="O591" i="21"/>
  <c r="O599" i="21"/>
  <c r="O607" i="21"/>
  <c r="O792" i="21"/>
  <c r="O637" i="21"/>
  <c r="O641" i="21"/>
  <c r="O830" i="21"/>
  <c r="O780" i="21"/>
  <c r="O850" i="21"/>
  <c r="O649" i="21"/>
  <c r="O653" i="21"/>
  <c r="O661" i="21"/>
  <c r="O681" i="21"/>
  <c r="O689" i="21"/>
  <c r="O697" i="21"/>
  <c r="O701" i="21"/>
  <c r="O709" i="21"/>
  <c r="O713" i="21"/>
  <c r="O725" i="21"/>
  <c r="O94" i="21"/>
  <c r="O152" i="21"/>
  <c r="O156" i="21"/>
  <c r="O160" i="21"/>
  <c r="O164" i="21"/>
  <c r="O168" i="21"/>
  <c r="O172" i="21"/>
  <c r="O176" i="21"/>
  <c r="O180" i="21"/>
  <c r="O184" i="21"/>
  <c r="O188" i="21"/>
  <c r="O192" i="21"/>
  <c r="O196" i="21"/>
  <c r="O200" i="21"/>
  <c r="O204" i="21"/>
  <c r="O208" i="21"/>
  <c r="O212" i="21"/>
  <c r="O216" i="21"/>
  <c r="O220" i="21"/>
  <c r="O224" i="21"/>
  <c r="O228" i="21"/>
  <c r="O232" i="21"/>
  <c r="O236" i="21"/>
  <c r="O240" i="21"/>
  <c r="O244" i="21"/>
  <c r="O248" i="21"/>
  <c r="O252" i="21"/>
  <c r="O256" i="21"/>
  <c r="O260" i="21"/>
  <c r="O264" i="21"/>
  <c r="O268" i="21"/>
  <c r="O272" i="21"/>
  <c r="O276" i="21"/>
  <c r="O280" i="21"/>
  <c r="O284" i="21"/>
  <c r="O288" i="21"/>
  <c r="O292" i="21"/>
  <c r="O296" i="21"/>
  <c r="O300" i="21"/>
  <c r="O304" i="21"/>
  <c r="O308" i="21"/>
  <c r="O312" i="21"/>
  <c r="O832" i="21"/>
  <c r="O784" i="21"/>
  <c r="O316" i="21"/>
  <c r="O320" i="21"/>
  <c r="O324" i="21"/>
  <c r="O328" i="21"/>
  <c r="O332" i="21"/>
  <c r="O336" i="21"/>
  <c r="O340" i="21"/>
  <c r="O344" i="21"/>
  <c r="O348" i="21"/>
  <c r="O352" i="21"/>
  <c r="O356" i="21"/>
  <c r="O360" i="21"/>
  <c r="O364" i="21"/>
  <c r="O368" i="21"/>
  <c r="O372" i="21"/>
  <c r="O376" i="21"/>
  <c r="O380" i="21"/>
  <c r="O384" i="21"/>
  <c r="O388" i="21"/>
  <c r="O392" i="21"/>
  <c r="O396" i="21"/>
  <c r="O400" i="21"/>
  <c r="O404" i="21"/>
  <c r="O408" i="21"/>
  <c r="O412" i="21"/>
  <c r="O416" i="21"/>
  <c r="O420" i="21"/>
  <c r="O424" i="21"/>
  <c r="O428" i="21"/>
  <c r="O432" i="21"/>
  <c r="O436" i="21"/>
  <c r="O440" i="21"/>
  <c r="O444" i="21"/>
  <c r="O448" i="21"/>
  <c r="O452" i="21"/>
  <c r="O456" i="21"/>
  <c r="O460" i="21"/>
  <c r="O464" i="21"/>
  <c r="O468" i="21"/>
  <c r="O472" i="21"/>
  <c r="O476" i="21"/>
  <c r="O480" i="21"/>
  <c r="O484" i="21"/>
  <c r="O488" i="21"/>
  <c r="O492" i="21"/>
  <c r="O496" i="21"/>
  <c r="O500" i="21"/>
  <c r="O504" i="21"/>
  <c r="O508" i="21"/>
  <c r="O512" i="21"/>
  <c r="O516" i="21"/>
  <c r="O520" i="21"/>
  <c r="O524" i="21"/>
  <c r="O528" i="21"/>
  <c r="O532" i="21"/>
  <c r="O536" i="21"/>
  <c r="O540" i="21"/>
  <c r="O544" i="21"/>
  <c r="O548" i="21"/>
  <c r="O552" i="21"/>
  <c r="O556" i="21"/>
  <c r="O560" i="21"/>
  <c r="O564" i="21"/>
  <c r="O568" i="21"/>
  <c r="O572" i="21"/>
  <c r="O576" i="21"/>
  <c r="O580" i="21"/>
  <c r="O584" i="21"/>
  <c r="O588" i="21"/>
  <c r="O592" i="21"/>
  <c r="O596" i="21"/>
  <c r="O600" i="21"/>
  <c r="O604" i="21"/>
  <c r="O608" i="21"/>
  <c r="O612" i="21"/>
  <c r="O616" i="21"/>
  <c r="O620" i="21"/>
  <c r="O624" i="21"/>
  <c r="O628" i="21"/>
  <c r="O824" i="21"/>
  <c r="O634" i="21"/>
  <c r="O638" i="21"/>
  <c r="O774" i="21"/>
  <c r="O806" i="21"/>
  <c r="O838" i="21"/>
  <c r="O788" i="21"/>
  <c r="O820" i="21"/>
  <c r="O852" i="21"/>
  <c r="O794" i="21"/>
  <c r="O826" i="21"/>
  <c r="O642" i="21"/>
  <c r="O646" i="21"/>
  <c r="O650" i="21"/>
  <c r="O654" i="21"/>
  <c r="O658" i="21"/>
  <c r="O662" i="21"/>
  <c r="O666" i="21"/>
  <c r="O670" i="21"/>
  <c r="O674" i="21"/>
  <c r="O678" i="21"/>
  <c r="O682" i="21"/>
  <c r="O686" i="21"/>
  <c r="O690" i="21"/>
  <c r="O694" i="21"/>
  <c r="O698" i="21"/>
  <c r="O702" i="21"/>
  <c r="O706" i="21"/>
  <c r="O710" i="21"/>
  <c r="O714" i="21"/>
  <c r="O718" i="21"/>
  <c r="O722" i="21"/>
  <c r="O726" i="21"/>
  <c r="O730" i="21"/>
  <c r="O734" i="21"/>
  <c r="O738" i="21"/>
  <c r="O742" i="21"/>
  <c r="O746" i="21"/>
  <c r="O750" i="21"/>
  <c r="O754" i="21"/>
  <c r="O758" i="21"/>
  <c r="O762" i="21"/>
  <c r="O766" i="21"/>
  <c r="O771" i="21"/>
  <c r="O779" i="21"/>
  <c r="O787" i="21"/>
  <c r="O795" i="21"/>
  <c r="O803" i="21"/>
  <c r="O811" i="21"/>
  <c r="O819" i="21"/>
  <c r="O827" i="21"/>
  <c r="O835" i="21"/>
  <c r="O843" i="21"/>
  <c r="O851" i="21"/>
  <c r="O53" i="21"/>
  <c r="O37" i="21"/>
  <c r="O21" i="21"/>
  <c r="O5" i="21"/>
  <c r="O121" i="21"/>
  <c r="O99" i="21"/>
  <c r="O79" i="21"/>
  <c r="O59" i="21"/>
  <c r="O43" i="21"/>
  <c r="O27" i="21"/>
  <c r="O11" i="21"/>
  <c r="O145" i="21"/>
  <c r="O129" i="21"/>
  <c r="O107" i="21"/>
  <c r="O85" i="21"/>
  <c r="O148" i="21"/>
  <c r="O140" i="21"/>
  <c r="O132" i="21"/>
  <c r="O124" i="21"/>
  <c r="O116" i="21"/>
  <c r="O108" i="21"/>
  <c r="O100" i="21"/>
  <c r="O92" i="21"/>
  <c r="O84" i="21"/>
  <c r="O76" i="21"/>
  <c r="O68" i="21"/>
  <c r="O131" i="21"/>
  <c r="O103" i="21"/>
  <c r="O71" i="21"/>
  <c r="O38" i="21"/>
  <c r="O6" i="21"/>
  <c r="O44" i="21"/>
  <c r="O56" i="21"/>
  <c r="O24" i="21"/>
  <c r="O42" i="21"/>
  <c r="O36" i="21"/>
  <c r="O259" i="21"/>
  <c r="O263" i="21"/>
  <c r="O271" i="21"/>
  <c r="O279" i="21"/>
  <c r="O283" i="21"/>
  <c r="O291" i="21"/>
  <c r="O295" i="21"/>
  <c r="O299" i="21"/>
  <c r="O303" i="21"/>
  <c r="O311" i="21"/>
  <c r="O315" i="21"/>
  <c r="O327" i="21"/>
  <c r="O335" i="21"/>
  <c r="O339" i="21"/>
  <c r="O343" i="21"/>
  <c r="O347" i="21"/>
  <c r="O355" i="21"/>
  <c r="O367" i="21"/>
  <c r="O375" i="21"/>
  <c r="O383" i="21"/>
  <c r="O387" i="21"/>
  <c r="O391" i="21"/>
  <c r="O399" i="21"/>
  <c r="O411" i="21"/>
  <c r="O423" i="21"/>
  <c r="O435" i="21"/>
  <c r="O443" i="21"/>
  <c r="O447" i="21"/>
  <c r="O455" i="21"/>
  <c r="O467" i="21"/>
  <c r="O475" i="21"/>
  <c r="O483" i="21"/>
  <c r="O491" i="21"/>
  <c r="O499" i="21"/>
  <c r="O507" i="21"/>
  <c r="O515" i="21"/>
  <c r="O523" i="21"/>
  <c r="O535" i="21"/>
  <c r="O543" i="21"/>
  <c r="O551" i="21"/>
  <c r="O555" i="21"/>
  <c r="O559" i="21"/>
  <c r="O563" i="21"/>
  <c r="O567" i="21"/>
  <c r="O571" i="21"/>
  <c r="O575" i="21"/>
  <c r="O579" i="21"/>
  <c r="O583" i="21"/>
  <c r="O587" i="21"/>
  <c r="O595" i="21"/>
  <c r="O603" i="21"/>
  <c r="O611" i="21"/>
  <c r="O615" i="21"/>
  <c r="O619" i="21"/>
  <c r="O623" i="21"/>
  <c r="O627" i="21"/>
  <c r="O633" i="21"/>
  <c r="O798" i="21"/>
  <c r="O812" i="21"/>
  <c r="O844" i="21"/>
  <c r="O786" i="21"/>
  <c r="O818" i="21"/>
  <c r="O645" i="21"/>
  <c r="O657" i="21"/>
  <c r="O665" i="21"/>
  <c r="O669" i="21"/>
  <c r="O673" i="21"/>
  <c r="O677" i="21"/>
  <c r="O685" i="21"/>
  <c r="O693" i="21"/>
  <c r="O705" i="21"/>
  <c r="O717" i="21"/>
  <c r="O721" i="21"/>
  <c r="O729" i="21"/>
  <c r="O733" i="21"/>
  <c r="O737" i="21"/>
  <c r="O741" i="21"/>
  <c r="O745" i="21"/>
  <c r="O749" i="21"/>
  <c r="O753" i="21"/>
  <c r="O757" i="21"/>
  <c r="O761" i="21"/>
  <c r="O765" i="21"/>
  <c r="O769" i="21"/>
  <c r="O777" i="21"/>
  <c r="O785" i="21"/>
  <c r="O793" i="21"/>
  <c r="O801" i="21"/>
  <c r="O809" i="21"/>
  <c r="O817" i="21"/>
  <c r="O825" i="21"/>
  <c r="O833" i="21"/>
  <c r="O841" i="21"/>
  <c r="O849" i="21"/>
  <c r="O57" i="21"/>
  <c r="O41" i="21"/>
  <c r="O25" i="21"/>
  <c r="O9" i="21"/>
  <c r="O127" i="21"/>
  <c r="O105" i="21"/>
  <c r="O83" i="21"/>
  <c r="O63" i="21"/>
  <c r="O47" i="21"/>
  <c r="O31" i="21"/>
  <c r="O15" i="21"/>
  <c r="O147" i="21"/>
  <c r="O135" i="21"/>
  <c r="O113" i="21"/>
  <c r="O91" i="21"/>
  <c r="O69" i="21"/>
  <c r="O142" i="21"/>
  <c r="O134" i="21"/>
  <c r="O126" i="21"/>
  <c r="O118" i="21"/>
  <c r="O110" i="21"/>
  <c r="O102" i="21"/>
  <c r="O86" i="21"/>
  <c r="O78" i="21"/>
  <c r="O70" i="21"/>
  <c r="O141" i="21"/>
  <c r="O109" i="21"/>
  <c r="O77" i="21"/>
  <c r="O46" i="21"/>
  <c r="O14" i="21"/>
  <c r="O18" i="21"/>
  <c r="O62" i="21"/>
  <c r="O32" i="21"/>
  <c r="O50" i="21"/>
  <c r="O52" i="21"/>
  <c r="O153" i="21"/>
  <c r="O157" i="21"/>
  <c r="O161" i="21"/>
  <c r="O165" i="21"/>
  <c r="O169" i="21"/>
  <c r="O173" i="21"/>
  <c r="O177" i="21"/>
  <c r="O181" i="21"/>
  <c r="O185" i="21"/>
  <c r="O189" i="21"/>
  <c r="O193" i="21"/>
  <c r="O197" i="21"/>
  <c r="O201" i="21"/>
  <c r="O205" i="21"/>
  <c r="O209" i="21"/>
  <c r="O213" i="21"/>
  <c r="O217" i="21"/>
  <c r="O221" i="21"/>
  <c r="O225" i="21"/>
  <c r="O229" i="21"/>
  <c r="O233" i="21"/>
  <c r="O237" i="21"/>
  <c r="O241" i="21"/>
  <c r="O245" i="21"/>
  <c r="O249" i="21"/>
  <c r="O253" i="21"/>
  <c r="O257" i="21"/>
  <c r="O261" i="21"/>
  <c r="O265" i="21"/>
  <c r="O269" i="21"/>
  <c r="O273" i="21"/>
  <c r="O277" i="21"/>
  <c r="O281" i="21"/>
  <c r="O285" i="21"/>
  <c r="O289" i="21"/>
  <c r="O293" i="21"/>
  <c r="O297" i="21"/>
  <c r="O301" i="21"/>
  <c r="O305" i="21"/>
  <c r="O309" i="21"/>
  <c r="O313" i="21"/>
  <c r="O776" i="21"/>
  <c r="O816" i="21"/>
  <c r="O317" i="21"/>
  <c r="O321" i="21"/>
  <c r="O325" i="21"/>
  <c r="O329" i="21"/>
  <c r="O333" i="21"/>
  <c r="O337" i="21"/>
  <c r="O341" i="21"/>
  <c r="O345" i="21"/>
  <c r="O349" i="21"/>
  <c r="O353" i="21"/>
  <c r="O357" i="21"/>
  <c r="O361" i="21"/>
  <c r="O365" i="21"/>
  <c r="O369" i="21"/>
  <c r="O373" i="21"/>
  <c r="O377" i="21"/>
  <c r="O381" i="21"/>
  <c r="O385" i="21"/>
  <c r="O389" i="21"/>
  <c r="O393" i="21"/>
  <c r="O397" i="21"/>
  <c r="O401" i="21"/>
  <c r="O405" i="21"/>
  <c r="O409" i="21"/>
  <c r="O413" i="21"/>
  <c r="O417" i="21"/>
  <c r="O421" i="21"/>
  <c r="O425" i="21"/>
  <c r="O429" i="21"/>
  <c r="O433" i="21"/>
  <c r="O437" i="21"/>
  <c r="O441" i="21"/>
  <c r="O445" i="21"/>
  <c r="O449" i="21"/>
  <c r="O453" i="21"/>
  <c r="O457" i="21"/>
  <c r="O461" i="21"/>
  <c r="O465" i="21"/>
  <c r="O469" i="21"/>
  <c r="O473" i="21"/>
  <c r="O477" i="21"/>
  <c r="O481" i="21"/>
  <c r="O485" i="21"/>
  <c r="O489" i="21"/>
  <c r="O493" i="21"/>
  <c r="O497" i="21"/>
  <c r="O501" i="21"/>
  <c r="O505" i="21"/>
  <c r="O509" i="21"/>
  <c r="O513" i="21"/>
  <c r="O517" i="21"/>
  <c r="O521" i="21"/>
  <c r="O525" i="21"/>
  <c r="O529" i="21"/>
  <c r="O533" i="21"/>
  <c r="O537" i="21"/>
  <c r="O541" i="21"/>
  <c r="O545" i="21"/>
  <c r="O549" i="21"/>
  <c r="O553" i="21"/>
  <c r="O557" i="21"/>
  <c r="O561" i="21"/>
  <c r="O565" i="21"/>
  <c r="O569" i="21"/>
  <c r="O573" i="21"/>
  <c r="O577" i="21"/>
  <c r="O581" i="21"/>
  <c r="O585" i="21"/>
  <c r="O589" i="21"/>
  <c r="O593" i="21"/>
  <c r="O597" i="21"/>
  <c r="O601" i="21"/>
  <c r="O605" i="21"/>
  <c r="O609" i="21"/>
  <c r="O613" i="21"/>
  <c r="O617" i="21"/>
  <c r="O621" i="21"/>
  <c r="O625" i="21"/>
  <c r="O629" i="21"/>
  <c r="O631" i="21"/>
  <c r="O635" i="21"/>
  <c r="O639" i="21"/>
  <c r="O782" i="21"/>
  <c r="O814" i="21"/>
  <c r="O846" i="21"/>
  <c r="O796" i="21"/>
  <c r="O828" i="21"/>
  <c r="O770" i="21"/>
  <c r="O802" i="21"/>
  <c r="O834" i="21"/>
  <c r="O643" i="21"/>
  <c r="O647" i="21"/>
  <c r="O651" i="21"/>
  <c r="O655" i="21"/>
  <c r="O659" i="21"/>
  <c r="O663" i="21"/>
  <c r="O667" i="21"/>
  <c r="O671" i="21"/>
  <c r="O675" i="21"/>
  <c r="O679" i="21"/>
  <c r="O683" i="21"/>
  <c r="O687" i="21"/>
  <c r="O691" i="21"/>
  <c r="O695" i="21"/>
  <c r="O699" i="21"/>
  <c r="O703" i="21"/>
  <c r="O707" i="21"/>
  <c r="O711" i="21"/>
  <c r="O715" i="21"/>
  <c r="O719" i="21"/>
  <c r="O723" i="21"/>
  <c r="O727" i="21"/>
  <c r="O731" i="21"/>
  <c r="O735" i="21"/>
  <c r="O739" i="21"/>
  <c r="O743" i="21"/>
  <c r="O747" i="21"/>
  <c r="O751" i="21"/>
  <c r="O755" i="21"/>
  <c r="O759" i="21"/>
  <c r="O763" i="21"/>
  <c r="O767" i="21"/>
  <c r="O773" i="21"/>
  <c r="O781" i="21"/>
  <c r="O789" i="21"/>
  <c r="O797" i="21"/>
  <c r="O805" i="21"/>
  <c r="O813" i="21"/>
  <c r="O821" i="21"/>
  <c r="O829" i="21"/>
  <c r="O837" i="21"/>
  <c r="O845" i="21"/>
  <c r="O853" i="21"/>
  <c r="O49" i="21"/>
  <c r="O33" i="21"/>
  <c r="O17" i="21"/>
  <c r="O137" i="21"/>
  <c r="O117" i="21"/>
  <c r="O95" i="21"/>
  <c r="O73" i="21"/>
  <c r="O55" i="21"/>
  <c r="O39" i="21"/>
  <c r="O23" i="21"/>
  <c r="O7" i="21"/>
  <c r="O143" i="21"/>
  <c r="O125" i="21"/>
  <c r="O101" i="21"/>
  <c r="O81" i="21"/>
  <c r="O146" i="21"/>
  <c r="O138" i="21"/>
  <c r="O130" i="21"/>
  <c r="O122" i="21"/>
  <c r="O114" i="21"/>
  <c r="O106" i="21"/>
  <c r="O98" i="21"/>
  <c r="O90" i="21"/>
  <c r="O82" i="21"/>
  <c r="O74" i="21"/>
  <c r="O64" i="21"/>
  <c r="O123" i="21"/>
  <c r="O93" i="21"/>
  <c r="O66" i="21"/>
  <c r="O30" i="21"/>
  <c r="O58" i="21"/>
  <c r="O28" i="21"/>
  <c r="O48" i="21"/>
  <c r="O16" i="21"/>
  <c r="O26" i="21"/>
  <c r="O12" i="21"/>
  <c r="O150" i="21"/>
  <c r="O154" i="21"/>
  <c r="O158" i="21"/>
  <c r="O162" i="21"/>
  <c r="O166" i="21"/>
  <c r="O170" i="21"/>
  <c r="O174" i="21"/>
  <c r="O178" i="21"/>
  <c r="O182" i="21"/>
  <c r="O186" i="21"/>
  <c r="O190" i="21"/>
  <c r="O194" i="21"/>
  <c r="O198" i="21"/>
  <c r="O202" i="21"/>
  <c r="O206" i="21"/>
  <c r="O210" i="21"/>
  <c r="O214" i="21"/>
  <c r="O218" i="21"/>
  <c r="O222" i="21"/>
  <c r="O226" i="21"/>
  <c r="O230" i="21"/>
  <c r="O234" i="21"/>
  <c r="O238" i="21"/>
  <c r="O242" i="21"/>
  <c r="O246" i="21"/>
  <c r="O250" i="21"/>
  <c r="O254" i="21"/>
  <c r="O258" i="21"/>
  <c r="O262" i="21"/>
  <c r="O266" i="21"/>
  <c r="O270" i="21"/>
  <c r="O274" i="21"/>
  <c r="O278" i="21"/>
  <c r="O282" i="21"/>
  <c r="O286" i="21"/>
  <c r="O290" i="21"/>
  <c r="O294" i="21"/>
  <c r="O298" i="21"/>
  <c r="O302" i="21"/>
  <c r="O306" i="21"/>
  <c r="O310" i="21"/>
  <c r="O314" i="21"/>
  <c r="O808" i="21"/>
  <c r="O848" i="21"/>
  <c r="O318" i="21"/>
  <c r="O322" i="21"/>
  <c r="O326" i="21"/>
  <c r="O330" i="21"/>
  <c r="O334" i="21"/>
  <c r="O338" i="21"/>
  <c r="O342" i="21"/>
  <c r="O346" i="21"/>
  <c r="O350" i="21"/>
  <c r="O354" i="21"/>
  <c r="O358" i="21"/>
  <c r="O362" i="21"/>
  <c r="O366" i="21"/>
  <c r="O370" i="21"/>
  <c r="O374" i="21"/>
  <c r="O378" i="21"/>
  <c r="O382" i="21"/>
  <c r="O386" i="21"/>
  <c r="O390" i="21"/>
  <c r="O394" i="21"/>
  <c r="O398" i="21"/>
  <c r="O402" i="21"/>
  <c r="O406" i="21"/>
  <c r="O410" i="21"/>
  <c r="O414" i="21"/>
  <c r="O418" i="21"/>
  <c r="O422" i="21"/>
  <c r="O426" i="21"/>
  <c r="O430" i="21"/>
  <c r="O434" i="21"/>
  <c r="O438" i="21"/>
  <c r="O442" i="21"/>
  <c r="O446" i="21"/>
  <c r="O450" i="21"/>
  <c r="O454" i="21"/>
  <c r="O458" i="21"/>
  <c r="O462" i="21"/>
  <c r="O466" i="21"/>
  <c r="O470" i="21"/>
  <c r="O474" i="21"/>
  <c r="O478" i="21"/>
  <c r="O482" i="21"/>
  <c r="O486" i="21"/>
  <c r="O490" i="21"/>
  <c r="O494" i="21"/>
  <c r="O498" i="21"/>
  <c r="O502" i="21"/>
  <c r="O506" i="21"/>
  <c r="O510" i="21"/>
  <c r="O514" i="21"/>
  <c r="O518" i="21"/>
  <c r="O522" i="21"/>
  <c r="O526" i="21"/>
  <c r="O530" i="21"/>
  <c r="O534" i="21"/>
  <c r="O538" i="21"/>
  <c r="O542" i="21"/>
  <c r="O546" i="21"/>
  <c r="O550" i="21"/>
  <c r="O554" i="21"/>
  <c r="O558" i="21"/>
  <c r="O562" i="21"/>
  <c r="O566" i="21"/>
  <c r="O570" i="21"/>
  <c r="O574" i="21"/>
  <c r="O578" i="21"/>
  <c r="O582" i="21"/>
  <c r="O586" i="21"/>
  <c r="O590" i="21"/>
  <c r="O594" i="21"/>
  <c r="O598" i="21"/>
  <c r="O602" i="21"/>
  <c r="O606" i="21"/>
  <c r="O610" i="21"/>
  <c r="O614" i="21"/>
  <c r="O618" i="21"/>
  <c r="O622" i="21"/>
  <c r="O626" i="21"/>
  <c r="O630" i="21"/>
  <c r="O632" i="21"/>
  <c r="O636" i="21"/>
  <c r="O640" i="21"/>
  <c r="O790" i="21"/>
  <c r="O822" i="21"/>
  <c r="O772" i="21"/>
  <c r="O804" i="21"/>
  <c r="O836" i="21"/>
  <c r="O778" i="21"/>
  <c r="O810" i="21"/>
  <c r="O842" i="21"/>
  <c r="O644" i="21"/>
  <c r="O648" i="21"/>
  <c r="O652" i="21"/>
  <c r="O656" i="21"/>
  <c r="O660" i="21"/>
  <c r="O664" i="21"/>
  <c r="O668" i="21"/>
  <c r="O672" i="21"/>
  <c r="O676" i="21"/>
  <c r="O680" i="21"/>
  <c r="O684" i="21"/>
  <c r="O688" i="21"/>
  <c r="O692" i="21"/>
  <c r="O696" i="21"/>
  <c r="O700" i="21"/>
  <c r="O704" i="21"/>
  <c r="O708" i="21"/>
  <c r="O712" i="21"/>
  <c r="O716" i="21"/>
  <c r="O720" i="21"/>
  <c r="O724" i="21"/>
  <c r="O728" i="21"/>
  <c r="O732" i="21"/>
  <c r="O736" i="21"/>
  <c r="O740" i="21"/>
  <c r="O744" i="21"/>
  <c r="O748" i="21"/>
  <c r="O752" i="21"/>
  <c r="O756" i="21"/>
  <c r="O760" i="21"/>
  <c r="O764" i="21"/>
  <c r="O768" i="21"/>
  <c r="O775" i="21"/>
  <c r="O783" i="21"/>
  <c r="O791" i="21"/>
  <c r="O799" i="21"/>
  <c r="O807" i="21"/>
  <c r="O815" i="21"/>
  <c r="O823" i="21"/>
  <c r="O831" i="21"/>
  <c r="O839" i="21"/>
  <c r="O847" i="21"/>
  <c r="O61" i="21"/>
  <c r="O45" i="21"/>
  <c r="O29" i="21"/>
  <c r="O13" i="21"/>
  <c r="O133" i="21"/>
  <c r="O111" i="21"/>
  <c r="O89" i="21"/>
  <c r="O67" i="21"/>
  <c r="O51" i="21"/>
  <c r="O35" i="21"/>
  <c r="O19" i="21"/>
  <c r="O149" i="21"/>
  <c r="O139" i="21"/>
  <c r="O119" i="21"/>
  <c r="O97" i="21"/>
  <c r="O75" i="21"/>
  <c r="O144" i="21"/>
  <c r="O136" i="21"/>
  <c r="O128" i="21"/>
  <c r="O120" i="21"/>
  <c r="O112" i="21"/>
  <c r="O104" i="21"/>
  <c r="O96" i="21"/>
  <c r="O88" i="21"/>
  <c r="O80" i="21"/>
  <c r="O72" i="21"/>
  <c r="O60" i="21"/>
  <c r="O115" i="21"/>
  <c r="O87" i="21"/>
  <c r="O54" i="21"/>
  <c r="O22" i="21"/>
  <c r="O34" i="21"/>
  <c r="O20" i="21"/>
  <c r="O40" i="21"/>
  <c r="O8" i="21"/>
  <c r="O10" i="21"/>
  <c r="O65" i="21"/>
  <c r="M853" i="19"/>
  <c r="N853" i="19" s="1"/>
  <c r="M851" i="19"/>
  <c r="N851" i="19" s="1"/>
  <c r="M849" i="19"/>
  <c r="N849" i="19" s="1"/>
  <c r="M847" i="19"/>
  <c r="N847" i="19" s="1"/>
  <c r="M845" i="19"/>
  <c r="N845" i="19" s="1"/>
  <c r="M843" i="19"/>
  <c r="N843" i="19" s="1"/>
  <c r="M841" i="19"/>
  <c r="N841" i="19" s="1"/>
  <c r="M839" i="19"/>
  <c r="N839" i="19" s="1"/>
  <c r="M837" i="19"/>
  <c r="N837" i="19" s="1"/>
  <c r="M835" i="19"/>
  <c r="N835" i="19" s="1"/>
  <c r="M833" i="19"/>
  <c r="N833" i="19" s="1"/>
  <c r="M831" i="19"/>
  <c r="N831" i="19" s="1"/>
  <c r="M829" i="19"/>
  <c r="N829" i="19" s="1"/>
  <c r="M827" i="19"/>
  <c r="N827" i="19" s="1"/>
  <c r="M825" i="19"/>
  <c r="N825" i="19" s="1"/>
  <c r="M823" i="19"/>
  <c r="N823" i="19" s="1"/>
  <c r="M821" i="19"/>
  <c r="N821" i="19" s="1"/>
  <c r="M819" i="19"/>
  <c r="N819" i="19" s="1"/>
  <c r="M817" i="19"/>
  <c r="N817" i="19" s="1"/>
  <c r="M815" i="19"/>
  <c r="N815" i="19" s="1"/>
  <c r="M813" i="19"/>
  <c r="N813" i="19" s="1"/>
  <c r="M811" i="19"/>
  <c r="N811" i="19" s="1"/>
  <c r="M809" i="19"/>
  <c r="N809" i="19" s="1"/>
  <c r="M807" i="19"/>
  <c r="N807" i="19" s="1"/>
  <c r="M805" i="19"/>
  <c r="N805" i="19" s="1"/>
  <c r="M803" i="19"/>
  <c r="N803" i="19" s="1"/>
  <c r="M801" i="19"/>
  <c r="N801" i="19" s="1"/>
  <c r="M799" i="19"/>
  <c r="N799" i="19" s="1"/>
  <c r="M797" i="19"/>
  <c r="N797" i="19" s="1"/>
  <c r="M795" i="19"/>
  <c r="N795" i="19" s="1"/>
  <c r="M793" i="19"/>
  <c r="N793" i="19" s="1"/>
  <c r="M791" i="19"/>
  <c r="N791" i="19" s="1"/>
  <c r="M789" i="19"/>
  <c r="N789" i="19" s="1"/>
  <c r="M787" i="19"/>
  <c r="N787" i="19" s="1"/>
  <c r="M785" i="19"/>
  <c r="N785" i="19" s="1"/>
  <c r="M783" i="19"/>
  <c r="N783" i="19" s="1"/>
  <c r="M781" i="19"/>
  <c r="N781" i="19" s="1"/>
  <c r="M779" i="19"/>
  <c r="N779" i="19" s="1"/>
  <c r="M777" i="19"/>
  <c r="N777" i="19" s="1"/>
  <c r="M775" i="19"/>
  <c r="N775" i="19" s="1"/>
  <c r="M773" i="19"/>
  <c r="N773" i="19" s="1"/>
  <c r="M771" i="19"/>
  <c r="N771" i="19" s="1"/>
  <c r="M769" i="19"/>
  <c r="N769" i="19" s="1"/>
  <c r="M768" i="19"/>
  <c r="N768" i="19" s="1"/>
  <c r="M767" i="19"/>
  <c r="N767" i="19" s="1"/>
  <c r="M766" i="19"/>
  <c r="N766" i="19" s="1"/>
  <c r="M765" i="19"/>
  <c r="N765" i="19" s="1"/>
  <c r="M764" i="19"/>
  <c r="N764" i="19" s="1"/>
  <c r="M763" i="19"/>
  <c r="N763" i="19" s="1"/>
  <c r="M762" i="19"/>
  <c r="N762" i="19" s="1"/>
  <c r="M761" i="19"/>
  <c r="N761" i="19" s="1"/>
  <c r="M760" i="19"/>
  <c r="N760" i="19" s="1"/>
  <c r="M759" i="19"/>
  <c r="N759" i="19" s="1"/>
  <c r="M758" i="19"/>
  <c r="N758" i="19" s="1"/>
  <c r="M757" i="19"/>
  <c r="N757" i="19" s="1"/>
  <c r="M756" i="19"/>
  <c r="N756" i="19" s="1"/>
  <c r="M755" i="19"/>
  <c r="N755" i="19" s="1"/>
  <c r="M754" i="19"/>
  <c r="N754" i="19" s="1"/>
  <c r="M753" i="19"/>
  <c r="N753" i="19" s="1"/>
  <c r="M752" i="19"/>
  <c r="N752" i="19" s="1"/>
  <c r="M751" i="19"/>
  <c r="N751" i="19" s="1"/>
  <c r="M750" i="19"/>
  <c r="N750" i="19" s="1"/>
  <c r="M749" i="19"/>
  <c r="N749" i="19" s="1"/>
  <c r="M748" i="19"/>
  <c r="N748" i="19" s="1"/>
  <c r="M747" i="19"/>
  <c r="N747" i="19" s="1"/>
  <c r="M746" i="19"/>
  <c r="N746" i="19" s="1"/>
  <c r="M745" i="19"/>
  <c r="N745" i="19" s="1"/>
  <c r="M744" i="19"/>
  <c r="N744" i="19" s="1"/>
  <c r="M743" i="19"/>
  <c r="N743" i="19" s="1"/>
  <c r="M742" i="19"/>
  <c r="N742" i="19" s="1"/>
  <c r="M741" i="19"/>
  <c r="N741" i="19" s="1"/>
  <c r="M740" i="19"/>
  <c r="N740" i="19" s="1"/>
  <c r="M739" i="19"/>
  <c r="N739" i="19" s="1"/>
  <c r="M738" i="19"/>
  <c r="N738" i="19" s="1"/>
  <c r="M737" i="19"/>
  <c r="N737" i="19" s="1"/>
  <c r="M736" i="19"/>
  <c r="N736" i="19" s="1"/>
  <c r="M735" i="19"/>
  <c r="N735" i="19" s="1"/>
  <c r="M734" i="19"/>
  <c r="N734" i="19" s="1"/>
  <c r="M733" i="19"/>
  <c r="N733" i="19" s="1"/>
  <c r="M732" i="19"/>
  <c r="N732" i="19" s="1"/>
  <c r="M731" i="19"/>
  <c r="N731" i="19" s="1"/>
  <c r="M730" i="19"/>
  <c r="N730" i="19" s="1"/>
  <c r="M729" i="19"/>
  <c r="N729" i="19" s="1"/>
  <c r="M728" i="19"/>
  <c r="N728" i="19" s="1"/>
  <c r="M727" i="19"/>
  <c r="N727" i="19" s="1"/>
  <c r="M850" i="19"/>
  <c r="N850" i="19" s="1"/>
  <c r="M842" i="19"/>
  <c r="N842" i="19" s="1"/>
  <c r="M834" i="19"/>
  <c r="N834" i="19" s="1"/>
  <c r="M826" i="19"/>
  <c r="N826" i="19" s="1"/>
  <c r="M818" i="19"/>
  <c r="N818" i="19" s="1"/>
  <c r="M810" i="19"/>
  <c r="N810" i="19" s="1"/>
  <c r="M802" i="19"/>
  <c r="N802" i="19" s="1"/>
  <c r="M794" i="19"/>
  <c r="N794" i="19" s="1"/>
  <c r="M786" i="19"/>
  <c r="N786" i="19" s="1"/>
  <c r="M778" i="19"/>
  <c r="N778" i="19" s="1"/>
  <c r="M770" i="19"/>
  <c r="N770" i="19" s="1"/>
  <c r="M852" i="19"/>
  <c r="N852" i="19" s="1"/>
  <c r="M844" i="19"/>
  <c r="N844" i="19" s="1"/>
  <c r="M836" i="19"/>
  <c r="N836" i="19" s="1"/>
  <c r="M828" i="19"/>
  <c r="N828" i="19" s="1"/>
  <c r="M820" i="19"/>
  <c r="N820" i="19" s="1"/>
  <c r="M812" i="19"/>
  <c r="N812" i="19" s="1"/>
  <c r="M804" i="19"/>
  <c r="N804" i="19" s="1"/>
  <c r="M796" i="19"/>
  <c r="N796" i="19" s="1"/>
  <c r="M788" i="19"/>
  <c r="N788" i="19" s="1"/>
  <c r="M780" i="19"/>
  <c r="N780" i="19" s="1"/>
  <c r="M772" i="19"/>
  <c r="N772" i="19" s="1"/>
  <c r="M846" i="19"/>
  <c r="N846" i="19" s="1"/>
  <c r="M838" i="19"/>
  <c r="N838" i="19" s="1"/>
  <c r="M830" i="19"/>
  <c r="N830" i="19" s="1"/>
  <c r="M822" i="19"/>
  <c r="N822" i="19" s="1"/>
  <c r="M814" i="19"/>
  <c r="N814" i="19" s="1"/>
  <c r="M806" i="19"/>
  <c r="N806" i="19" s="1"/>
  <c r="M798" i="19"/>
  <c r="N798" i="19" s="1"/>
  <c r="M790" i="19"/>
  <c r="N790" i="19" s="1"/>
  <c r="M782" i="19"/>
  <c r="N782" i="19" s="1"/>
  <c r="M774" i="19"/>
  <c r="N774" i="19" s="1"/>
  <c r="M824" i="19"/>
  <c r="N824" i="19" s="1"/>
  <c r="M792" i="19"/>
  <c r="N792" i="19" s="1"/>
  <c r="M723" i="19"/>
  <c r="N723" i="19" s="1"/>
  <c r="M719" i="19"/>
  <c r="N719" i="19" s="1"/>
  <c r="M715" i="19"/>
  <c r="N715" i="19" s="1"/>
  <c r="M711" i="19"/>
  <c r="N711" i="19" s="1"/>
  <c r="M707" i="19"/>
  <c r="N707" i="19" s="1"/>
  <c r="M703" i="19"/>
  <c r="N703" i="19" s="1"/>
  <c r="M699" i="19"/>
  <c r="N699" i="19" s="1"/>
  <c r="M695" i="19"/>
  <c r="N695" i="19" s="1"/>
  <c r="M691" i="19"/>
  <c r="N691" i="19" s="1"/>
  <c r="M687" i="19"/>
  <c r="N687" i="19" s="1"/>
  <c r="M683" i="19"/>
  <c r="N683" i="19" s="1"/>
  <c r="M679" i="19"/>
  <c r="N679" i="19" s="1"/>
  <c r="M675" i="19"/>
  <c r="N675" i="19" s="1"/>
  <c r="M671" i="19"/>
  <c r="N671" i="19" s="1"/>
  <c r="M667" i="19"/>
  <c r="N667" i="19" s="1"/>
  <c r="M663" i="19"/>
  <c r="N663" i="19" s="1"/>
  <c r="M659" i="19"/>
  <c r="N659" i="19" s="1"/>
  <c r="M655" i="19"/>
  <c r="N655" i="19" s="1"/>
  <c r="M651" i="19"/>
  <c r="N651" i="19" s="1"/>
  <c r="M647" i="19"/>
  <c r="N647" i="19" s="1"/>
  <c r="M643" i="19"/>
  <c r="N643" i="19" s="1"/>
  <c r="M639" i="19"/>
  <c r="N639" i="19" s="1"/>
  <c r="M635" i="19"/>
  <c r="N635" i="19" s="1"/>
  <c r="M631" i="19"/>
  <c r="N631" i="19" s="1"/>
  <c r="M627" i="19"/>
  <c r="N627" i="19" s="1"/>
  <c r="M623" i="19"/>
  <c r="N623" i="19" s="1"/>
  <c r="M619" i="19"/>
  <c r="N619" i="19" s="1"/>
  <c r="M615" i="19"/>
  <c r="N615" i="19" s="1"/>
  <c r="M611" i="19"/>
  <c r="N611" i="19" s="1"/>
  <c r="M607" i="19"/>
  <c r="N607" i="19" s="1"/>
  <c r="M603" i="19"/>
  <c r="N603" i="19" s="1"/>
  <c r="M599" i="19"/>
  <c r="N599" i="19" s="1"/>
  <c r="M595" i="19"/>
  <c r="N595" i="19" s="1"/>
  <c r="M591" i="19"/>
  <c r="N591" i="19" s="1"/>
  <c r="M848" i="19"/>
  <c r="N848" i="19" s="1"/>
  <c r="M816" i="19"/>
  <c r="N816" i="19" s="1"/>
  <c r="M784" i="19"/>
  <c r="N784" i="19" s="1"/>
  <c r="M724" i="19"/>
  <c r="N724" i="19" s="1"/>
  <c r="M720" i="19"/>
  <c r="N720" i="19" s="1"/>
  <c r="M716" i="19"/>
  <c r="N716" i="19" s="1"/>
  <c r="M712" i="19"/>
  <c r="N712" i="19" s="1"/>
  <c r="M708" i="19"/>
  <c r="N708" i="19" s="1"/>
  <c r="M704" i="19"/>
  <c r="N704" i="19" s="1"/>
  <c r="M700" i="19"/>
  <c r="N700" i="19" s="1"/>
  <c r="M696" i="19"/>
  <c r="N696" i="19" s="1"/>
  <c r="M692" i="19"/>
  <c r="N692" i="19" s="1"/>
  <c r="M688" i="19"/>
  <c r="N688" i="19" s="1"/>
  <c r="M684" i="19"/>
  <c r="N684" i="19" s="1"/>
  <c r="M680" i="19"/>
  <c r="N680" i="19" s="1"/>
  <c r="M676" i="19"/>
  <c r="N676" i="19" s="1"/>
  <c r="M672" i="19"/>
  <c r="N672" i="19" s="1"/>
  <c r="M668" i="19"/>
  <c r="N668" i="19" s="1"/>
  <c r="M664" i="19"/>
  <c r="N664" i="19" s="1"/>
  <c r="M660" i="19"/>
  <c r="N660" i="19" s="1"/>
  <c r="M656" i="19"/>
  <c r="N656" i="19" s="1"/>
  <c r="M652" i="19"/>
  <c r="N652" i="19" s="1"/>
  <c r="M648" i="19"/>
  <c r="N648" i="19" s="1"/>
  <c r="M644" i="19"/>
  <c r="N644" i="19" s="1"/>
  <c r="M640" i="19"/>
  <c r="N640" i="19" s="1"/>
  <c r="M636" i="19"/>
  <c r="N636" i="19" s="1"/>
  <c r="M632" i="19"/>
  <c r="N632" i="19" s="1"/>
  <c r="M628" i="19"/>
  <c r="N628" i="19" s="1"/>
  <c r="M624" i="19"/>
  <c r="N624" i="19" s="1"/>
  <c r="M620" i="19"/>
  <c r="N620" i="19" s="1"/>
  <c r="M616" i="19"/>
  <c r="N616" i="19" s="1"/>
  <c r="M612" i="19"/>
  <c r="N612" i="19" s="1"/>
  <c r="M608" i="19"/>
  <c r="N608" i="19" s="1"/>
  <c r="M604" i="19"/>
  <c r="N604" i="19" s="1"/>
  <c r="M600" i="19"/>
  <c r="N600" i="19" s="1"/>
  <c r="M596" i="19"/>
  <c r="N596" i="19" s="1"/>
  <c r="M592" i="19"/>
  <c r="N592" i="19" s="1"/>
  <c r="M588" i="19"/>
  <c r="N588" i="19" s="1"/>
  <c r="M587" i="19"/>
  <c r="N587" i="19" s="1"/>
  <c r="M586" i="19"/>
  <c r="N586" i="19" s="1"/>
  <c r="M585" i="19"/>
  <c r="N585" i="19" s="1"/>
  <c r="M584" i="19"/>
  <c r="N584" i="19" s="1"/>
  <c r="M583" i="19"/>
  <c r="N583" i="19" s="1"/>
  <c r="M582" i="19"/>
  <c r="N582" i="19" s="1"/>
  <c r="M581" i="19"/>
  <c r="N581" i="19" s="1"/>
  <c r="M580" i="19"/>
  <c r="N580" i="19" s="1"/>
  <c r="M579" i="19"/>
  <c r="N579" i="19" s="1"/>
  <c r="M578" i="19"/>
  <c r="N578" i="19" s="1"/>
  <c r="M577" i="19"/>
  <c r="N577" i="19" s="1"/>
  <c r="M576" i="19"/>
  <c r="N576" i="19" s="1"/>
  <c r="M575" i="19"/>
  <c r="N575" i="19" s="1"/>
  <c r="M574" i="19"/>
  <c r="N574" i="19" s="1"/>
  <c r="M573" i="19"/>
  <c r="N573" i="19" s="1"/>
  <c r="M572" i="19"/>
  <c r="N572" i="19" s="1"/>
  <c r="M571" i="19"/>
  <c r="N571" i="19" s="1"/>
  <c r="M570" i="19"/>
  <c r="N570" i="19" s="1"/>
  <c r="M569" i="19"/>
  <c r="N569" i="19" s="1"/>
  <c r="M568" i="19"/>
  <c r="N568" i="19" s="1"/>
  <c r="M567" i="19"/>
  <c r="N567" i="19" s="1"/>
  <c r="M566" i="19"/>
  <c r="N566" i="19" s="1"/>
  <c r="M565" i="19"/>
  <c r="N565" i="19" s="1"/>
  <c r="M564" i="19"/>
  <c r="N564" i="19" s="1"/>
  <c r="M563" i="19"/>
  <c r="N563" i="19" s="1"/>
  <c r="M562" i="19"/>
  <c r="N562" i="19" s="1"/>
  <c r="M561" i="19"/>
  <c r="N561" i="19" s="1"/>
  <c r="M560" i="19"/>
  <c r="N560" i="19" s="1"/>
  <c r="M559" i="19"/>
  <c r="N559" i="19" s="1"/>
  <c r="M558" i="19"/>
  <c r="N558" i="19" s="1"/>
  <c r="M557" i="19"/>
  <c r="N557" i="19" s="1"/>
  <c r="M556" i="19"/>
  <c r="N556" i="19" s="1"/>
  <c r="M555" i="19"/>
  <c r="N555" i="19" s="1"/>
  <c r="M554" i="19"/>
  <c r="N554" i="19" s="1"/>
  <c r="M553" i="19"/>
  <c r="N553" i="19" s="1"/>
  <c r="M552" i="19"/>
  <c r="N552" i="19" s="1"/>
  <c r="M551" i="19"/>
  <c r="N551" i="19" s="1"/>
  <c r="M550" i="19"/>
  <c r="N550" i="19" s="1"/>
  <c r="M549" i="19"/>
  <c r="N549" i="19" s="1"/>
  <c r="M548" i="19"/>
  <c r="N548" i="19" s="1"/>
  <c r="M547" i="19"/>
  <c r="N547" i="19" s="1"/>
  <c r="M546" i="19"/>
  <c r="N546" i="19" s="1"/>
  <c r="M545" i="19"/>
  <c r="N545" i="19" s="1"/>
  <c r="M544" i="19"/>
  <c r="N544" i="19" s="1"/>
  <c r="M543" i="19"/>
  <c r="N543" i="19" s="1"/>
  <c r="M542" i="19"/>
  <c r="N542" i="19" s="1"/>
  <c r="M541" i="19"/>
  <c r="N541" i="19" s="1"/>
  <c r="M540" i="19"/>
  <c r="N540" i="19" s="1"/>
  <c r="M539" i="19"/>
  <c r="N539" i="19" s="1"/>
  <c r="M538" i="19"/>
  <c r="N538" i="19" s="1"/>
  <c r="M537" i="19"/>
  <c r="N537" i="19" s="1"/>
  <c r="M536" i="19"/>
  <c r="N536" i="19" s="1"/>
  <c r="M535" i="19"/>
  <c r="N535" i="19" s="1"/>
  <c r="M534" i="19"/>
  <c r="N534" i="19" s="1"/>
  <c r="M533" i="19"/>
  <c r="N533" i="19" s="1"/>
  <c r="M532" i="19"/>
  <c r="N532" i="19" s="1"/>
  <c r="M531" i="19"/>
  <c r="N531" i="19" s="1"/>
  <c r="M530" i="19"/>
  <c r="N530" i="19" s="1"/>
  <c r="M529" i="19"/>
  <c r="N529" i="19" s="1"/>
  <c r="M528" i="19"/>
  <c r="N528" i="19" s="1"/>
  <c r="M527" i="19"/>
  <c r="N527" i="19" s="1"/>
  <c r="M526" i="19"/>
  <c r="N526" i="19" s="1"/>
  <c r="M525" i="19"/>
  <c r="N525" i="19" s="1"/>
  <c r="M524" i="19"/>
  <c r="N524" i="19" s="1"/>
  <c r="M523" i="19"/>
  <c r="N523" i="19" s="1"/>
  <c r="M522" i="19"/>
  <c r="N522" i="19" s="1"/>
  <c r="M521" i="19"/>
  <c r="N521" i="19" s="1"/>
  <c r="M520" i="19"/>
  <c r="N520" i="19" s="1"/>
  <c r="M519" i="19"/>
  <c r="N519" i="19" s="1"/>
  <c r="M518" i="19"/>
  <c r="N518" i="19" s="1"/>
  <c r="M517" i="19"/>
  <c r="N517" i="19" s="1"/>
  <c r="M516" i="19"/>
  <c r="N516" i="19" s="1"/>
  <c r="M515" i="19"/>
  <c r="N515" i="19" s="1"/>
  <c r="M514" i="19"/>
  <c r="N514" i="19" s="1"/>
  <c r="M513" i="19"/>
  <c r="N513" i="19" s="1"/>
  <c r="M512" i="19"/>
  <c r="N512" i="19" s="1"/>
  <c r="M511" i="19"/>
  <c r="N511" i="19" s="1"/>
  <c r="M510" i="19"/>
  <c r="N510" i="19" s="1"/>
  <c r="M509" i="19"/>
  <c r="N509" i="19" s="1"/>
  <c r="M508" i="19"/>
  <c r="N508" i="19" s="1"/>
  <c r="M507" i="19"/>
  <c r="N507" i="19" s="1"/>
  <c r="M506" i="19"/>
  <c r="N506" i="19" s="1"/>
  <c r="M505" i="19"/>
  <c r="N505" i="19" s="1"/>
  <c r="M504" i="19"/>
  <c r="N504" i="19" s="1"/>
  <c r="M503" i="19"/>
  <c r="N503" i="19" s="1"/>
  <c r="M502" i="19"/>
  <c r="N502" i="19" s="1"/>
  <c r="M501" i="19"/>
  <c r="N501" i="19" s="1"/>
  <c r="M500" i="19"/>
  <c r="N500" i="19" s="1"/>
  <c r="M499" i="19"/>
  <c r="N499" i="19" s="1"/>
  <c r="M498" i="19"/>
  <c r="N498" i="19" s="1"/>
  <c r="M497" i="19"/>
  <c r="N497" i="19" s="1"/>
  <c r="M496" i="19"/>
  <c r="N496" i="19" s="1"/>
  <c r="M495" i="19"/>
  <c r="N495" i="19" s="1"/>
  <c r="M494" i="19"/>
  <c r="N494" i="19" s="1"/>
  <c r="M493" i="19"/>
  <c r="N493" i="19" s="1"/>
  <c r="M492" i="19"/>
  <c r="N492" i="19" s="1"/>
  <c r="M491" i="19"/>
  <c r="N491" i="19" s="1"/>
  <c r="M490" i="19"/>
  <c r="N490" i="19" s="1"/>
  <c r="M489" i="19"/>
  <c r="N489" i="19" s="1"/>
  <c r="M488" i="19"/>
  <c r="N488" i="19" s="1"/>
  <c r="M487" i="19"/>
  <c r="N487" i="19" s="1"/>
  <c r="M486" i="19"/>
  <c r="N486" i="19" s="1"/>
  <c r="M485" i="19"/>
  <c r="N485" i="19" s="1"/>
  <c r="M484" i="19"/>
  <c r="N484" i="19" s="1"/>
  <c r="M483" i="19"/>
  <c r="N483" i="19" s="1"/>
  <c r="M482" i="19"/>
  <c r="N482" i="19" s="1"/>
  <c r="M481" i="19"/>
  <c r="N481" i="19" s="1"/>
  <c r="M480" i="19"/>
  <c r="N480" i="19" s="1"/>
  <c r="M479" i="19"/>
  <c r="N479" i="19" s="1"/>
  <c r="M478" i="19"/>
  <c r="N478" i="19" s="1"/>
  <c r="M477" i="19"/>
  <c r="N477" i="19" s="1"/>
  <c r="M476" i="19"/>
  <c r="N476" i="19" s="1"/>
  <c r="M475" i="19"/>
  <c r="N475" i="19" s="1"/>
  <c r="M474" i="19"/>
  <c r="N474" i="19" s="1"/>
  <c r="M473" i="19"/>
  <c r="N473" i="19" s="1"/>
  <c r="M472" i="19"/>
  <c r="N472" i="19" s="1"/>
  <c r="M471" i="19"/>
  <c r="N471" i="19" s="1"/>
  <c r="M470" i="19"/>
  <c r="N470" i="19" s="1"/>
  <c r="M469" i="19"/>
  <c r="N469" i="19" s="1"/>
  <c r="M468" i="19"/>
  <c r="N468" i="19" s="1"/>
  <c r="M467" i="19"/>
  <c r="N467" i="19" s="1"/>
  <c r="M466" i="19"/>
  <c r="N466" i="19" s="1"/>
  <c r="M465" i="19"/>
  <c r="N465" i="19" s="1"/>
  <c r="M464" i="19"/>
  <c r="N464" i="19" s="1"/>
  <c r="M463" i="19"/>
  <c r="N463" i="19" s="1"/>
  <c r="M462" i="19"/>
  <c r="N462" i="19" s="1"/>
  <c r="M461" i="19"/>
  <c r="N461" i="19" s="1"/>
  <c r="M460" i="19"/>
  <c r="N460" i="19" s="1"/>
  <c r="M459" i="19"/>
  <c r="N459" i="19" s="1"/>
  <c r="M458" i="19"/>
  <c r="N458" i="19" s="1"/>
  <c r="M457" i="19"/>
  <c r="N457" i="19" s="1"/>
  <c r="M456" i="19"/>
  <c r="N456" i="19" s="1"/>
  <c r="M455" i="19"/>
  <c r="N455" i="19" s="1"/>
  <c r="M454" i="19"/>
  <c r="N454" i="19" s="1"/>
  <c r="M453" i="19"/>
  <c r="N453" i="19" s="1"/>
  <c r="M452" i="19"/>
  <c r="N452" i="19" s="1"/>
  <c r="M451" i="19"/>
  <c r="N451" i="19" s="1"/>
  <c r="M450" i="19"/>
  <c r="N450" i="19" s="1"/>
  <c r="M449" i="19"/>
  <c r="N449" i="19" s="1"/>
  <c r="M448" i="19"/>
  <c r="N448" i="19" s="1"/>
  <c r="M447" i="19"/>
  <c r="N447" i="19" s="1"/>
  <c r="M446" i="19"/>
  <c r="N446" i="19" s="1"/>
  <c r="M445" i="19"/>
  <c r="N445" i="19" s="1"/>
  <c r="M444" i="19"/>
  <c r="N444" i="19" s="1"/>
  <c r="M443" i="19"/>
  <c r="N443" i="19" s="1"/>
  <c r="M442" i="19"/>
  <c r="N442" i="19" s="1"/>
  <c r="M441" i="19"/>
  <c r="N441" i="19" s="1"/>
  <c r="M440" i="19"/>
  <c r="N440" i="19" s="1"/>
  <c r="M439" i="19"/>
  <c r="N439" i="19" s="1"/>
  <c r="M438" i="19"/>
  <c r="N438" i="19" s="1"/>
  <c r="M437" i="19"/>
  <c r="N437" i="19" s="1"/>
  <c r="M436" i="19"/>
  <c r="N436" i="19" s="1"/>
  <c r="M435" i="19"/>
  <c r="N435" i="19" s="1"/>
  <c r="M434" i="19"/>
  <c r="N434" i="19" s="1"/>
  <c r="M433" i="19"/>
  <c r="N433" i="19" s="1"/>
  <c r="M432" i="19"/>
  <c r="N432" i="19" s="1"/>
  <c r="M431" i="19"/>
  <c r="N431" i="19" s="1"/>
  <c r="M430" i="19"/>
  <c r="N430" i="19" s="1"/>
  <c r="M429" i="19"/>
  <c r="N429" i="19" s="1"/>
  <c r="M428" i="19"/>
  <c r="N428" i="19" s="1"/>
  <c r="M427" i="19"/>
  <c r="N427" i="19" s="1"/>
  <c r="M426" i="19"/>
  <c r="N426" i="19" s="1"/>
  <c r="M425" i="19"/>
  <c r="N425" i="19" s="1"/>
  <c r="M424" i="19"/>
  <c r="N424" i="19" s="1"/>
  <c r="M423" i="19"/>
  <c r="N423" i="19" s="1"/>
  <c r="M422" i="19"/>
  <c r="N422" i="19" s="1"/>
  <c r="M421" i="19"/>
  <c r="N421" i="19" s="1"/>
  <c r="M420" i="19"/>
  <c r="N420" i="19" s="1"/>
  <c r="M419" i="19"/>
  <c r="N419" i="19" s="1"/>
  <c r="M418" i="19"/>
  <c r="N418" i="19" s="1"/>
  <c r="M417" i="19"/>
  <c r="N417" i="19" s="1"/>
  <c r="M416" i="19"/>
  <c r="N416" i="19" s="1"/>
  <c r="M415" i="19"/>
  <c r="N415" i="19" s="1"/>
  <c r="M414" i="19"/>
  <c r="N414" i="19" s="1"/>
  <c r="M413" i="19"/>
  <c r="N413" i="19" s="1"/>
  <c r="M412" i="19"/>
  <c r="N412" i="19" s="1"/>
  <c r="M411" i="19"/>
  <c r="N411" i="19" s="1"/>
  <c r="M410" i="19"/>
  <c r="N410" i="19" s="1"/>
  <c r="M409" i="19"/>
  <c r="N409" i="19" s="1"/>
  <c r="M408" i="19"/>
  <c r="N408" i="19" s="1"/>
  <c r="M407" i="19"/>
  <c r="N407" i="19" s="1"/>
  <c r="M406" i="19"/>
  <c r="N406" i="19" s="1"/>
  <c r="M405" i="19"/>
  <c r="N405" i="19" s="1"/>
  <c r="M404" i="19"/>
  <c r="N404" i="19" s="1"/>
  <c r="M403" i="19"/>
  <c r="N403" i="19" s="1"/>
  <c r="M402" i="19"/>
  <c r="N402" i="19" s="1"/>
  <c r="M401" i="19"/>
  <c r="N401" i="19" s="1"/>
  <c r="M400" i="19"/>
  <c r="N400" i="19" s="1"/>
  <c r="M399" i="19"/>
  <c r="N399" i="19" s="1"/>
  <c r="M398" i="19"/>
  <c r="N398" i="19" s="1"/>
  <c r="M397" i="19"/>
  <c r="N397" i="19" s="1"/>
  <c r="M396" i="19"/>
  <c r="N396" i="19" s="1"/>
  <c r="M395" i="19"/>
  <c r="N395" i="19" s="1"/>
  <c r="M394" i="19"/>
  <c r="N394" i="19" s="1"/>
  <c r="M393" i="19"/>
  <c r="N393" i="19" s="1"/>
  <c r="M392" i="19"/>
  <c r="N392" i="19" s="1"/>
  <c r="M391" i="19"/>
  <c r="N391" i="19" s="1"/>
  <c r="M390" i="19"/>
  <c r="N390" i="19" s="1"/>
  <c r="M389" i="19"/>
  <c r="N389" i="19" s="1"/>
  <c r="M388" i="19"/>
  <c r="N388" i="19" s="1"/>
  <c r="M387" i="19"/>
  <c r="N387" i="19" s="1"/>
  <c r="M386" i="19"/>
  <c r="N386" i="19" s="1"/>
  <c r="M385" i="19"/>
  <c r="N385" i="19" s="1"/>
  <c r="M384" i="19"/>
  <c r="N384" i="19" s="1"/>
  <c r="M383" i="19"/>
  <c r="N383" i="19" s="1"/>
  <c r="M382" i="19"/>
  <c r="N382" i="19" s="1"/>
  <c r="M381" i="19"/>
  <c r="N381" i="19" s="1"/>
  <c r="M380" i="19"/>
  <c r="N380" i="19" s="1"/>
  <c r="M379" i="19"/>
  <c r="N379" i="19" s="1"/>
  <c r="M378" i="19"/>
  <c r="N378" i="19" s="1"/>
  <c r="M377" i="19"/>
  <c r="N377" i="19" s="1"/>
  <c r="M376" i="19"/>
  <c r="N376" i="19" s="1"/>
  <c r="M375" i="19"/>
  <c r="N375" i="19" s="1"/>
  <c r="M374" i="19"/>
  <c r="N374" i="19" s="1"/>
  <c r="M373" i="19"/>
  <c r="N373" i="19" s="1"/>
  <c r="M372" i="19"/>
  <c r="N372" i="19" s="1"/>
  <c r="M371" i="19"/>
  <c r="N371" i="19" s="1"/>
  <c r="M370" i="19"/>
  <c r="N370" i="19" s="1"/>
  <c r="M369" i="19"/>
  <c r="N369" i="19" s="1"/>
  <c r="M368" i="19"/>
  <c r="N368" i="19" s="1"/>
  <c r="M367" i="19"/>
  <c r="N367" i="19" s="1"/>
  <c r="M366" i="19"/>
  <c r="N366" i="19" s="1"/>
  <c r="M365" i="19"/>
  <c r="N365" i="19" s="1"/>
  <c r="M364" i="19"/>
  <c r="N364" i="19" s="1"/>
  <c r="M363" i="19"/>
  <c r="N363" i="19" s="1"/>
  <c r="M362" i="19"/>
  <c r="N362" i="19" s="1"/>
  <c r="M361" i="19"/>
  <c r="N361" i="19" s="1"/>
  <c r="M360" i="19"/>
  <c r="N360" i="19" s="1"/>
  <c r="M359" i="19"/>
  <c r="N359" i="19" s="1"/>
  <c r="M358" i="19"/>
  <c r="N358" i="19" s="1"/>
  <c r="M357" i="19"/>
  <c r="N357" i="19" s="1"/>
  <c r="M356" i="19"/>
  <c r="N356" i="19" s="1"/>
  <c r="M355" i="19"/>
  <c r="N355" i="19" s="1"/>
  <c r="M354" i="19"/>
  <c r="N354" i="19" s="1"/>
  <c r="M353" i="19"/>
  <c r="N353" i="19" s="1"/>
  <c r="M352" i="19"/>
  <c r="N352" i="19" s="1"/>
  <c r="M351" i="19"/>
  <c r="N351" i="19" s="1"/>
  <c r="M350" i="19"/>
  <c r="N350" i="19" s="1"/>
  <c r="M349" i="19"/>
  <c r="N349" i="19" s="1"/>
  <c r="M348" i="19"/>
  <c r="N348" i="19" s="1"/>
  <c r="M347" i="19"/>
  <c r="N347" i="19" s="1"/>
  <c r="M346" i="19"/>
  <c r="N346" i="19" s="1"/>
  <c r="M345" i="19"/>
  <c r="N345" i="19" s="1"/>
  <c r="M344" i="19"/>
  <c r="N344" i="19" s="1"/>
  <c r="M343" i="19"/>
  <c r="N343" i="19" s="1"/>
  <c r="M342" i="19"/>
  <c r="N342" i="19" s="1"/>
  <c r="M341" i="19"/>
  <c r="N341" i="19" s="1"/>
  <c r="M340" i="19"/>
  <c r="N340" i="19" s="1"/>
  <c r="M339" i="19"/>
  <c r="N339" i="19" s="1"/>
  <c r="M338" i="19"/>
  <c r="N338" i="19" s="1"/>
  <c r="M337" i="19"/>
  <c r="N337" i="19" s="1"/>
  <c r="M336" i="19"/>
  <c r="N336" i="19" s="1"/>
  <c r="M335" i="19"/>
  <c r="N335" i="19" s="1"/>
  <c r="M334" i="19"/>
  <c r="N334" i="19" s="1"/>
  <c r="M333" i="19"/>
  <c r="N333" i="19" s="1"/>
  <c r="M332" i="19"/>
  <c r="N332" i="19" s="1"/>
  <c r="M331" i="19"/>
  <c r="N331" i="19" s="1"/>
  <c r="M840" i="19"/>
  <c r="N840" i="19" s="1"/>
  <c r="M808" i="19"/>
  <c r="N808" i="19" s="1"/>
  <c r="M776" i="19"/>
  <c r="N776" i="19" s="1"/>
  <c r="M725" i="19"/>
  <c r="N725" i="19" s="1"/>
  <c r="M721" i="19"/>
  <c r="N721" i="19" s="1"/>
  <c r="M717" i="19"/>
  <c r="N717" i="19" s="1"/>
  <c r="M713" i="19"/>
  <c r="N713" i="19" s="1"/>
  <c r="M709" i="19"/>
  <c r="N709" i="19" s="1"/>
  <c r="M705" i="19"/>
  <c r="N705" i="19" s="1"/>
  <c r="M701" i="19"/>
  <c r="N701" i="19" s="1"/>
  <c r="M697" i="19"/>
  <c r="N697" i="19" s="1"/>
  <c r="M693" i="19"/>
  <c r="N693" i="19" s="1"/>
  <c r="M689" i="19"/>
  <c r="N689" i="19" s="1"/>
  <c r="M685" i="19"/>
  <c r="N685" i="19" s="1"/>
  <c r="M681" i="19"/>
  <c r="N681" i="19" s="1"/>
  <c r="M677" i="19"/>
  <c r="N677" i="19" s="1"/>
  <c r="M673" i="19"/>
  <c r="N673" i="19" s="1"/>
  <c r="M669" i="19"/>
  <c r="N669" i="19" s="1"/>
  <c r="M665" i="19"/>
  <c r="N665" i="19" s="1"/>
  <c r="M661" i="19"/>
  <c r="N661" i="19" s="1"/>
  <c r="M657" i="19"/>
  <c r="N657" i="19" s="1"/>
  <c r="M653" i="19"/>
  <c r="N653" i="19" s="1"/>
  <c r="M649" i="19"/>
  <c r="N649" i="19" s="1"/>
  <c r="M645" i="19"/>
  <c r="N645" i="19" s="1"/>
  <c r="M641" i="19"/>
  <c r="N641" i="19" s="1"/>
  <c r="M637" i="19"/>
  <c r="N637" i="19" s="1"/>
  <c r="M633" i="19"/>
  <c r="N633" i="19" s="1"/>
  <c r="M629" i="19"/>
  <c r="N629" i="19" s="1"/>
  <c r="M726" i="19"/>
  <c r="N726" i="19" s="1"/>
  <c r="M718" i="19"/>
  <c r="N718" i="19" s="1"/>
  <c r="M710" i="19"/>
  <c r="N710" i="19" s="1"/>
  <c r="M702" i="19"/>
  <c r="N702" i="19" s="1"/>
  <c r="M694" i="19"/>
  <c r="N694" i="19" s="1"/>
  <c r="M686" i="19"/>
  <c r="N686" i="19" s="1"/>
  <c r="M678" i="19"/>
  <c r="N678" i="19" s="1"/>
  <c r="M670" i="19"/>
  <c r="N670" i="19" s="1"/>
  <c r="M662" i="19"/>
  <c r="N662" i="19" s="1"/>
  <c r="M654" i="19"/>
  <c r="N654" i="19" s="1"/>
  <c r="M646" i="19"/>
  <c r="N646" i="19" s="1"/>
  <c r="M638" i="19"/>
  <c r="N638" i="19" s="1"/>
  <c r="M630" i="19"/>
  <c r="N630" i="19" s="1"/>
  <c r="M832" i="19"/>
  <c r="N832" i="19" s="1"/>
  <c r="M625" i="19"/>
  <c r="N625" i="19" s="1"/>
  <c r="M621" i="19"/>
  <c r="N621" i="19" s="1"/>
  <c r="M617" i="19"/>
  <c r="N617" i="19" s="1"/>
  <c r="M613" i="19"/>
  <c r="N613" i="19" s="1"/>
  <c r="M609" i="19"/>
  <c r="N609" i="19" s="1"/>
  <c r="M605" i="19"/>
  <c r="N605" i="19" s="1"/>
  <c r="M601" i="19"/>
  <c r="N601" i="19" s="1"/>
  <c r="M597" i="19"/>
  <c r="N597" i="19" s="1"/>
  <c r="M593" i="19"/>
  <c r="N593" i="19" s="1"/>
  <c r="M589" i="19"/>
  <c r="N589" i="19" s="1"/>
  <c r="M800" i="19"/>
  <c r="N800" i="19" s="1"/>
  <c r="M722" i="19"/>
  <c r="N722" i="19" s="1"/>
  <c r="M714" i="19"/>
  <c r="N714" i="19" s="1"/>
  <c r="M706" i="19"/>
  <c r="N706" i="19" s="1"/>
  <c r="M698" i="19"/>
  <c r="N698" i="19" s="1"/>
  <c r="M690" i="19"/>
  <c r="N690" i="19" s="1"/>
  <c r="M682" i="19"/>
  <c r="N682" i="19" s="1"/>
  <c r="M674" i="19"/>
  <c r="N674" i="19" s="1"/>
  <c r="M666" i="19"/>
  <c r="N666" i="19" s="1"/>
  <c r="M658" i="19"/>
  <c r="N658" i="19" s="1"/>
  <c r="M650" i="19"/>
  <c r="N650" i="19" s="1"/>
  <c r="M642" i="19"/>
  <c r="N642" i="19" s="1"/>
  <c r="M634" i="19"/>
  <c r="N634" i="19" s="1"/>
  <c r="M626" i="19"/>
  <c r="N626" i="19" s="1"/>
  <c r="M622" i="19"/>
  <c r="N622" i="19" s="1"/>
  <c r="M618" i="19"/>
  <c r="N618" i="19" s="1"/>
  <c r="M614" i="19"/>
  <c r="N614" i="19" s="1"/>
  <c r="M610" i="19"/>
  <c r="N610" i="19" s="1"/>
  <c r="M606" i="19"/>
  <c r="N606" i="19" s="1"/>
  <c r="M602" i="19"/>
  <c r="N602" i="19" s="1"/>
  <c r="M598" i="19"/>
  <c r="N598" i="19" s="1"/>
  <c r="M594" i="19"/>
  <c r="N594" i="19" s="1"/>
  <c r="M330" i="19"/>
  <c r="N330" i="19" s="1"/>
  <c r="M329" i="19"/>
  <c r="N329" i="19" s="1"/>
  <c r="M328" i="19"/>
  <c r="N328" i="19" s="1"/>
  <c r="M327" i="19"/>
  <c r="N327" i="19" s="1"/>
  <c r="M326" i="19"/>
  <c r="N326" i="19" s="1"/>
  <c r="M325" i="19"/>
  <c r="N325" i="19" s="1"/>
  <c r="M324" i="19"/>
  <c r="N324" i="19" s="1"/>
  <c r="M323" i="19"/>
  <c r="N323" i="19" s="1"/>
  <c r="M322" i="19"/>
  <c r="N322" i="19" s="1"/>
  <c r="M321" i="19"/>
  <c r="N321" i="19" s="1"/>
  <c r="M320" i="19"/>
  <c r="N320" i="19" s="1"/>
  <c r="M319" i="19"/>
  <c r="N319" i="19" s="1"/>
  <c r="M318" i="19"/>
  <c r="N318" i="19" s="1"/>
  <c r="M317" i="19"/>
  <c r="N317" i="19" s="1"/>
  <c r="M316" i="19"/>
  <c r="N316" i="19" s="1"/>
  <c r="M315" i="19"/>
  <c r="N315" i="19" s="1"/>
  <c r="M314" i="19"/>
  <c r="N314" i="19" s="1"/>
  <c r="M313" i="19"/>
  <c r="N313" i="19" s="1"/>
  <c r="M312" i="19"/>
  <c r="N312" i="19" s="1"/>
  <c r="M311" i="19"/>
  <c r="N311" i="19" s="1"/>
  <c r="M310" i="19"/>
  <c r="N310" i="19" s="1"/>
  <c r="M309" i="19"/>
  <c r="N309" i="19" s="1"/>
  <c r="M308" i="19"/>
  <c r="N308" i="19" s="1"/>
  <c r="M307" i="19"/>
  <c r="N307" i="19" s="1"/>
  <c r="M306" i="19"/>
  <c r="N306" i="19" s="1"/>
  <c r="M305" i="19"/>
  <c r="N305" i="19" s="1"/>
  <c r="M304" i="19"/>
  <c r="N304" i="19" s="1"/>
  <c r="M303" i="19"/>
  <c r="N303" i="19" s="1"/>
  <c r="M302" i="19"/>
  <c r="N302" i="19" s="1"/>
  <c r="M301" i="19"/>
  <c r="N301" i="19" s="1"/>
  <c r="M300" i="19"/>
  <c r="N300" i="19" s="1"/>
  <c r="M299" i="19"/>
  <c r="N299" i="19" s="1"/>
  <c r="M298" i="19"/>
  <c r="N298" i="19" s="1"/>
  <c r="M297" i="19"/>
  <c r="N297" i="19" s="1"/>
  <c r="M296" i="19"/>
  <c r="N296" i="19" s="1"/>
  <c r="M295" i="19"/>
  <c r="N295" i="19" s="1"/>
  <c r="M294" i="19"/>
  <c r="N294" i="19" s="1"/>
  <c r="M293" i="19"/>
  <c r="N293" i="19" s="1"/>
  <c r="M292" i="19"/>
  <c r="N292" i="19" s="1"/>
  <c r="M291" i="19"/>
  <c r="N291" i="19" s="1"/>
  <c r="M290" i="19"/>
  <c r="N290" i="19" s="1"/>
  <c r="M289" i="19"/>
  <c r="N289" i="19" s="1"/>
  <c r="M288" i="19"/>
  <c r="N288" i="19" s="1"/>
  <c r="M287" i="19"/>
  <c r="N287" i="19" s="1"/>
  <c r="M286" i="19"/>
  <c r="N286" i="19" s="1"/>
  <c r="M285" i="19"/>
  <c r="N285" i="19" s="1"/>
  <c r="M284" i="19"/>
  <c r="N284" i="19" s="1"/>
  <c r="M283" i="19"/>
  <c r="N283" i="19" s="1"/>
  <c r="M282" i="19"/>
  <c r="N282" i="19" s="1"/>
  <c r="M281" i="19"/>
  <c r="N281" i="19" s="1"/>
  <c r="M280" i="19"/>
  <c r="N280" i="19" s="1"/>
  <c r="M279" i="19"/>
  <c r="N279" i="19" s="1"/>
  <c r="M278" i="19"/>
  <c r="N278" i="19" s="1"/>
  <c r="M277" i="19"/>
  <c r="N277" i="19" s="1"/>
  <c r="M276" i="19"/>
  <c r="N276" i="19" s="1"/>
  <c r="M275" i="19"/>
  <c r="N275" i="19" s="1"/>
  <c r="M274" i="19"/>
  <c r="N274" i="19" s="1"/>
  <c r="M273" i="19"/>
  <c r="N273" i="19" s="1"/>
  <c r="M272" i="19"/>
  <c r="N272" i="19" s="1"/>
  <c r="M271" i="19"/>
  <c r="N271" i="19" s="1"/>
  <c r="M270" i="19"/>
  <c r="N270" i="19" s="1"/>
  <c r="M269" i="19"/>
  <c r="N269" i="19" s="1"/>
  <c r="M268" i="19"/>
  <c r="N268" i="19" s="1"/>
  <c r="M267" i="19"/>
  <c r="N267" i="19" s="1"/>
  <c r="M266" i="19"/>
  <c r="N266" i="19" s="1"/>
  <c r="M265" i="19"/>
  <c r="N265" i="19" s="1"/>
  <c r="M264" i="19"/>
  <c r="N264" i="19" s="1"/>
  <c r="M263" i="19"/>
  <c r="N263" i="19" s="1"/>
  <c r="M262" i="19"/>
  <c r="N262" i="19" s="1"/>
  <c r="M261" i="19"/>
  <c r="N261" i="19" s="1"/>
  <c r="M260" i="19"/>
  <c r="N260" i="19" s="1"/>
  <c r="M259" i="19"/>
  <c r="N259" i="19" s="1"/>
  <c r="M258" i="19"/>
  <c r="N258" i="19" s="1"/>
  <c r="M257" i="19"/>
  <c r="N257" i="19" s="1"/>
  <c r="M256" i="19"/>
  <c r="N256" i="19" s="1"/>
  <c r="M255" i="19"/>
  <c r="N255" i="19" s="1"/>
  <c r="M254" i="19"/>
  <c r="N254" i="19" s="1"/>
  <c r="M253" i="19"/>
  <c r="N253" i="19" s="1"/>
  <c r="M252" i="19"/>
  <c r="N252" i="19" s="1"/>
  <c r="M251" i="19"/>
  <c r="N251" i="19" s="1"/>
  <c r="M250" i="19"/>
  <c r="N250" i="19" s="1"/>
  <c r="M249" i="19"/>
  <c r="N249" i="19" s="1"/>
  <c r="M248" i="19"/>
  <c r="N248" i="19" s="1"/>
  <c r="M247" i="19"/>
  <c r="N247" i="19" s="1"/>
  <c r="M246" i="19"/>
  <c r="N246" i="19" s="1"/>
  <c r="M245" i="19"/>
  <c r="N245" i="19" s="1"/>
  <c r="M244" i="19"/>
  <c r="N244" i="19" s="1"/>
  <c r="M243" i="19"/>
  <c r="N243" i="19" s="1"/>
  <c r="M242" i="19"/>
  <c r="N242" i="19" s="1"/>
  <c r="M241" i="19"/>
  <c r="N241" i="19" s="1"/>
  <c r="M240" i="19"/>
  <c r="N240" i="19" s="1"/>
  <c r="M239" i="19"/>
  <c r="N239" i="19" s="1"/>
  <c r="M238" i="19"/>
  <c r="N238" i="19" s="1"/>
  <c r="M237" i="19"/>
  <c r="N237" i="19" s="1"/>
  <c r="M236" i="19"/>
  <c r="N236" i="19" s="1"/>
  <c r="M235" i="19"/>
  <c r="N235" i="19" s="1"/>
  <c r="M234" i="19"/>
  <c r="N234" i="19" s="1"/>
  <c r="M233" i="19"/>
  <c r="N233" i="19" s="1"/>
  <c r="M232" i="19"/>
  <c r="N232" i="19" s="1"/>
  <c r="M231" i="19"/>
  <c r="N231" i="19" s="1"/>
  <c r="M230" i="19"/>
  <c r="N230" i="19" s="1"/>
  <c r="M229" i="19"/>
  <c r="N229" i="19" s="1"/>
  <c r="M228" i="19"/>
  <c r="N228" i="19" s="1"/>
  <c r="M227" i="19"/>
  <c r="N227" i="19" s="1"/>
  <c r="M226" i="19"/>
  <c r="N226" i="19" s="1"/>
  <c r="M225" i="19"/>
  <c r="N225" i="19" s="1"/>
  <c r="M224" i="19"/>
  <c r="N224" i="19" s="1"/>
  <c r="M223" i="19"/>
  <c r="N223" i="19" s="1"/>
  <c r="M222" i="19"/>
  <c r="N222" i="19" s="1"/>
  <c r="M221" i="19"/>
  <c r="N221" i="19" s="1"/>
  <c r="M220" i="19"/>
  <c r="N220" i="19" s="1"/>
  <c r="M219" i="19"/>
  <c r="N219" i="19" s="1"/>
  <c r="M218" i="19"/>
  <c r="N218" i="19" s="1"/>
  <c r="M217" i="19"/>
  <c r="N217" i="19" s="1"/>
  <c r="M216" i="19"/>
  <c r="N216" i="19" s="1"/>
  <c r="M215" i="19"/>
  <c r="N215" i="19" s="1"/>
  <c r="M214" i="19"/>
  <c r="N214" i="19" s="1"/>
  <c r="M213" i="19"/>
  <c r="N213" i="19" s="1"/>
  <c r="M212" i="19"/>
  <c r="N212" i="19" s="1"/>
  <c r="M211" i="19"/>
  <c r="N211" i="19" s="1"/>
  <c r="M210" i="19"/>
  <c r="N210" i="19" s="1"/>
  <c r="M209" i="19"/>
  <c r="N209" i="19" s="1"/>
  <c r="M208" i="19"/>
  <c r="N208" i="19" s="1"/>
  <c r="M207" i="19"/>
  <c r="N207" i="19" s="1"/>
  <c r="M206" i="19"/>
  <c r="N206" i="19" s="1"/>
  <c r="M205" i="19"/>
  <c r="N205" i="19" s="1"/>
  <c r="M204" i="19"/>
  <c r="N204" i="19" s="1"/>
  <c r="M203" i="19"/>
  <c r="N203" i="19" s="1"/>
  <c r="M202" i="19"/>
  <c r="N202" i="19" s="1"/>
  <c r="M201" i="19"/>
  <c r="N201" i="19" s="1"/>
  <c r="M200" i="19"/>
  <c r="N200" i="19" s="1"/>
  <c r="M199" i="19"/>
  <c r="N199" i="19" s="1"/>
  <c r="M198" i="19"/>
  <c r="N198" i="19" s="1"/>
  <c r="M197" i="19"/>
  <c r="N197" i="19" s="1"/>
  <c r="M196" i="19"/>
  <c r="N196" i="19" s="1"/>
  <c r="M195" i="19"/>
  <c r="N195" i="19" s="1"/>
  <c r="M194" i="19"/>
  <c r="N194" i="19" s="1"/>
  <c r="M193" i="19"/>
  <c r="N193" i="19" s="1"/>
  <c r="M192" i="19"/>
  <c r="N192" i="19" s="1"/>
  <c r="M191" i="19"/>
  <c r="N191" i="19" s="1"/>
  <c r="M190" i="19"/>
  <c r="N190" i="19" s="1"/>
  <c r="M189" i="19"/>
  <c r="N189" i="19" s="1"/>
  <c r="M188" i="19"/>
  <c r="N188" i="19" s="1"/>
  <c r="M187" i="19"/>
  <c r="N187" i="19" s="1"/>
  <c r="M186" i="19"/>
  <c r="N186" i="19" s="1"/>
  <c r="M185" i="19"/>
  <c r="N185" i="19" s="1"/>
  <c r="M184" i="19"/>
  <c r="N184" i="19" s="1"/>
  <c r="M183" i="19"/>
  <c r="N183" i="19" s="1"/>
  <c r="M182" i="19"/>
  <c r="N182" i="19" s="1"/>
  <c r="M181" i="19"/>
  <c r="N181" i="19" s="1"/>
  <c r="M180" i="19"/>
  <c r="N180" i="19" s="1"/>
  <c r="M179" i="19"/>
  <c r="N179" i="19" s="1"/>
  <c r="M178" i="19"/>
  <c r="N178" i="19" s="1"/>
  <c r="M177" i="19"/>
  <c r="N177" i="19" s="1"/>
  <c r="M176" i="19"/>
  <c r="N176" i="19" s="1"/>
  <c r="M175" i="19"/>
  <c r="N175" i="19" s="1"/>
  <c r="M174" i="19"/>
  <c r="N174" i="19" s="1"/>
  <c r="M173" i="19"/>
  <c r="N173" i="19" s="1"/>
  <c r="M172" i="19"/>
  <c r="N172" i="19" s="1"/>
  <c r="M171" i="19"/>
  <c r="N171" i="19" s="1"/>
  <c r="M170" i="19"/>
  <c r="N170" i="19" s="1"/>
  <c r="M169" i="19"/>
  <c r="N169" i="19" s="1"/>
  <c r="M168" i="19"/>
  <c r="N168" i="19" s="1"/>
  <c r="M167" i="19"/>
  <c r="N167" i="19" s="1"/>
  <c r="M166" i="19"/>
  <c r="N166" i="19" s="1"/>
  <c r="M165" i="19"/>
  <c r="N165" i="19" s="1"/>
  <c r="M164" i="19"/>
  <c r="N164" i="19" s="1"/>
  <c r="M163" i="19"/>
  <c r="N163" i="19" s="1"/>
  <c r="M162" i="19"/>
  <c r="N162" i="19" s="1"/>
  <c r="M161" i="19"/>
  <c r="N161" i="19" s="1"/>
  <c r="M160" i="19"/>
  <c r="N160" i="19" s="1"/>
  <c r="M159" i="19"/>
  <c r="N159" i="19" s="1"/>
  <c r="M158" i="19"/>
  <c r="N158" i="19" s="1"/>
  <c r="M157" i="19"/>
  <c r="N157" i="19" s="1"/>
  <c r="M156" i="19"/>
  <c r="N156" i="19" s="1"/>
  <c r="M155" i="19"/>
  <c r="N155" i="19" s="1"/>
  <c r="M154" i="19"/>
  <c r="N154" i="19" s="1"/>
  <c r="M153" i="19"/>
  <c r="N153" i="19" s="1"/>
  <c r="M152" i="19"/>
  <c r="N152" i="19" s="1"/>
  <c r="M151" i="19"/>
  <c r="N151" i="19" s="1"/>
  <c r="M150" i="19"/>
  <c r="N150" i="19" s="1"/>
  <c r="M149" i="19"/>
  <c r="N149" i="19" s="1"/>
  <c r="M148" i="19"/>
  <c r="N148" i="19" s="1"/>
  <c r="M147" i="19"/>
  <c r="N147" i="19" s="1"/>
  <c r="M146" i="19"/>
  <c r="N146" i="19" s="1"/>
  <c r="M145" i="19"/>
  <c r="N145" i="19" s="1"/>
  <c r="M144" i="19"/>
  <c r="N144" i="19" s="1"/>
  <c r="M143" i="19"/>
  <c r="N143" i="19" s="1"/>
  <c r="M142" i="19"/>
  <c r="N142" i="19" s="1"/>
  <c r="M141" i="19"/>
  <c r="N141" i="19" s="1"/>
  <c r="M140" i="19"/>
  <c r="N140" i="19" s="1"/>
  <c r="M139" i="19"/>
  <c r="N139" i="19" s="1"/>
  <c r="M138" i="19"/>
  <c r="N138" i="19" s="1"/>
  <c r="M137" i="19"/>
  <c r="N137" i="19" s="1"/>
  <c r="M136" i="19"/>
  <c r="N136" i="19" s="1"/>
  <c r="M135" i="19"/>
  <c r="N135" i="19" s="1"/>
  <c r="M134" i="19"/>
  <c r="N134" i="19" s="1"/>
  <c r="M133" i="19"/>
  <c r="N133" i="19" s="1"/>
  <c r="M132" i="19"/>
  <c r="N132" i="19" s="1"/>
  <c r="M131" i="19"/>
  <c r="N131" i="19" s="1"/>
  <c r="M130" i="19"/>
  <c r="N130" i="19" s="1"/>
  <c r="M129" i="19"/>
  <c r="N129" i="19" s="1"/>
  <c r="M128" i="19"/>
  <c r="N128" i="19" s="1"/>
  <c r="M127" i="19"/>
  <c r="N127" i="19" s="1"/>
  <c r="M126" i="19"/>
  <c r="N126" i="19" s="1"/>
  <c r="M125" i="19"/>
  <c r="N125" i="19" s="1"/>
  <c r="M124" i="19"/>
  <c r="N124" i="19" s="1"/>
  <c r="M123" i="19"/>
  <c r="N123" i="19" s="1"/>
  <c r="M122" i="19"/>
  <c r="N122" i="19" s="1"/>
  <c r="M121" i="19"/>
  <c r="N121" i="19" s="1"/>
  <c r="M120" i="19"/>
  <c r="N120" i="19" s="1"/>
  <c r="M119" i="19"/>
  <c r="N119" i="19" s="1"/>
  <c r="M118" i="19"/>
  <c r="N118" i="19" s="1"/>
  <c r="M117" i="19"/>
  <c r="N117" i="19" s="1"/>
  <c r="M116" i="19"/>
  <c r="N116" i="19" s="1"/>
  <c r="M115" i="19"/>
  <c r="N115" i="19" s="1"/>
  <c r="M114" i="19"/>
  <c r="N114" i="19" s="1"/>
  <c r="M113" i="19"/>
  <c r="N113" i="19" s="1"/>
  <c r="M112" i="19"/>
  <c r="N112" i="19" s="1"/>
  <c r="M111" i="19"/>
  <c r="N111" i="19" s="1"/>
  <c r="M110" i="19"/>
  <c r="N110" i="19" s="1"/>
  <c r="M109" i="19"/>
  <c r="N109" i="19" s="1"/>
  <c r="M108" i="19"/>
  <c r="N108" i="19" s="1"/>
  <c r="M107" i="19"/>
  <c r="N107" i="19" s="1"/>
  <c r="M106" i="19"/>
  <c r="N106" i="19" s="1"/>
  <c r="M105" i="19"/>
  <c r="N105" i="19" s="1"/>
  <c r="M104" i="19"/>
  <c r="N104" i="19" s="1"/>
  <c r="M103" i="19"/>
  <c r="N103" i="19" s="1"/>
  <c r="M102" i="19"/>
  <c r="N102" i="19" s="1"/>
  <c r="M101" i="19"/>
  <c r="N101" i="19" s="1"/>
  <c r="M100" i="19"/>
  <c r="N100" i="19" s="1"/>
  <c r="M99" i="19"/>
  <c r="N99" i="19" s="1"/>
  <c r="M98" i="19"/>
  <c r="N98" i="19" s="1"/>
  <c r="M97" i="19"/>
  <c r="N97" i="19" s="1"/>
  <c r="M96" i="19"/>
  <c r="N96" i="19" s="1"/>
  <c r="M95" i="19"/>
  <c r="N95" i="19" s="1"/>
  <c r="M94" i="19"/>
  <c r="N94" i="19" s="1"/>
  <c r="M93" i="19"/>
  <c r="N93" i="19" s="1"/>
  <c r="M92" i="19"/>
  <c r="N92" i="19" s="1"/>
  <c r="M91" i="19"/>
  <c r="N91" i="19" s="1"/>
  <c r="M90" i="19"/>
  <c r="N90" i="19" s="1"/>
  <c r="M89" i="19"/>
  <c r="N89" i="19" s="1"/>
  <c r="M88" i="19"/>
  <c r="N88" i="19" s="1"/>
  <c r="M87" i="19"/>
  <c r="N87" i="19" s="1"/>
  <c r="M86" i="19"/>
  <c r="N86" i="19" s="1"/>
  <c r="M85" i="19"/>
  <c r="N85" i="19" s="1"/>
  <c r="M84" i="19"/>
  <c r="N84" i="19" s="1"/>
  <c r="M83" i="19"/>
  <c r="N83" i="19" s="1"/>
  <c r="M82" i="19"/>
  <c r="N82" i="19" s="1"/>
  <c r="M81" i="19"/>
  <c r="N81" i="19" s="1"/>
  <c r="M80" i="19"/>
  <c r="N80" i="19" s="1"/>
  <c r="M79" i="19"/>
  <c r="N79" i="19" s="1"/>
  <c r="M78" i="19"/>
  <c r="N78" i="19" s="1"/>
  <c r="M77" i="19"/>
  <c r="N77" i="19" s="1"/>
  <c r="M76" i="19"/>
  <c r="N76" i="19" s="1"/>
  <c r="M75" i="19"/>
  <c r="N75" i="19" s="1"/>
  <c r="M74" i="19"/>
  <c r="N74" i="19" s="1"/>
  <c r="M73" i="19"/>
  <c r="N73" i="19" s="1"/>
  <c r="M72" i="19"/>
  <c r="N72" i="19" s="1"/>
  <c r="M71" i="19"/>
  <c r="N71" i="19" s="1"/>
  <c r="M70" i="19"/>
  <c r="N70" i="19" s="1"/>
  <c r="M69" i="19"/>
  <c r="N69" i="19" s="1"/>
  <c r="M68" i="19"/>
  <c r="N68" i="19" s="1"/>
  <c r="M67" i="19"/>
  <c r="N67" i="19" s="1"/>
  <c r="M66" i="19"/>
  <c r="N66" i="19" s="1"/>
  <c r="M65" i="19"/>
  <c r="N65" i="19" s="1"/>
  <c r="M64" i="19"/>
  <c r="N64" i="19" s="1"/>
  <c r="M63" i="19"/>
  <c r="N63" i="19" s="1"/>
  <c r="M62" i="19"/>
  <c r="N62" i="19" s="1"/>
  <c r="M61" i="19"/>
  <c r="N61" i="19" s="1"/>
  <c r="M60" i="19"/>
  <c r="N60" i="19" s="1"/>
  <c r="M59" i="19"/>
  <c r="N59" i="19" s="1"/>
  <c r="M58" i="19"/>
  <c r="N58" i="19" s="1"/>
  <c r="M57" i="19"/>
  <c r="N57" i="19" s="1"/>
  <c r="M56" i="19"/>
  <c r="N56" i="19" s="1"/>
  <c r="M55" i="19"/>
  <c r="N55" i="19" s="1"/>
  <c r="M54" i="19"/>
  <c r="N54" i="19" s="1"/>
  <c r="M53" i="19"/>
  <c r="N53" i="19" s="1"/>
  <c r="M52" i="19"/>
  <c r="N52" i="19" s="1"/>
  <c r="M51" i="19"/>
  <c r="N51" i="19" s="1"/>
  <c r="M50" i="19"/>
  <c r="N50" i="19" s="1"/>
  <c r="M49" i="19"/>
  <c r="N49" i="19" s="1"/>
  <c r="M48" i="19"/>
  <c r="N48" i="19" s="1"/>
  <c r="M47" i="19"/>
  <c r="N47" i="19" s="1"/>
  <c r="M46" i="19"/>
  <c r="N46" i="19" s="1"/>
  <c r="M45" i="19"/>
  <c r="N45" i="19" s="1"/>
  <c r="M44" i="19"/>
  <c r="N44" i="19" s="1"/>
  <c r="M43" i="19"/>
  <c r="N43" i="19" s="1"/>
  <c r="M42" i="19"/>
  <c r="N42" i="19" s="1"/>
  <c r="M41" i="19"/>
  <c r="N41" i="19" s="1"/>
  <c r="M40" i="19"/>
  <c r="N40" i="19" s="1"/>
  <c r="M39" i="19"/>
  <c r="N39" i="19" s="1"/>
  <c r="M38" i="19"/>
  <c r="N38" i="19" s="1"/>
  <c r="M37" i="19"/>
  <c r="N37" i="19" s="1"/>
  <c r="M36" i="19"/>
  <c r="N36" i="19" s="1"/>
  <c r="M35" i="19"/>
  <c r="N35" i="19" s="1"/>
  <c r="M34" i="19"/>
  <c r="N34" i="19" s="1"/>
  <c r="M33" i="19"/>
  <c r="N33" i="19" s="1"/>
  <c r="M32" i="19"/>
  <c r="N32" i="19" s="1"/>
  <c r="M31" i="19"/>
  <c r="N31" i="19" s="1"/>
  <c r="M30" i="19"/>
  <c r="N30" i="19" s="1"/>
  <c r="M29" i="19"/>
  <c r="N29" i="19" s="1"/>
  <c r="M28" i="19"/>
  <c r="N28" i="19" s="1"/>
  <c r="M27" i="19"/>
  <c r="N27" i="19" s="1"/>
  <c r="M26" i="19"/>
  <c r="N26" i="19" s="1"/>
  <c r="M25" i="19"/>
  <c r="N25" i="19" s="1"/>
  <c r="M24" i="19"/>
  <c r="N24" i="19" s="1"/>
  <c r="M23" i="19"/>
  <c r="N23" i="19" s="1"/>
  <c r="M22" i="19"/>
  <c r="N22" i="19" s="1"/>
  <c r="M21" i="19"/>
  <c r="N21" i="19" s="1"/>
  <c r="M20" i="19"/>
  <c r="N20" i="19" s="1"/>
  <c r="M19" i="19"/>
  <c r="N19" i="19" s="1"/>
  <c r="M18" i="19"/>
  <c r="N18" i="19" s="1"/>
  <c r="M17" i="19"/>
  <c r="N17" i="19" s="1"/>
  <c r="M16" i="19"/>
  <c r="N16" i="19" s="1"/>
  <c r="M15" i="19"/>
  <c r="N15" i="19" s="1"/>
  <c r="M14" i="19"/>
  <c r="N14" i="19" s="1"/>
  <c r="M13" i="19"/>
  <c r="N13" i="19" s="1"/>
  <c r="M12" i="19"/>
  <c r="N12" i="19" s="1"/>
  <c r="M11" i="19"/>
  <c r="N11" i="19" s="1"/>
  <c r="M10" i="19"/>
  <c r="N10" i="19" s="1"/>
  <c r="M9" i="19"/>
  <c r="N9" i="19" s="1"/>
  <c r="M8" i="19"/>
  <c r="N8" i="19" s="1"/>
  <c r="M7" i="19"/>
  <c r="N7" i="19" s="1"/>
  <c r="M6" i="19"/>
  <c r="N6" i="19" s="1"/>
  <c r="M5" i="19"/>
  <c r="N5" i="19" s="1"/>
  <c r="M590" i="19"/>
  <c r="N590" i="19" s="1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5" i="18"/>
  <c r="E1" i="18"/>
  <c r="G3" i="18"/>
  <c r="G2" i="18"/>
  <c r="G1" i="18"/>
  <c r="O5" i="19" l="1"/>
  <c r="O9" i="19"/>
  <c r="O13" i="19"/>
  <c r="O17" i="19"/>
  <c r="O21" i="19"/>
  <c r="O25" i="19"/>
  <c r="O29" i="19"/>
  <c r="O33" i="19"/>
  <c r="O37" i="19"/>
  <c r="O41" i="19"/>
  <c r="O45" i="19"/>
  <c r="O49" i="19"/>
  <c r="O53" i="19"/>
  <c r="O57" i="19"/>
  <c r="O61" i="19"/>
  <c r="O65" i="19"/>
  <c r="O69" i="19"/>
  <c r="O73" i="19"/>
  <c r="O77" i="19"/>
  <c r="O81" i="19"/>
  <c r="O85" i="19"/>
  <c r="O89" i="19"/>
  <c r="O93" i="19"/>
  <c r="O97" i="19"/>
  <c r="O101" i="19"/>
  <c r="O105" i="19"/>
  <c r="O109" i="19"/>
  <c r="O113" i="19"/>
  <c r="O117" i="19"/>
  <c r="O121" i="19"/>
  <c r="O125" i="19"/>
  <c r="O129" i="19"/>
  <c r="O133" i="19"/>
  <c r="O137" i="19"/>
  <c r="O141" i="19"/>
  <c r="O145" i="19"/>
  <c r="O149" i="19"/>
  <c r="O153" i="19"/>
  <c r="O157" i="19"/>
  <c r="O161" i="19"/>
  <c r="O165" i="19"/>
  <c r="O169" i="19"/>
  <c r="O173" i="19"/>
  <c r="O177" i="19"/>
  <c r="O181" i="19"/>
  <c r="O185" i="19"/>
  <c r="O189" i="19"/>
  <c r="O193" i="19"/>
  <c r="O197" i="19"/>
  <c r="O201" i="19"/>
  <c r="O205" i="19"/>
  <c r="O209" i="19"/>
  <c r="O213" i="19"/>
  <c r="O217" i="19"/>
  <c r="O221" i="19"/>
  <c r="O225" i="19"/>
  <c r="O229" i="19"/>
  <c r="O233" i="19"/>
  <c r="O237" i="19"/>
  <c r="O241" i="19"/>
  <c r="O245" i="19"/>
  <c r="O249" i="19"/>
  <c r="O253" i="19"/>
  <c r="O257" i="19"/>
  <c r="O261" i="19"/>
  <c r="O265" i="19"/>
  <c r="O269" i="19"/>
  <c r="O273" i="19"/>
  <c r="O277" i="19"/>
  <c r="O281" i="19"/>
  <c r="O285" i="19"/>
  <c r="O289" i="19"/>
  <c r="O293" i="19"/>
  <c r="O297" i="19"/>
  <c r="O301" i="19"/>
  <c r="O305" i="19"/>
  <c r="O309" i="19"/>
  <c r="O313" i="19"/>
  <c r="O317" i="19"/>
  <c r="O321" i="19"/>
  <c r="O325" i="19"/>
  <c r="O329" i="19"/>
  <c r="O602" i="19"/>
  <c r="O618" i="19"/>
  <c r="O642" i="19"/>
  <c r="O674" i="19"/>
  <c r="O706" i="19"/>
  <c r="O589" i="19"/>
  <c r="O605" i="19"/>
  <c r="O621" i="19"/>
  <c r="O638" i="19"/>
  <c r="O670" i="19"/>
  <c r="O702" i="19"/>
  <c r="O629" i="19"/>
  <c r="O645" i="19"/>
  <c r="O661" i="19"/>
  <c r="O677" i="19"/>
  <c r="O693" i="19"/>
  <c r="O709" i="19"/>
  <c r="O725" i="19"/>
  <c r="O331" i="19"/>
  <c r="O335" i="19"/>
  <c r="O339" i="19"/>
  <c r="O343" i="19"/>
  <c r="O347" i="19"/>
  <c r="O351" i="19"/>
  <c r="O355" i="19"/>
  <c r="O359" i="19"/>
  <c r="O363" i="19"/>
  <c r="O367" i="19"/>
  <c r="O371" i="19"/>
  <c r="O375" i="19"/>
  <c r="O379" i="19"/>
  <c r="O383" i="19"/>
  <c r="O387" i="19"/>
  <c r="O391" i="19"/>
  <c r="O395" i="19"/>
  <c r="O399" i="19"/>
  <c r="O403" i="19"/>
  <c r="O407" i="19"/>
  <c r="O411" i="19"/>
  <c r="O415" i="19"/>
  <c r="O419" i="19"/>
  <c r="O423" i="19"/>
  <c r="O427" i="19"/>
  <c r="O431" i="19"/>
  <c r="O435" i="19"/>
  <c r="O439" i="19"/>
  <c r="O443" i="19"/>
  <c r="O447" i="19"/>
  <c r="O451" i="19"/>
  <c r="O455" i="19"/>
  <c r="O459" i="19"/>
  <c r="O463" i="19"/>
  <c r="O467" i="19"/>
  <c r="O471" i="19"/>
  <c r="O475" i="19"/>
  <c r="O479" i="19"/>
  <c r="O483" i="19"/>
  <c r="O487" i="19"/>
  <c r="O491" i="19"/>
  <c r="O495" i="19"/>
  <c r="O499" i="19"/>
  <c r="O503" i="19"/>
  <c r="O507" i="19"/>
  <c r="O511" i="19"/>
  <c r="O515" i="19"/>
  <c r="O519" i="19"/>
  <c r="O523" i="19"/>
  <c r="O527" i="19"/>
  <c r="O531" i="19"/>
  <c r="O535" i="19"/>
  <c r="O539" i="19"/>
  <c r="O543" i="19"/>
  <c r="O547" i="19"/>
  <c r="O551" i="19"/>
  <c r="O555" i="19"/>
  <c r="O559" i="19"/>
  <c r="O563" i="19"/>
  <c r="O567" i="19"/>
  <c r="O571" i="19"/>
  <c r="O575" i="19"/>
  <c r="O579" i="19"/>
  <c r="O583" i="19"/>
  <c r="O587" i="19"/>
  <c r="O600" i="19"/>
  <c r="O616" i="19"/>
  <c r="O632" i="19"/>
  <c r="O648" i="19"/>
  <c r="O664" i="19"/>
  <c r="O680" i="19"/>
  <c r="O696" i="19"/>
  <c r="O712" i="19"/>
  <c r="O784" i="19"/>
  <c r="O595" i="19"/>
  <c r="O611" i="19"/>
  <c r="O627" i="19"/>
  <c r="O643" i="19"/>
  <c r="O659" i="19"/>
  <c r="O675" i="19"/>
  <c r="O691" i="19"/>
  <c r="O707" i="19"/>
  <c r="O723" i="19"/>
  <c r="O782" i="19"/>
  <c r="O814" i="19"/>
  <c r="O846" i="19"/>
  <c r="O796" i="19"/>
  <c r="O828" i="19"/>
  <c r="O770" i="19"/>
  <c r="O802" i="19"/>
  <c r="O834" i="19"/>
  <c r="O728" i="19"/>
  <c r="O732" i="19"/>
  <c r="O736" i="19"/>
  <c r="O740" i="19"/>
  <c r="O744" i="19"/>
  <c r="O748" i="19"/>
  <c r="O752" i="19"/>
  <c r="O756" i="19"/>
  <c r="O760" i="19"/>
  <c r="O764" i="19"/>
  <c r="O768" i="19"/>
  <c r="O775" i="19"/>
  <c r="O783" i="19"/>
  <c r="O791" i="19"/>
  <c r="O799" i="19"/>
  <c r="O807" i="19"/>
  <c r="O815" i="19"/>
  <c r="O823" i="19"/>
  <c r="O831" i="19"/>
  <c r="O839" i="19"/>
  <c r="O847" i="19"/>
  <c r="O6" i="19"/>
  <c r="O10" i="19"/>
  <c r="O14" i="19"/>
  <c r="O18" i="19"/>
  <c r="O22" i="19"/>
  <c r="O26" i="19"/>
  <c r="O30" i="19"/>
  <c r="O34" i="19"/>
  <c r="O38" i="19"/>
  <c r="O42" i="19"/>
  <c r="O46" i="19"/>
  <c r="O50" i="19"/>
  <c r="O54" i="19"/>
  <c r="O58" i="19"/>
  <c r="O62" i="19"/>
  <c r="O66" i="19"/>
  <c r="O70" i="19"/>
  <c r="O74" i="19"/>
  <c r="O78" i="19"/>
  <c r="O82" i="19"/>
  <c r="O86" i="19"/>
  <c r="O90" i="19"/>
  <c r="O94" i="19"/>
  <c r="O98" i="19"/>
  <c r="O102" i="19"/>
  <c r="O106" i="19"/>
  <c r="O110" i="19"/>
  <c r="O114" i="19"/>
  <c r="O118" i="19"/>
  <c r="O122" i="19"/>
  <c r="O126" i="19"/>
  <c r="O130" i="19"/>
  <c r="O134" i="19"/>
  <c r="O138" i="19"/>
  <c r="O142" i="19"/>
  <c r="O146" i="19"/>
  <c r="O150" i="19"/>
  <c r="O154" i="19"/>
  <c r="O158" i="19"/>
  <c r="O162" i="19"/>
  <c r="O166" i="19"/>
  <c r="O170" i="19"/>
  <c r="O174" i="19"/>
  <c r="O178" i="19"/>
  <c r="O182" i="19"/>
  <c r="O186" i="19"/>
  <c r="O190" i="19"/>
  <c r="O194" i="19"/>
  <c r="O198" i="19"/>
  <c r="O202" i="19"/>
  <c r="O206" i="19"/>
  <c r="O210" i="19"/>
  <c r="O214" i="19"/>
  <c r="O218" i="19"/>
  <c r="O222" i="19"/>
  <c r="O226" i="19"/>
  <c r="O230" i="19"/>
  <c r="O234" i="19"/>
  <c r="O238" i="19"/>
  <c r="O242" i="19"/>
  <c r="O246" i="19"/>
  <c r="O250" i="19"/>
  <c r="O254" i="19"/>
  <c r="O258" i="19"/>
  <c r="O262" i="19"/>
  <c r="O266" i="19"/>
  <c r="O270" i="19"/>
  <c r="O7" i="19"/>
  <c r="O11" i="19"/>
  <c r="O15" i="19"/>
  <c r="O19" i="19"/>
  <c r="O23" i="19"/>
  <c r="O27" i="19"/>
  <c r="O31" i="19"/>
  <c r="O35" i="19"/>
  <c r="O39" i="19"/>
  <c r="O43" i="19"/>
  <c r="O47" i="19"/>
  <c r="O51" i="19"/>
  <c r="O55" i="19"/>
  <c r="O59" i="19"/>
  <c r="O63" i="19"/>
  <c r="O67" i="19"/>
  <c r="O71" i="19"/>
  <c r="O75" i="19"/>
  <c r="O79" i="19"/>
  <c r="O83" i="19"/>
  <c r="O87" i="19"/>
  <c r="O91" i="19"/>
  <c r="O95" i="19"/>
  <c r="O99" i="19"/>
  <c r="O103" i="19"/>
  <c r="O107" i="19"/>
  <c r="O111" i="19"/>
  <c r="O115" i="19"/>
  <c r="O119" i="19"/>
  <c r="O123" i="19"/>
  <c r="O127" i="19"/>
  <c r="O131" i="19"/>
  <c r="O135" i="19"/>
  <c r="M6" i="18"/>
  <c r="N6" i="18" s="1"/>
  <c r="O590" i="19"/>
  <c r="O8" i="19"/>
  <c r="O12" i="19"/>
  <c r="O16" i="19"/>
  <c r="O20" i="19"/>
  <c r="O24" i="19"/>
  <c r="O28" i="19"/>
  <c r="O32" i="19"/>
  <c r="O36" i="19"/>
  <c r="O40" i="19"/>
  <c r="O44" i="19"/>
  <c r="O48" i="19"/>
  <c r="O52" i="19"/>
  <c r="O56" i="19"/>
  <c r="O60" i="19"/>
  <c r="O64" i="19"/>
  <c r="O68" i="19"/>
  <c r="O72" i="19"/>
  <c r="O76" i="19"/>
  <c r="O80" i="19"/>
  <c r="O84" i="19"/>
  <c r="O88" i="19"/>
  <c r="O92" i="19"/>
  <c r="O96" i="19"/>
  <c r="O100" i="19"/>
  <c r="O104" i="19"/>
  <c r="O108" i="19"/>
  <c r="O112" i="19"/>
  <c r="O116" i="19"/>
  <c r="O120" i="19"/>
  <c r="O124" i="19"/>
  <c r="O128" i="19"/>
  <c r="O132" i="19"/>
  <c r="O136" i="19"/>
  <c r="O140" i="19"/>
  <c r="O144" i="19"/>
  <c r="O148" i="19"/>
  <c r="O152" i="19"/>
  <c r="O156" i="19"/>
  <c r="O160" i="19"/>
  <c r="O164" i="19"/>
  <c r="O168" i="19"/>
  <c r="O172" i="19"/>
  <c r="O274" i="19"/>
  <c r="O278" i="19"/>
  <c r="O282" i="19"/>
  <c r="O286" i="19"/>
  <c r="O290" i="19"/>
  <c r="O294" i="19"/>
  <c r="O298" i="19"/>
  <c r="O302" i="19"/>
  <c r="O306" i="19"/>
  <c r="O310" i="19"/>
  <c r="O314" i="19"/>
  <c r="O318" i="19"/>
  <c r="O322" i="19"/>
  <c r="O326" i="19"/>
  <c r="O330" i="19"/>
  <c r="O606" i="19"/>
  <c r="O622" i="19"/>
  <c r="O650" i="19"/>
  <c r="O682" i="19"/>
  <c r="O714" i="19"/>
  <c r="O593" i="19"/>
  <c r="O609" i="19"/>
  <c r="O625" i="19"/>
  <c r="O646" i="19"/>
  <c r="O678" i="19"/>
  <c r="O710" i="19"/>
  <c r="O633" i="19"/>
  <c r="O649" i="19"/>
  <c r="O665" i="19"/>
  <c r="O681" i="19"/>
  <c r="O697" i="19"/>
  <c r="O713" i="19"/>
  <c r="O776" i="19"/>
  <c r="O332" i="19"/>
  <c r="O336" i="19"/>
  <c r="O340" i="19"/>
  <c r="O344" i="19"/>
  <c r="O348" i="19"/>
  <c r="O352" i="19"/>
  <c r="O356" i="19"/>
  <c r="O360" i="19"/>
  <c r="O364" i="19"/>
  <c r="O368" i="19"/>
  <c r="O372" i="19"/>
  <c r="O376" i="19"/>
  <c r="O380" i="19"/>
  <c r="O384" i="19"/>
  <c r="O388" i="19"/>
  <c r="O392" i="19"/>
  <c r="O396" i="19"/>
  <c r="O400" i="19"/>
  <c r="O404" i="19"/>
  <c r="O408" i="19"/>
  <c r="O412" i="19"/>
  <c r="O416" i="19"/>
  <c r="O420" i="19"/>
  <c r="O424" i="19"/>
  <c r="O428" i="19"/>
  <c r="O432" i="19"/>
  <c r="O436" i="19"/>
  <c r="O440" i="19"/>
  <c r="O444" i="19"/>
  <c r="O448" i="19"/>
  <c r="O452" i="19"/>
  <c r="O456" i="19"/>
  <c r="O460" i="19"/>
  <c r="O464" i="19"/>
  <c r="O468" i="19"/>
  <c r="O472" i="19"/>
  <c r="O476" i="19"/>
  <c r="O480" i="19"/>
  <c r="O484" i="19"/>
  <c r="O488" i="19"/>
  <c r="O492" i="19"/>
  <c r="O496" i="19"/>
  <c r="O500" i="19"/>
  <c r="O504" i="19"/>
  <c r="O508" i="19"/>
  <c r="O512" i="19"/>
  <c r="O516" i="19"/>
  <c r="O520" i="19"/>
  <c r="O524" i="19"/>
  <c r="O528" i="19"/>
  <c r="O532" i="19"/>
  <c r="O536" i="19"/>
  <c r="O540" i="19"/>
  <c r="O544" i="19"/>
  <c r="O548" i="19"/>
  <c r="O552" i="19"/>
  <c r="O556" i="19"/>
  <c r="O560" i="19"/>
  <c r="O564" i="19"/>
  <c r="O568" i="19"/>
  <c r="O572" i="19"/>
  <c r="O576" i="19"/>
  <c r="O580" i="19"/>
  <c r="O584" i="19"/>
  <c r="O588" i="19"/>
  <c r="O604" i="19"/>
  <c r="O620" i="19"/>
  <c r="O636" i="19"/>
  <c r="O652" i="19"/>
  <c r="O668" i="19"/>
  <c r="O684" i="19"/>
  <c r="O700" i="19"/>
  <c r="O716" i="19"/>
  <c r="O816" i="19"/>
  <c r="O599" i="19"/>
  <c r="O615" i="19"/>
  <c r="O631" i="19"/>
  <c r="O647" i="19"/>
  <c r="O663" i="19"/>
  <c r="O679" i="19"/>
  <c r="O695" i="19"/>
  <c r="O711" i="19"/>
  <c r="O792" i="19"/>
  <c r="O790" i="19"/>
  <c r="O822" i="19"/>
  <c r="O772" i="19"/>
  <c r="O804" i="19"/>
  <c r="O836" i="19"/>
  <c r="O778" i="19"/>
  <c r="O810" i="19"/>
  <c r="O842" i="19"/>
  <c r="O729" i="19"/>
  <c r="O733" i="19"/>
  <c r="O737" i="19"/>
  <c r="O741" i="19"/>
  <c r="O745" i="19"/>
  <c r="O749" i="19"/>
  <c r="O753" i="19"/>
  <c r="O757" i="19"/>
  <c r="O761" i="19"/>
  <c r="O765" i="19"/>
  <c r="O769" i="19"/>
  <c r="O777" i="19"/>
  <c r="O785" i="19"/>
  <c r="O793" i="19"/>
  <c r="O801" i="19"/>
  <c r="O809" i="19"/>
  <c r="O817" i="19"/>
  <c r="O825" i="19"/>
  <c r="O833" i="19"/>
  <c r="O841" i="19"/>
  <c r="O849" i="19"/>
  <c r="O139" i="19"/>
  <c r="O143" i="19"/>
  <c r="O147" i="19"/>
  <c r="O151" i="19"/>
  <c r="O155" i="19"/>
  <c r="O159" i="19"/>
  <c r="O163" i="19"/>
  <c r="O167" i="19"/>
  <c r="O171" i="19"/>
  <c r="O175" i="19"/>
  <c r="O179" i="19"/>
  <c r="O183" i="19"/>
  <c r="O187" i="19"/>
  <c r="O191" i="19"/>
  <c r="O195" i="19"/>
  <c r="O199" i="19"/>
  <c r="O203" i="19"/>
  <c r="O207" i="19"/>
  <c r="O211" i="19"/>
  <c r="O215" i="19"/>
  <c r="O219" i="19"/>
  <c r="O223" i="19"/>
  <c r="O227" i="19"/>
  <c r="O231" i="19"/>
  <c r="O235" i="19"/>
  <c r="O239" i="19"/>
  <c r="O243" i="19"/>
  <c r="O247" i="19"/>
  <c r="O251" i="19"/>
  <c r="O255" i="19"/>
  <c r="O259" i="19"/>
  <c r="O263" i="19"/>
  <c r="O267" i="19"/>
  <c r="O271" i="19"/>
  <c r="O275" i="19"/>
  <c r="O279" i="19"/>
  <c r="O283" i="19"/>
  <c r="O287" i="19"/>
  <c r="O291" i="19"/>
  <c r="O295" i="19"/>
  <c r="O299" i="19"/>
  <c r="O303" i="19"/>
  <c r="O307" i="19"/>
  <c r="O311" i="19"/>
  <c r="O315" i="19"/>
  <c r="O319" i="19"/>
  <c r="O323" i="19"/>
  <c r="O327" i="19"/>
  <c r="O594" i="19"/>
  <c r="O610" i="19"/>
  <c r="O626" i="19"/>
  <c r="O658" i="19"/>
  <c r="O690" i="19"/>
  <c r="O722" i="19"/>
  <c r="O597" i="19"/>
  <c r="O613" i="19"/>
  <c r="O832" i="19"/>
  <c r="O654" i="19"/>
  <c r="O686" i="19"/>
  <c r="O718" i="19"/>
  <c r="O637" i="19"/>
  <c r="O653" i="19"/>
  <c r="O669" i="19"/>
  <c r="O685" i="19"/>
  <c r="O701" i="19"/>
  <c r="O717" i="19"/>
  <c r="O808" i="19"/>
  <c r="O333" i="19"/>
  <c r="O337" i="19"/>
  <c r="O341" i="19"/>
  <c r="O345" i="19"/>
  <c r="O349" i="19"/>
  <c r="O353" i="19"/>
  <c r="O357" i="19"/>
  <c r="O361" i="19"/>
  <c r="O365" i="19"/>
  <c r="O369" i="19"/>
  <c r="O373" i="19"/>
  <c r="O377" i="19"/>
  <c r="O381" i="19"/>
  <c r="O385" i="19"/>
  <c r="O389" i="19"/>
  <c r="O393" i="19"/>
  <c r="O397" i="19"/>
  <c r="O401" i="19"/>
  <c r="O405" i="19"/>
  <c r="O409" i="19"/>
  <c r="O413" i="19"/>
  <c r="O417" i="19"/>
  <c r="O421" i="19"/>
  <c r="O425" i="19"/>
  <c r="O429" i="19"/>
  <c r="O433" i="19"/>
  <c r="O437" i="19"/>
  <c r="O441" i="19"/>
  <c r="O445" i="19"/>
  <c r="O449" i="19"/>
  <c r="O453" i="19"/>
  <c r="O457" i="19"/>
  <c r="O461" i="19"/>
  <c r="O465" i="19"/>
  <c r="O469" i="19"/>
  <c r="O473" i="19"/>
  <c r="O477" i="19"/>
  <c r="O481" i="19"/>
  <c r="O485" i="19"/>
  <c r="O489" i="19"/>
  <c r="O493" i="19"/>
  <c r="O497" i="19"/>
  <c r="O501" i="19"/>
  <c r="O505" i="19"/>
  <c r="O509" i="19"/>
  <c r="O513" i="19"/>
  <c r="O517" i="19"/>
  <c r="O521" i="19"/>
  <c r="O525" i="19"/>
  <c r="O529" i="19"/>
  <c r="O533" i="19"/>
  <c r="O537" i="19"/>
  <c r="O541" i="19"/>
  <c r="O545" i="19"/>
  <c r="O549" i="19"/>
  <c r="O553" i="19"/>
  <c r="O557" i="19"/>
  <c r="O561" i="19"/>
  <c r="O565" i="19"/>
  <c r="O569" i="19"/>
  <c r="O573" i="19"/>
  <c r="O577" i="19"/>
  <c r="O581" i="19"/>
  <c r="O585" i="19"/>
  <c r="O592" i="19"/>
  <c r="O608" i="19"/>
  <c r="O624" i="19"/>
  <c r="O640" i="19"/>
  <c r="O656" i="19"/>
  <c r="O672" i="19"/>
  <c r="O688" i="19"/>
  <c r="O704" i="19"/>
  <c r="O720" i="19"/>
  <c r="O848" i="19"/>
  <c r="O603" i="19"/>
  <c r="O619" i="19"/>
  <c r="O635" i="19"/>
  <c r="O651" i="19"/>
  <c r="O667" i="19"/>
  <c r="O683" i="19"/>
  <c r="O699" i="19"/>
  <c r="O715" i="19"/>
  <c r="O824" i="19"/>
  <c r="O798" i="19"/>
  <c r="O830" i="19"/>
  <c r="O780" i="19"/>
  <c r="O812" i="19"/>
  <c r="O844" i="19"/>
  <c r="O786" i="19"/>
  <c r="O818" i="19"/>
  <c r="O850" i="19"/>
  <c r="O730" i="19"/>
  <c r="O734" i="19"/>
  <c r="O738" i="19"/>
  <c r="O742" i="19"/>
  <c r="O746" i="19"/>
  <c r="O750" i="19"/>
  <c r="O754" i="19"/>
  <c r="O758" i="19"/>
  <c r="O762" i="19"/>
  <c r="O766" i="19"/>
  <c r="O771" i="19"/>
  <c r="O779" i="19"/>
  <c r="O787" i="19"/>
  <c r="O795" i="19"/>
  <c r="O803" i="19"/>
  <c r="O811" i="19"/>
  <c r="O819" i="19"/>
  <c r="O827" i="19"/>
  <c r="O835" i="19"/>
  <c r="O843" i="19"/>
  <c r="O851" i="19"/>
  <c r="O176" i="19"/>
  <c r="O180" i="19"/>
  <c r="O184" i="19"/>
  <c r="O188" i="19"/>
  <c r="O192" i="19"/>
  <c r="O196" i="19"/>
  <c r="O200" i="19"/>
  <c r="O204" i="19"/>
  <c r="O208" i="19"/>
  <c r="O212" i="19"/>
  <c r="O216" i="19"/>
  <c r="O220" i="19"/>
  <c r="O224" i="19"/>
  <c r="O228" i="19"/>
  <c r="O232" i="19"/>
  <c r="O236" i="19"/>
  <c r="O240" i="19"/>
  <c r="O244" i="19"/>
  <c r="O248" i="19"/>
  <c r="O252" i="19"/>
  <c r="O256" i="19"/>
  <c r="O260" i="19"/>
  <c r="O264" i="19"/>
  <c r="O268" i="19"/>
  <c r="O272" i="19"/>
  <c r="O276" i="19"/>
  <c r="O280" i="19"/>
  <c r="O284" i="19"/>
  <c r="O288" i="19"/>
  <c r="O292" i="19"/>
  <c r="O296" i="19"/>
  <c r="O300" i="19"/>
  <c r="O304" i="19"/>
  <c r="O308" i="19"/>
  <c r="O312" i="19"/>
  <c r="O316" i="19"/>
  <c r="O320" i="19"/>
  <c r="O324" i="19"/>
  <c r="O328" i="19"/>
  <c r="O598" i="19"/>
  <c r="O614" i="19"/>
  <c r="O634" i="19"/>
  <c r="O666" i="19"/>
  <c r="O698" i="19"/>
  <c r="O800" i="19"/>
  <c r="O601" i="19"/>
  <c r="O617" i="19"/>
  <c r="O630" i="19"/>
  <c r="O662" i="19"/>
  <c r="O694" i="19"/>
  <c r="O726" i="19"/>
  <c r="O641" i="19"/>
  <c r="O657" i="19"/>
  <c r="O673" i="19"/>
  <c r="O689" i="19"/>
  <c r="O705" i="19"/>
  <c r="O721" i="19"/>
  <c r="O840" i="19"/>
  <c r="O334" i="19"/>
  <c r="O338" i="19"/>
  <c r="O342" i="19"/>
  <c r="O346" i="19"/>
  <c r="O350" i="19"/>
  <c r="O354" i="19"/>
  <c r="O358" i="19"/>
  <c r="O362" i="19"/>
  <c r="O366" i="19"/>
  <c r="O370" i="19"/>
  <c r="O374" i="19"/>
  <c r="O378" i="19"/>
  <c r="O382" i="19"/>
  <c r="O386" i="19"/>
  <c r="O390" i="19"/>
  <c r="O394" i="19"/>
  <c r="O398" i="19"/>
  <c r="O402" i="19"/>
  <c r="O406" i="19"/>
  <c r="O410" i="19"/>
  <c r="O414" i="19"/>
  <c r="O418" i="19"/>
  <c r="O422" i="19"/>
  <c r="O426" i="19"/>
  <c r="O430" i="19"/>
  <c r="O434" i="19"/>
  <c r="O438" i="19"/>
  <c r="O442" i="19"/>
  <c r="O446" i="19"/>
  <c r="O450" i="19"/>
  <c r="O454" i="19"/>
  <c r="O458" i="19"/>
  <c r="O462" i="19"/>
  <c r="O466" i="19"/>
  <c r="O470" i="19"/>
  <c r="O474" i="19"/>
  <c r="O478" i="19"/>
  <c r="O482" i="19"/>
  <c r="O486" i="19"/>
  <c r="O490" i="19"/>
  <c r="O494" i="19"/>
  <c r="O498" i="19"/>
  <c r="O502" i="19"/>
  <c r="O506" i="19"/>
  <c r="O510" i="19"/>
  <c r="O514" i="19"/>
  <c r="O518" i="19"/>
  <c r="O522" i="19"/>
  <c r="O526" i="19"/>
  <c r="O530" i="19"/>
  <c r="O534" i="19"/>
  <c r="O538" i="19"/>
  <c r="O542" i="19"/>
  <c r="O546" i="19"/>
  <c r="O550" i="19"/>
  <c r="O554" i="19"/>
  <c r="O558" i="19"/>
  <c r="O562" i="19"/>
  <c r="O566" i="19"/>
  <c r="O570" i="19"/>
  <c r="O574" i="19"/>
  <c r="O578" i="19"/>
  <c r="O582" i="19"/>
  <c r="O586" i="19"/>
  <c r="O596" i="19"/>
  <c r="O612" i="19"/>
  <c r="O628" i="19"/>
  <c r="O644" i="19"/>
  <c r="O660" i="19"/>
  <c r="O676" i="19"/>
  <c r="O692" i="19"/>
  <c r="O708" i="19"/>
  <c r="O724" i="19"/>
  <c r="O591" i="19"/>
  <c r="O607" i="19"/>
  <c r="O623" i="19"/>
  <c r="O639" i="19"/>
  <c r="O655" i="19"/>
  <c r="O671" i="19"/>
  <c r="O687" i="19"/>
  <c r="O703" i="19"/>
  <c r="O719" i="19"/>
  <c r="O774" i="19"/>
  <c r="O806" i="19"/>
  <c r="O838" i="19"/>
  <c r="O788" i="19"/>
  <c r="O820" i="19"/>
  <c r="O852" i="19"/>
  <c r="O794" i="19"/>
  <c r="O826" i="19"/>
  <c r="O727" i="19"/>
  <c r="O731" i="19"/>
  <c r="O735" i="19"/>
  <c r="O739" i="19"/>
  <c r="O743" i="19"/>
  <c r="O747" i="19"/>
  <c r="O751" i="19"/>
  <c r="O755" i="19"/>
  <c r="O759" i="19"/>
  <c r="O763" i="19"/>
  <c r="O767" i="19"/>
  <c r="O773" i="19"/>
  <c r="O781" i="19"/>
  <c r="O789" i="19"/>
  <c r="O797" i="19"/>
  <c r="O805" i="19"/>
  <c r="O813" i="19"/>
  <c r="O821" i="19"/>
  <c r="O829" i="19"/>
  <c r="O837" i="19"/>
  <c r="O845" i="19"/>
  <c r="O853" i="19"/>
  <c r="M457" i="18"/>
  <c r="N457" i="18" s="1"/>
  <c r="M849" i="18"/>
  <c r="N849" i="18" s="1"/>
  <c r="M817" i="18"/>
  <c r="N817" i="18" s="1"/>
  <c r="M785" i="18"/>
  <c r="N785" i="18" s="1"/>
  <c r="M753" i="18"/>
  <c r="N753" i="18" s="1"/>
  <c r="M721" i="18"/>
  <c r="N721" i="18" s="1"/>
  <c r="M689" i="18"/>
  <c r="N689" i="18" s="1"/>
  <c r="M657" i="18"/>
  <c r="N657" i="18" s="1"/>
  <c r="M625" i="18"/>
  <c r="N625" i="18" s="1"/>
  <c r="M593" i="18"/>
  <c r="N593" i="18" s="1"/>
  <c r="M561" i="18"/>
  <c r="N561" i="18" s="1"/>
  <c r="M529" i="18"/>
  <c r="N529" i="18" s="1"/>
  <c r="M497" i="18"/>
  <c r="N497" i="18" s="1"/>
  <c r="M465" i="18"/>
  <c r="N465" i="18" s="1"/>
  <c r="M841" i="18"/>
  <c r="N841" i="18" s="1"/>
  <c r="M809" i="18"/>
  <c r="N809" i="18" s="1"/>
  <c r="M777" i="18"/>
  <c r="N777" i="18" s="1"/>
  <c r="M745" i="18"/>
  <c r="N745" i="18" s="1"/>
  <c r="M713" i="18"/>
  <c r="N713" i="18" s="1"/>
  <c r="M681" i="18"/>
  <c r="N681" i="18" s="1"/>
  <c r="M649" i="18"/>
  <c r="N649" i="18" s="1"/>
  <c r="M617" i="18"/>
  <c r="N617" i="18" s="1"/>
  <c r="M585" i="18"/>
  <c r="N585" i="18" s="1"/>
  <c r="M553" i="18"/>
  <c r="N553" i="18" s="1"/>
  <c r="M521" i="18"/>
  <c r="N521" i="18" s="1"/>
  <c r="M489" i="18"/>
  <c r="N489" i="18" s="1"/>
  <c r="M12" i="18"/>
  <c r="N12" i="18" s="1"/>
  <c r="M833" i="18"/>
  <c r="N833" i="18" s="1"/>
  <c r="M801" i="18"/>
  <c r="N801" i="18" s="1"/>
  <c r="M769" i="18"/>
  <c r="N769" i="18" s="1"/>
  <c r="M737" i="18"/>
  <c r="N737" i="18" s="1"/>
  <c r="M705" i="18"/>
  <c r="N705" i="18" s="1"/>
  <c r="M673" i="18"/>
  <c r="N673" i="18" s="1"/>
  <c r="M641" i="18"/>
  <c r="N641" i="18" s="1"/>
  <c r="M609" i="18"/>
  <c r="N609" i="18" s="1"/>
  <c r="M577" i="18"/>
  <c r="N577" i="18" s="1"/>
  <c r="M545" i="18"/>
  <c r="N545" i="18" s="1"/>
  <c r="M513" i="18"/>
  <c r="N513" i="18" s="1"/>
  <c r="M481" i="18"/>
  <c r="N481" i="18" s="1"/>
  <c r="M449" i="18"/>
  <c r="N449" i="18" s="1"/>
  <c r="M825" i="18"/>
  <c r="N825" i="18" s="1"/>
  <c r="M793" i="18"/>
  <c r="N793" i="18" s="1"/>
  <c r="M761" i="18"/>
  <c r="N761" i="18" s="1"/>
  <c r="M729" i="18"/>
  <c r="N729" i="18" s="1"/>
  <c r="M697" i="18"/>
  <c r="N697" i="18" s="1"/>
  <c r="M665" i="18"/>
  <c r="N665" i="18" s="1"/>
  <c r="M633" i="18"/>
  <c r="N633" i="18" s="1"/>
  <c r="M601" i="18"/>
  <c r="N601" i="18" s="1"/>
  <c r="M569" i="18"/>
  <c r="N569" i="18" s="1"/>
  <c r="M537" i="18"/>
  <c r="N537" i="18" s="1"/>
  <c r="M505" i="18"/>
  <c r="N505" i="18" s="1"/>
  <c r="M473" i="18"/>
  <c r="N473" i="18" s="1"/>
  <c r="M441" i="18"/>
  <c r="N441" i="18" s="1"/>
  <c r="M432" i="18"/>
  <c r="N432" i="18" s="1"/>
  <c r="M422" i="18"/>
  <c r="N422" i="18" s="1"/>
  <c r="M411" i="18"/>
  <c r="N411" i="18" s="1"/>
  <c r="M400" i="18"/>
  <c r="N400" i="18" s="1"/>
  <c r="M390" i="18"/>
  <c r="N390" i="18" s="1"/>
  <c r="M379" i="18"/>
  <c r="N379" i="18" s="1"/>
  <c r="M368" i="18"/>
  <c r="N368" i="18" s="1"/>
  <c r="M358" i="18"/>
  <c r="N358" i="18" s="1"/>
  <c r="M347" i="18"/>
  <c r="N347" i="18" s="1"/>
  <c r="M336" i="18"/>
  <c r="N336" i="18" s="1"/>
  <c r="M326" i="18"/>
  <c r="N326" i="18" s="1"/>
  <c r="M315" i="18"/>
  <c r="N315" i="18" s="1"/>
  <c r="M304" i="18"/>
  <c r="N304" i="18" s="1"/>
  <c r="M294" i="18"/>
  <c r="N294" i="18" s="1"/>
  <c r="M283" i="18"/>
  <c r="N283" i="18" s="1"/>
  <c r="M272" i="18"/>
  <c r="N272" i="18" s="1"/>
  <c r="M262" i="18"/>
  <c r="N262" i="18" s="1"/>
  <c r="M251" i="18"/>
  <c r="N251" i="18" s="1"/>
  <c r="M240" i="18"/>
  <c r="N240" i="18" s="1"/>
  <c r="M230" i="18"/>
  <c r="N230" i="18" s="1"/>
  <c r="M219" i="18"/>
  <c r="N219" i="18" s="1"/>
  <c r="M208" i="18"/>
  <c r="N208" i="18" s="1"/>
  <c r="M198" i="18"/>
  <c r="N198" i="18" s="1"/>
  <c r="M187" i="18"/>
  <c r="N187" i="18" s="1"/>
  <c r="M176" i="18"/>
  <c r="N176" i="18" s="1"/>
  <c r="M166" i="18"/>
  <c r="N166" i="18" s="1"/>
  <c r="M155" i="18"/>
  <c r="N155" i="18" s="1"/>
  <c r="M144" i="18"/>
  <c r="N144" i="18" s="1"/>
  <c r="M134" i="18"/>
  <c r="N134" i="18" s="1"/>
  <c r="M123" i="18"/>
  <c r="N123" i="18" s="1"/>
  <c r="M112" i="18"/>
  <c r="N112" i="18" s="1"/>
  <c r="M102" i="18"/>
  <c r="N102" i="18" s="1"/>
  <c r="M91" i="18"/>
  <c r="N91" i="18" s="1"/>
  <c r="M80" i="18"/>
  <c r="N80" i="18" s="1"/>
  <c r="M70" i="18"/>
  <c r="N70" i="18" s="1"/>
  <c r="M59" i="18"/>
  <c r="N59" i="18" s="1"/>
  <c r="M48" i="18"/>
  <c r="N48" i="18" s="1"/>
  <c r="M38" i="18"/>
  <c r="N38" i="18" s="1"/>
  <c r="M27" i="18"/>
  <c r="N27" i="18" s="1"/>
  <c r="M16" i="18"/>
  <c r="N16" i="18" s="1"/>
  <c r="M5" i="18"/>
  <c r="N5" i="18" s="1"/>
  <c r="M846" i="18"/>
  <c r="N846" i="18" s="1"/>
  <c r="M838" i="18"/>
  <c r="N838" i="18" s="1"/>
  <c r="M830" i="18"/>
  <c r="N830" i="18" s="1"/>
  <c r="M822" i="18"/>
  <c r="N822" i="18" s="1"/>
  <c r="M814" i="18"/>
  <c r="N814" i="18" s="1"/>
  <c r="M806" i="18"/>
  <c r="N806" i="18" s="1"/>
  <c r="M798" i="18"/>
  <c r="N798" i="18" s="1"/>
  <c r="M790" i="18"/>
  <c r="N790" i="18" s="1"/>
  <c r="M782" i="18"/>
  <c r="N782" i="18" s="1"/>
  <c r="M774" i="18"/>
  <c r="N774" i="18" s="1"/>
  <c r="M766" i="18"/>
  <c r="N766" i="18" s="1"/>
  <c r="M758" i="18"/>
  <c r="N758" i="18" s="1"/>
  <c r="M750" i="18"/>
  <c r="N750" i="18" s="1"/>
  <c r="M742" i="18"/>
  <c r="N742" i="18" s="1"/>
  <c r="M734" i="18"/>
  <c r="N734" i="18" s="1"/>
  <c r="M726" i="18"/>
  <c r="N726" i="18" s="1"/>
  <c r="M718" i="18"/>
  <c r="N718" i="18" s="1"/>
  <c r="M710" i="18"/>
  <c r="N710" i="18" s="1"/>
  <c r="M702" i="18"/>
  <c r="N702" i="18" s="1"/>
  <c r="M694" i="18"/>
  <c r="N694" i="18" s="1"/>
  <c r="M686" i="18"/>
  <c r="N686" i="18" s="1"/>
  <c r="M678" i="18"/>
  <c r="N678" i="18" s="1"/>
  <c r="M670" i="18"/>
  <c r="N670" i="18" s="1"/>
  <c r="M662" i="18"/>
  <c r="N662" i="18" s="1"/>
  <c r="M654" i="18"/>
  <c r="N654" i="18" s="1"/>
  <c r="M646" i="18"/>
  <c r="N646" i="18" s="1"/>
  <c r="M638" i="18"/>
  <c r="N638" i="18" s="1"/>
  <c r="M630" i="18"/>
  <c r="N630" i="18" s="1"/>
  <c r="M622" i="18"/>
  <c r="N622" i="18" s="1"/>
  <c r="M614" i="18"/>
  <c r="N614" i="18" s="1"/>
  <c r="M606" i="18"/>
  <c r="N606" i="18" s="1"/>
  <c r="M598" i="18"/>
  <c r="N598" i="18" s="1"/>
  <c r="M590" i="18"/>
  <c r="N590" i="18" s="1"/>
  <c r="M582" i="18"/>
  <c r="N582" i="18" s="1"/>
  <c r="M574" i="18"/>
  <c r="N574" i="18" s="1"/>
  <c r="M566" i="18"/>
  <c r="N566" i="18" s="1"/>
  <c r="M558" i="18"/>
  <c r="N558" i="18" s="1"/>
  <c r="M550" i="18"/>
  <c r="N550" i="18" s="1"/>
  <c r="M542" i="18"/>
  <c r="N542" i="18" s="1"/>
  <c r="M534" i="18"/>
  <c r="N534" i="18" s="1"/>
  <c r="M526" i="18"/>
  <c r="N526" i="18" s="1"/>
  <c r="M518" i="18"/>
  <c r="N518" i="18" s="1"/>
  <c r="M510" i="18"/>
  <c r="N510" i="18" s="1"/>
  <c r="M502" i="18"/>
  <c r="N502" i="18" s="1"/>
  <c r="M494" i="18"/>
  <c r="N494" i="18" s="1"/>
  <c r="M486" i="18"/>
  <c r="N486" i="18" s="1"/>
  <c r="M478" i="18"/>
  <c r="N478" i="18" s="1"/>
  <c r="M470" i="18"/>
  <c r="N470" i="18" s="1"/>
  <c r="M462" i="18"/>
  <c r="N462" i="18" s="1"/>
  <c r="M454" i="18"/>
  <c r="N454" i="18" s="1"/>
  <c r="M446" i="18"/>
  <c r="N446" i="18" s="1"/>
  <c r="M438" i="18"/>
  <c r="N438" i="18" s="1"/>
  <c r="M428" i="18"/>
  <c r="N428" i="18" s="1"/>
  <c r="M418" i="18"/>
  <c r="N418" i="18" s="1"/>
  <c r="M407" i="18"/>
  <c r="N407" i="18" s="1"/>
  <c r="M396" i="18"/>
  <c r="N396" i="18" s="1"/>
  <c r="M386" i="18"/>
  <c r="N386" i="18" s="1"/>
  <c r="M375" i="18"/>
  <c r="N375" i="18" s="1"/>
  <c r="M364" i="18"/>
  <c r="N364" i="18" s="1"/>
  <c r="M354" i="18"/>
  <c r="N354" i="18" s="1"/>
  <c r="M343" i="18"/>
  <c r="N343" i="18" s="1"/>
  <c r="M332" i="18"/>
  <c r="N332" i="18" s="1"/>
  <c r="M322" i="18"/>
  <c r="N322" i="18" s="1"/>
  <c r="M311" i="18"/>
  <c r="N311" i="18" s="1"/>
  <c r="M300" i="18"/>
  <c r="N300" i="18" s="1"/>
  <c r="M290" i="18"/>
  <c r="N290" i="18" s="1"/>
  <c r="M279" i="18"/>
  <c r="N279" i="18" s="1"/>
  <c r="M268" i="18"/>
  <c r="N268" i="18" s="1"/>
  <c r="M258" i="18"/>
  <c r="N258" i="18" s="1"/>
  <c r="M247" i="18"/>
  <c r="N247" i="18" s="1"/>
  <c r="M236" i="18"/>
  <c r="N236" i="18" s="1"/>
  <c r="M226" i="18"/>
  <c r="N226" i="18" s="1"/>
  <c r="M215" i="18"/>
  <c r="N215" i="18" s="1"/>
  <c r="M204" i="18"/>
  <c r="N204" i="18" s="1"/>
  <c r="M194" i="18"/>
  <c r="N194" i="18" s="1"/>
  <c r="M183" i="18"/>
  <c r="N183" i="18" s="1"/>
  <c r="M172" i="18"/>
  <c r="N172" i="18" s="1"/>
  <c r="M162" i="18"/>
  <c r="N162" i="18" s="1"/>
  <c r="M151" i="18"/>
  <c r="N151" i="18" s="1"/>
  <c r="M140" i="18"/>
  <c r="N140" i="18" s="1"/>
  <c r="M130" i="18"/>
  <c r="N130" i="18" s="1"/>
  <c r="M119" i="18"/>
  <c r="N119" i="18" s="1"/>
  <c r="M108" i="18"/>
  <c r="N108" i="18" s="1"/>
  <c r="M98" i="18"/>
  <c r="N98" i="18" s="1"/>
  <c r="M87" i="18"/>
  <c r="N87" i="18" s="1"/>
  <c r="M76" i="18"/>
  <c r="N76" i="18" s="1"/>
  <c r="M66" i="18"/>
  <c r="N66" i="18" s="1"/>
  <c r="M55" i="18"/>
  <c r="N55" i="18" s="1"/>
  <c r="M44" i="18"/>
  <c r="N44" i="18" s="1"/>
  <c r="M34" i="18"/>
  <c r="N34" i="18" s="1"/>
  <c r="M23" i="18"/>
  <c r="N23" i="18" s="1"/>
  <c r="M9" i="18"/>
  <c r="N9" i="18" s="1"/>
  <c r="M13" i="18"/>
  <c r="N13" i="18" s="1"/>
  <c r="M17" i="18"/>
  <c r="N17" i="18" s="1"/>
  <c r="M21" i="18"/>
  <c r="N21" i="18" s="1"/>
  <c r="M25" i="18"/>
  <c r="N25" i="18" s="1"/>
  <c r="M29" i="18"/>
  <c r="N29" i="18" s="1"/>
  <c r="M33" i="18"/>
  <c r="N33" i="18" s="1"/>
  <c r="M37" i="18"/>
  <c r="N37" i="18" s="1"/>
  <c r="M41" i="18"/>
  <c r="N41" i="18" s="1"/>
  <c r="M45" i="18"/>
  <c r="N45" i="18" s="1"/>
  <c r="M49" i="18"/>
  <c r="N49" i="18" s="1"/>
  <c r="M53" i="18"/>
  <c r="N53" i="18" s="1"/>
  <c r="M57" i="18"/>
  <c r="N57" i="18" s="1"/>
  <c r="M61" i="18"/>
  <c r="N61" i="18" s="1"/>
  <c r="M65" i="18"/>
  <c r="N65" i="18" s="1"/>
  <c r="M69" i="18"/>
  <c r="N69" i="18" s="1"/>
  <c r="M73" i="18"/>
  <c r="N73" i="18" s="1"/>
  <c r="M77" i="18"/>
  <c r="N77" i="18" s="1"/>
  <c r="M81" i="18"/>
  <c r="N81" i="18" s="1"/>
  <c r="M85" i="18"/>
  <c r="N85" i="18" s="1"/>
  <c r="M89" i="18"/>
  <c r="N89" i="18" s="1"/>
  <c r="M93" i="18"/>
  <c r="N93" i="18" s="1"/>
  <c r="M97" i="18"/>
  <c r="N97" i="18" s="1"/>
  <c r="M101" i="18"/>
  <c r="N101" i="18" s="1"/>
  <c r="M105" i="18"/>
  <c r="N105" i="18" s="1"/>
  <c r="M109" i="18"/>
  <c r="N109" i="18" s="1"/>
  <c r="M113" i="18"/>
  <c r="N113" i="18" s="1"/>
  <c r="M117" i="18"/>
  <c r="N117" i="18" s="1"/>
  <c r="M121" i="18"/>
  <c r="N121" i="18" s="1"/>
  <c r="M125" i="18"/>
  <c r="N125" i="18" s="1"/>
  <c r="M129" i="18"/>
  <c r="N129" i="18" s="1"/>
  <c r="M133" i="18"/>
  <c r="N133" i="18" s="1"/>
  <c r="M137" i="18"/>
  <c r="N137" i="18" s="1"/>
  <c r="M141" i="18"/>
  <c r="N141" i="18" s="1"/>
  <c r="M145" i="18"/>
  <c r="N145" i="18" s="1"/>
  <c r="M149" i="18"/>
  <c r="N149" i="18" s="1"/>
  <c r="M153" i="18"/>
  <c r="N153" i="18" s="1"/>
  <c r="M157" i="18"/>
  <c r="N157" i="18" s="1"/>
  <c r="M161" i="18"/>
  <c r="N161" i="18" s="1"/>
  <c r="M165" i="18"/>
  <c r="N165" i="18" s="1"/>
  <c r="M169" i="18"/>
  <c r="N169" i="18" s="1"/>
  <c r="M173" i="18"/>
  <c r="N173" i="18" s="1"/>
  <c r="M177" i="18"/>
  <c r="N177" i="18" s="1"/>
  <c r="M181" i="18"/>
  <c r="N181" i="18" s="1"/>
  <c r="M185" i="18"/>
  <c r="N185" i="18" s="1"/>
  <c r="M189" i="18"/>
  <c r="N189" i="18" s="1"/>
  <c r="M193" i="18"/>
  <c r="N193" i="18" s="1"/>
  <c r="M197" i="18"/>
  <c r="N197" i="18" s="1"/>
  <c r="M201" i="18"/>
  <c r="N201" i="18" s="1"/>
  <c r="M205" i="18"/>
  <c r="N205" i="18" s="1"/>
  <c r="M209" i="18"/>
  <c r="N209" i="18" s="1"/>
  <c r="M213" i="18"/>
  <c r="N213" i="18" s="1"/>
  <c r="M217" i="18"/>
  <c r="N217" i="18" s="1"/>
  <c r="M221" i="18"/>
  <c r="N221" i="18" s="1"/>
  <c r="M225" i="18"/>
  <c r="N225" i="18" s="1"/>
  <c r="M229" i="18"/>
  <c r="N229" i="18" s="1"/>
  <c r="M233" i="18"/>
  <c r="N233" i="18" s="1"/>
  <c r="M237" i="18"/>
  <c r="N237" i="18" s="1"/>
  <c r="M241" i="18"/>
  <c r="N241" i="18" s="1"/>
  <c r="M245" i="18"/>
  <c r="N245" i="18" s="1"/>
  <c r="M249" i="18"/>
  <c r="N249" i="18" s="1"/>
  <c r="M253" i="18"/>
  <c r="N253" i="18" s="1"/>
  <c r="M257" i="18"/>
  <c r="N257" i="18" s="1"/>
  <c r="M261" i="18"/>
  <c r="N261" i="18" s="1"/>
  <c r="M265" i="18"/>
  <c r="N265" i="18" s="1"/>
  <c r="M269" i="18"/>
  <c r="N269" i="18" s="1"/>
  <c r="M273" i="18"/>
  <c r="N273" i="18" s="1"/>
  <c r="M277" i="18"/>
  <c r="N277" i="18" s="1"/>
  <c r="M281" i="18"/>
  <c r="N281" i="18" s="1"/>
  <c r="M285" i="18"/>
  <c r="N285" i="18" s="1"/>
  <c r="M289" i="18"/>
  <c r="N289" i="18" s="1"/>
  <c r="M293" i="18"/>
  <c r="N293" i="18" s="1"/>
  <c r="M297" i="18"/>
  <c r="N297" i="18" s="1"/>
  <c r="M301" i="18"/>
  <c r="N301" i="18" s="1"/>
  <c r="M305" i="18"/>
  <c r="N305" i="18" s="1"/>
  <c r="M309" i="18"/>
  <c r="N309" i="18" s="1"/>
  <c r="M313" i="18"/>
  <c r="N313" i="18" s="1"/>
  <c r="M317" i="18"/>
  <c r="N317" i="18" s="1"/>
  <c r="M321" i="18"/>
  <c r="N321" i="18" s="1"/>
  <c r="M325" i="18"/>
  <c r="N325" i="18" s="1"/>
  <c r="M329" i="18"/>
  <c r="N329" i="18" s="1"/>
  <c r="M333" i="18"/>
  <c r="N333" i="18" s="1"/>
  <c r="M337" i="18"/>
  <c r="N337" i="18" s="1"/>
  <c r="M341" i="18"/>
  <c r="N341" i="18" s="1"/>
  <c r="M345" i="18"/>
  <c r="N345" i="18" s="1"/>
  <c r="M349" i="18"/>
  <c r="N349" i="18" s="1"/>
  <c r="M353" i="18"/>
  <c r="N353" i="18" s="1"/>
  <c r="M357" i="18"/>
  <c r="N357" i="18" s="1"/>
  <c r="M361" i="18"/>
  <c r="N361" i="18" s="1"/>
  <c r="M365" i="18"/>
  <c r="N365" i="18" s="1"/>
  <c r="M369" i="18"/>
  <c r="N369" i="18" s="1"/>
  <c r="M373" i="18"/>
  <c r="N373" i="18" s="1"/>
  <c r="M377" i="18"/>
  <c r="N377" i="18" s="1"/>
  <c r="M381" i="18"/>
  <c r="N381" i="18" s="1"/>
  <c r="M385" i="18"/>
  <c r="N385" i="18" s="1"/>
  <c r="M389" i="18"/>
  <c r="N389" i="18" s="1"/>
  <c r="M393" i="18"/>
  <c r="N393" i="18" s="1"/>
  <c r="M397" i="18"/>
  <c r="N397" i="18" s="1"/>
  <c r="M401" i="18"/>
  <c r="N401" i="18" s="1"/>
  <c r="M405" i="18"/>
  <c r="N405" i="18" s="1"/>
  <c r="M409" i="18"/>
  <c r="N409" i="18" s="1"/>
  <c r="M413" i="18"/>
  <c r="N413" i="18" s="1"/>
  <c r="M417" i="18"/>
  <c r="N417" i="18" s="1"/>
  <c r="M421" i="18"/>
  <c r="N421" i="18" s="1"/>
  <c r="M425" i="18"/>
  <c r="N425" i="18" s="1"/>
  <c r="M429" i="18"/>
  <c r="N429" i="18" s="1"/>
  <c r="M433" i="18"/>
  <c r="N433" i="18" s="1"/>
  <c r="M8" i="18"/>
  <c r="N8" i="18" s="1"/>
  <c r="M14" i="18"/>
  <c r="N14" i="18" s="1"/>
  <c r="M19" i="18"/>
  <c r="N19" i="18" s="1"/>
  <c r="M24" i="18"/>
  <c r="N24" i="18" s="1"/>
  <c r="M30" i="18"/>
  <c r="N30" i="18" s="1"/>
  <c r="M35" i="18"/>
  <c r="N35" i="18" s="1"/>
  <c r="M40" i="18"/>
  <c r="N40" i="18" s="1"/>
  <c r="M46" i="18"/>
  <c r="N46" i="18" s="1"/>
  <c r="M51" i="18"/>
  <c r="N51" i="18" s="1"/>
  <c r="M56" i="18"/>
  <c r="N56" i="18" s="1"/>
  <c r="M62" i="18"/>
  <c r="N62" i="18" s="1"/>
  <c r="M67" i="18"/>
  <c r="N67" i="18" s="1"/>
  <c r="M72" i="18"/>
  <c r="N72" i="18" s="1"/>
  <c r="M78" i="18"/>
  <c r="N78" i="18" s="1"/>
  <c r="M83" i="18"/>
  <c r="N83" i="18" s="1"/>
  <c r="M88" i="18"/>
  <c r="N88" i="18" s="1"/>
  <c r="M94" i="18"/>
  <c r="N94" i="18" s="1"/>
  <c r="M99" i="18"/>
  <c r="N99" i="18" s="1"/>
  <c r="M104" i="18"/>
  <c r="N104" i="18" s="1"/>
  <c r="M110" i="18"/>
  <c r="N110" i="18" s="1"/>
  <c r="M115" i="18"/>
  <c r="N115" i="18" s="1"/>
  <c r="M120" i="18"/>
  <c r="N120" i="18" s="1"/>
  <c r="M126" i="18"/>
  <c r="N126" i="18" s="1"/>
  <c r="M131" i="18"/>
  <c r="N131" i="18" s="1"/>
  <c r="M136" i="18"/>
  <c r="N136" i="18" s="1"/>
  <c r="M142" i="18"/>
  <c r="N142" i="18" s="1"/>
  <c r="M147" i="18"/>
  <c r="N147" i="18" s="1"/>
  <c r="M152" i="18"/>
  <c r="N152" i="18" s="1"/>
  <c r="M158" i="18"/>
  <c r="N158" i="18" s="1"/>
  <c r="M163" i="18"/>
  <c r="N163" i="18" s="1"/>
  <c r="M168" i="18"/>
  <c r="N168" i="18" s="1"/>
  <c r="M174" i="18"/>
  <c r="N174" i="18" s="1"/>
  <c r="M179" i="18"/>
  <c r="N179" i="18" s="1"/>
  <c r="M184" i="18"/>
  <c r="N184" i="18" s="1"/>
  <c r="M190" i="18"/>
  <c r="N190" i="18" s="1"/>
  <c r="M195" i="18"/>
  <c r="N195" i="18" s="1"/>
  <c r="M200" i="18"/>
  <c r="N200" i="18" s="1"/>
  <c r="M206" i="18"/>
  <c r="N206" i="18" s="1"/>
  <c r="M211" i="18"/>
  <c r="N211" i="18" s="1"/>
  <c r="M216" i="18"/>
  <c r="N216" i="18" s="1"/>
  <c r="M222" i="18"/>
  <c r="N222" i="18" s="1"/>
  <c r="M227" i="18"/>
  <c r="N227" i="18" s="1"/>
  <c r="M232" i="18"/>
  <c r="N232" i="18" s="1"/>
  <c r="M238" i="18"/>
  <c r="N238" i="18" s="1"/>
  <c r="M243" i="18"/>
  <c r="N243" i="18" s="1"/>
  <c r="M248" i="18"/>
  <c r="N248" i="18" s="1"/>
  <c r="M254" i="18"/>
  <c r="N254" i="18" s="1"/>
  <c r="M259" i="18"/>
  <c r="N259" i="18" s="1"/>
  <c r="M264" i="18"/>
  <c r="N264" i="18" s="1"/>
  <c r="M270" i="18"/>
  <c r="N270" i="18" s="1"/>
  <c r="M275" i="18"/>
  <c r="N275" i="18" s="1"/>
  <c r="M280" i="18"/>
  <c r="N280" i="18" s="1"/>
  <c r="M286" i="18"/>
  <c r="N286" i="18" s="1"/>
  <c r="M291" i="18"/>
  <c r="N291" i="18" s="1"/>
  <c r="M296" i="18"/>
  <c r="N296" i="18" s="1"/>
  <c r="M302" i="18"/>
  <c r="N302" i="18" s="1"/>
  <c r="M307" i="18"/>
  <c r="N307" i="18" s="1"/>
  <c r="M312" i="18"/>
  <c r="N312" i="18" s="1"/>
  <c r="M318" i="18"/>
  <c r="N318" i="18" s="1"/>
  <c r="M323" i="18"/>
  <c r="N323" i="18" s="1"/>
  <c r="M328" i="18"/>
  <c r="N328" i="18" s="1"/>
  <c r="M334" i="18"/>
  <c r="N334" i="18" s="1"/>
  <c r="M339" i="18"/>
  <c r="N339" i="18" s="1"/>
  <c r="M344" i="18"/>
  <c r="N344" i="18" s="1"/>
  <c r="M350" i="18"/>
  <c r="N350" i="18" s="1"/>
  <c r="M355" i="18"/>
  <c r="N355" i="18" s="1"/>
  <c r="M360" i="18"/>
  <c r="N360" i="18" s="1"/>
  <c r="M366" i="18"/>
  <c r="N366" i="18" s="1"/>
  <c r="M371" i="18"/>
  <c r="N371" i="18" s="1"/>
  <c r="M376" i="18"/>
  <c r="N376" i="18" s="1"/>
  <c r="M382" i="18"/>
  <c r="N382" i="18" s="1"/>
  <c r="M387" i="18"/>
  <c r="N387" i="18" s="1"/>
  <c r="M392" i="18"/>
  <c r="N392" i="18" s="1"/>
  <c r="M398" i="18"/>
  <c r="N398" i="18" s="1"/>
  <c r="M403" i="18"/>
  <c r="N403" i="18" s="1"/>
  <c r="M408" i="18"/>
  <c r="N408" i="18" s="1"/>
  <c r="M414" i="18"/>
  <c r="N414" i="18" s="1"/>
  <c r="M419" i="18"/>
  <c r="N419" i="18" s="1"/>
  <c r="M424" i="18"/>
  <c r="N424" i="18" s="1"/>
  <c r="M430" i="18"/>
  <c r="N430" i="18" s="1"/>
  <c r="M435" i="18"/>
  <c r="N435" i="18" s="1"/>
  <c r="M439" i="18"/>
  <c r="N439" i="18" s="1"/>
  <c r="M443" i="18"/>
  <c r="N443" i="18" s="1"/>
  <c r="M447" i="18"/>
  <c r="N447" i="18" s="1"/>
  <c r="M451" i="18"/>
  <c r="N451" i="18" s="1"/>
  <c r="M455" i="18"/>
  <c r="N455" i="18" s="1"/>
  <c r="M459" i="18"/>
  <c r="N459" i="18" s="1"/>
  <c r="M463" i="18"/>
  <c r="N463" i="18" s="1"/>
  <c r="M467" i="18"/>
  <c r="N467" i="18" s="1"/>
  <c r="M471" i="18"/>
  <c r="N471" i="18" s="1"/>
  <c r="M475" i="18"/>
  <c r="N475" i="18" s="1"/>
  <c r="M479" i="18"/>
  <c r="N479" i="18" s="1"/>
  <c r="M483" i="18"/>
  <c r="N483" i="18" s="1"/>
  <c r="M487" i="18"/>
  <c r="N487" i="18" s="1"/>
  <c r="M491" i="18"/>
  <c r="N491" i="18" s="1"/>
  <c r="M495" i="18"/>
  <c r="N495" i="18" s="1"/>
  <c r="M499" i="18"/>
  <c r="N499" i="18" s="1"/>
  <c r="M503" i="18"/>
  <c r="N503" i="18" s="1"/>
  <c r="M507" i="18"/>
  <c r="N507" i="18" s="1"/>
  <c r="M511" i="18"/>
  <c r="N511" i="18" s="1"/>
  <c r="M515" i="18"/>
  <c r="N515" i="18" s="1"/>
  <c r="M519" i="18"/>
  <c r="N519" i="18" s="1"/>
  <c r="M523" i="18"/>
  <c r="N523" i="18" s="1"/>
  <c r="M527" i="18"/>
  <c r="N527" i="18" s="1"/>
  <c r="M531" i="18"/>
  <c r="N531" i="18" s="1"/>
  <c r="M535" i="18"/>
  <c r="N535" i="18" s="1"/>
  <c r="M539" i="18"/>
  <c r="N539" i="18" s="1"/>
  <c r="M543" i="18"/>
  <c r="N543" i="18" s="1"/>
  <c r="M547" i="18"/>
  <c r="N547" i="18" s="1"/>
  <c r="M551" i="18"/>
  <c r="N551" i="18" s="1"/>
  <c r="M555" i="18"/>
  <c r="N555" i="18" s="1"/>
  <c r="M559" i="18"/>
  <c r="N559" i="18" s="1"/>
  <c r="M563" i="18"/>
  <c r="N563" i="18" s="1"/>
  <c r="M567" i="18"/>
  <c r="N567" i="18" s="1"/>
  <c r="M571" i="18"/>
  <c r="N571" i="18" s="1"/>
  <c r="M575" i="18"/>
  <c r="N575" i="18" s="1"/>
  <c r="M579" i="18"/>
  <c r="N579" i="18" s="1"/>
  <c r="M583" i="18"/>
  <c r="N583" i="18" s="1"/>
  <c r="M587" i="18"/>
  <c r="N587" i="18" s="1"/>
  <c r="M591" i="18"/>
  <c r="N591" i="18" s="1"/>
  <c r="M595" i="18"/>
  <c r="N595" i="18" s="1"/>
  <c r="M599" i="18"/>
  <c r="N599" i="18" s="1"/>
  <c r="M603" i="18"/>
  <c r="N603" i="18" s="1"/>
  <c r="M607" i="18"/>
  <c r="N607" i="18" s="1"/>
  <c r="M611" i="18"/>
  <c r="N611" i="18" s="1"/>
  <c r="M615" i="18"/>
  <c r="N615" i="18" s="1"/>
  <c r="M619" i="18"/>
  <c r="N619" i="18" s="1"/>
  <c r="M623" i="18"/>
  <c r="N623" i="18" s="1"/>
  <c r="M627" i="18"/>
  <c r="N627" i="18" s="1"/>
  <c r="M631" i="18"/>
  <c r="N631" i="18" s="1"/>
  <c r="M635" i="18"/>
  <c r="N635" i="18" s="1"/>
  <c r="M639" i="18"/>
  <c r="N639" i="18" s="1"/>
  <c r="M643" i="18"/>
  <c r="N643" i="18" s="1"/>
  <c r="M647" i="18"/>
  <c r="N647" i="18" s="1"/>
  <c r="M651" i="18"/>
  <c r="N651" i="18" s="1"/>
  <c r="M655" i="18"/>
  <c r="N655" i="18" s="1"/>
  <c r="M659" i="18"/>
  <c r="N659" i="18" s="1"/>
  <c r="M663" i="18"/>
  <c r="N663" i="18" s="1"/>
  <c r="M667" i="18"/>
  <c r="N667" i="18" s="1"/>
  <c r="M671" i="18"/>
  <c r="N671" i="18" s="1"/>
  <c r="M675" i="18"/>
  <c r="N675" i="18" s="1"/>
  <c r="M679" i="18"/>
  <c r="N679" i="18" s="1"/>
  <c r="M683" i="18"/>
  <c r="N683" i="18" s="1"/>
  <c r="M687" i="18"/>
  <c r="N687" i="18" s="1"/>
  <c r="M691" i="18"/>
  <c r="N691" i="18" s="1"/>
  <c r="M695" i="18"/>
  <c r="N695" i="18" s="1"/>
  <c r="M699" i="18"/>
  <c r="N699" i="18" s="1"/>
  <c r="M703" i="18"/>
  <c r="N703" i="18" s="1"/>
  <c r="M707" i="18"/>
  <c r="N707" i="18" s="1"/>
  <c r="M711" i="18"/>
  <c r="N711" i="18" s="1"/>
  <c r="M715" i="18"/>
  <c r="N715" i="18" s="1"/>
  <c r="M719" i="18"/>
  <c r="N719" i="18" s="1"/>
  <c r="M723" i="18"/>
  <c r="N723" i="18" s="1"/>
  <c r="M727" i="18"/>
  <c r="N727" i="18" s="1"/>
  <c r="M731" i="18"/>
  <c r="N731" i="18" s="1"/>
  <c r="M735" i="18"/>
  <c r="N735" i="18" s="1"/>
  <c r="M739" i="18"/>
  <c r="N739" i="18" s="1"/>
  <c r="M743" i="18"/>
  <c r="N743" i="18" s="1"/>
  <c r="M747" i="18"/>
  <c r="N747" i="18" s="1"/>
  <c r="M751" i="18"/>
  <c r="N751" i="18" s="1"/>
  <c r="M755" i="18"/>
  <c r="N755" i="18" s="1"/>
  <c r="M759" i="18"/>
  <c r="N759" i="18" s="1"/>
  <c r="M763" i="18"/>
  <c r="N763" i="18" s="1"/>
  <c r="M767" i="18"/>
  <c r="N767" i="18" s="1"/>
  <c r="M771" i="18"/>
  <c r="N771" i="18" s="1"/>
  <c r="M775" i="18"/>
  <c r="N775" i="18" s="1"/>
  <c r="M779" i="18"/>
  <c r="N779" i="18" s="1"/>
  <c r="M783" i="18"/>
  <c r="N783" i="18" s="1"/>
  <c r="M787" i="18"/>
  <c r="N787" i="18" s="1"/>
  <c r="M791" i="18"/>
  <c r="N791" i="18" s="1"/>
  <c r="M795" i="18"/>
  <c r="N795" i="18" s="1"/>
  <c r="M799" i="18"/>
  <c r="N799" i="18" s="1"/>
  <c r="M803" i="18"/>
  <c r="N803" i="18" s="1"/>
  <c r="M807" i="18"/>
  <c r="N807" i="18" s="1"/>
  <c r="M811" i="18"/>
  <c r="N811" i="18" s="1"/>
  <c r="M815" i="18"/>
  <c r="N815" i="18" s="1"/>
  <c r="M819" i="18"/>
  <c r="N819" i="18" s="1"/>
  <c r="M823" i="18"/>
  <c r="N823" i="18" s="1"/>
  <c r="M827" i="18"/>
  <c r="N827" i="18" s="1"/>
  <c r="M831" i="18"/>
  <c r="N831" i="18" s="1"/>
  <c r="M835" i="18"/>
  <c r="N835" i="18" s="1"/>
  <c r="M839" i="18"/>
  <c r="N839" i="18" s="1"/>
  <c r="M843" i="18"/>
  <c r="N843" i="18" s="1"/>
  <c r="M847" i="18"/>
  <c r="N847" i="18" s="1"/>
  <c r="M851" i="18"/>
  <c r="N851" i="18" s="1"/>
  <c r="M10" i="18"/>
  <c r="N10" i="18" s="1"/>
  <c r="M15" i="18"/>
  <c r="N15" i="18" s="1"/>
  <c r="M20" i="18"/>
  <c r="N20" i="18" s="1"/>
  <c r="M26" i="18"/>
  <c r="N26" i="18" s="1"/>
  <c r="M31" i="18"/>
  <c r="N31" i="18" s="1"/>
  <c r="M36" i="18"/>
  <c r="N36" i="18" s="1"/>
  <c r="M42" i="18"/>
  <c r="N42" i="18" s="1"/>
  <c r="M47" i="18"/>
  <c r="N47" i="18" s="1"/>
  <c r="M52" i="18"/>
  <c r="N52" i="18" s="1"/>
  <c r="M58" i="18"/>
  <c r="N58" i="18" s="1"/>
  <c r="M63" i="18"/>
  <c r="N63" i="18" s="1"/>
  <c r="M68" i="18"/>
  <c r="N68" i="18" s="1"/>
  <c r="M74" i="18"/>
  <c r="N74" i="18" s="1"/>
  <c r="M79" i="18"/>
  <c r="N79" i="18" s="1"/>
  <c r="M84" i="18"/>
  <c r="N84" i="18" s="1"/>
  <c r="M90" i="18"/>
  <c r="N90" i="18" s="1"/>
  <c r="M95" i="18"/>
  <c r="N95" i="18" s="1"/>
  <c r="M100" i="18"/>
  <c r="N100" i="18" s="1"/>
  <c r="M106" i="18"/>
  <c r="N106" i="18" s="1"/>
  <c r="M111" i="18"/>
  <c r="N111" i="18" s="1"/>
  <c r="M116" i="18"/>
  <c r="N116" i="18" s="1"/>
  <c r="M122" i="18"/>
  <c r="N122" i="18" s="1"/>
  <c r="M127" i="18"/>
  <c r="N127" i="18" s="1"/>
  <c r="M132" i="18"/>
  <c r="N132" i="18" s="1"/>
  <c r="M138" i="18"/>
  <c r="N138" i="18" s="1"/>
  <c r="M143" i="18"/>
  <c r="N143" i="18" s="1"/>
  <c r="M148" i="18"/>
  <c r="N148" i="18" s="1"/>
  <c r="M154" i="18"/>
  <c r="N154" i="18" s="1"/>
  <c r="M159" i="18"/>
  <c r="N159" i="18" s="1"/>
  <c r="M164" i="18"/>
  <c r="N164" i="18" s="1"/>
  <c r="M170" i="18"/>
  <c r="N170" i="18" s="1"/>
  <c r="M175" i="18"/>
  <c r="N175" i="18" s="1"/>
  <c r="M180" i="18"/>
  <c r="N180" i="18" s="1"/>
  <c r="M186" i="18"/>
  <c r="N186" i="18" s="1"/>
  <c r="M191" i="18"/>
  <c r="N191" i="18" s="1"/>
  <c r="M196" i="18"/>
  <c r="N196" i="18" s="1"/>
  <c r="M202" i="18"/>
  <c r="N202" i="18" s="1"/>
  <c r="M207" i="18"/>
  <c r="N207" i="18" s="1"/>
  <c r="M212" i="18"/>
  <c r="N212" i="18" s="1"/>
  <c r="M218" i="18"/>
  <c r="N218" i="18" s="1"/>
  <c r="M223" i="18"/>
  <c r="N223" i="18" s="1"/>
  <c r="M228" i="18"/>
  <c r="N228" i="18" s="1"/>
  <c r="M234" i="18"/>
  <c r="N234" i="18" s="1"/>
  <c r="M239" i="18"/>
  <c r="N239" i="18" s="1"/>
  <c r="M244" i="18"/>
  <c r="N244" i="18" s="1"/>
  <c r="M250" i="18"/>
  <c r="N250" i="18" s="1"/>
  <c r="M255" i="18"/>
  <c r="N255" i="18" s="1"/>
  <c r="M260" i="18"/>
  <c r="N260" i="18" s="1"/>
  <c r="M266" i="18"/>
  <c r="N266" i="18" s="1"/>
  <c r="M271" i="18"/>
  <c r="N271" i="18" s="1"/>
  <c r="M276" i="18"/>
  <c r="N276" i="18" s="1"/>
  <c r="M282" i="18"/>
  <c r="N282" i="18" s="1"/>
  <c r="M287" i="18"/>
  <c r="N287" i="18" s="1"/>
  <c r="M292" i="18"/>
  <c r="N292" i="18" s="1"/>
  <c r="M298" i="18"/>
  <c r="N298" i="18" s="1"/>
  <c r="M303" i="18"/>
  <c r="N303" i="18" s="1"/>
  <c r="M308" i="18"/>
  <c r="N308" i="18" s="1"/>
  <c r="M314" i="18"/>
  <c r="N314" i="18" s="1"/>
  <c r="M319" i="18"/>
  <c r="N319" i="18" s="1"/>
  <c r="M324" i="18"/>
  <c r="N324" i="18" s="1"/>
  <c r="M330" i="18"/>
  <c r="N330" i="18" s="1"/>
  <c r="M335" i="18"/>
  <c r="N335" i="18" s="1"/>
  <c r="M340" i="18"/>
  <c r="N340" i="18" s="1"/>
  <c r="M346" i="18"/>
  <c r="N346" i="18" s="1"/>
  <c r="M351" i="18"/>
  <c r="N351" i="18" s="1"/>
  <c r="M356" i="18"/>
  <c r="N356" i="18" s="1"/>
  <c r="M362" i="18"/>
  <c r="N362" i="18" s="1"/>
  <c r="M367" i="18"/>
  <c r="N367" i="18" s="1"/>
  <c r="M372" i="18"/>
  <c r="N372" i="18" s="1"/>
  <c r="M378" i="18"/>
  <c r="N378" i="18" s="1"/>
  <c r="M383" i="18"/>
  <c r="N383" i="18" s="1"/>
  <c r="M388" i="18"/>
  <c r="N388" i="18" s="1"/>
  <c r="M394" i="18"/>
  <c r="N394" i="18" s="1"/>
  <c r="M399" i="18"/>
  <c r="N399" i="18" s="1"/>
  <c r="M404" i="18"/>
  <c r="N404" i="18" s="1"/>
  <c r="M410" i="18"/>
  <c r="N410" i="18" s="1"/>
  <c r="M415" i="18"/>
  <c r="N415" i="18" s="1"/>
  <c r="M420" i="18"/>
  <c r="N420" i="18" s="1"/>
  <c r="M426" i="18"/>
  <c r="N426" i="18" s="1"/>
  <c r="M431" i="18"/>
  <c r="N431" i="18" s="1"/>
  <c r="M436" i="18"/>
  <c r="N436" i="18" s="1"/>
  <c r="M440" i="18"/>
  <c r="N440" i="18" s="1"/>
  <c r="M444" i="18"/>
  <c r="N444" i="18" s="1"/>
  <c r="M448" i="18"/>
  <c r="N448" i="18" s="1"/>
  <c r="M452" i="18"/>
  <c r="N452" i="18" s="1"/>
  <c r="M456" i="18"/>
  <c r="N456" i="18" s="1"/>
  <c r="M460" i="18"/>
  <c r="N460" i="18" s="1"/>
  <c r="M464" i="18"/>
  <c r="N464" i="18" s="1"/>
  <c r="M468" i="18"/>
  <c r="N468" i="18" s="1"/>
  <c r="M472" i="18"/>
  <c r="N472" i="18" s="1"/>
  <c r="M476" i="18"/>
  <c r="N476" i="18" s="1"/>
  <c r="M480" i="18"/>
  <c r="N480" i="18" s="1"/>
  <c r="M484" i="18"/>
  <c r="N484" i="18" s="1"/>
  <c r="M488" i="18"/>
  <c r="N488" i="18" s="1"/>
  <c r="M492" i="18"/>
  <c r="N492" i="18" s="1"/>
  <c r="M496" i="18"/>
  <c r="N496" i="18" s="1"/>
  <c r="M500" i="18"/>
  <c r="N500" i="18" s="1"/>
  <c r="M504" i="18"/>
  <c r="N504" i="18" s="1"/>
  <c r="M508" i="18"/>
  <c r="N508" i="18" s="1"/>
  <c r="M512" i="18"/>
  <c r="N512" i="18" s="1"/>
  <c r="M516" i="18"/>
  <c r="N516" i="18" s="1"/>
  <c r="M520" i="18"/>
  <c r="N520" i="18" s="1"/>
  <c r="M524" i="18"/>
  <c r="N524" i="18" s="1"/>
  <c r="M528" i="18"/>
  <c r="N528" i="18" s="1"/>
  <c r="M532" i="18"/>
  <c r="N532" i="18" s="1"/>
  <c r="M536" i="18"/>
  <c r="N536" i="18" s="1"/>
  <c r="M540" i="18"/>
  <c r="N540" i="18" s="1"/>
  <c r="M544" i="18"/>
  <c r="N544" i="18" s="1"/>
  <c r="M548" i="18"/>
  <c r="N548" i="18" s="1"/>
  <c r="M552" i="18"/>
  <c r="N552" i="18" s="1"/>
  <c r="M556" i="18"/>
  <c r="N556" i="18" s="1"/>
  <c r="M560" i="18"/>
  <c r="N560" i="18" s="1"/>
  <c r="M564" i="18"/>
  <c r="N564" i="18" s="1"/>
  <c r="M568" i="18"/>
  <c r="N568" i="18" s="1"/>
  <c r="M572" i="18"/>
  <c r="N572" i="18" s="1"/>
  <c r="M576" i="18"/>
  <c r="N576" i="18" s="1"/>
  <c r="M580" i="18"/>
  <c r="N580" i="18" s="1"/>
  <c r="M584" i="18"/>
  <c r="N584" i="18" s="1"/>
  <c r="M588" i="18"/>
  <c r="N588" i="18" s="1"/>
  <c r="M592" i="18"/>
  <c r="N592" i="18" s="1"/>
  <c r="M596" i="18"/>
  <c r="N596" i="18" s="1"/>
  <c r="M600" i="18"/>
  <c r="N600" i="18" s="1"/>
  <c r="M604" i="18"/>
  <c r="N604" i="18" s="1"/>
  <c r="M608" i="18"/>
  <c r="N608" i="18" s="1"/>
  <c r="M612" i="18"/>
  <c r="N612" i="18" s="1"/>
  <c r="M616" i="18"/>
  <c r="N616" i="18" s="1"/>
  <c r="M620" i="18"/>
  <c r="N620" i="18" s="1"/>
  <c r="M624" i="18"/>
  <c r="N624" i="18" s="1"/>
  <c r="M628" i="18"/>
  <c r="N628" i="18" s="1"/>
  <c r="M632" i="18"/>
  <c r="N632" i="18" s="1"/>
  <c r="M636" i="18"/>
  <c r="N636" i="18" s="1"/>
  <c r="M640" i="18"/>
  <c r="N640" i="18" s="1"/>
  <c r="M644" i="18"/>
  <c r="N644" i="18" s="1"/>
  <c r="M648" i="18"/>
  <c r="N648" i="18" s="1"/>
  <c r="M652" i="18"/>
  <c r="N652" i="18" s="1"/>
  <c r="M656" i="18"/>
  <c r="N656" i="18" s="1"/>
  <c r="M660" i="18"/>
  <c r="N660" i="18" s="1"/>
  <c r="M664" i="18"/>
  <c r="N664" i="18" s="1"/>
  <c r="M668" i="18"/>
  <c r="N668" i="18" s="1"/>
  <c r="M672" i="18"/>
  <c r="N672" i="18" s="1"/>
  <c r="M676" i="18"/>
  <c r="N676" i="18" s="1"/>
  <c r="M680" i="18"/>
  <c r="N680" i="18" s="1"/>
  <c r="M684" i="18"/>
  <c r="N684" i="18" s="1"/>
  <c r="M688" i="18"/>
  <c r="N688" i="18" s="1"/>
  <c r="M692" i="18"/>
  <c r="N692" i="18" s="1"/>
  <c r="M696" i="18"/>
  <c r="N696" i="18" s="1"/>
  <c r="M700" i="18"/>
  <c r="N700" i="18" s="1"/>
  <c r="M704" i="18"/>
  <c r="N704" i="18" s="1"/>
  <c r="M708" i="18"/>
  <c r="N708" i="18" s="1"/>
  <c r="M712" i="18"/>
  <c r="N712" i="18" s="1"/>
  <c r="M716" i="18"/>
  <c r="N716" i="18" s="1"/>
  <c r="M720" i="18"/>
  <c r="N720" i="18" s="1"/>
  <c r="M724" i="18"/>
  <c r="N724" i="18" s="1"/>
  <c r="M728" i="18"/>
  <c r="N728" i="18" s="1"/>
  <c r="M732" i="18"/>
  <c r="N732" i="18" s="1"/>
  <c r="M736" i="18"/>
  <c r="N736" i="18" s="1"/>
  <c r="M740" i="18"/>
  <c r="N740" i="18" s="1"/>
  <c r="M744" i="18"/>
  <c r="N744" i="18" s="1"/>
  <c r="M748" i="18"/>
  <c r="N748" i="18" s="1"/>
  <c r="M752" i="18"/>
  <c r="N752" i="18" s="1"/>
  <c r="M756" i="18"/>
  <c r="N756" i="18" s="1"/>
  <c r="M760" i="18"/>
  <c r="N760" i="18" s="1"/>
  <c r="M764" i="18"/>
  <c r="N764" i="18" s="1"/>
  <c r="M768" i="18"/>
  <c r="N768" i="18" s="1"/>
  <c r="M772" i="18"/>
  <c r="N772" i="18" s="1"/>
  <c r="M776" i="18"/>
  <c r="N776" i="18" s="1"/>
  <c r="M780" i="18"/>
  <c r="N780" i="18" s="1"/>
  <c r="M784" i="18"/>
  <c r="N784" i="18" s="1"/>
  <c r="M788" i="18"/>
  <c r="N788" i="18" s="1"/>
  <c r="M792" i="18"/>
  <c r="N792" i="18" s="1"/>
  <c r="M796" i="18"/>
  <c r="N796" i="18" s="1"/>
  <c r="M800" i="18"/>
  <c r="N800" i="18" s="1"/>
  <c r="M804" i="18"/>
  <c r="N804" i="18" s="1"/>
  <c r="M808" i="18"/>
  <c r="N808" i="18" s="1"/>
  <c r="M812" i="18"/>
  <c r="N812" i="18" s="1"/>
  <c r="M816" i="18"/>
  <c r="N816" i="18" s="1"/>
  <c r="M820" i="18"/>
  <c r="N820" i="18" s="1"/>
  <c r="M824" i="18"/>
  <c r="N824" i="18" s="1"/>
  <c r="M828" i="18"/>
  <c r="N828" i="18" s="1"/>
  <c r="M832" i="18"/>
  <c r="N832" i="18" s="1"/>
  <c r="M836" i="18"/>
  <c r="N836" i="18" s="1"/>
  <c r="M840" i="18"/>
  <c r="N840" i="18" s="1"/>
  <c r="M844" i="18"/>
  <c r="N844" i="18" s="1"/>
  <c r="M848" i="18"/>
  <c r="N848" i="18" s="1"/>
  <c r="M852" i="18"/>
  <c r="N852" i="18" s="1"/>
  <c r="M853" i="18"/>
  <c r="N853" i="18" s="1"/>
  <c r="M845" i="18"/>
  <c r="N845" i="18" s="1"/>
  <c r="M837" i="18"/>
  <c r="N837" i="18" s="1"/>
  <c r="M829" i="18"/>
  <c r="N829" i="18" s="1"/>
  <c r="M821" i="18"/>
  <c r="N821" i="18" s="1"/>
  <c r="M813" i="18"/>
  <c r="N813" i="18" s="1"/>
  <c r="M805" i="18"/>
  <c r="N805" i="18" s="1"/>
  <c r="M797" i="18"/>
  <c r="N797" i="18" s="1"/>
  <c r="M789" i="18"/>
  <c r="N789" i="18" s="1"/>
  <c r="M781" i="18"/>
  <c r="N781" i="18" s="1"/>
  <c r="M773" i="18"/>
  <c r="N773" i="18" s="1"/>
  <c r="M765" i="18"/>
  <c r="N765" i="18" s="1"/>
  <c r="M757" i="18"/>
  <c r="N757" i="18" s="1"/>
  <c r="M749" i="18"/>
  <c r="N749" i="18" s="1"/>
  <c r="M741" i="18"/>
  <c r="N741" i="18" s="1"/>
  <c r="M733" i="18"/>
  <c r="N733" i="18" s="1"/>
  <c r="M725" i="18"/>
  <c r="N725" i="18" s="1"/>
  <c r="M717" i="18"/>
  <c r="N717" i="18" s="1"/>
  <c r="M709" i="18"/>
  <c r="N709" i="18" s="1"/>
  <c r="M701" i="18"/>
  <c r="N701" i="18" s="1"/>
  <c r="M693" i="18"/>
  <c r="N693" i="18" s="1"/>
  <c r="M685" i="18"/>
  <c r="N685" i="18" s="1"/>
  <c r="M677" i="18"/>
  <c r="N677" i="18" s="1"/>
  <c r="M669" i="18"/>
  <c r="N669" i="18" s="1"/>
  <c r="M661" i="18"/>
  <c r="N661" i="18" s="1"/>
  <c r="M653" i="18"/>
  <c r="N653" i="18" s="1"/>
  <c r="M645" i="18"/>
  <c r="N645" i="18" s="1"/>
  <c r="M637" i="18"/>
  <c r="N637" i="18" s="1"/>
  <c r="M629" i="18"/>
  <c r="N629" i="18" s="1"/>
  <c r="M621" i="18"/>
  <c r="N621" i="18" s="1"/>
  <c r="M613" i="18"/>
  <c r="N613" i="18" s="1"/>
  <c r="M605" i="18"/>
  <c r="N605" i="18" s="1"/>
  <c r="M597" i="18"/>
  <c r="N597" i="18" s="1"/>
  <c r="M589" i="18"/>
  <c r="N589" i="18" s="1"/>
  <c r="M581" i="18"/>
  <c r="N581" i="18" s="1"/>
  <c r="M573" i="18"/>
  <c r="N573" i="18" s="1"/>
  <c r="M565" i="18"/>
  <c r="N565" i="18" s="1"/>
  <c r="M557" i="18"/>
  <c r="N557" i="18" s="1"/>
  <c r="M549" i="18"/>
  <c r="N549" i="18" s="1"/>
  <c r="M541" i="18"/>
  <c r="N541" i="18" s="1"/>
  <c r="M533" i="18"/>
  <c r="N533" i="18" s="1"/>
  <c r="M525" i="18"/>
  <c r="N525" i="18" s="1"/>
  <c r="M517" i="18"/>
  <c r="N517" i="18" s="1"/>
  <c r="M509" i="18"/>
  <c r="N509" i="18" s="1"/>
  <c r="M501" i="18"/>
  <c r="N501" i="18" s="1"/>
  <c r="M493" i="18"/>
  <c r="N493" i="18" s="1"/>
  <c r="M485" i="18"/>
  <c r="N485" i="18" s="1"/>
  <c r="M477" i="18"/>
  <c r="N477" i="18" s="1"/>
  <c r="M469" i="18"/>
  <c r="N469" i="18" s="1"/>
  <c r="M461" i="18"/>
  <c r="N461" i="18" s="1"/>
  <c r="M453" i="18"/>
  <c r="N453" i="18" s="1"/>
  <c r="M445" i="18"/>
  <c r="N445" i="18" s="1"/>
  <c r="M437" i="18"/>
  <c r="N437" i="18" s="1"/>
  <c r="M427" i="18"/>
  <c r="N427" i="18" s="1"/>
  <c r="M416" i="18"/>
  <c r="N416" i="18" s="1"/>
  <c r="M406" i="18"/>
  <c r="N406" i="18" s="1"/>
  <c r="M395" i="18"/>
  <c r="N395" i="18" s="1"/>
  <c r="M384" i="18"/>
  <c r="N384" i="18" s="1"/>
  <c r="M374" i="18"/>
  <c r="N374" i="18" s="1"/>
  <c r="M363" i="18"/>
  <c r="N363" i="18" s="1"/>
  <c r="M352" i="18"/>
  <c r="N352" i="18" s="1"/>
  <c r="M342" i="18"/>
  <c r="N342" i="18" s="1"/>
  <c r="M331" i="18"/>
  <c r="N331" i="18" s="1"/>
  <c r="M320" i="18"/>
  <c r="N320" i="18" s="1"/>
  <c r="M310" i="18"/>
  <c r="N310" i="18" s="1"/>
  <c r="M299" i="18"/>
  <c r="N299" i="18" s="1"/>
  <c r="M288" i="18"/>
  <c r="N288" i="18" s="1"/>
  <c r="M278" i="18"/>
  <c r="N278" i="18" s="1"/>
  <c r="M267" i="18"/>
  <c r="N267" i="18" s="1"/>
  <c r="M256" i="18"/>
  <c r="N256" i="18" s="1"/>
  <c r="M246" i="18"/>
  <c r="N246" i="18" s="1"/>
  <c r="M235" i="18"/>
  <c r="N235" i="18" s="1"/>
  <c r="M224" i="18"/>
  <c r="N224" i="18" s="1"/>
  <c r="M214" i="18"/>
  <c r="N214" i="18" s="1"/>
  <c r="M203" i="18"/>
  <c r="N203" i="18" s="1"/>
  <c r="M192" i="18"/>
  <c r="N192" i="18" s="1"/>
  <c r="M182" i="18"/>
  <c r="N182" i="18" s="1"/>
  <c r="M171" i="18"/>
  <c r="N171" i="18" s="1"/>
  <c r="M160" i="18"/>
  <c r="N160" i="18" s="1"/>
  <c r="M150" i="18"/>
  <c r="N150" i="18" s="1"/>
  <c r="M139" i="18"/>
  <c r="N139" i="18" s="1"/>
  <c r="M128" i="18"/>
  <c r="N128" i="18" s="1"/>
  <c r="M118" i="18"/>
  <c r="N118" i="18" s="1"/>
  <c r="M107" i="18"/>
  <c r="N107" i="18" s="1"/>
  <c r="M96" i="18"/>
  <c r="N96" i="18" s="1"/>
  <c r="M86" i="18"/>
  <c r="N86" i="18" s="1"/>
  <c r="M75" i="18"/>
  <c r="N75" i="18" s="1"/>
  <c r="M64" i="18"/>
  <c r="N64" i="18" s="1"/>
  <c r="M54" i="18"/>
  <c r="N54" i="18" s="1"/>
  <c r="M43" i="18"/>
  <c r="N43" i="18" s="1"/>
  <c r="M32" i="18"/>
  <c r="N32" i="18" s="1"/>
  <c r="M22" i="18"/>
  <c r="N22" i="18" s="1"/>
  <c r="M11" i="18"/>
  <c r="N11" i="18" s="1"/>
  <c r="M850" i="18"/>
  <c r="N850" i="18" s="1"/>
  <c r="M842" i="18"/>
  <c r="N842" i="18" s="1"/>
  <c r="M834" i="18"/>
  <c r="N834" i="18" s="1"/>
  <c r="M826" i="18"/>
  <c r="N826" i="18" s="1"/>
  <c r="M818" i="18"/>
  <c r="N818" i="18" s="1"/>
  <c r="M810" i="18"/>
  <c r="N810" i="18" s="1"/>
  <c r="M802" i="18"/>
  <c r="N802" i="18" s="1"/>
  <c r="M794" i="18"/>
  <c r="N794" i="18" s="1"/>
  <c r="M786" i="18"/>
  <c r="N786" i="18" s="1"/>
  <c r="M778" i="18"/>
  <c r="N778" i="18" s="1"/>
  <c r="M770" i="18"/>
  <c r="N770" i="18" s="1"/>
  <c r="M762" i="18"/>
  <c r="N762" i="18" s="1"/>
  <c r="M754" i="18"/>
  <c r="N754" i="18" s="1"/>
  <c r="M746" i="18"/>
  <c r="N746" i="18" s="1"/>
  <c r="M738" i="18"/>
  <c r="N738" i="18" s="1"/>
  <c r="M730" i="18"/>
  <c r="N730" i="18" s="1"/>
  <c r="M722" i="18"/>
  <c r="N722" i="18" s="1"/>
  <c r="M714" i="18"/>
  <c r="N714" i="18" s="1"/>
  <c r="M706" i="18"/>
  <c r="N706" i="18" s="1"/>
  <c r="M698" i="18"/>
  <c r="N698" i="18" s="1"/>
  <c r="M690" i="18"/>
  <c r="N690" i="18" s="1"/>
  <c r="M682" i="18"/>
  <c r="N682" i="18" s="1"/>
  <c r="M674" i="18"/>
  <c r="N674" i="18" s="1"/>
  <c r="M666" i="18"/>
  <c r="N666" i="18" s="1"/>
  <c r="M658" i="18"/>
  <c r="N658" i="18" s="1"/>
  <c r="M650" i="18"/>
  <c r="N650" i="18" s="1"/>
  <c r="M642" i="18"/>
  <c r="N642" i="18" s="1"/>
  <c r="M634" i="18"/>
  <c r="N634" i="18" s="1"/>
  <c r="M626" i="18"/>
  <c r="N626" i="18" s="1"/>
  <c r="M618" i="18"/>
  <c r="N618" i="18" s="1"/>
  <c r="M610" i="18"/>
  <c r="N610" i="18" s="1"/>
  <c r="M602" i="18"/>
  <c r="N602" i="18" s="1"/>
  <c r="M594" i="18"/>
  <c r="N594" i="18" s="1"/>
  <c r="M586" i="18"/>
  <c r="N586" i="18" s="1"/>
  <c r="M578" i="18"/>
  <c r="N578" i="18" s="1"/>
  <c r="M570" i="18"/>
  <c r="N570" i="18" s="1"/>
  <c r="M562" i="18"/>
  <c r="N562" i="18" s="1"/>
  <c r="M554" i="18"/>
  <c r="N554" i="18" s="1"/>
  <c r="M546" i="18"/>
  <c r="N546" i="18" s="1"/>
  <c r="M538" i="18"/>
  <c r="N538" i="18" s="1"/>
  <c r="M530" i="18"/>
  <c r="N530" i="18" s="1"/>
  <c r="M522" i="18"/>
  <c r="N522" i="18" s="1"/>
  <c r="M514" i="18"/>
  <c r="N514" i="18" s="1"/>
  <c r="M506" i="18"/>
  <c r="N506" i="18" s="1"/>
  <c r="M498" i="18"/>
  <c r="N498" i="18" s="1"/>
  <c r="M490" i="18"/>
  <c r="N490" i="18" s="1"/>
  <c r="M482" i="18"/>
  <c r="N482" i="18" s="1"/>
  <c r="M474" i="18"/>
  <c r="N474" i="18" s="1"/>
  <c r="M466" i="18"/>
  <c r="N466" i="18" s="1"/>
  <c r="M458" i="18"/>
  <c r="N458" i="18" s="1"/>
  <c r="M450" i="18"/>
  <c r="N450" i="18" s="1"/>
  <c r="M442" i="18"/>
  <c r="N442" i="18" s="1"/>
  <c r="M434" i="18"/>
  <c r="N434" i="18" s="1"/>
  <c r="M423" i="18"/>
  <c r="N423" i="18" s="1"/>
  <c r="M412" i="18"/>
  <c r="N412" i="18" s="1"/>
  <c r="M402" i="18"/>
  <c r="N402" i="18" s="1"/>
  <c r="M391" i="18"/>
  <c r="N391" i="18" s="1"/>
  <c r="M380" i="18"/>
  <c r="N380" i="18" s="1"/>
  <c r="M370" i="18"/>
  <c r="N370" i="18" s="1"/>
  <c r="M359" i="18"/>
  <c r="N359" i="18" s="1"/>
  <c r="M348" i="18"/>
  <c r="N348" i="18" s="1"/>
  <c r="M338" i="18"/>
  <c r="N338" i="18" s="1"/>
  <c r="M327" i="18"/>
  <c r="N327" i="18" s="1"/>
  <c r="M316" i="18"/>
  <c r="N316" i="18" s="1"/>
  <c r="M306" i="18"/>
  <c r="N306" i="18" s="1"/>
  <c r="M295" i="18"/>
  <c r="N295" i="18" s="1"/>
  <c r="M284" i="18"/>
  <c r="N284" i="18" s="1"/>
  <c r="M274" i="18"/>
  <c r="N274" i="18" s="1"/>
  <c r="M263" i="18"/>
  <c r="N263" i="18" s="1"/>
  <c r="M252" i="18"/>
  <c r="N252" i="18" s="1"/>
  <c r="M242" i="18"/>
  <c r="N242" i="18" s="1"/>
  <c r="M231" i="18"/>
  <c r="N231" i="18" s="1"/>
  <c r="M220" i="18"/>
  <c r="N220" i="18" s="1"/>
  <c r="M210" i="18"/>
  <c r="N210" i="18" s="1"/>
  <c r="M199" i="18"/>
  <c r="N199" i="18" s="1"/>
  <c r="M188" i="18"/>
  <c r="N188" i="18" s="1"/>
  <c r="M178" i="18"/>
  <c r="N178" i="18" s="1"/>
  <c r="M167" i="18"/>
  <c r="N167" i="18" s="1"/>
  <c r="M156" i="18"/>
  <c r="N156" i="18" s="1"/>
  <c r="M146" i="18"/>
  <c r="N146" i="18" s="1"/>
  <c r="M135" i="18"/>
  <c r="N135" i="18" s="1"/>
  <c r="M124" i="18"/>
  <c r="N124" i="18" s="1"/>
  <c r="M114" i="18"/>
  <c r="N114" i="18" s="1"/>
  <c r="M103" i="18"/>
  <c r="N103" i="18" s="1"/>
  <c r="M92" i="18"/>
  <c r="N92" i="18" s="1"/>
  <c r="M82" i="18"/>
  <c r="N82" i="18" s="1"/>
  <c r="M71" i="18"/>
  <c r="N71" i="18" s="1"/>
  <c r="M60" i="18"/>
  <c r="N60" i="18" s="1"/>
  <c r="M50" i="18"/>
  <c r="N50" i="18" s="1"/>
  <c r="M39" i="18"/>
  <c r="N39" i="18" s="1"/>
  <c r="M28" i="18"/>
  <c r="N28" i="18" s="1"/>
  <c r="M18" i="18"/>
  <c r="N18" i="18" s="1"/>
  <c r="M7" i="18"/>
  <c r="N7" i="18" s="1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4" i="15"/>
  <c r="F4" i="15"/>
  <c r="F5" i="15"/>
  <c r="H5" i="15" s="1"/>
  <c r="F6" i="15"/>
  <c r="H6" i="15" s="1"/>
  <c r="F7" i="15"/>
  <c r="H7" i="15" s="1"/>
  <c r="F8" i="15"/>
  <c r="H8" i="15" s="1"/>
  <c r="F9" i="15"/>
  <c r="H9" i="15" s="1"/>
  <c r="F10" i="15"/>
  <c r="H10" i="15" s="1"/>
  <c r="F11" i="15"/>
  <c r="H11" i="15" s="1"/>
  <c r="F12" i="15"/>
  <c r="H12" i="15" s="1"/>
  <c r="F13" i="15"/>
  <c r="H13" i="15" s="1"/>
  <c r="F14" i="15"/>
  <c r="H14" i="15" s="1"/>
  <c r="F15" i="15"/>
  <c r="H15" i="15" s="1"/>
  <c r="F16" i="15"/>
  <c r="H16" i="15" s="1"/>
  <c r="F17" i="15"/>
  <c r="H17" i="15" s="1"/>
  <c r="F18" i="15"/>
  <c r="H18" i="15" s="1"/>
  <c r="F19" i="15"/>
  <c r="H19" i="15" s="1"/>
  <c r="F20" i="15"/>
  <c r="H20" i="15" s="1"/>
  <c r="F21" i="15"/>
  <c r="H21" i="15" s="1"/>
  <c r="F22" i="15"/>
  <c r="H22" i="15" s="1"/>
  <c r="F23" i="15"/>
  <c r="H23" i="15" s="1"/>
  <c r="F24" i="15"/>
  <c r="H24" i="15" s="1"/>
  <c r="F25" i="15"/>
  <c r="H25" i="15" s="1"/>
  <c r="F26" i="15"/>
  <c r="H26" i="15" s="1"/>
  <c r="F27" i="15"/>
  <c r="H27" i="15" s="1"/>
  <c r="F28" i="15"/>
  <c r="H28" i="15" s="1"/>
  <c r="F29" i="15"/>
  <c r="H29" i="15" s="1"/>
  <c r="F30" i="15"/>
  <c r="H30" i="15" s="1"/>
  <c r="F31" i="15"/>
  <c r="H31" i="15" s="1"/>
  <c r="F32" i="15"/>
  <c r="H32" i="15" s="1"/>
  <c r="F33" i="15"/>
  <c r="H33" i="15" s="1"/>
  <c r="F34" i="15"/>
  <c r="H34" i="15" s="1"/>
  <c r="F35" i="15"/>
  <c r="H35" i="15" s="1"/>
  <c r="F36" i="15"/>
  <c r="H36" i="15" s="1"/>
  <c r="F37" i="15"/>
  <c r="H37" i="15" s="1"/>
  <c r="F38" i="15"/>
  <c r="H38" i="15" s="1"/>
  <c r="F39" i="15"/>
  <c r="H39" i="15" s="1"/>
  <c r="F40" i="15"/>
  <c r="H40" i="15" s="1"/>
  <c r="F41" i="15"/>
  <c r="H41" i="15" s="1"/>
  <c r="F42" i="15"/>
  <c r="H42" i="15" s="1"/>
  <c r="F43" i="15"/>
  <c r="H43" i="15" s="1"/>
  <c r="F44" i="15"/>
  <c r="H44" i="15" s="1"/>
  <c r="F45" i="15"/>
  <c r="H45" i="15" s="1"/>
  <c r="F46" i="15"/>
  <c r="H46" i="15" s="1"/>
  <c r="F47" i="15"/>
  <c r="H47" i="15" s="1"/>
  <c r="F48" i="15"/>
  <c r="H48" i="15" s="1"/>
  <c r="F49" i="15"/>
  <c r="H49" i="15" s="1"/>
  <c r="F50" i="15"/>
  <c r="H50" i="15" s="1"/>
  <c r="F51" i="15"/>
  <c r="H51" i="15" s="1"/>
  <c r="F52" i="15"/>
  <c r="H52" i="15" s="1"/>
  <c r="F53" i="15"/>
  <c r="H53" i="15" s="1"/>
  <c r="F54" i="15"/>
  <c r="H54" i="15" s="1"/>
  <c r="F55" i="15"/>
  <c r="H55" i="15" s="1"/>
  <c r="F56" i="15"/>
  <c r="H56" i="15" s="1"/>
  <c r="F57" i="15"/>
  <c r="H57" i="15" s="1"/>
  <c r="F58" i="15"/>
  <c r="H58" i="15" s="1"/>
  <c r="F59" i="15"/>
  <c r="H59" i="15" s="1"/>
  <c r="F60" i="15"/>
  <c r="H60" i="15" s="1"/>
  <c r="F61" i="15"/>
  <c r="H61" i="15" s="1"/>
  <c r="F62" i="15"/>
  <c r="H62" i="15" s="1"/>
  <c r="F63" i="15"/>
  <c r="H63" i="15" s="1"/>
  <c r="F64" i="15"/>
  <c r="H64" i="15" s="1"/>
  <c r="F65" i="15"/>
  <c r="H65" i="15" s="1"/>
  <c r="F66" i="15"/>
  <c r="H66" i="15" s="1"/>
  <c r="F67" i="15"/>
  <c r="H67" i="15" s="1"/>
  <c r="F68" i="15"/>
  <c r="H68" i="15" s="1"/>
  <c r="F69" i="15"/>
  <c r="H69" i="15" s="1"/>
  <c r="F70" i="15"/>
  <c r="H70" i="15" s="1"/>
  <c r="F71" i="15"/>
  <c r="H71" i="15" s="1"/>
  <c r="F72" i="15"/>
  <c r="H72" i="15" s="1"/>
  <c r="F73" i="15"/>
  <c r="H73" i="15" s="1"/>
  <c r="F74" i="15"/>
  <c r="H74" i="15" s="1"/>
  <c r="F75" i="15"/>
  <c r="H75" i="15" s="1"/>
  <c r="F76" i="15"/>
  <c r="H76" i="15" s="1"/>
  <c r="F77" i="15"/>
  <c r="H77" i="15" s="1"/>
  <c r="F78" i="15"/>
  <c r="H78" i="15" s="1"/>
  <c r="F79" i="15"/>
  <c r="H79" i="15" s="1"/>
  <c r="F80" i="15"/>
  <c r="H80" i="15" s="1"/>
  <c r="F81" i="15"/>
  <c r="H81" i="15" s="1"/>
  <c r="F82" i="15"/>
  <c r="H82" i="15" s="1"/>
  <c r="F83" i="15"/>
  <c r="H83" i="15" s="1"/>
  <c r="F84" i="15"/>
  <c r="H84" i="15" s="1"/>
  <c r="F85" i="15"/>
  <c r="H85" i="15" s="1"/>
  <c r="F86" i="15"/>
  <c r="H86" i="15" s="1"/>
  <c r="F87" i="15"/>
  <c r="H87" i="15" s="1"/>
  <c r="F88" i="15"/>
  <c r="H88" i="15" s="1"/>
  <c r="F89" i="15"/>
  <c r="H89" i="15" s="1"/>
  <c r="F90" i="15"/>
  <c r="H90" i="15" s="1"/>
  <c r="F91" i="15"/>
  <c r="H91" i="15" s="1"/>
  <c r="F92" i="15"/>
  <c r="H92" i="15" s="1"/>
  <c r="F93" i="15"/>
  <c r="H93" i="15" s="1"/>
  <c r="F94" i="15"/>
  <c r="H94" i="15" s="1"/>
  <c r="F95" i="15"/>
  <c r="H95" i="15" s="1"/>
  <c r="F96" i="15"/>
  <c r="H96" i="15" s="1"/>
  <c r="F97" i="15"/>
  <c r="H97" i="15" s="1"/>
  <c r="F98" i="15"/>
  <c r="H98" i="15" s="1"/>
  <c r="F99" i="15"/>
  <c r="H99" i="15" s="1"/>
  <c r="F100" i="15"/>
  <c r="H100" i="15" s="1"/>
  <c r="F101" i="15"/>
  <c r="H101" i="15" s="1"/>
  <c r="F102" i="15"/>
  <c r="H102" i="15" s="1"/>
  <c r="F103" i="15"/>
  <c r="H103" i="15" s="1"/>
  <c r="F104" i="15"/>
  <c r="H104" i="15" s="1"/>
  <c r="F105" i="15"/>
  <c r="H105" i="15" s="1"/>
  <c r="F106" i="15"/>
  <c r="H106" i="15" s="1"/>
  <c r="F107" i="15"/>
  <c r="H107" i="15" s="1"/>
  <c r="F108" i="15"/>
  <c r="H108" i="15" s="1"/>
  <c r="F109" i="15"/>
  <c r="H109" i="15" s="1"/>
  <c r="F110" i="15"/>
  <c r="H110" i="15" s="1"/>
  <c r="F111" i="15"/>
  <c r="H111" i="15" s="1"/>
  <c r="F112" i="15"/>
  <c r="H112" i="15" s="1"/>
  <c r="F113" i="15"/>
  <c r="H113" i="15" s="1"/>
  <c r="F114" i="15"/>
  <c r="H114" i="15" s="1"/>
  <c r="F115" i="15"/>
  <c r="H115" i="15" s="1"/>
  <c r="F116" i="15"/>
  <c r="H116" i="15" s="1"/>
  <c r="F117" i="15"/>
  <c r="H117" i="15" s="1"/>
  <c r="F118" i="15"/>
  <c r="H118" i="15" s="1"/>
  <c r="F119" i="15"/>
  <c r="H119" i="15" s="1"/>
  <c r="F120" i="15"/>
  <c r="H120" i="15" s="1"/>
  <c r="F121" i="15"/>
  <c r="H121" i="15" s="1"/>
  <c r="F122" i="15"/>
  <c r="H122" i="15" s="1"/>
  <c r="F123" i="15"/>
  <c r="H123" i="15" s="1"/>
  <c r="F124" i="15"/>
  <c r="H124" i="15" s="1"/>
  <c r="F125" i="15"/>
  <c r="H125" i="15" s="1"/>
  <c r="F126" i="15"/>
  <c r="H126" i="15" s="1"/>
  <c r="F127" i="15"/>
  <c r="H127" i="15" s="1"/>
  <c r="F128" i="15"/>
  <c r="H128" i="15" s="1"/>
  <c r="F129" i="15"/>
  <c r="H129" i="15" s="1"/>
  <c r="F130" i="15"/>
  <c r="H130" i="15" s="1"/>
  <c r="F131" i="15"/>
  <c r="H131" i="15" s="1"/>
  <c r="F132" i="15"/>
  <c r="H132" i="15" s="1"/>
  <c r="F133" i="15"/>
  <c r="H133" i="15" s="1"/>
  <c r="F134" i="15"/>
  <c r="H134" i="15" s="1"/>
  <c r="F135" i="15"/>
  <c r="H135" i="15" s="1"/>
  <c r="F136" i="15"/>
  <c r="H136" i="15" s="1"/>
  <c r="F137" i="15"/>
  <c r="H137" i="15" s="1"/>
  <c r="F138" i="15"/>
  <c r="H138" i="15" s="1"/>
  <c r="F139" i="15"/>
  <c r="H139" i="15" s="1"/>
  <c r="F140" i="15"/>
  <c r="H140" i="15" s="1"/>
  <c r="F141" i="15"/>
  <c r="H141" i="15" s="1"/>
  <c r="F142" i="15"/>
  <c r="H142" i="15" s="1"/>
  <c r="F143" i="15"/>
  <c r="H143" i="15" s="1"/>
  <c r="F144" i="15"/>
  <c r="H144" i="15" s="1"/>
  <c r="F145" i="15"/>
  <c r="H145" i="15" s="1"/>
  <c r="F146" i="15"/>
  <c r="H146" i="15" s="1"/>
  <c r="F147" i="15"/>
  <c r="H147" i="15" s="1"/>
  <c r="F148" i="15"/>
  <c r="H148" i="15" s="1"/>
  <c r="F149" i="15"/>
  <c r="H149" i="15" s="1"/>
  <c r="F150" i="15"/>
  <c r="H150" i="15" s="1"/>
  <c r="F151" i="15"/>
  <c r="H151" i="15" s="1"/>
  <c r="F152" i="15"/>
  <c r="H152" i="15" s="1"/>
  <c r="F153" i="15"/>
  <c r="H153" i="15" s="1"/>
  <c r="F154" i="15"/>
  <c r="H154" i="15" s="1"/>
  <c r="F155" i="15"/>
  <c r="H155" i="15" s="1"/>
  <c r="F156" i="15"/>
  <c r="H156" i="15" s="1"/>
  <c r="F157" i="15"/>
  <c r="H157" i="15" s="1"/>
  <c r="F158" i="15"/>
  <c r="H158" i="15" s="1"/>
  <c r="F159" i="15"/>
  <c r="H159" i="15" s="1"/>
  <c r="F160" i="15"/>
  <c r="H160" i="15" s="1"/>
  <c r="F161" i="15"/>
  <c r="H161" i="15" s="1"/>
  <c r="F162" i="15"/>
  <c r="H162" i="15" s="1"/>
  <c r="F163" i="15"/>
  <c r="H163" i="15" s="1"/>
  <c r="F164" i="15"/>
  <c r="H164" i="15" s="1"/>
  <c r="F165" i="15"/>
  <c r="H165" i="15" s="1"/>
  <c r="F166" i="15"/>
  <c r="H166" i="15" s="1"/>
  <c r="F167" i="15"/>
  <c r="H167" i="15" s="1"/>
  <c r="F168" i="15"/>
  <c r="H168" i="15" s="1"/>
  <c r="F169" i="15"/>
  <c r="H169" i="15" s="1"/>
  <c r="F170" i="15"/>
  <c r="H170" i="15" s="1"/>
  <c r="F171" i="15"/>
  <c r="H171" i="15" s="1"/>
  <c r="F172" i="15"/>
  <c r="H172" i="15" s="1"/>
  <c r="F173" i="15"/>
  <c r="H173" i="15" s="1"/>
  <c r="F174" i="15"/>
  <c r="H174" i="15" s="1"/>
  <c r="F175" i="15"/>
  <c r="H175" i="15" s="1"/>
  <c r="F176" i="15"/>
  <c r="H176" i="15" s="1"/>
  <c r="F177" i="15"/>
  <c r="H177" i="15" s="1"/>
  <c r="F178" i="15"/>
  <c r="H178" i="15" s="1"/>
  <c r="F179" i="15"/>
  <c r="H179" i="15" s="1"/>
  <c r="F180" i="15"/>
  <c r="H180" i="15" s="1"/>
  <c r="F181" i="15"/>
  <c r="H181" i="15" s="1"/>
  <c r="F182" i="15"/>
  <c r="H182" i="15" s="1"/>
  <c r="F183" i="15"/>
  <c r="H183" i="15" s="1"/>
  <c r="F184" i="15"/>
  <c r="H184" i="15" s="1"/>
  <c r="F185" i="15"/>
  <c r="H185" i="15" s="1"/>
  <c r="F186" i="15"/>
  <c r="H186" i="15" s="1"/>
  <c r="F187" i="15"/>
  <c r="H187" i="15" s="1"/>
  <c r="F188" i="15"/>
  <c r="H188" i="15" s="1"/>
  <c r="F189" i="15"/>
  <c r="H189" i="15" s="1"/>
  <c r="F190" i="15"/>
  <c r="H190" i="15" s="1"/>
  <c r="F191" i="15"/>
  <c r="H191" i="15" s="1"/>
  <c r="F192" i="15"/>
  <c r="H192" i="15" s="1"/>
  <c r="F193" i="15"/>
  <c r="H193" i="15" s="1"/>
  <c r="F194" i="15"/>
  <c r="H194" i="15" s="1"/>
  <c r="F195" i="15"/>
  <c r="H195" i="15" s="1"/>
  <c r="F196" i="15"/>
  <c r="H196" i="15" s="1"/>
  <c r="F197" i="15"/>
  <c r="H197" i="15" s="1"/>
  <c r="F198" i="15"/>
  <c r="H198" i="15" s="1"/>
  <c r="F199" i="15"/>
  <c r="H199" i="15" s="1"/>
  <c r="F200" i="15"/>
  <c r="H200" i="15" s="1"/>
  <c r="F201" i="15"/>
  <c r="H201" i="15" s="1"/>
  <c r="F202" i="15"/>
  <c r="H202" i="15" s="1"/>
  <c r="F203" i="15"/>
  <c r="H203" i="15" s="1"/>
  <c r="F204" i="15"/>
  <c r="H204" i="15" s="1"/>
  <c r="F205" i="15"/>
  <c r="H205" i="15" s="1"/>
  <c r="F206" i="15"/>
  <c r="H206" i="15" s="1"/>
  <c r="F207" i="15"/>
  <c r="H207" i="15" s="1"/>
  <c r="F208" i="15"/>
  <c r="H208" i="15" s="1"/>
  <c r="F209" i="15"/>
  <c r="H209" i="15" s="1"/>
  <c r="F210" i="15"/>
  <c r="H210" i="15" s="1"/>
  <c r="F211" i="15"/>
  <c r="H211" i="15" s="1"/>
  <c r="F212" i="15"/>
  <c r="H212" i="15" s="1"/>
  <c r="F213" i="15"/>
  <c r="H213" i="15" s="1"/>
  <c r="F214" i="15"/>
  <c r="H214" i="15" s="1"/>
  <c r="F215" i="15"/>
  <c r="H215" i="15" s="1"/>
  <c r="F216" i="15"/>
  <c r="H216" i="15" s="1"/>
  <c r="F217" i="15"/>
  <c r="H217" i="15" s="1"/>
  <c r="F218" i="15"/>
  <c r="H218" i="15" s="1"/>
  <c r="F219" i="15"/>
  <c r="H219" i="15" s="1"/>
  <c r="F220" i="15"/>
  <c r="H220" i="15" s="1"/>
  <c r="F221" i="15"/>
  <c r="H221" i="15" s="1"/>
  <c r="F222" i="15"/>
  <c r="H222" i="15" s="1"/>
  <c r="F223" i="15"/>
  <c r="H223" i="15" s="1"/>
  <c r="F224" i="15"/>
  <c r="H224" i="15" s="1"/>
  <c r="F225" i="15"/>
  <c r="H225" i="15" s="1"/>
  <c r="F226" i="15"/>
  <c r="H226" i="15" s="1"/>
  <c r="F227" i="15"/>
  <c r="H227" i="15" s="1"/>
  <c r="F228" i="15"/>
  <c r="H228" i="15" s="1"/>
  <c r="F229" i="15"/>
  <c r="H229" i="15" s="1"/>
  <c r="F230" i="15"/>
  <c r="H230" i="15" s="1"/>
  <c r="F231" i="15"/>
  <c r="H231" i="15" s="1"/>
  <c r="F232" i="15"/>
  <c r="H232" i="15" s="1"/>
  <c r="F233" i="15"/>
  <c r="H233" i="15" s="1"/>
  <c r="F234" i="15"/>
  <c r="H234" i="15" s="1"/>
  <c r="F235" i="15"/>
  <c r="H235" i="15" s="1"/>
  <c r="F236" i="15"/>
  <c r="H236" i="15" s="1"/>
  <c r="F237" i="15"/>
  <c r="H237" i="15" s="1"/>
  <c r="F238" i="15"/>
  <c r="H238" i="15" s="1"/>
  <c r="F239" i="15"/>
  <c r="H239" i="15" s="1"/>
  <c r="F240" i="15"/>
  <c r="H240" i="15" s="1"/>
  <c r="F241" i="15"/>
  <c r="H241" i="15" s="1"/>
  <c r="F242" i="15"/>
  <c r="H242" i="15" s="1"/>
  <c r="F243" i="15"/>
  <c r="H243" i="15" s="1"/>
  <c r="F244" i="15"/>
  <c r="H244" i="15" s="1"/>
  <c r="F245" i="15"/>
  <c r="H245" i="15" s="1"/>
  <c r="F246" i="15"/>
  <c r="H246" i="15" s="1"/>
  <c r="F247" i="15"/>
  <c r="H247" i="15" s="1"/>
  <c r="F248" i="15"/>
  <c r="H248" i="15" s="1"/>
  <c r="F249" i="15"/>
  <c r="H249" i="15" s="1"/>
  <c r="F250" i="15"/>
  <c r="H250" i="15" s="1"/>
  <c r="F251" i="15"/>
  <c r="H251" i="15" s="1"/>
  <c r="F252" i="15"/>
  <c r="H252" i="15" s="1"/>
  <c r="F253" i="15"/>
  <c r="H253" i="15" s="1"/>
  <c r="F254" i="15"/>
  <c r="H254" i="15" s="1"/>
  <c r="F255" i="15"/>
  <c r="H255" i="15" s="1"/>
  <c r="F256" i="15"/>
  <c r="H256" i="15" s="1"/>
  <c r="F257" i="15"/>
  <c r="H257" i="15" s="1"/>
  <c r="F258" i="15"/>
  <c r="H258" i="15" s="1"/>
  <c r="F259" i="15"/>
  <c r="H259" i="15" s="1"/>
  <c r="F260" i="15"/>
  <c r="H260" i="15" s="1"/>
  <c r="F261" i="15"/>
  <c r="H261" i="15" s="1"/>
  <c r="F262" i="15"/>
  <c r="H262" i="15" s="1"/>
  <c r="F263" i="15"/>
  <c r="H263" i="15" s="1"/>
  <c r="F264" i="15"/>
  <c r="H264" i="15" s="1"/>
  <c r="F265" i="15"/>
  <c r="H265" i="15" s="1"/>
  <c r="F266" i="15"/>
  <c r="H266" i="15" s="1"/>
  <c r="F267" i="15"/>
  <c r="H267" i="15" s="1"/>
  <c r="F268" i="15"/>
  <c r="H268" i="15" s="1"/>
  <c r="F269" i="15"/>
  <c r="H269" i="15" s="1"/>
  <c r="F270" i="15"/>
  <c r="H270" i="15" s="1"/>
  <c r="F271" i="15"/>
  <c r="H271" i="15" s="1"/>
  <c r="F272" i="15"/>
  <c r="H272" i="15" s="1"/>
  <c r="F273" i="15"/>
  <c r="H273" i="15" s="1"/>
  <c r="F274" i="15"/>
  <c r="H274" i="15" s="1"/>
  <c r="F275" i="15"/>
  <c r="H275" i="15" s="1"/>
  <c r="F276" i="15"/>
  <c r="H276" i="15" s="1"/>
  <c r="F277" i="15"/>
  <c r="H277" i="15" s="1"/>
  <c r="F278" i="15"/>
  <c r="H278" i="15" s="1"/>
  <c r="F279" i="15"/>
  <c r="H279" i="15" s="1"/>
  <c r="F280" i="15"/>
  <c r="H280" i="15" s="1"/>
  <c r="F281" i="15"/>
  <c r="H281" i="15" s="1"/>
  <c r="F282" i="15"/>
  <c r="H282" i="15" s="1"/>
  <c r="F283" i="15"/>
  <c r="H283" i="15" s="1"/>
  <c r="F284" i="15"/>
  <c r="H284" i="15" s="1"/>
  <c r="F285" i="15"/>
  <c r="H285" i="15" s="1"/>
  <c r="F286" i="15"/>
  <c r="H286" i="15" s="1"/>
  <c r="F287" i="15"/>
  <c r="H287" i="15" s="1"/>
  <c r="F288" i="15"/>
  <c r="H288" i="15" s="1"/>
  <c r="F289" i="15"/>
  <c r="H289" i="15" s="1"/>
  <c r="F290" i="15"/>
  <c r="H290" i="15" s="1"/>
  <c r="F291" i="15"/>
  <c r="H291" i="15" s="1"/>
  <c r="F292" i="15"/>
  <c r="H292" i="15" s="1"/>
  <c r="F293" i="15"/>
  <c r="H293" i="15" s="1"/>
  <c r="F294" i="15"/>
  <c r="H294" i="15" s="1"/>
  <c r="F295" i="15"/>
  <c r="H295" i="15" s="1"/>
  <c r="F296" i="15"/>
  <c r="H296" i="15" s="1"/>
  <c r="F297" i="15"/>
  <c r="H297" i="15" s="1"/>
  <c r="F298" i="15"/>
  <c r="H298" i="15" s="1"/>
  <c r="F299" i="15"/>
  <c r="H299" i="15" s="1"/>
  <c r="F300" i="15"/>
  <c r="H300" i="15" s="1"/>
  <c r="F301" i="15"/>
  <c r="H301" i="15" s="1"/>
  <c r="F302" i="15"/>
  <c r="H302" i="15" s="1"/>
  <c r="F303" i="15"/>
  <c r="H303" i="15" s="1"/>
  <c r="F304" i="15"/>
  <c r="H304" i="15" s="1"/>
  <c r="F305" i="15"/>
  <c r="H305" i="15" s="1"/>
  <c r="F306" i="15"/>
  <c r="H306" i="15" s="1"/>
  <c r="F307" i="15"/>
  <c r="H307" i="15" s="1"/>
  <c r="F308" i="15"/>
  <c r="H308" i="15" s="1"/>
  <c r="F309" i="15"/>
  <c r="H309" i="15" s="1"/>
  <c r="F310" i="15"/>
  <c r="H310" i="15" s="1"/>
  <c r="F311" i="15"/>
  <c r="H311" i="15" s="1"/>
  <c r="F312" i="15"/>
  <c r="H312" i="15" s="1"/>
  <c r="F313" i="15"/>
  <c r="H313" i="15" s="1"/>
  <c r="F314" i="15"/>
  <c r="H314" i="15" s="1"/>
  <c r="F315" i="15"/>
  <c r="H315" i="15" s="1"/>
  <c r="F316" i="15"/>
  <c r="H316" i="15" s="1"/>
  <c r="F317" i="15"/>
  <c r="H317" i="15" s="1"/>
  <c r="F318" i="15"/>
  <c r="H318" i="15" s="1"/>
  <c r="F319" i="15"/>
  <c r="H319" i="15" s="1"/>
  <c r="F320" i="15"/>
  <c r="H320" i="15" s="1"/>
  <c r="F321" i="15"/>
  <c r="H321" i="15" s="1"/>
  <c r="F322" i="15"/>
  <c r="H322" i="15" s="1"/>
  <c r="F323" i="15"/>
  <c r="H323" i="15" s="1"/>
  <c r="F324" i="15"/>
  <c r="H324" i="15" s="1"/>
  <c r="F325" i="15"/>
  <c r="H325" i="15" s="1"/>
  <c r="F326" i="15"/>
  <c r="H326" i="15" s="1"/>
  <c r="F327" i="15"/>
  <c r="H327" i="15" s="1"/>
  <c r="F328" i="15"/>
  <c r="H328" i="15" s="1"/>
  <c r="F329" i="15"/>
  <c r="H329" i="15" s="1"/>
  <c r="F330" i="15"/>
  <c r="H330" i="15" s="1"/>
  <c r="F331" i="15"/>
  <c r="H331" i="15" s="1"/>
  <c r="F332" i="15"/>
  <c r="H332" i="15" s="1"/>
  <c r="F333" i="15"/>
  <c r="H333" i="15" s="1"/>
  <c r="F334" i="15"/>
  <c r="H334" i="15" s="1"/>
  <c r="F335" i="15"/>
  <c r="H335" i="15" s="1"/>
  <c r="F336" i="15"/>
  <c r="H336" i="15" s="1"/>
  <c r="F337" i="15"/>
  <c r="H337" i="15" s="1"/>
  <c r="F338" i="15"/>
  <c r="H338" i="15" s="1"/>
  <c r="F339" i="15"/>
  <c r="H339" i="15" s="1"/>
  <c r="F340" i="15"/>
  <c r="H340" i="15" s="1"/>
  <c r="F341" i="15"/>
  <c r="H341" i="15" s="1"/>
  <c r="F342" i="15"/>
  <c r="H342" i="15" s="1"/>
  <c r="F343" i="15"/>
  <c r="H343" i="15" s="1"/>
  <c r="F344" i="15"/>
  <c r="H344" i="15" s="1"/>
  <c r="F345" i="15"/>
  <c r="H345" i="15" s="1"/>
  <c r="F346" i="15"/>
  <c r="H346" i="15" s="1"/>
  <c r="F347" i="15"/>
  <c r="H347" i="15" s="1"/>
  <c r="F348" i="15"/>
  <c r="H348" i="15" s="1"/>
  <c r="F349" i="15"/>
  <c r="H349" i="15" s="1"/>
  <c r="F350" i="15"/>
  <c r="H350" i="15" s="1"/>
  <c r="F351" i="15"/>
  <c r="H351" i="15" s="1"/>
  <c r="F352" i="15"/>
  <c r="H352" i="15" s="1"/>
  <c r="F353" i="15"/>
  <c r="H353" i="15" s="1"/>
  <c r="F354" i="15"/>
  <c r="H354" i="15" s="1"/>
  <c r="F355" i="15"/>
  <c r="H355" i="15" s="1"/>
  <c r="F356" i="15"/>
  <c r="H356" i="15" s="1"/>
  <c r="F357" i="15"/>
  <c r="H357" i="15" s="1"/>
  <c r="F358" i="15"/>
  <c r="H358" i="15" s="1"/>
  <c r="F359" i="15"/>
  <c r="H359" i="15" s="1"/>
  <c r="F360" i="15"/>
  <c r="H360" i="15" s="1"/>
  <c r="F361" i="15"/>
  <c r="H361" i="15" s="1"/>
  <c r="F362" i="15"/>
  <c r="H362" i="15" s="1"/>
  <c r="F363" i="15"/>
  <c r="H363" i="15" s="1"/>
  <c r="F364" i="15"/>
  <c r="H364" i="15" s="1"/>
  <c r="F365" i="15"/>
  <c r="H365" i="15" s="1"/>
  <c r="F366" i="15"/>
  <c r="H366" i="15" s="1"/>
  <c r="F367" i="15"/>
  <c r="H367" i="15" s="1"/>
  <c r="F368" i="15"/>
  <c r="H368" i="15" s="1"/>
  <c r="F369" i="15"/>
  <c r="H369" i="15" s="1"/>
  <c r="F370" i="15"/>
  <c r="H370" i="15" s="1"/>
  <c r="F371" i="15"/>
  <c r="H371" i="15" s="1"/>
  <c r="F372" i="15"/>
  <c r="H372" i="15" s="1"/>
  <c r="F373" i="15"/>
  <c r="H373" i="15" s="1"/>
  <c r="F374" i="15"/>
  <c r="H374" i="15" s="1"/>
  <c r="F375" i="15"/>
  <c r="H375" i="15" s="1"/>
  <c r="F376" i="15"/>
  <c r="H376" i="15" s="1"/>
  <c r="F377" i="15"/>
  <c r="H377" i="15" s="1"/>
  <c r="F378" i="15"/>
  <c r="H378" i="15" s="1"/>
  <c r="F379" i="15"/>
  <c r="H379" i="15" s="1"/>
  <c r="F380" i="15"/>
  <c r="H380" i="15" s="1"/>
  <c r="F381" i="15"/>
  <c r="H381" i="15" s="1"/>
  <c r="F382" i="15"/>
  <c r="H382" i="15" s="1"/>
  <c r="F383" i="15"/>
  <c r="H383" i="15" s="1"/>
  <c r="F384" i="15"/>
  <c r="H384" i="15" s="1"/>
  <c r="F385" i="15"/>
  <c r="H385" i="15" s="1"/>
  <c r="F386" i="15"/>
  <c r="H386" i="15" s="1"/>
  <c r="F387" i="15"/>
  <c r="H387" i="15" s="1"/>
  <c r="F388" i="15"/>
  <c r="H388" i="15" s="1"/>
  <c r="F389" i="15"/>
  <c r="H389" i="15" s="1"/>
  <c r="F390" i="15"/>
  <c r="H390" i="15" s="1"/>
  <c r="F391" i="15"/>
  <c r="H391" i="15" s="1"/>
  <c r="F392" i="15"/>
  <c r="H392" i="15" s="1"/>
  <c r="F393" i="15"/>
  <c r="H393" i="15" s="1"/>
  <c r="F394" i="15"/>
  <c r="H394" i="15" s="1"/>
  <c r="F395" i="15"/>
  <c r="H395" i="15" s="1"/>
  <c r="F396" i="15"/>
  <c r="H396" i="15" s="1"/>
  <c r="F397" i="15"/>
  <c r="H397" i="15" s="1"/>
  <c r="F398" i="15"/>
  <c r="H398" i="15" s="1"/>
  <c r="F399" i="15"/>
  <c r="H399" i="15" s="1"/>
  <c r="F400" i="15"/>
  <c r="H400" i="15" s="1"/>
  <c r="F401" i="15"/>
  <c r="H401" i="15" s="1"/>
  <c r="F402" i="15"/>
  <c r="H402" i="15" s="1"/>
  <c r="F403" i="15"/>
  <c r="H403" i="15" s="1"/>
  <c r="F404" i="15"/>
  <c r="H404" i="15" s="1"/>
  <c r="F405" i="15"/>
  <c r="H405" i="15" s="1"/>
  <c r="F406" i="15"/>
  <c r="H406" i="15" s="1"/>
  <c r="F407" i="15"/>
  <c r="H407" i="15" s="1"/>
  <c r="F408" i="15"/>
  <c r="H408" i="15" s="1"/>
  <c r="F409" i="15"/>
  <c r="H409" i="15" s="1"/>
  <c r="F410" i="15"/>
  <c r="H410" i="15" s="1"/>
  <c r="F411" i="15"/>
  <c r="H411" i="15" s="1"/>
  <c r="F412" i="15"/>
  <c r="H412" i="15" s="1"/>
  <c r="F413" i="15"/>
  <c r="H413" i="15" s="1"/>
  <c r="F414" i="15"/>
  <c r="H414" i="15" s="1"/>
  <c r="F415" i="15"/>
  <c r="H415" i="15" s="1"/>
  <c r="F416" i="15"/>
  <c r="H416" i="15" s="1"/>
  <c r="F417" i="15"/>
  <c r="H417" i="15" s="1"/>
  <c r="F418" i="15"/>
  <c r="H418" i="15" s="1"/>
  <c r="F419" i="15"/>
  <c r="H419" i="15" s="1"/>
  <c r="F420" i="15"/>
  <c r="H420" i="15" s="1"/>
  <c r="F421" i="15"/>
  <c r="H421" i="15" s="1"/>
  <c r="F422" i="15"/>
  <c r="H422" i="15" s="1"/>
  <c r="F423" i="15"/>
  <c r="H423" i="15" s="1"/>
  <c r="F424" i="15"/>
  <c r="H424" i="15" s="1"/>
  <c r="F425" i="15"/>
  <c r="H425" i="15" s="1"/>
  <c r="F426" i="15"/>
  <c r="H426" i="15" s="1"/>
  <c r="F427" i="15"/>
  <c r="H427" i="15" s="1"/>
  <c r="F428" i="15"/>
  <c r="H428" i="15" s="1"/>
  <c r="F429" i="15"/>
  <c r="H429" i="15" s="1"/>
  <c r="F430" i="15"/>
  <c r="H430" i="15" s="1"/>
  <c r="F431" i="15"/>
  <c r="H431" i="15" s="1"/>
  <c r="F432" i="15"/>
  <c r="H432" i="15" s="1"/>
  <c r="F433" i="15"/>
  <c r="H433" i="15" s="1"/>
  <c r="F434" i="15"/>
  <c r="H434" i="15" s="1"/>
  <c r="F435" i="15"/>
  <c r="H435" i="15" s="1"/>
  <c r="F436" i="15"/>
  <c r="H436" i="15" s="1"/>
  <c r="F437" i="15"/>
  <c r="H437" i="15" s="1"/>
  <c r="F438" i="15"/>
  <c r="H438" i="15" s="1"/>
  <c r="F439" i="15"/>
  <c r="H439" i="15" s="1"/>
  <c r="F440" i="15"/>
  <c r="H440" i="15" s="1"/>
  <c r="F441" i="15"/>
  <c r="H441" i="15" s="1"/>
  <c r="F442" i="15"/>
  <c r="H442" i="15" s="1"/>
  <c r="F443" i="15"/>
  <c r="H443" i="15" s="1"/>
  <c r="F444" i="15"/>
  <c r="H444" i="15" s="1"/>
  <c r="F445" i="15"/>
  <c r="H445" i="15" s="1"/>
  <c r="F446" i="15"/>
  <c r="H446" i="15" s="1"/>
  <c r="F447" i="15"/>
  <c r="H447" i="15" s="1"/>
  <c r="F448" i="15"/>
  <c r="H448" i="15" s="1"/>
  <c r="F449" i="15"/>
  <c r="H449" i="15" s="1"/>
  <c r="F450" i="15"/>
  <c r="H450" i="15" s="1"/>
  <c r="F451" i="15"/>
  <c r="H451" i="15" s="1"/>
  <c r="F452" i="15"/>
  <c r="H452" i="15" s="1"/>
  <c r="F453" i="15"/>
  <c r="H453" i="15" s="1"/>
  <c r="F454" i="15"/>
  <c r="H454" i="15" s="1"/>
  <c r="F455" i="15"/>
  <c r="H455" i="15" s="1"/>
  <c r="F456" i="15"/>
  <c r="H456" i="15" s="1"/>
  <c r="F457" i="15"/>
  <c r="H457" i="15" s="1"/>
  <c r="F458" i="15"/>
  <c r="H458" i="15" s="1"/>
  <c r="F459" i="15"/>
  <c r="H459" i="15" s="1"/>
  <c r="F460" i="15"/>
  <c r="H460" i="15" s="1"/>
  <c r="F461" i="15"/>
  <c r="H461" i="15" s="1"/>
  <c r="F462" i="15"/>
  <c r="H462" i="15" s="1"/>
  <c r="F463" i="15"/>
  <c r="H463" i="15" s="1"/>
  <c r="F464" i="15"/>
  <c r="H464" i="15" s="1"/>
  <c r="F465" i="15"/>
  <c r="H465" i="15" s="1"/>
  <c r="F466" i="15"/>
  <c r="H466" i="15" s="1"/>
  <c r="F467" i="15"/>
  <c r="H467" i="15" s="1"/>
  <c r="F468" i="15"/>
  <c r="H468" i="15" s="1"/>
  <c r="F469" i="15"/>
  <c r="H469" i="15" s="1"/>
  <c r="F470" i="15"/>
  <c r="H470" i="15" s="1"/>
  <c r="F471" i="15"/>
  <c r="H471" i="15" s="1"/>
  <c r="F472" i="15"/>
  <c r="H472" i="15" s="1"/>
  <c r="F473" i="15"/>
  <c r="H473" i="15" s="1"/>
  <c r="F474" i="15"/>
  <c r="H474" i="15" s="1"/>
  <c r="F475" i="15"/>
  <c r="H475" i="15" s="1"/>
  <c r="F476" i="15"/>
  <c r="H476" i="15" s="1"/>
  <c r="F477" i="15"/>
  <c r="H477" i="15" s="1"/>
  <c r="F478" i="15"/>
  <c r="H478" i="15" s="1"/>
  <c r="F479" i="15"/>
  <c r="H479" i="15" s="1"/>
  <c r="F480" i="15"/>
  <c r="H480" i="15" s="1"/>
  <c r="F481" i="15"/>
  <c r="H481" i="15" s="1"/>
  <c r="F482" i="15"/>
  <c r="H482" i="15" s="1"/>
  <c r="F483" i="15"/>
  <c r="H483" i="15" s="1"/>
  <c r="F484" i="15"/>
  <c r="H484" i="15" s="1"/>
  <c r="F485" i="15"/>
  <c r="H485" i="15" s="1"/>
  <c r="F486" i="15"/>
  <c r="H486" i="15" s="1"/>
  <c r="F487" i="15"/>
  <c r="H487" i="15" s="1"/>
  <c r="F488" i="15"/>
  <c r="H488" i="15" s="1"/>
  <c r="F489" i="15"/>
  <c r="H489" i="15" s="1"/>
  <c r="F490" i="15"/>
  <c r="H490" i="15" s="1"/>
  <c r="F491" i="15"/>
  <c r="H491" i="15" s="1"/>
  <c r="F492" i="15"/>
  <c r="H492" i="15" s="1"/>
  <c r="F493" i="15"/>
  <c r="H493" i="15" s="1"/>
  <c r="F494" i="15"/>
  <c r="H494" i="15" s="1"/>
  <c r="F495" i="15"/>
  <c r="H495" i="15" s="1"/>
  <c r="F496" i="15"/>
  <c r="H496" i="15" s="1"/>
  <c r="F497" i="15"/>
  <c r="H497" i="15" s="1"/>
  <c r="F498" i="15"/>
  <c r="H498" i="15" s="1"/>
  <c r="F499" i="15"/>
  <c r="H499" i="15" s="1"/>
  <c r="F500" i="15"/>
  <c r="H500" i="15" s="1"/>
  <c r="F501" i="15"/>
  <c r="H501" i="15" s="1"/>
  <c r="F502" i="15"/>
  <c r="H502" i="15" s="1"/>
  <c r="F503" i="15"/>
  <c r="H503" i="15" s="1"/>
  <c r="F504" i="15"/>
  <c r="H504" i="15" s="1"/>
  <c r="F505" i="15"/>
  <c r="H505" i="15" s="1"/>
  <c r="F506" i="15"/>
  <c r="H506" i="15" s="1"/>
  <c r="F507" i="15"/>
  <c r="H507" i="15" s="1"/>
  <c r="F508" i="15"/>
  <c r="H508" i="15" s="1"/>
  <c r="F509" i="15"/>
  <c r="H509" i="15" s="1"/>
  <c r="F510" i="15"/>
  <c r="H510" i="15" s="1"/>
  <c r="F511" i="15"/>
  <c r="H511" i="15" s="1"/>
  <c r="F512" i="15"/>
  <c r="H512" i="15" s="1"/>
  <c r="F513" i="15"/>
  <c r="H513" i="15" s="1"/>
  <c r="F514" i="15"/>
  <c r="H514" i="15" s="1"/>
  <c r="F515" i="15"/>
  <c r="H515" i="15" s="1"/>
  <c r="F516" i="15"/>
  <c r="H516" i="15" s="1"/>
  <c r="F517" i="15"/>
  <c r="H517" i="15" s="1"/>
  <c r="F518" i="15"/>
  <c r="H518" i="15" s="1"/>
  <c r="F519" i="15"/>
  <c r="H519" i="15" s="1"/>
  <c r="F520" i="15"/>
  <c r="H520" i="15" s="1"/>
  <c r="F521" i="15"/>
  <c r="H521" i="15" s="1"/>
  <c r="F522" i="15"/>
  <c r="H522" i="15" s="1"/>
  <c r="F523" i="15"/>
  <c r="H523" i="15" s="1"/>
  <c r="F524" i="15"/>
  <c r="H524" i="15" s="1"/>
  <c r="F525" i="15"/>
  <c r="H525" i="15" s="1"/>
  <c r="F526" i="15"/>
  <c r="H526" i="15" s="1"/>
  <c r="F527" i="15"/>
  <c r="H527" i="15" s="1"/>
  <c r="F528" i="15"/>
  <c r="H528" i="15" s="1"/>
  <c r="F529" i="15"/>
  <c r="H529" i="15" s="1"/>
  <c r="F530" i="15"/>
  <c r="H530" i="15" s="1"/>
  <c r="F531" i="15"/>
  <c r="H531" i="15" s="1"/>
  <c r="F532" i="15"/>
  <c r="H532" i="15" s="1"/>
  <c r="F533" i="15"/>
  <c r="H533" i="15" s="1"/>
  <c r="F534" i="15"/>
  <c r="H534" i="15" s="1"/>
  <c r="F535" i="15"/>
  <c r="H535" i="15" s="1"/>
  <c r="F536" i="15"/>
  <c r="H536" i="15" s="1"/>
  <c r="F537" i="15"/>
  <c r="H537" i="15" s="1"/>
  <c r="F538" i="15"/>
  <c r="H538" i="15" s="1"/>
  <c r="F539" i="15"/>
  <c r="H539" i="15" s="1"/>
  <c r="F540" i="15"/>
  <c r="H540" i="15" s="1"/>
  <c r="F541" i="15"/>
  <c r="H541" i="15" s="1"/>
  <c r="F542" i="15"/>
  <c r="H542" i="15" s="1"/>
  <c r="F543" i="15"/>
  <c r="H543" i="15" s="1"/>
  <c r="F544" i="15"/>
  <c r="H544" i="15" s="1"/>
  <c r="F545" i="15"/>
  <c r="H545" i="15" s="1"/>
  <c r="F546" i="15"/>
  <c r="H546" i="15" s="1"/>
  <c r="F547" i="15"/>
  <c r="H547" i="15" s="1"/>
  <c r="F548" i="15"/>
  <c r="H548" i="15" s="1"/>
  <c r="F549" i="15"/>
  <c r="H549" i="15" s="1"/>
  <c r="F550" i="15"/>
  <c r="H550" i="15" s="1"/>
  <c r="F551" i="15"/>
  <c r="H551" i="15" s="1"/>
  <c r="F552" i="15"/>
  <c r="H552" i="15" s="1"/>
  <c r="F553" i="15"/>
  <c r="H553" i="15" s="1"/>
  <c r="F554" i="15"/>
  <c r="H554" i="15" s="1"/>
  <c r="F555" i="15"/>
  <c r="H555" i="15" s="1"/>
  <c r="F556" i="15"/>
  <c r="H556" i="15" s="1"/>
  <c r="F557" i="15"/>
  <c r="H557" i="15" s="1"/>
  <c r="F558" i="15"/>
  <c r="H558" i="15" s="1"/>
  <c r="F559" i="15"/>
  <c r="H559" i="15" s="1"/>
  <c r="F560" i="15"/>
  <c r="H560" i="15" s="1"/>
  <c r="F561" i="15"/>
  <c r="H561" i="15" s="1"/>
  <c r="F562" i="15"/>
  <c r="H562" i="15" s="1"/>
  <c r="F563" i="15"/>
  <c r="H563" i="15" s="1"/>
  <c r="F564" i="15"/>
  <c r="H564" i="15" s="1"/>
  <c r="F565" i="15"/>
  <c r="H565" i="15" s="1"/>
  <c r="F566" i="15"/>
  <c r="H566" i="15" s="1"/>
  <c r="F567" i="15"/>
  <c r="H567" i="15" s="1"/>
  <c r="F568" i="15"/>
  <c r="H568" i="15" s="1"/>
  <c r="F569" i="15"/>
  <c r="H569" i="15" s="1"/>
  <c r="F570" i="15"/>
  <c r="H570" i="15" s="1"/>
  <c r="F571" i="15"/>
  <c r="H571" i="15" s="1"/>
  <c r="F572" i="15"/>
  <c r="H572" i="15" s="1"/>
  <c r="F573" i="15"/>
  <c r="H573" i="15" s="1"/>
  <c r="F574" i="15"/>
  <c r="H574" i="15" s="1"/>
  <c r="F575" i="15"/>
  <c r="H575" i="15" s="1"/>
  <c r="F576" i="15"/>
  <c r="H576" i="15" s="1"/>
  <c r="F577" i="15"/>
  <c r="H577" i="15" s="1"/>
  <c r="F578" i="15"/>
  <c r="H578" i="15" s="1"/>
  <c r="F579" i="15"/>
  <c r="H579" i="15" s="1"/>
  <c r="F580" i="15"/>
  <c r="H580" i="15" s="1"/>
  <c r="F581" i="15"/>
  <c r="H581" i="15" s="1"/>
  <c r="F582" i="15"/>
  <c r="H582" i="15" s="1"/>
  <c r="F583" i="15"/>
  <c r="H583" i="15" s="1"/>
  <c r="F584" i="15"/>
  <c r="H584" i="15" s="1"/>
  <c r="F585" i="15"/>
  <c r="H585" i="15" s="1"/>
  <c r="F586" i="15"/>
  <c r="H586" i="15" s="1"/>
  <c r="F587" i="15"/>
  <c r="H587" i="15" s="1"/>
  <c r="F588" i="15"/>
  <c r="H588" i="15" s="1"/>
  <c r="F589" i="15"/>
  <c r="H589" i="15" s="1"/>
  <c r="F590" i="15"/>
  <c r="H590" i="15" s="1"/>
  <c r="F591" i="15"/>
  <c r="H591" i="15" s="1"/>
  <c r="F592" i="15"/>
  <c r="H592" i="15" s="1"/>
  <c r="F593" i="15"/>
  <c r="H593" i="15" s="1"/>
  <c r="F594" i="15"/>
  <c r="H594" i="15" s="1"/>
  <c r="F595" i="15"/>
  <c r="H595" i="15" s="1"/>
  <c r="F596" i="15"/>
  <c r="H596" i="15" s="1"/>
  <c r="F597" i="15"/>
  <c r="H597" i="15" s="1"/>
  <c r="F598" i="15"/>
  <c r="H598" i="15" s="1"/>
  <c r="F599" i="15"/>
  <c r="H599" i="15" s="1"/>
  <c r="F600" i="15"/>
  <c r="H600" i="15" s="1"/>
  <c r="F601" i="15"/>
  <c r="H601" i="15" s="1"/>
  <c r="F602" i="15"/>
  <c r="H602" i="15" s="1"/>
  <c r="F603" i="15"/>
  <c r="H603" i="15" s="1"/>
  <c r="F604" i="15"/>
  <c r="H604" i="15" s="1"/>
  <c r="F605" i="15"/>
  <c r="H605" i="15" s="1"/>
  <c r="F606" i="15"/>
  <c r="H606" i="15" s="1"/>
  <c r="F607" i="15"/>
  <c r="H607" i="15" s="1"/>
  <c r="F608" i="15"/>
  <c r="H608" i="15" s="1"/>
  <c r="F609" i="15"/>
  <c r="H609" i="15" s="1"/>
  <c r="F610" i="15"/>
  <c r="H610" i="15" s="1"/>
  <c r="F611" i="15"/>
  <c r="H611" i="15" s="1"/>
  <c r="F612" i="15"/>
  <c r="H612" i="15" s="1"/>
  <c r="F613" i="15"/>
  <c r="H613" i="15" s="1"/>
  <c r="F614" i="15"/>
  <c r="H614" i="15" s="1"/>
  <c r="F615" i="15"/>
  <c r="H615" i="15" s="1"/>
  <c r="F616" i="15"/>
  <c r="H616" i="15" s="1"/>
  <c r="F617" i="15"/>
  <c r="H617" i="15" s="1"/>
  <c r="F618" i="15"/>
  <c r="H618" i="15" s="1"/>
  <c r="F619" i="15"/>
  <c r="H619" i="15" s="1"/>
  <c r="F620" i="15"/>
  <c r="H620" i="15" s="1"/>
  <c r="F621" i="15"/>
  <c r="H621" i="15" s="1"/>
  <c r="F622" i="15"/>
  <c r="H622" i="15" s="1"/>
  <c r="F623" i="15"/>
  <c r="H623" i="15" s="1"/>
  <c r="F624" i="15"/>
  <c r="H624" i="15" s="1"/>
  <c r="F625" i="15"/>
  <c r="H625" i="15" s="1"/>
  <c r="F626" i="15"/>
  <c r="H626" i="15" s="1"/>
  <c r="F627" i="15"/>
  <c r="H627" i="15" s="1"/>
  <c r="F628" i="15"/>
  <c r="H628" i="15" s="1"/>
  <c r="F629" i="15"/>
  <c r="H629" i="15" s="1"/>
  <c r="F630" i="15"/>
  <c r="H630" i="15" s="1"/>
  <c r="F631" i="15"/>
  <c r="H631" i="15" s="1"/>
  <c r="F632" i="15"/>
  <c r="H632" i="15" s="1"/>
  <c r="F633" i="15"/>
  <c r="H633" i="15" s="1"/>
  <c r="F634" i="15"/>
  <c r="H634" i="15" s="1"/>
  <c r="F635" i="15"/>
  <c r="H635" i="15" s="1"/>
  <c r="F636" i="15"/>
  <c r="H636" i="15" s="1"/>
  <c r="F637" i="15"/>
  <c r="H637" i="15" s="1"/>
  <c r="F638" i="15"/>
  <c r="H638" i="15" s="1"/>
  <c r="F639" i="15"/>
  <c r="H639" i="15" s="1"/>
  <c r="F640" i="15"/>
  <c r="H640" i="15" s="1"/>
  <c r="F641" i="15"/>
  <c r="H641" i="15" s="1"/>
  <c r="F642" i="15"/>
  <c r="H642" i="15" s="1"/>
  <c r="F643" i="15"/>
  <c r="H643" i="15" s="1"/>
  <c r="F644" i="15"/>
  <c r="H644" i="15" s="1"/>
  <c r="F645" i="15"/>
  <c r="H645" i="15" s="1"/>
  <c r="F646" i="15"/>
  <c r="H646" i="15" s="1"/>
  <c r="F647" i="15"/>
  <c r="H647" i="15" s="1"/>
  <c r="F648" i="15"/>
  <c r="H648" i="15" s="1"/>
  <c r="F649" i="15"/>
  <c r="H649" i="15" s="1"/>
  <c r="F650" i="15"/>
  <c r="H650" i="15" s="1"/>
  <c r="F651" i="15"/>
  <c r="H651" i="15" s="1"/>
  <c r="F652" i="15"/>
  <c r="H652" i="15" s="1"/>
  <c r="F653" i="15"/>
  <c r="H653" i="15" s="1"/>
  <c r="F654" i="15"/>
  <c r="H654" i="15" s="1"/>
  <c r="F655" i="15"/>
  <c r="H655" i="15" s="1"/>
  <c r="F656" i="15"/>
  <c r="H656" i="15" s="1"/>
  <c r="F657" i="15"/>
  <c r="H657" i="15" s="1"/>
  <c r="F658" i="15"/>
  <c r="H658" i="15" s="1"/>
  <c r="F659" i="15"/>
  <c r="H659" i="15" s="1"/>
  <c r="F660" i="15"/>
  <c r="H660" i="15" s="1"/>
  <c r="F661" i="15"/>
  <c r="H661" i="15" s="1"/>
  <c r="F662" i="15"/>
  <c r="H662" i="15" s="1"/>
  <c r="F663" i="15"/>
  <c r="H663" i="15" s="1"/>
  <c r="F664" i="15"/>
  <c r="H664" i="15" s="1"/>
  <c r="F665" i="15"/>
  <c r="H665" i="15" s="1"/>
  <c r="F666" i="15"/>
  <c r="H666" i="15" s="1"/>
  <c r="F667" i="15"/>
  <c r="H667" i="15" s="1"/>
  <c r="F668" i="15"/>
  <c r="H668" i="15" s="1"/>
  <c r="F669" i="15"/>
  <c r="H669" i="15" s="1"/>
  <c r="F670" i="15"/>
  <c r="H670" i="15" s="1"/>
  <c r="F671" i="15"/>
  <c r="H671" i="15" s="1"/>
  <c r="F672" i="15"/>
  <c r="H672" i="15" s="1"/>
  <c r="F673" i="15"/>
  <c r="H673" i="15" s="1"/>
  <c r="F674" i="15"/>
  <c r="H674" i="15" s="1"/>
  <c r="F675" i="15"/>
  <c r="H675" i="15" s="1"/>
  <c r="F676" i="15"/>
  <c r="H676" i="15" s="1"/>
  <c r="F677" i="15"/>
  <c r="H677" i="15" s="1"/>
  <c r="F678" i="15"/>
  <c r="H678" i="15" s="1"/>
  <c r="F679" i="15"/>
  <c r="H679" i="15" s="1"/>
  <c r="F680" i="15"/>
  <c r="H680" i="15" s="1"/>
  <c r="F681" i="15"/>
  <c r="H681" i="15" s="1"/>
  <c r="F682" i="15"/>
  <c r="H682" i="15" s="1"/>
  <c r="F683" i="15"/>
  <c r="H683" i="15" s="1"/>
  <c r="F684" i="15"/>
  <c r="H684" i="15" s="1"/>
  <c r="F685" i="15"/>
  <c r="H685" i="15" s="1"/>
  <c r="F686" i="15"/>
  <c r="H686" i="15" s="1"/>
  <c r="F687" i="15"/>
  <c r="H687" i="15" s="1"/>
  <c r="F688" i="15"/>
  <c r="H688" i="15" s="1"/>
  <c r="F689" i="15"/>
  <c r="H689" i="15" s="1"/>
  <c r="F690" i="15"/>
  <c r="H690" i="15" s="1"/>
  <c r="F691" i="15"/>
  <c r="H691" i="15" s="1"/>
  <c r="F692" i="15"/>
  <c r="H692" i="15" s="1"/>
  <c r="F693" i="15"/>
  <c r="H693" i="15" s="1"/>
  <c r="F694" i="15"/>
  <c r="H694" i="15" s="1"/>
  <c r="F695" i="15"/>
  <c r="H695" i="15" s="1"/>
  <c r="F696" i="15"/>
  <c r="H696" i="15" s="1"/>
  <c r="F697" i="15"/>
  <c r="H697" i="15" s="1"/>
  <c r="F698" i="15"/>
  <c r="H698" i="15" s="1"/>
  <c r="F699" i="15"/>
  <c r="H699" i="15" s="1"/>
  <c r="F700" i="15"/>
  <c r="H700" i="15" s="1"/>
  <c r="F701" i="15"/>
  <c r="H701" i="15" s="1"/>
  <c r="F702" i="15"/>
  <c r="H702" i="15" s="1"/>
  <c r="F703" i="15"/>
  <c r="H703" i="15" s="1"/>
  <c r="F704" i="15"/>
  <c r="H704" i="15" s="1"/>
  <c r="F705" i="15"/>
  <c r="H705" i="15" s="1"/>
  <c r="F706" i="15"/>
  <c r="H706" i="15" s="1"/>
  <c r="F707" i="15"/>
  <c r="H707" i="15" s="1"/>
  <c r="F708" i="15"/>
  <c r="H708" i="15" s="1"/>
  <c r="F709" i="15"/>
  <c r="H709" i="15" s="1"/>
  <c r="F710" i="15"/>
  <c r="H710" i="15" s="1"/>
  <c r="F711" i="15"/>
  <c r="H711" i="15" s="1"/>
  <c r="F712" i="15"/>
  <c r="H712" i="15" s="1"/>
  <c r="F713" i="15"/>
  <c r="H713" i="15" s="1"/>
  <c r="F714" i="15"/>
  <c r="H714" i="15" s="1"/>
  <c r="F715" i="15"/>
  <c r="H715" i="15" s="1"/>
  <c r="F716" i="15"/>
  <c r="H716" i="15" s="1"/>
  <c r="F717" i="15"/>
  <c r="H717" i="15" s="1"/>
  <c r="F718" i="15"/>
  <c r="H718" i="15" s="1"/>
  <c r="F719" i="15"/>
  <c r="H719" i="15" s="1"/>
  <c r="F720" i="15"/>
  <c r="H720" i="15" s="1"/>
  <c r="F721" i="15"/>
  <c r="H721" i="15" s="1"/>
  <c r="F722" i="15"/>
  <c r="H722" i="15" s="1"/>
  <c r="F723" i="15"/>
  <c r="H723" i="15" s="1"/>
  <c r="F724" i="15"/>
  <c r="H724" i="15" s="1"/>
  <c r="F725" i="15"/>
  <c r="H725" i="15" s="1"/>
  <c r="F726" i="15"/>
  <c r="H726" i="15" s="1"/>
  <c r="F727" i="15"/>
  <c r="H727" i="15" s="1"/>
  <c r="F728" i="15"/>
  <c r="H728" i="15" s="1"/>
  <c r="F729" i="15"/>
  <c r="H729" i="15" s="1"/>
  <c r="F730" i="15"/>
  <c r="H730" i="15" s="1"/>
  <c r="F731" i="15"/>
  <c r="H731" i="15" s="1"/>
  <c r="F732" i="15"/>
  <c r="H732" i="15" s="1"/>
  <c r="F733" i="15"/>
  <c r="H733" i="15" s="1"/>
  <c r="F734" i="15"/>
  <c r="H734" i="15" s="1"/>
  <c r="F735" i="15"/>
  <c r="H735" i="15" s="1"/>
  <c r="F736" i="15"/>
  <c r="H736" i="15" s="1"/>
  <c r="F737" i="15"/>
  <c r="H737" i="15" s="1"/>
  <c r="F738" i="15"/>
  <c r="H738" i="15" s="1"/>
  <c r="F739" i="15"/>
  <c r="H739" i="15" s="1"/>
  <c r="F740" i="15"/>
  <c r="H740" i="15" s="1"/>
  <c r="F741" i="15"/>
  <c r="H741" i="15" s="1"/>
  <c r="F742" i="15"/>
  <c r="H742" i="15" s="1"/>
  <c r="F743" i="15"/>
  <c r="H743" i="15" s="1"/>
  <c r="F744" i="15"/>
  <c r="H744" i="15" s="1"/>
  <c r="F745" i="15"/>
  <c r="H745" i="15" s="1"/>
  <c r="F746" i="15"/>
  <c r="H746" i="15" s="1"/>
  <c r="F747" i="15"/>
  <c r="H747" i="15" s="1"/>
  <c r="F748" i="15"/>
  <c r="H748" i="15" s="1"/>
  <c r="F749" i="15"/>
  <c r="H749" i="15" s="1"/>
  <c r="F750" i="15"/>
  <c r="H750" i="15" s="1"/>
  <c r="F751" i="15"/>
  <c r="H751" i="15" s="1"/>
  <c r="F752" i="15"/>
  <c r="H752" i="15" s="1"/>
  <c r="F753" i="15"/>
  <c r="H753" i="15" s="1"/>
  <c r="F754" i="15"/>
  <c r="H754" i="15" s="1"/>
  <c r="F755" i="15"/>
  <c r="H755" i="15" s="1"/>
  <c r="F756" i="15"/>
  <c r="H756" i="15" s="1"/>
  <c r="F757" i="15"/>
  <c r="H757" i="15" s="1"/>
  <c r="F758" i="15"/>
  <c r="H758" i="15" s="1"/>
  <c r="F759" i="15"/>
  <c r="H759" i="15" s="1"/>
  <c r="F760" i="15"/>
  <c r="H760" i="15" s="1"/>
  <c r="F761" i="15"/>
  <c r="H761" i="15" s="1"/>
  <c r="F762" i="15"/>
  <c r="H762" i="15" s="1"/>
  <c r="F763" i="15"/>
  <c r="H763" i="15" s="1"/>
  <c r="F764" i="15"/>
  <c r="H764" i="15" s="1"/>
  <c r="F765" i="15"/>
  <c r="H765" i="15" s="1"/>
  <c r="F766" i="15"/>
  <c r="H766" i="15" s="1"/>
  <c r="F767" i="15"/>
  <c r="H767" i="15" s="1"/>
  <c r="F768" i="15"/>
  <c r="H768" i="15" s="1"/>
  <c r="F769" i="15"/>
  <c r="H769" i="15" s="1"/>
  <c r="F770" i="15"/>
  <c r="H770" i="15" s="1"/>
  <c r="F771" i="15"/>
  <c r="H771" i="15" s="1"/>
  <c r="F772" i="15"/>
  <c r="H772" i="15" s="1"/>
  <c r="F773" i="15"/>
  <c r="H773" i="15" s="1"/>
  <c r="F774" i="15"/>
  <c r="H774" i="15" s="1"/>
  <c r="F775" i="15"/>
  <c r="H775" i="15" s="1"/>
  <c r="F776" i="15"/>
  <c r="H776" i="15" s="1"/>
  <c r="F777" i="15"/>
  <c r="H777" i="15" s="1"/>
  <c r="F778" i="15"/>
  <c r="H778" i="15" s="1"/>
  <c r="F779" i="15"/>
  <c r="H779" i="15" s="1"/>
  <c r="F780" i="15"/>
  <c r="H780" i="15" s="1"/>
  <c r="F781" i="15"/>
  <c r="H781" i="15" s="1"/>
  <c r="F782" i="15"/>
  <c r="H782" i="15" s="1"/>
  <c r="F783" i="15"/>
  <c r="H783" i="15" s="1"/>
  <c r="F784" i="15"/>
  <c r="H784" i="15" s="1"/>
  <c r="F785" i="15"/>
  <c r="H785" i="15" s="1"/>
  <c r="F786" i="15"/>
  <c r="H786" i="15" s="1"/>
  <c r="F787" i="15"/>
  <c r="H787" i="15" s="1"/>
  <c r="F788" i="15"/>
  <c r="H788" i="15" s="1"/>
  <c r="F789" i="15"/>
  <c r="H789" i="15" s="1"/>
  <c r="F790" i="15"/>
  <c r="H790" i="15" s="1"/>
  <c r="F791" i="15"/>
  <c r="H791" i="15" s="1"/>
  <c r="F792" i="15"/>
  <c r="H792" i="15" s="1"/>
  <c r="F793" i="15"/>
  <c r="H793" i="15" s="1"/>
  <c r="F794" i="15"/>
  <c r="H794" i="15" s="1"/>
  <c r="F795" i="15"/>
  <c r="H795" i="15" s="1"/>
  <c r="F796" i="15"/>
  <c r="H796" i="15" s="1"/>
  <c r="F797" i="15"/>
  <c r="H797" i="15" s="1"/>
  <c r="F798" i="15"/>
  <c r="H798" i="15" s="1"/>
  <c r="F799" i="15"/>
  <c r="H799" i="15" s="1"/>
  <c r="F800" i="15"/>
  <c r="H800" i="15" s="1"/>
  <c r="F801" i="15"/>
  <c r="H801" i="15" s="1"/>
  <c r="F802" i="15"/>
  <c r="H802" i="15" s="1"/>
  <c r="F803" i="15"/>
  <c r="H803" i="15" s="1"/>
  <c r="F804" i="15"/>
  <c r="H804" i="15" s="1"/>
  <c r="F805" i="15"/>
  <c r="H805" i="15" s="1"/>
  <c r="F806" i="15"/>
  <c r="H806" i="15" s="1"/>
  <c r="F807" i="15"/>
  <c r="H807" i="15" s="1"/>
  <c r="F808" i="15"/>
  <c r="H808" i="15" s="1"/>
  <c r="F809" i="15"/>
  <c r="H809" i="15" s="1"/>
  <c r="F810" i="15"/>
  <c r="H810" i="15" s="1"/>
  <c r="F811" i="15"/>
  <c r="H811" i="15" s="1"/>
  <c r="F812" i="15"/>
  <c r="H812" i="15" s="1"/>
  <c r="F813" i="15"/>
  <c r="H813" i="15" s="1"/>
  <c r="F814" i="15"/>
  <c r="H814" i="15" s="1"/>
  <c r="F815" i="15"/>
  <c r="H815" i="15" s="1"/>
  <c r="F816" i="15"/>
  <c r="H816" i="15" s="1"/>
  <c r="F817" i="15"/>
  <c r="H817" i="15" s="1"/>
  <c r="F818" i="15"/>
  <c r="H818" i="15" s="1"/>
  <c r="F819" i="15"/>
  <c r="H819" i="15" s="1"/>
  <c r="F820" i="15"/>
  <c r="H820" i="15" s="1"/>
  <c r="F821" i="15"/>
  <c r="H821" i="15" s="1"/>
  <c r="F822" i="15"/>
  <c r="H822" i="15" s="1"/>
  <c r="F823" i="15"/>
  <c r="H823" i="15" s="1"/>
  <c r="F824" i="15"/>
  <c r="H824" i="15" s="1"/>
  <c r="F825" i="15"/>
  <c r="H825" i="15" s="1"/>
  <c r="F826" i="15"/>
  <c r="H826" i="15" s="1"/>
  <c r="F827" i="15"/>
  <c r="H827" i="15" s="1"/>
  <c r="F828" i="15"/>
  <c r="H828" i="15" s="1"/>
  <c r="F829" i="15"/>
  <c r="H829" i="15" s="1"/>
  <c r="F830" i="15"/>
  <c r="H830" i="15" s="1"/>
  <c r="F831" i="15"/>
  <c r="H831" i="15" s="1"/>
  <c r="F832" i="15"/>
  <c r="H832" i="15" s="1"/>
  <c r="F833" i="15"/>
  <c r="H833" i="15" s="1"/>
  <c r="F834" i="15"/>
  <c r="H834" i="15" s="1"/>
  <c r="F835" i="15"/>
  <c r="H835" i="15" s="1"/>
  <c r="F836" i="15"/>
  <c r="H836" i="15" s="1"/>
  <c r="F837" i="15"/>
  <c r="H837" i="15" s="1"/>
  <c r="F838" i="15"/>
  <c r="H838" i="15" s="1"/>
  <c r="F839" i="15"/>
  <c r="H839" i="15" s="1"/>
  <c r="F840" i="15"/>
  <c r="H840" i="15" s="1"/>
  <c r="F841" i="15"/>
  <c r="H841" i="15" s="1"/>
  <c r="F842" i="15"/>
  <c r="H842" i="15" s="1"/>
  <c r="F843" i="15"/>
  <c r="H843" i="15" s="1"/>
  <c r="F844" i="15"/>
  <c r="H844" i="15" s="1"/>
  <c r="F845" i="15"/>
  <c r="H845" i="15" s="1"/>
  <c r="F846" i="15"/>
  <c r="H846" i="15" s="1"/>
  <c r="F847" i="15"/>
  <c r="H847" i="15" s="1"/>
  <c r="F848" i="15"/>
  <c r="H848" i="15" s="1"/>
  <c r="F849" i="15"/>
  <c r="H849" i="15" s="1"/>
  <c r="F850" i="15"/>
  <c r="H850" i="15" s="1"/>
  <c r="F851" i="15"/>
  <c r="H851" i="15" s="1"/>
  <c r="F852" i="15"/>
  <c r="H852" i="15" s="1"/>
  <c r="F853" i="15"/>
  <c r="H853" i="15" s="1"/>
  <c r="F854" i="15"/>
  <c r="H854" i="15" s="1"/>
  <c r="F855" i="15"/>
  <c r="H855" i="15" s="1"/>
  <c r="F856" i="15"/>
  <c r="H856" i="15" s="1"/>
  <c r="F857" i="15"/>
  <c r="H857" i="15" s="1"/>
  <c r="F858" i="15"/>
  <c r="H858" i="15" s="1"/>
  <c r="F859" i="15"/>
  <c r="H859" i="15" s="1"/>
  <c r="F860" i="15"/>
  <c r="H860" i="15" s="1"/>
  <c r="F861" i="15"/>
  <c r="H861" i="15" s="1"/>
  <c r="F862" i="15"/>
  <c r="H862" i="15" s="1"/>
  <c r="F863" i="15"/>
  <c r="H863" i="15" s="1"/>
  <c r="F864" i="15"/>
  <c r="H864" i="15" s="1"/>
  <c r="F865" i="15"/>
  <c r="H865" i="15" s="1"/>
  <c r="F866" i="15"/>
  <c r="H866" i="15" s="1"/>
  <c r="F867" i="15"/>
  <c r="H867" i="15" s="1"/>
  <c r="F868" i="15"/>
  <c r="H868" i="15" s="1"/>
  <c r="F869" i="15"/>
  <c r="H869" i="15" s="1"/>
  <c r="F870" i="15"/>
  <c r="H870" i="15" s="1"/>
  <c r="F871" i="15"/>
  <c r="H871" i="15" s="1"/>
  <c r="F872" i="15"/>
  <c r="H872" i="15" s="1"/>
  <c r="F873" i="15"/>
  <c r="H873" i="15" s="1"/>
  <c r="F874" i="15"/>
  <c r="H874" i="15" s="1"/>
  <c r="F875" i="15"/>
  <c r="H875" i="15" s="1"/>
  <c r="F876" i="15"/>
  <c r="H876" i="15" s="1"/>
  <c r="F877" i="15"/>
  <c r="H877" i="15" s="1"/>
  <c r="F878" i="15"/>
  <c r="H878" i="15" s="1"/>
  <c r="F879" i="15"/>
  <c r="H879" i="15" s="1"/>
  <c r="F880" i="15"/>
  <c r="H880" i="15" s="1"/>
  <c r="F881" i="15"/>
  <c r="H881" i="15" s="1"/>
  <c r="F882" i="15"/>
  <c r="H882" i="15" s="1"/>
  <c r="F883" i="15"/>
  <c r="H883" i="15" s="1"/>
  <c r="F884" i="15"/>
  <c r="H884" i="15" s="1"/>
  <c r="F885" i="15"/>
  <c r="H885" i="15" s="1"/>
  <c r="F886" i="15"/>
  <c r="H886" i="15" s="1"/>
  <c r="F887" i="15"/>
  <c r="H887" i="15" s="1"/>
  <c r="F888" i="15"/>
  <c r="H888" i="15" s="1"/>
  <c r="F889" i="15"/>
  <c r="H889" i="15" s="1"/>
  <c r="F890" i="15"/>
  <c r="H890" i="15" s="1"/>
  <c r="F891" i="15"/>
  <c r="H891" i="15" s="1"/>
  <c r="F892" i="15"/>
  <c r="H892" i="15" s="1"/>
  <c r="F893" i="15"/>
  <c r="H893" i="15" s="1"/>
  <c r="F894" i="15"/>
  <c r="H894" i="15" s="1"/>
  <c r="F895" i="15"/>
  <c r="H895" i="15" s="1"/>
  <c r="F896" i="15"/>
  <c r="H896" i="15" s="1"/>
  <c r="F897" i="15"/>
  <c r="H897" i="15" s="1"/>
  <c r="F898" i="15"/>
  <c r="H898" i="15" s="1"/>
  <c r="F899" i="15"/>
  <c r="H899" i="15" s="1"/>
  <c r="F900" i="15"/>
  <c r="H900" i="15" s="1"/>
  <c r="F901" i="15"/>
  <c r="H901" i="15" s="1"/>
  <c r="F902" i="15"/>
  <c r="H902" i="15" s="1"/>
  <c r="F903" i="15"/>
  <c r="H903" i="15" s="1"/>
  <c r="F904" i="15"/>
  <c r="H904" i="15" s="1"/>
  <c r="F905" i="15"/>
  <c r="H905" i="15" s="1"/>
  <c r="F906" i="15"/>
  <c r="H906" i="15" s="1"/>
  <c r="F907" i="15"/>
  <c r="H907" i="15" s="1"/>
  <c r="F908" i="15"/>
  <c r="H908" i="15" s="1"/>
  <c r="F909" i="15"/>
  <c r="H909" i="15" s="1"/>
  <c r="F910" i="15"/>
  <c r="H910" i="15" s="1"/>
  <c r="F911" i="15"/>
  <c r="H911" i="15" s="1"/>
  <c r="F912" i="15"/>
  <c r="H912" i="15" s="1"/>
  <c r="F913" i="15"/>
  <c r="H913" i="15" s="1"/>
  <c r="F914" i="15"/>
  <c r="H914" i="15" s="1"/>
  <c r="F915" i="15"/>
  <c r="H915" i="15" s="1"/>
  <c r="F916" i="15"/>
  <c r="H916" i="15" s="1"/>
  <c r="F917" i="15"/>
  <c r="H917" i="15" s="1"/>
  <c r="F918" i="15"/>
  <c r="H918" i="15" s="1"/>
  <c r="F919" i="15"/>
  <c r="H919" i="15" s="1"/>
  <c r="F920" i="15"/>
  <c r="H920" i="15" s="1"/>
  <c r="F921" i="15"/>
  <c r="H921" i="15" s="1"/>
  <c r="F922" i="15"/>
  <c r="H922" i="15" s="1"/>
  <c r="F923" i="15"/>
  <c r="H923" i="15" s="1"/>
  <c r="F924" i="15"/>
  <c r="H924" i="15" s="1"/>
  <c r="F925" i="15"/>
  <c r="H925" i="15" s="1"/>
  <c r="F926" i="15"/>
  <c r="H926" i="15" s="1"/>
  <c r="F927" i="15"/>
  <c r="H927" i="15" s="1"/>
  <c r="F928" i="15"/>
  <c r="H928" i="15" s="1"/>
  <c r="F929" i="15"/>
  <c r="H929" i="15" s="1"/>
  <c r="F930" i="15"/>
  <c r="H930" i="15" s="1"/>
  <c r="F931" i="15"/>
  <c r="H931" i="15" s="1"/>
  <c r="F932" i="15"/>
  <c r="H932" i="15" s="1"/>
  <c r="F933" i="15"/>
  <c r="H933" i="15" s="1"/>
  <c r="F934" i="15"/>
  <c r="H934" i="15" s="1"/>
  <c r="F935" i="15"/>
  <c r="H935" i="15" s="1"/>
  <c r="F936" i="15"/>
  <c r="H936" i="15" s="1"/>
  <c r="F937" i="15"/>
  <c r="H937" i="15" s="1"/>
  <c r="F938" i="15"/>
  <c r="H938" i="15" s="1"/>
  <c r="F939" i="15"/>
  <c r="H939" i="15" s="1"/>
  <c r="F940" i="15"/>
  <c r="H940" i="15" s="1"/>
  <c r="F941" i="15"/>
  <c r="H941" i="15" s="1"/>
  <c r="F942" i="15"/>
  <c r="H942" i="15" s="1"/>
  <c r="F943" i="15"/>
  <c r="H943" i="15" s="1"/>
  <c r="F944" i="15"/>
  <c r="H944" i="15" s="1"/>
  <c r="F945" i="15"/>
  <c r="H945" i="15" s="1"/>
  <c r="F946" i="15"/>
  <c r="H946" i="15" s="1"/>
  <c r="F947" i="15"/>
  <c r="H947" i="15" s="1"/>
  <c r="F948" i="15"/>
  <c r="H948" i="15" s="1"/>
  <c r="F949" i="15"/>
  <c r="H949" i="15" s="1"/>
  <c r="F950" i="15"/>
  <c r="H950" i="15" s="1"/>
  <c r="F951" i="15"/>
  <c r="H951" i="15" s="1"/>
  <c r="F952" i="15"/>
  <c r="H952" i="15" s="1"/>
  <c r="F953" i="15"/>
  <c r="H953" i="15" s="1"/>
  <c r="F954" i="15"/>
  <c r="H954" i="15" s="1"/>
  <c r="F955" i="15"/>
  <c r="H955" i="15" s="1"/>
  <c r="F956" i="15"/>
  <c r="H956" i="15" s="1"/>
  <c r="F957" i="15"/>
  <c r="H957" i="15" s="1"/>
  <c r="F958" i="15"/>
  <c r="H958" i="15" s="1"/>
  <c r="F959" i="15"/>
  <c r="H959" i="15" s="1"/>
  <c r="F960" i="15"/>
  <c r="H960" i="15" s="1"/>
  <c r="F961" i="15"/>
  <c r="H961" i="15" s="1"/>
  <c r="F962" i="15"/>
  <c r="H962" i="15" s="1"/>
  <c r="F963" i="15"/>
  <c r="H963" i="15" s="1"/>
  <c r="F964" i="15"/>
  <c r="H964" i="15" s="1"/>
  <c r="F965" i="15"/>
  <c r="H965" i="15" s="1"/>
  <c r="F966" i="15"/>
  <c r="H966" i="15" s="1"/>
  <c r="F967" i="15"/>
  <c r="H967" i="15" s="1"/>
  <c r="F968" i="15"/>
  <c r="H968" i="15" s="1"/>
  <c r="F969" i="15"/>
  <c r="H969" i="15" s="1"/>
  <c r="F970" i="15"/>
  <c r="H970" i="15" s="1"/>
  <c r="F971" i="15"/>
  <c r="H971" i="15" s="1"/>
  <c r="F972" i="15"/>
  <c r="H972" i="15" s="1"/>
  <c r="F973" i="15"/>
  <c r="H973" i="15" s="1"/>
  <c r="F974" i="15"/>
  <c r="H974" i="15" s="1"/>
  <c r="F975" i="15"/>
  <c r="H975" i="15" s="1"/>
  <c r="F976" i="15"/>
  <c r="H976" i="15" s="1"/>
  <c r="F977" i="15"/>
  <c r="H977" i="15" s="1"/>
  <c r="F978" i="15"/>
  <c r="H978" i="15" s="1"/>
  <c r="F979" i="15"/>
  <c r="H979" i="15" s="1"/>
  <c r="F980" i="15"/>
  <c r="H980" i="15" s="1"/>
  <c r="F981" i="15"/>
  <c r="H981" i="15" s="1"/>
  <c r="F982" i="15"/>
  <c r="H982" i="15" s="1"/>
  <c r="F983" i="15"/>
  <c r="H983" i="15" s="1"/>
  <c r="F984" i="15"/>
  <c r="H984" i="15" s="1"/>
  <c r="F985" i="15"/>
  <c r="H985" i="15" s="1"/>
  <c r="F986" i="15"/>
  <c r="H986" i="15" s="1"/>
  <c r="F987" i="15"/>
  <c r="H987" i="15" s="1"/>
  <c r="F988" i="15"/>
  <c r="H988" i="15" s="1"/>
  <c r="F989" i="15"/>
  <c r="H989" i="15" s="1"/>
  <c r="F990" i="15"/>
  <c r="H990" i="15" s="1"/>
  <c r="F991" i="15"/>
  <c r="H991" i="15" s="1"/>
  <c r="F992" i="15"/>
  <c r="H992" i="15" s="1"/>
  <c r="F993" i="15"/>
  <c r="H993" i="15" s="1"/>
  <c r="F994" i="15"/>
  <c r="H994" i="15" s="1"/>
  <c r="F995" i="15"/>
  <c r="H995" i="15" s="1"/>
  <c r="F996" i="15"/>
  <c r="H996" i="15" s="1"/>
  <c r="F997" i="15"/>
  <c r="H997" i="15" s="1"/>
  <c r="F998" i="15"/>
  <c r="H998" i="15" s="1"/>
  <c r="F999" i="15"/>
  <c r="H999" i="15" s="1"/>
  <c r="F1000" i="15"/>
  <c r="H1000" i="15" s="1"/>
  <c r="F1001" i="15"/>
  <c r="H1001" i="15" s="1"/>
  <c r="F1002" i="15"/>
  <c r="H1002" i="15" s="1"/>
  <c r="F1003" i="15"/>
  <c r="H1003" i="15" s="1"/>
  <c r="F1004" i="15"/>
  <c r="H1004" i="15" s="1"/>
  <c r="F1005" i="15"/>
  <c r="H1005" i="15" s="1"/>
  <c r="F1006" i="15"/>
  <c r="H1006" i="15" s="1"/>
  <c r="F1007" i="15"/>
  <c r="H1007" i="15" s="1"/>
  <c r="F1008" i="15"/>
  <c r="H1008" i="15" s="1"/>
  <c r="F1009" i="15"/>
  <c r="H1009" i="15" s="1"/>
  <c r="F1010" i="15"/>
  <c r="H1010" i="15" s="1"/>
  <c r="F1011" i="15"/>
  <c r="H1011" i="15" s="1"/>
  <c r="F1012" i="15"/>
  <c r="H1012" i="15" s="1"/>
  <c r="F1013" i="15"/>
  <c r="H1013" i="15" s="1"/>
  <c r="F1014" i="15"/>
  <c r="H1014" i="15" s="1"/>
  <c r="F1015" i="15"/>
  <c r="H1015" i="15" s="1"/>
  <c r="F1016" i="15"/>
  <c r="H1016" i="15" s="1"/>
  <c r="F1017" i="15"/>
  <c r="H1017" i="15" s="1"/>
  <c r="F1018" i="15"/>
  <c r="H1018" i="15" s="1"/>
  <c r="F1019" i="15"/>
  <c r="H1019" i="15" s="1"/>
  <c r="F1020" i="15"/>
  <c r="H1020" i="15" s="1"/>
  <c r="F1021" i="15"/>
  <c r="H1021" i="15" s="1"/>
  <c r="F1022" i="15"/>
  <c r="H1022" i="15" s="1"/>
  <c r="F1023" i="15"/>
  <c r="H1023" i="15" s="1"/>
  <c r="F1024" i="15"/>
  <c r="H1024" i="15" s="1"/>
  <c r="F1025" i="15"/>
  <c r="H1025" i="15" s="1"/>
  <c r="F1026" i="15"/>
  <c r="H1026" i="15" s="1"/>
  <c r="F1027" i="15"/>
  <c r="H1027" i="15" s="1"/>
  <c r="F1028" i="15"/>
  <c r="H1028" i="15" s="1"/>
  <c r="F1029" i="15"/>
  <c r="H1029" i="15" s="1"/>
  <c r="F1030" i="15"/>
  <c r="H1030" i="15" s="1"/>
  <c r="F1031" i="15"/>
  <c r="H1031" i="15" s="1"/>
  <c r="F1032" i="15"/>
  <c r="H1032" i="15" s="1"/>
  <c r="F1033" i="15"/>
  <c r="H1033" i="15" s="1"/>
  <c r="F1034" i="15"/>
  <c r="H1034" i="15" s="1"/>
  <c r="F1035" i="15"/>
  <c r="H1035" i="15" s="1"/>
  <c r="F1036" i="15"/>
  <c r="H1036" i="15" s="1"/>
  <c r="F1037" i="15"/>
  <c r="H1037" i="15" s="1"/>
  <c r="F1038" i="15"/>
  <c r="H1038" i="15" s="1"/>
  <c r="F1039" i="15"/>
  <c r="H1039" i="15" s="1"/>
  <c r="F1040" i="15"/>
  <c r="H1040" i="15" s="1"/>
  <c r="F1041" i="15"/>
  <c r="H1041" i="15" s="1"/>
  <c r="F1042" i="15"/>
  <c r="H1042" i="15" s="1"/>
  <c r="F1043" i="15"/>
  <c r="H1043" i="15" s="1"/>
  <c r="F1044" i="15"/>
  <c r="H1044" i="15" s="1"/>
  <c r="F1045" i="15"/>
  <c r="H1045" i="15" s="1"/>
  <c r="F1046" i="15"/>
  <c r="H1046" i="15" s="1"/>
  <c r="F1047" i="15"/>
  <c r="H1047" i="15" s="1"/>
  <c r="F1048" i="15"/>
  <c r="H1048" i="15" s="1"/>
  <c r="F1049" i="15"/>
  <c r="H1049" i="15" s="1"/>
  <c r="F1050" i="15"/>
  <c r="H1050" i="15" s="1"/>
  <c r="F1051" i="15"/>
  <c r="H1051" i="15" s="1"/>
  <c r="F1052" i="15"/>
  <c r="H1052" i="15" s="1"/>
  <c r="F1053" i="15"/>
  <c r="H1053" i="15" s="1"/>
  <c r="F1054" i="15"/>
  <c r="H1054" i="15" s="1"/>
  <c r="F1055" i="15"/>
  <c r="H1055" i="15" s="1"/>
  <c r="F1056" i="15"/>
  <c r="H1056" i="15" s="1"/>
  <c r="F1057" i="15"/>
  <c r="H1057" i="15" s="1"/>
  <c r="F1058" i="15"/>
  <c r="H1058" i="15" s="1"/>
  <c r="F1059" i="15"/>
  <c r="H1059" i="15" s="1"/>
  <c r="F1060" i="15"/>
  <c r="H1060" i="15" s="1"/>
  <c r="F1061" i="15"/>
  <c r="H1061" i="15" s="1"/>
  <c r="F1062" i="15"/>
  <c r="H1062" i="15" s="1"/>
  <c r="F1063" i="15"/>
  <c r="H1063" i="15" s="1"/>
  <c r="F1064" i="15"/>
  <c r="H1064" i="15" s="1"/>
  <c r="F1065" i="15"/>
  <c r="H1065" i="15" s="1"/>
  <c r="F1066" i="15"/>
  <c r="H1066" i="15" s="1"/>
  <c r="F1067" i="15"/>
  <c r="H1067" i="15" s="1"/>
  <c r="F1068" i="15"/>
  <c r="H1068" i="15" s="1"/>
  <c r="F1069" i="15"/>
  <c r="H1069" i="15" s="1"/>
  <c r="F1070" i="15"/>
  <c r="H1070" i="15" s="1"/>
  <c r="F1071" i="15"/>
  <c r="H1071" i="15" s="1"/>
  <c r="F1072" i="15"/>
  <c r="H1072" i="15" s="1"/>
  <c r="F1073" i="15"/>
  <c r="H1073" i="15" s="1"/>
  <c r="F1074" i="15"/>
  <c r="H1074" i="15" s="1"/>
  <c r="F1075" i="15"/>
  <c r="H1075" i="15" s="1"/>
  <c r="F1076" i="15"/>
  <c r="H1076" i="15" s="1"/>
  <c r="F1077" i="15"/>
  <c r="H1077" i="15" s="1"/>
  <c r="F1078" i="15"/>
  <c r="H1078" i="15" s="1"/>
  <c r="F1079" i="15"/>
  <c r="H1079" i="15" s="1"/>
  <c r="F1080" i="15"/>
  <c r="H1080" i="15" s="1"/>
  <c r="F1081" i="15"/>
  <c r="H1081" i="15" s="1"/>
  <c r="F1082" i="15"/>
  <c r="H1082" i="15" s="1"/>
  <c r="F1083" i="15"/>
  <c r="H1083" i="15" s="1"/>
  <c r="F1084" i="15"/>
  <c r="H1084" i="15" s="1"/>
  <c r="F1085" i="15"/>
  <c r="H1085" i="15" s="1"/>
  <c r="F1086" i="15"/>
  <c r="H1086" i="15" s="1"/>
  <c r="F1087" i="15"/>
  <c r="H1087" i="15" s="1"/>
  <c r="F1088" i="15"/>
  <c r="H1088" i="15" s="1"/>
  <c r="F1089" i="15"/>
  <c r="H1089" i="15" s="1"/>
  <c r="F1090" i="15"/>
  <c r="H1090" i="15" s="1"/>
  <c r="F1091" i="15"/>
  <c r="H1091" i="15" s="1"/>
  <c r="F1092" i="15"/>
  <c r="H1092" i="15" s="1"/>
  <c r="F1093" i="15"/>
  <c r="H1093" i="15" s="1"/>
  <c r="F1094" i="15"/>
  <c r="H1094" i="15" s="1"/>
  <c r="F1095" i="15"/>
  <c r="H1095" i="15" s="1"/>
  <c r="F1096" i="15"/>
  <c r="H1096" i="15" s="1"/>
  <c r="F1097" i="15"/>
  <c r="H1097" i="15" s="1"/>
  <c r="F1098" i="15"/>
  <c r="H1098" i="15" s="1"/>
  <c r="F1099" i="15"/>
  <c r="H1099" i="15" s="1"/>
  <c r="F1100" i="15"/>
  <c r="H1100" i="15" s="1"/>
  <c r="F1101" i="15"/>
  <c r="H1101" i="15" s="1"/>
  <c r="F1102" i="15"/>
  <c r="H1102" i="15" s="1"/>
  <c r="F1103" i="15"/>
  <c r="H1103" i="15" s="1"/>
  <c r="F1104" i="15"/>
  <c r="H1104" i="15" s="1"/>
  <c r="F1105" i="15"/>
  <c r="H1105" i="15" s="1"/>
  <c r="F1106" i="15"/>
  <c r="H1106" i="15" s="1"/>
  <c r="F1107" i="15"/>
  <c r="H1107" i="15" s="1"/>
  <c r="F1108" i="15"/>
  <c r="H1108" i="15" s="1"/>
  <c r="F1109" i="15"/>
  <c r="H1109" i="15" s="1"/>
  <c r="F1110" i="15"/>
  <c r="H1110" i="15" s="1"/>
  <c r="F1111" i="15"/>
  <c r="H1111" i="15" s="1"/>
  <c r="F1112" i="15"/>
  <c r="H1112" i="15" s="1"/>
  <c r="F1113" i="15"/>
  <c r="H1113" i="15" s="1"/>
  <c r="F1114" i="15"/>
  <c r="H1114" i="15" s="1"/>
  <c r="F1115" i="15"/>
  <c r="H1115" i="15" s="1"/>
  <c r="F1116" i="15"/>
  <c r="H1116" i="15" s="1"/>
  <c r="F1117" i="15"/>
  <c r="H1117" i="15" s="1"/>
  <c r="F1118" i="15"/>
  <c r="H1118" i="15" s="1"/>
  <c r="F1119" i="15"/>
  <c r="H1119" i="15" s="1"/>
  <c r="F1120" i="15"/>
  <c r="H1120" i="15" s="1"/>
  <c r="F1121" i="15"/>
  <c r="H1121" i="15" s="1"/>
  <c r="F1122" i="15"/>
  <c r="H1122" i="15" s="1"/>
  <c r="F1123" i="15"/>
  <c r="H1123" i="15" s="1"/>
  <c r="F1124" i="15"/>
  <c r="H1124" i="15" s="1"/>
  <c r="F1125" i="15"/>
  <c r="H1125" i="15" s="1"/>
  <c r="F1126" i="15"/>
  <c r="H1126" i="15" s="1"/>
  <c r="F1127" i="15"/>
  <c r="H1127" i="15" s="1"/>
  <c r="F1128" i="15"/>
  <c r="H1128" i="15" s="1"/>
  <c r="F1129" i="15"/>
  <c r="H1129" i="15" s="1"/>
  <c r="F1130" i="15"/>
  <c r="H1130" i="15" s="1"/>
  <c r="F1131" i="15"/>
  <c r="H1131" i="15" s="1"/>
  <c r="F1132" i="15"/>
  <c r="H1132" i="15" s="1"/>
  <c r="F1133" i="15"/>
  <c r="H1133" i="15" s="1"/>
  <c r="F1134" i="15"/>
  <c r="H1134" i="15" s="1"/>
  <c r="F1135" i="15"/>
  <c r="H1135" i="15" s="1"/>
  <c r="F1136" i="15"/>
  <c r="H1136" i="15" s="1"/>
  <c r="F1137" i="15"/>
  <c r="H1137" i="15" s="1"/>
  <c r="F1138" i="15"/>
  <c r="H1138" i="15" s="1"/>
  <c r="F1139" i="15"/>
  <c r="H1139" i="15" s="1"/>
  <c r="F1140" i="15"/>
  <c r="H1140" i="15" s="1"/>
  <c r="F1141" i="15"/>
  <c r="H1141" i="15" s="1"/>
  <c r="F1142" i="15"/>
  <c r="H1142" i="15" s="1"/>
  <c r="F1143" i="15"/>
  <c r="H1143" i="15" s="1"/>
  <c r="F1144" i="15"/>
  <c r="H1144" i="15" s="1"/>
  <c r="F1145" i="15"/>
  <c r="H1145" i="15" s="1"/>
  <c r="F1146" i="15"/>
  <c r="H1146" i="15" s="1"/>
  <c r="F1147" i="15"/>
  <c r="H1147" i="15" s="1"/>
  <c r="F1148" i="15"/>
  <c r="H1148" i="15" s="1"/>
  <c r="F1149" i="15"/>
  <c r="H1149" i="15" s="1"/>
  <c r="F1150" i="15"/>
  <c r="H1150" i="15" s="1"/>
  <c r="F1151" i="15"/>
  <c r="H1151" i="15" s="1"/>
  <c r="F1152" i="15"/>
  <c r="H1152" i="15" s="1"/>
  <c r="F1153" i="15"/>
  <c r="H1153" i="15" s="1"/>
  <c r="F1154" i="15"/>
  <c r="H1154" i="15" s="1"/>
  <c r="F1155" i="15"/>
  <c r="H1155" i="15" s="1"/>
  <c r="F1156" i="15"/>
  <c r="H1156" i="15" s="1"/>
  <c r="F1157" i="15"/>
  <c r="H1157" i="15" s="1"/>
  <c r="F1158" i="15"/>
  <c r="H1158" i="15" s="1"/>
  <c r="F1159" i="15"/>
  <c r="H1159" i="15" s="1"/>
  <c r="F1160" i="15"/>
  <c r="H1160" i="15" s="1"/>
  <c r="F1161" i="15"/>
  <c r="H1161" i="15" s="1"/>
  <c r="F1162" i="15"/>
  <c r="H1162" i="15" s="1"/>
  <c r="F1163" i="15"/>
  <c r="H1163" i="15" s="1"/>
  <c r="F1164" i="15"/>
  <c r="H1164" i="15" s="1"/>
  <c r="F1165" i="15"/>
  <c r="H1165" i="15" s="1"/>
  <c r="F1166" i="15"/>
  <c r="H1166" i="15" s="1"/>
  <c r="F1167" i="15"/>
  <c r="H1167" i="15" s="1"/>
  <c r="F1168" i="15"/>
  <c r="H1168" i="15" s="1"/>
  <c r="F1169" i="15"/>
  <c r="H1169" i="15" s="1"/>
  <c r="F1170" i="15"/>
  <c r="H1170" i="15" s="1"/>
  <c r="F1171" i="15"/>
  <c r="H1171" i="15" s="1"/>
  <c r="F1172" i="15"/>
  <c r="H1172" i="15" s="1"/>
  <c r="F1173" i="15"/>
  <c r="H1173" i="15" s="1"/>
  <c r="F1174" i="15"/>
  <c r="H1174" i="15" s="1"/>
  <c r="F1175" i="15"/>
  <c r="H1175" i="15" s="1"/>
  <c r="F1176" i="15"/>
  <c r="H1176" i="15" s="1"/>
  <c r="F1177" i="15"/>
  <c r="H1177" i="15" s="1"/>
  <c r="F1178" i="15"/>
  <c r="H1178" i="15" s="1"/>
  <c r="F1179" i="15"/>
  <c r="H1179" i="15" s="1"/>
  <c r="F1180" i="15"/>
  <c r="H1180" i="15" s="1"/>
  <c r="F1181" i="15"/>
  <c r="H1181" i="15" s="1"/>
  <c r="F1182" i="15"/>
  <c r="H1182" i="15" s="1"/>
  <c r="F1183" i="15"/>
  <c r="H1183" i="15" s="1"/>
  <c r="F1184" i="15"/>
  <c r="H1184" i="15" s="1"/>
  <c r="F1185" i="15"/>
  <c r="H1185" i="15" s="1"/>
  <c r="F1186" i="15"/>
  <c r="H1186" i="15" s="1"/>
  <c r="F1187" i="15"/>
  <c r="H1187" i="15" s="1"/>
  <c r="F1188" i="15"/>
  <c r="H1188" i="15" s="1"/>
  <c r="F1189" i="15"/>
  <c r="H1189" i="15" s="1"/>
  <c r="F1190" i="15"/>
  <c r="H1190" i="15" s="1"/>
  <c r="F1191" i="15"/>
  <c r="H1191" i="15" s="1"/>
  <c r="F1192" i="15"/>
  <c r="H1192" i="15" s="1"/>
  <c r="F1193" i="15"/>
  <c r="H1193" i="15" s="1"/>
  <c r="F1194" i="15"/>
  <c r="H1194" i="15" s="1"/>
  <c r="F1195" i="15"/>
  <c r="H1195" i="15" s="1"/>
  <c r="F1196" i="15"/>
  <c r="H1196" i="15" s="1"/>
  <c r="F1197" i="15"/>
  <c r="H1197" i="15" s="1"/>
  <c r="F1198" i="15"/>
  <c r="H1198" i="15" s="1"/>
  <c r="F1199" i="15"/>
  <c r="H1199" i="15" s="1"/>
  <c r="F1200" i="15"/>
  <c r="H1200" i="15" s="1"/>
  <c r="F1201" i="15"/>
  <c r="H1201" i="15" s="1"/>
  <c r="F1202" i="15"/>
  <c r="H1202" i="15" s="1"/>
  <c r="F1203" i="15"/>
  <c r="H1203" i="15" s="1"/>
  <c r="F1204" i="15"/>
  <c r="H1204" i="15" s="1"/>
  <c r="F1205" i="15"/>
  <c r="H1205" i="15" s="1"/>
  <c r="F1206" i="15"/>
  <c r="H1206" i="15" s="1"/>
  <c r="F1207" i="15"/>
  <c r="H1207" i="15" s="1"/>
  <c r="F1208" i="15"/>
  <c r="H1208" i="15" s="1"/>
  <c r="F1209" i="15"/>
  <c r="H1209" i="15" s="1"/>
  <c r="F1210" i="15"/>
  <c r="H1210" i="15" s="1"/>
  <c r="F1211" i="15"/>
  <c r="H1211" i="15" s="1"/>
  <c r="F1212" i="15"/>
  <c r="H1212" i="15" s="1"/>
  <c r="F1213" i="15"/>
  <c r="H1213" i="15" s="1"/>
  <c r="F1214" i="15"/>
  <c r="H1214" i="15" s="1"/>
  <c r="F1215" i="15"/>
  <c r="H1215" i="15" s="1"/>
  <c r="F1216" i="15"/>
  <c r="H1216" i="15" s="1"/>
  <c r="F1217" i="15"/>
  <c r="H1217" i="15" s="1"/>
  <c r="F1218" i="15"/>
  <c r="H1218" i="15" s="1"/>
  <c r="F1219" i="15"/>
  <c r="H1219" i="15" s="1"/>
  <c r="F1220" i="15"/>
  <c r="H1220" i="15" s="1"/>
  <c r="F1221" i="15"/>
  <c r="H1221" i="15" s="1"/>
  <c r="F1222" i="15"/>
  <c r="H1222" i="15" s="1"/>
  <c r="F1223" i="15"/>
  <c r="H1223" i="15" s="1"/>
  <c r="F1224" i="15"/>
  <c r="H1224" i="15" s="1"/>
  <c r="F1225" i="15"/>
  <c r="H1225" i="15" s="1"/>
  <c r="F1226" i="15"/>
  <c r="H1226" i="15" s="1"/>
  <c r="F1227" i="15"/>
  <c r="H1227" i="15" s="1"/>
  <c r="F1228" i="15"/>
  <c r="H1228" i="15" s="1"/>
  <c r="F1229" i="15"/>
  <c r="H1229" i="15" s="1"/>
  <c r="F1230" i="15"/>
  <c r="H1230" i="15" s="1"/>
  <c r="F1231" i="15"/>
  <c r="H1231" i="15" s="1"/>
  <c r="F1232" i="15"/>
  <c r="H1232" i="15" s="1"/>
  <c r="F1233" i="15"/>
  <c r="H1233" i="15" s="1"/>
  <c r="F1234" i="15"/>
  <c r="H1234" i="15" s="1"/>
  <c r="F1235" i="15"/>
  <c r="H1235" i="15" s="1"/>
  <c r="F1236" i="15"/>
  <c r="H1236" i="15" s="1"/>
  <c r="F1237" i="15"/>
  <c r="H1237" i="15" s="1"/>
  <c r="F1238" i="15"/>
  <c r="H1238" i="15" s="1"/>
  <c r="F1239" i="15"/>
  <c r="H1239" i="15" s="1"/>
  <c r="F1240" i="15"/>
  <c r="H1240" i="15" s="1"/>
  <c r="F1241" i="15"/>
  <c r="H1241" i="15" s="1"/>
  <c r="F1242" i="15"/>
  <c r="H1242" i="15" s="1"/>
  <c r="F1243" i="15"/>
  <c r="H1243" i="15" s="1"/>
  <c r="F1244" i="15"/>
  <c r="H1244" i="15" s="1"/>
  <c r="F1245" i="15"/>
  <c r="H1245" i="15" s="1"/>
  <c r="F1246" i="15"/>
  <c r="H1246" i="15" s="1"/>
  <c r="F1247" i="15"/>
  <c r="H1247" i="15" s="1"/>
  <c r="F1248" i="15"/>
  <c r="H1248" i="15" s="1"/>
  <c r="F1249" i="15"/>
  <c r="H1249" i="15" s="1"/>
  <c r="F1250" i="15"/>
  <c r="H1250" i="15" s="1"/>
  <c r="F1251" i="15"/>
  <c r="H1251" i="15" s="1"/>
  <c r="F1252" i="15"/>
  <c r="H1252" i="15" s="1"/>
  <c r="F1253" i="15"/>
  <c r="H1253" i="15" s="1"/>
  <c r="F1254" i="15"/>
  <c r="H1254" i="15" s="1"/>
  <c r="F1255" i="15"/>
  <c r="H1255" i="15" s="1"/>
  <c r="F1256" i="15"/>
  <c r="H1256" i="15" s="1"/>
  <c r="F1257" i="15"/>
  <c r="H1257" i="15" s="1"/>
  <c r="F1258" i="15"/>
  <c r="H1258" i="15" s="1"/>
  <c r="F1259" i="15"/>
  <c r="H1259" i="15" s="1"/>
  <c r="F1260" i="15"/>
  <c r="H1260" i="15" s="1"/>
  <c r="F1261" i="15"/>
  <c r="H1261" i="15" s="1"/>
  <c r="F1262" i="15"/>
  <c r="H1262" i="15" s="1"/>
  <c r="F1263" i="15"/>
  <c r="H1263" i="15" s="1"/>
  <c r="F1264" i="15"/>
  <c r="H1264" i="15" s="1"/>
  <c r="F1265" i="15"/>
  <c r="H1265" i="15" s="1"/>
  <c r="F1266" i="15"/>
  <c r="H1266" i="15" s="1"/>
  <c r="F1267" i="15"/>
  <c r="H1267" i="15" s="1"/>
  <c r="F1268" i="15"/>
  <c r="H1268" i="15" s="1"/>
  <c r="F1269" i="15"/>
  <c r="H1269" i="15" s="1"/>
  <c r="F1270" i="15"/>
  <c r="H1270" i="15" s="1"/>
  <c r="F1271" i="15"/>
  <c r="H1271" i="15" s="1"/>
  <c r="F1272" i="15"/>
  <c r="H1272" i="15" s="1"/>
  <c r="F1273" i="15"/>
  <c r="H1273" i="15" s="1"/>
  <c r="F1274" i="15"/>
  <c r="H1274" i="15" s="1"/>
  <c r="F1275" i="15"/>
  <c r="H1275" i="15" s="1"/>
  <c r="F1276" i="15"/>
  <c r="H1276" i="15" s="1"/>
  <c r="F1277" i="15"/>
  <c r="H1277" i="15" s="1"/>
  <c r="F1278" i="15"/>
  <c r="H1278" i="15" s="1"/>
  <c r="F1279" i="15"/>
  <c r="H1279" i="15" s="1"/>
  <c r="F1280" i="15"/>
  <c r="H1280" i="15" s="1"/>
  <c r="F1281" i="15"/>
  <c r="H1281" i="15" s="1"/>
  <c r="F1282" i="15"/>
  <c r="H1282" i="15" s="1"/>
  <c r="F1283" i="15"/>
  <c r="H1283" i="15" s="1"/>
  <c r="F1284" i="15"/>
  <c r="H1284" i="15" s="1"/>
  <c r="F1285" i="15"/>
  <c r="H1285" i="15" s="1"/>
  <c r="F1286" i="15"/>
  <c r="H1286" i="15" s="1"/>
  <c r="F1287" i="15"/>
  <c r="H1287" i="15" s="1"/>
  <c r="F1288" i="15"/>
  <c r="H1288" i="15" s="1"/>
  <c r="F1289" i="15"/>
  <c r="H1289" i="15" s="1"/>
  <c r="F1290" i="15"/>
  <c r="H1290" i="15" s="1"/>
  <c r="F1291" i="15"/>
  <c r="H1291" i="15" s="1"/>
  <c r="F1292" i="15"/>
  <c r="H1292" i="15" s="1"/>
  <c r="F1293" i="15"/>
  <c r="H1293" i="15" s="1"/>
  <c r="F1294" i="15"/>
  <c r="H1294" i="15" s="1"/>
  <c r="F1295" i="15"/>
  <c r="H1295" i="15" s="1"/>
  <c r="F1296" i="15"/>
  <c r="H1296" i="15" s="1"/>
  <c r="F1297" i="15"/>
  <c r="H1297" i="15" s="1"/>
  <c r="F1298" i="15"/>
  <c r="H1298" i="15" s="1"/>
  <c r="F1299" i="15"/>
  <c r="H1299" i="15" s="1"/>
  <c r="F1300" i="15"/>
  <c r="H1300" i="15" s="1"/>
  <c r="F1301" i="15"/>
  <c r="H1301" i="15" s="1"/>
  <c r="F1302" i="15"/>
  <c r="H1302" i="15" s="1"/>
  <c r="F1303" i="15"/>
  <c r="H1303" i="15" s="1"/>
  <c r="F1304" i="15"/>
  <c r="H1304" i="15" s="1"/>
  <c r="F1305" i="15"/>
  <c r="H1305" i="15" s="1"/>
  <c r="F1306" i="15"/>
  <c r="H1306" i="15" s="1"/>
  <c r="F1307" i="15"/>
  <c r="H1307" i="15" s="1"/>
  <c r="F1308" i="15"/>
  <c r="H1308" i="15" s="1"/>
  <c r="F1309" i="15"/>
  <c r="H1309" i="15" s="1"/>
  <c r="F1310" i="15"/>
  <c r="H1310" i="15" s="1"/>
  <c r="F1311" i="15"/>
  <c r="H1311" i="15" s="1"/>
  <c r="F1312" i="15"/>
  <c r="H1312" i="15" s="1"/>
  <c r="F1313" i="15"/>
  <c r="H1313" i="15" s="1"/>
  <c r="F1314" i="15"/>
  <c r="H1314" i="15" s="1"/>
  <c r="F1315" i="15"/>
  <c r="H1315" i="15" s="1"/>
  <c r="F1316" i="15"/>
  <c r="H1316" i="15" s="1"/>
  <c r="F1317" i="15"/>
  <c r="H1317" i="15" s="1"/>
  <c r="F1318" i="15"/>
  <c r="H1318" i="15" s="1"/>
  <c r="F1319" i="15"/>
  <c r="H1319" i="15" s="1"/>
  <c r="F1320" i="15"/>
  <c r="H1320" i="15" s="1"/>
  <c r="F1321" i="15"/>
  <c r="H1321" i="15" s="1"/>
  <c r="F1322" i="15"/>
  <c r="H1322" i="15" s="1"/>
  <c r="F1323" i="15"/>
  <c r="H1323" i="15" s="1"/>
  <c r="F1324" i="15"/>
  <c r="H1324" i="15" s="1"/>
  <c r="F1325" i="15"/>
  <c r="H1325" i="15" s="1"/>
  <c r="F1326" i="15"/>
  <c r="H1326" i="15" s="1"/>
  <c r="F1327" i="15"/>
  <c r="H1327" i="15" s="1"/>
  <c r="F1328" i="15"/>
  <c r="H1328" i="15" s="1"/>
  <c r="F1329" i="15"/>
  <c r="H1329" i="15" s="1"/>
  <c r="F1330" i="15"/>
  <c r="H1330" i="15" s="1"/>
  <c r="F1331" i="15"/>
  <c r="H1331" i="15" s="1"/>
  <c r="F1332" i="15"/>
  <c r="H1332" i="15" s="1"/>
  <c r="F1333" i="15"/>
  <c r="H1333" i="15" s="1"/>
  <c r="F1334" i="15"/>
  <c r="H1334" i="15" s="1"/>
  <c r="F1335" i="15"/>
  <c r="H1335" i="15" s="1"/>
  <c r="F1336" i="15"/>
  <c r="H1336" i="15" s="1"/>
  <c r="F1337" i="15"/>
  <c r="H1337" i="15" s="1"/>
  <c r="F1338" i="15"/>
  <c r="H1338" i="15" s="1"/>
  <c r="F1339" i="15"/>
  <c r="H1339" i="15" s="1"/>
  <c r="F1340" i="15"/>
  <c r="H1340" i="15" s="1"/>
  <c r="F1341" i="15"/>
  <c r="H1341" i="15" s="1"/>
  <c r="F1342" i="15"/>
  <c r="H1342" i="15" s="1"/>
  <c r="F1343" i="15"/>
  <c r="H1343" i="15" s="1"/>
  <c r="F1344" i="15"/>
  <c r="H1344" i="15" s="1"/>
  <c r="F1345" i="15"/>
  <c r="H1345" i="15" s="1"/>
  <c r="F1346" i="15"/>
  <c r="H1346" i="15" s="1"/>
  <c r="F1347" i="15"/>
  <c r="H1347" i="15" s="1"/>
  <c r="F1348" i="15"/>
  <c r="H1348" i="15" s="1"/>
  <c r="F1349" i="15"/>
  <c r="H1349" i="15" s="1"/>
  <c r="F1350" i="15"/>
  <c r="H1350" i="15" s="1"/>
  <c r="F1351" i="15"/>
  <c r="H1351" i="15" s="1"/>
  <c r="F1352" i="15"/>
  <c r="H1352" i="15" s="1"/>
  <c r="F1353" i="15"/>
  <c r="H1353" i="15" s="1"/>
  <c r="F1354" i="15"/>
  <c r="H1354" i="15" s="1"/>
  <c r="F1355" i="15"/>
  <c r="H1355" i="15" s="1"/>
  <c r="F1356" i="15"/>
  <c r="H1356" i="15" s="1"/>
  <c r="F1357" i="15"/>
  <c r="H1357" i="15" s="1"/>
  <c r="F1358" i="15"/>
  <c r="H1358" i="15" s="1"/>
  <c r="F1359" i="15"/>
  <c r="H1359" i="15" s="1"/>
  <c r="F1360" i="15"/>
  <c r="H1360" i="15" s="1"/>
  <c r="F1361" i="15"/>
  <c r="H1361" i="15" s="1"/>
  <c r="F1362" i="15"/>
  <c r="H1362" i="15" s="1"/>
  <c r="F1363" i="15"/>
  <c r="H1363" i="15" s="1"/>
  <c r="F1364" i="15"/>
  <c r="H1364" i="15" s="1"/>
  <c r="F1365" i="15"/>
  <c r="H1365" i="15" s="1"/>
  <c r="F1366" i="15"/>
  <c r="H1366" i="15" s="1"/>
  <c r="F1367" i="15"/>
  <c r="H1367" i="15" s="1"/>
  <c r="F1368" i="15"/>
  <c r="H1368" i="15" s="1"/>
  <c r="F1369" i="15"/>
  <c r="H1369" i="15" s="1"/>
  <c r="F1370" i="15"/>
  <c r="H1370" i="15" s="1"/>
  <c r="F1371" i="15"/>
  <c r="H1371" i="15" s="1"/>
  <c r="F1372" i="15"/>
  <c r="H1372" i="15" s="1"/>
  <c r="F1373" i="15"/>
  <c r="H1373" i="15" s="1"/>
  <c r="F1374" i="15"/>
  <c r="H1374" i="15" s="1"/>
  <c r="F1375" i="15"/>
  <c r="H1375" i="15" s="1"/>
  <c r="F1376" i="15"/>
  <c r="H1376" i="15" s="1"/>
  <c r="F1377" i="15"/>
  <c r="H1377" i="15" s="1"/>
  <c r="F1378" i="15"/>
  <c r="H1378" i="15" s="1"/>
  <c r="F1379" i="15"/>
  <c r="H1379" i="15" s="1"/>
  <c r="F1380" i="15"/>
  <c r="H1380" i="15" s="1"/>
  <c r="F1381" i="15"/>
  <c r="H1381" i="15" s="1"/>
  <c r="F1382" i="15"/>
  <c r="H1382" i="15" s="1"/>
  <c r="F1383" i="15"/>
  <c r="H1383" i="15" s="1"/>
  <c r="F1384" i="15"/>
  <c r="H1384" i="15" s="1"/>
  <c r="F1385" i="15"/>
  <c r="H1385" i="15" s="1"/>
  <c r="F1386" i="15"/>
  <c r="H1386" i="15" s="1"/>
  <c r="F1387" i="15"/>
  <c r="H1387" i="15" s="1"/>
  <c r="F1388" i="15"/>
  <c r="H1388" i="15" s="1"/>
  <c r="F1389" i="15"/>
  <c r="H1389" i="15" s="1"/>
  <c r="F1390" i="15"/>
  <c r="H1390" i="15" s="1"/>
  <c r="F1391" i="15"/>
  <c r="H1391" i="15" s="1"/>
  <c r="F1392" i="15"/>
  <c r="H1392" i="15" s="1"/>
  <c r="F1393" i="15"/>
  <c r="H1393" i="15" s="1"/>
  <c r="F1394" i="15"/>
  <c r="H1394" i="15" s="1"/>
  <c r="F1395" i="15"/>
  <c r="H1395" i="15" s="1"/>
  <c r="F1396" i="15"/>
  <c r="H1396" i="15" s="1"/>
  <c r="F1397" i="15"/>
  <c r="H1397" i="15" s="1"/>
  <c r="F1398" i="15"/>
  <c r="H1398" i="15" s="1"/>
  <c r="F1399" i="15"/>
  <c r="H1399" i="15" s="1"/>
  <c r="F1400" i="15"/>
  <c r="H1400" i="15" s="1"/>
  <c r="F1401" i="15"/>
  <c r="H1401" i="15" s="1"/>
  <c r="F1402" i="15"/>
  <c r="H1402" i="15" s="1"/>
  <c r="F1403" i="15"/>
  <c r="H1403" i="15" s="1"/>
  <c r="F1404" i="15"/>
  <c r="H1404" i="15" s="1"/>
  <c r="F1405" i="15"/>
  <c r="H1405" i="15" s="1"/>
  <c r="F1406" i="15"/>
  <c r="H1406" i="15" s="1"/>
  <c r="F1407" i="15"/>
  <c r="H1407" i="15" s="1"/>
  <c r="F1408" i="15"/>
  <c r="H1408" i="15" s="1"/>
  <c r="F1409" i="15"/>
  <c r="H1409" i="15" s="1"/>
  <c r="F1410" i="15"/>
  <c r="H1410" i="15" s="1"/>
  <c r="F1411" i="15"/>
  <c r="H1411" i="15" s="1"/>
  <c r="F1412" i="15"/>
  <c r="H1412" i="15" s="1"/>
  <c r="F1413" i="15"/>
  <c r="H1413" i="15" s="1"/>
  <c r="F1414" i="15"/>
  <c r="H1414" i="15" s="1"/>
  <c r="F1415" i="15"/>
  <c r="H1415" i="15" s="1"/>
  <c r="F1416" i="15"/>
  <c r="H1416" i="15" s="1"/>
  <c r="F1417" i="15"/>
  <c r="H1417" i="15" s="1"/>
  <c r="F1418" i="15"/>
  <c r="H1418" i="15" s="1"/>
  <c r="F1419" i="15"/>
  <c r="H1419" i="15" s="1"/>
  <c r="F1420" i="15"/>
  <c r="H1420" i="15" s="1"/>
  <c r="F1421" i="15"/>
  <c r="H1421" i="15" s="1"/>
  <c r="F1422" i="15"/>
  <c r="H1422" i="15" s="1"/>
  <c r="F1423" i="15"/>
  <c r="H1423" i="15" s="1"/>
  <c r="F1424" i="15"/>
  <c r="H1424" i="15" s="1"/>
  <c r="F1425" i="15"/>
  <c r="H1425" i="15" s="1"/>
  <c r="F1426" i="15"/>
  <c r="H1426" i="15" s="1"/>
  <c r="F1427" i="15"/>
  <c r="H1427" i="15" s="1"/>
  <c r="F1428" i="15"/>
  <c r="H1428" i="15" s="1"/>
  <c r="F1429" i="15"/>
  <c r="H1429" i="15" s="1"/>
  <c r="F1430" i="15"/>
  <c r="H1430" i="15" s="1"/>
  <c r="F1431" i="15"/>
  <c r="H1431" i="15" s="1"/>
  <c r="F1432" i="15"/>
  <c r="H1432" i="15" s="1"/>
  <c r="F1433" i="15"/>
  <c r="H1433" i="15" s="1"/>
  <c r="F1434" i="15"/>
  <c r="H1434" i="15" s="1"/>
  <c r="F1435" i="15"/>
  <c r="H1435" i="15" s="1"/>
  <c r="F1436" i="15"/>
  <c r="H1436" i="15" s="1"/>
  <c r="F1437" i="15"/>
  <c r="H1437" i="15" s="1"/>
  <c r="F1438" i="15"/>
  <c r="H1438" i="15" s="1"/>
  <c r="F1439" i="15"/>
  <c r="H1439" i="15" s="1"/>
  <c r="F1440" i="15"/>
  <c r="H1440" i="15" s="1"/>
  <c r="F1441" i="15"/>
  <c r="H1441" i="15" s="1"/>
  <c r="F1442" i="15"/>
  <c r="H1442" i="15" s="1"/>
  <c r="F1443" i="15"/>
  <c r="H1443" i="15" s="1"/>
  <c r="F1444" i="15"/>
  <c r="H1444" i="15" s="1"/>
  <c r="F1445" i="15"/>
  <c r="H1445" i="15" s="1"/>
  <c r="F1446" i="15"/>
  <c r="H1446" i="15" s="1"/>
  <c r="F1447" i="15"/>
  <c r="H1447" i="15" s="1"/>
  <c r="F1448" i="15"/>
  <c r="H1448" i="15" s="1"/>
  <c r="F1449" i="15"/>
  <c r="H1449" i="15" s="1"/>
  <c r="F1450" i="15"/>
  <c r="H1450" i="15" s="1"/>
  <c r="F1451" i="15"/>
  <c r="H1451" i="15" s="1"/>
  <c r="F1452" i="15"/>
  <c r="H1452" i="15" s="1"/>
  <c r="F1453" i="15"/>
  <c r="H1453" i="15" s="1"/>
  <c r="F1454" i="15"/>
  <c r="H1454" i="15" s="1"/>
  <c r="F1455" i="15"/>
  <c r="H1455" i="15" s="1"/>
  <c r="F1456" i="15"/>
  <c r="H1456" i="15" s="1"/>
  <c r="F1457" i="15"/>
  <c r="H1457" i="15" s="1"/>
  <c r="F1458" i="15"/>
  <c r="H1458" i="15" s="1"/>
  <c r="F1459" i="15"/>
  <c r="H1459" i="15" s="1"/>
  <c r="F1460" i="15"/>
  <c r="H1460" i="15" s="1"/>
  <c r="F1461" i="15"/>
  <c r="H1461" i="15" s="1"/>
  <c r="F1462" i="15"/>
  <c r="H1462" i="15" s="1"/>
  <c r="F1463" i="15"/>
  <c r="H1463" i="15" s="1"/>
  <c r="F1464" i="15"/>
  <c r="H1464" i="15" s="1"/>
  <c r="F1465" i="15"/>
  <c r="H1465" i="15" s="1"/>
  <c r="F1466" i="15"/>
  <c r="H1466" i="15" s="1"/>
  <c r="F1467" i="15"/>
  <c r="H1467" i="15" s="1"/>
  <c r="F1468" i="15"/>
  <c r="H1468" i="15" s="1"/>
  <c r="F1469" i="15"/>
  <c r="H1469" i="15" s="1"/>
  <c r="F1470" i="15"/>
  <c r="H1470" i="15" s="1"/>
  <c r="F1471" i="15"/>
  <c r="H1471" i="15" s="1"/>
  <c r="F1472" i="15"/>
  <c r="H1472" i="15" s="1"/>
  <c r="F1473" i="15"/>
  <c r="H1473" i="15" s="1"/>
  <c r="F1474" i="15"/>
  <c r="H1474" i="15" s="1"/>
  <c r="F1475" i="15"/>
  <c r="H1475" i="15" s="1"/>
  <c r="F1476" i="15"/>
  <c r="H1476" i="15" s="1"/>
  <c r="F1477" i="15"/>
  <c r="H1477" i="15" s="1"/>
  <c r="F1478" i="15"/>
  <c r="H1478" i="15" s="1"/>
  <c r="F1479" i="15"/>
  <c r="H1479" i="15" s="1"/>
  <c r="F1480" i="15"/>
  <c r="H1480" i="15" s="1"/>
  <c r="F1481" i="15"/>
  <c r="H1481" i="15" s="1"/>
  <c r="F1482" i="15"/>
  <c r="H1482" i="15" s="1"/>
  <c r="F1483" i="15"/>
  <c r="H1483" i="15" s="1"/>
  <c r="F1484" i="15"/>
  <c r="H1484" i="15" s="1"/>
  <c r="F1485" i="15"/>
  <c r="H1485" i="15" s="1"/>
  <c r="F1486" i="15"/>
  <c r="H1486" i="15" s="1"/>
  <c r="F1487" i="15"/>
  <c r="H1487" i="15" s="1"/>
  <c r="F1488" i="15"/>
  <c r="H1488" i="15" s="1"/>
  <c r="F1489" i="15"/>
  <c r="H1489" i="15" s="1"/>
  <c r="F1490" i="15"/>
  <c r="H1490" i="15" s="1"/>
  <c r="F1491" i="15"/>
  <c r="H1491" i="15" s="1"/>
  <c r="F1492" i="15"/>
  <c r="F1493" i="15"/>
  <c r="H1493" i="15" s="1"/>
  <c r="F1494" i="15"/>
  <c r="H1494" i="15" s="1"/>
  <c r="F1495" i="15"/>
  <c r="H1495" i="15" s="1"/>
  <c r="F1496" i="15"/>
  <c r="F1497" i="15"/>
  <c r="H1497" i="15" s="1"/>
  <c r="F1498" i="15"/>
  <c r="H1498" i="15" s="1"/>
  <c r="F1499" i="15"/>
  <c r="H1499" i="15" s="1"/>
  <c r="F1500" i="15"/>
  <c r="F1501" i="15"/>
  <c r="H1501" i="15" s="1"/>
  <c r="F1502" i="15"/>
  <c r="H1502" i="15" s="1"/>
  <c r="F1503" i="15"/>
  <c r="H1503" i="15" s="1"/>
  <c r="F1504" i="15"/>
  <c r="F1505" i="15"/>
  <c r="H1505" i="15" s="1"/>
  <c r="F1506" i="15"/>
  <c r="H1506" i="15" s="1"/>
  <c r="F1507" i="15"/>
  <c r="H1507" i="15" s="1"/>
  <c r="F1508" i="15"/>
  <c r="F1509" i="15"/>
  <c r="H1509" i="15" s="1"/>
  <c r="F1510" i="15"/>
  <c r="H1510" i="15" s="1"/>
  <c r="F1511" i="15"/>
  <c r="H1511" i="15" s="1"/>
  <c r="F1512" i="15"/>
  <c r="F1513" i="15"/>
  <c r="H1513" i="15" s="1"/>
  <c r="F1514" i="15"/>
  <c r="H1514" i="15" s="1"/>
  <c r="F1515" i="15"/>
  <c r="H1515" i="15" s="1"/>
  <c r="F1516" i="15"/>
  <c r="F1517" i="15"/>
  <c r="H1517" i="15" s="1"/>
  <c r="F1518" i="15"/>
  <c r="H1518" i="15" s="1"/>
  <c r="F1519" i="15"/>
  <c r="H1519" i="15" s="1"/>
  <c r="F1520" i="15"/>
  <c r="F1521" i="15"/>
  <c r="H1521" i="15" s="1"/>
  <c r="F1522" i="15"/>
  <c r="H1522" i="15" s="1"/>
  <c r="F1523" i="15"/>
  <c r="H1523" i="15" s="1"/>
  <c r="F1524" i="15"/>
  <c r="F1525" i="15"/>
  <c r="H1525" i="15" s="1"/>
  <c r="F1526" i="15"/>
  <c r="H1526" i="15" s="1"/>
  <c r="F1527" i="15"/>
  <c r="H1527" i="15" s="1"/>
  <c r="F1528" i="15"/>
  <c r="F1529" i="15"/>
  <c r="H1529" i="15" s="1"/>
  <c r="F1530" i="15"/>
  <c r="H1530" i="15" s="1"/>
  <c r="F1531" i="15"/>
  <c r="H1531" i="15" s="1"/>
  <c r="F1532" i="15"/>
  <c r="F1533" i="15"/>
  <c r="H1533" i="15" s="1"/>
  <c r="F1534" i="15"/>
  <c r="H1534" i="15" s="1"/>
  <c r="F1535" i="15"/>
  <c r="H1535" i="15" s="1"/>
  <c r="F1536" i="15"/>
  <c r="F1537" i="15"/>
  <c r="H1537" i="15" s="1"/>
  <c r="F1538" i="15"/>
  <c r="H1538" i="15" s="1"/>
  <c r="F1539" i="15"/>
  <c r="H1539" i="15" s="1"/>
  <c r="F1540" i="15"/>
  <c r="F1541" i="15"/>
  <c r="H1541" i="15" s="1"/>
  <c r="F1542" i="15"/>
  <c r="H1542" i="15" s="1"/>
  <c r="F1543" i="15"/>
  <c r="H1543" i="15" s="1"/>
  <c r="F1544" i="15"/>
  <c r="F1545" i="15"/>
  <c r="H1545" i="15" s="1"/>
  <c r="F1546" i="15"/>
  <c r="H1546" i="15" s="1"/>
  <c r="F1547" i="15"/>
  <c r="H1547" i="15" s="1"/>
  <c r="F1548" i="15"/>
  <c r="F1549" i="15"/>
  <c r="H1549" i="15" s="1"/>
  <c r="F1550" i="15"/>
  <c r="H1550" i="15" s="1"/>
  <c r="F1551" i="15"/>
  <c r="H1551" i="15" s="1"/>
  <c r="F1552" i="15"/>
  <c r="F1553" i="15"/>
  <c r="H1553" i="15" s="1"/>
  <c r="F1554" i="15"/>
  <c r="H1554" i="15" s="1"/>
  <c r="F1555" i="15"/>
  <c r="H1555" i="15" s="1"/>
  <c r="F1556" i="15"/>
  <c r="F1557" i="15"/>
  <c r="H1557" i="15" s="1"/>
  <c r="F1558" i="15"/>
  <c r="H1558" i="15" s="1"/>
  <c r="F1559" i="15"/>
  <c r="H1559" i="15" s="1"/>
  <c r="F1560" i="15"/>
  <c r="F1561" i="15"/>
  <c r="H1561" i="15" s="1"/>
  <c r="F1562" i="15"/>
  <c r="H1562" i="15" s="1"/>
  <c r="F1563" i="15"/>
  <c r="H1563" i="15" s="1"/>
  <c r="F1564" i="15"/>
  <c r="F1565" i="15"/>
  <c r="H1565" i="15" s="1"/>
  <c r="F1566" i="15"/>
  <c r="H1566" i="15" s="1"/>
  <c r="F1567" i="15"/>
  <c r="H1567" i="15" s="1"/>
  <c r="F1568" i="15"/>
  <c r="F1569" i="15"/>
  <c r="H1569" i="15" s="1"/>
  <c r="F1570" i="15"/>
  <c r="H1570" i="15" s="1"/>
  <c r="F1571" i="15"/>
  <c r="H1571" i="15" s="1"/>
  <c r="F1572" i="15"/>
  <c r="F1573" i="15"/>
  <c r="H1573" i="15" s="1"/>
  <c r="F1574" i="15"/>
  <c r="H1574" i="15" s="1"/>
  <c r="F1575" i="15"/>
  <c r="H1575" i="15" s="1"/>
  <c r="F1576" i="15"/>
  <c r="F1577" i="15"/>
  <c r="H1577" i="15" s="1"/>
  <c r="F1578" i="15"/>
  <c r="H1578" i="15" s="1"/>
  <c r="F1579" i="15"/>
  <c r="H1579" i="15" s="1"/>
  <c r="F1580" i="15"/>
  <c r="F1581" i="15"/>
  <c r="H1581" i="15" s="1"/>
  <c r="F1582" i="15"/>
  <c r="H1582" i="15" s="1"/>
  <c r="F1583" i="15"/>
  <c r="H1583" i="15" s="1"/>
  <c r="F1584" i="15"/>
  <c r="F1585" i="15"/>
  <c r="H1585" i="15" s="1"/>
  <c r="F1586" i="15"/>
  <c r="H1586" i="15" s="1"/>
  <c r="F1587" i="15"/>
  <c r="H1587" i="15" s="1"/>
  <c r="F1588" i="15"/>
  <c r="F1589" i="15"/>
  <c r="H1589" i="15" s="1"/>
  <c r="F1590" i="15"/>
  <c r="H1590" i="15" s="1"/>
  <c r="F1591" i="15"/>
  <c r="H1591" i="15" s="1"/>
  <c r="F1592" i="15"/>
  <c r="F1593" i="15"/>
  <c r="H1593" i="15" s="1"/>
  <c r="F1594" i="15"/>
  <c r="H1594" i="15" s="1"/>
  <c r="F1595" i="15"/>
  <c r="H1595" i="15" s="1"/>
  <c r="F1596" i="15"/>
  <c r="F1597" i="15"/>
  <c r="H1597" i="15" s="1"/>
  <c r="F1598" i="15"/>
  <c r="H1598" i="15" s="1"/>
  <c r="F1599" i="15"/>
  <c r="H1599" i="15" s="1"/>
  <c r="F1600" i="15"/>
  <c r="F1601" i="15"/>
  <c r="H1601" i="15" s="1"/>
  <c r="F1602" i="15"/>
  <c r="H1602" i="15" s="1"/>
  <c r="F1603" i="15"/>
  <c r="H1603" i="15" s="1"/>
  <c r="F1604" i="15"/>
  <c r="F1605" i="15"/>
  <c r="H1605" i="15" s="1"/>
  <c r="F1606" i="15"/>
  <c r="H1606" i="15" s="1"/>
  <c r="F1607" i="15"/>
  <c r="H1607" i="15" s="1"/>
  <c r="F1608" i="15"/>
  <c r="F1609" i="15"/>
  <c r="H1609" i="15" s="1"/>
  <c r="F1610" i="15"/>
  <c r="H1610" i="15" s="1"/>
  <c r="F1611" i="15"/>
  <c r="H1611" i="15" s="1"/>
  <c r="F1612" i="15"/>
  <c r="F1613" i="15"/>
  <c r="H1613" i="15" s="1"/>
  <c r="F1614" i="15"/>
  <c r="H1614" i="15" s="1"/>
  <c r="F1615" i="15"/>
  <c r="H1615" i="15" s="1"/>
  <c r="F1616" i="15"/>
  <c r="F1617" i="15"/>
  <c r="H1617" i="15" s="1"/>
  <c r="F1618" i="15"/>
  <c r="H1618" i="15" s="1"/>
  <c r="F1619" i="15"/>
  <c r="H1619" i="15" s="1"/>
  <c r="F1620" i="15"/>
  <c r="F1621" i="15"/>
  <c r="H1621" i="15" s="1"/>
  <c r="F1622" i="15"/>
  <c r="H1622" i="15" s="1"/>
  <c r="F1623" i="15"/>
  <c r="H1623" i="15" s="1"/>
  <c r="F1624" i="15"/>
  <c r="F1625" i="15"/>
  <c r="H1625" i="15" s="1"/>
  <c r="F1626" i="15"/>
  <c r="H1626" i="15" s="1"/>
  <c r="F1627" i="15"/>
  <c r="H1627" i="15" s="1"/>
  <c r="F1628" i="15"/>
  <c r="F1629" i="15"/>
  <c r="H1629" i="15" s="1"/>
  <c r="F1630" i="15"/>
  <c r="H1630" i="15" s="1"/>
  <c r="F1631" i="15"/>
  <c r="H1631" i="15" s="1"/>
  <c r="F1632" i="15"/>
  <c r="F1633" i="15"/>
  <c r="H1633" i="15" s="1"/>
  <c r="F1634" i="15"/>
  <c r="H1634" i="15" s="1"/>
  <c r="F1635" i="15"/>
  <c r="H1635" i="15" s="1"/>
  <c r="F1636" i="15"/>
  <c r="F1637" i="15"/>
  <c r="H1637" i="15" s="1"/>
  <c r="F1638" i="15"/>
  <c r="H1638" i="15" s="1"/>
  <c r="F1639" i="15"/>
  <c r="H1639" i="15" s="1"/>
  <c r="F1640" i="15"/>
  <c r="F1641" i="15"/>
  <c r="H1641" i="15" s="1"/>
  <c r="F1642" i="15"/>
  <c r="H1642" i="15" s="1"/>
  <c r="F1643" i="15"/>
  <c r="H1643" i="15" s="1"/>
  <c r="F1644" i="15"/>
  <c r="F1645" i="15"/>
  <c r="H1645" i="15" s="1"/>
  <c r="F1646" i="15"/>
  <c r="H1646" i="15" s="1"/>
  <c r="F1647" i="15"/>
  <c r="H1647" i="15" s="1"/>
  <c r="F1648" i="15"/>
  <c r="F1649" i="15"/>
  <c r="H1649" i="15" s="1"/>
  <c r="F1650" i="15"/>
  <c r="H1650" i="15" s="1"/>
  <c r="F1651" i="15"/>
  <c r="H1651" i="15" s="1"/>
  <c r="F1652" i="15"/>
  <c r="F1653" i="15"/>
  <c r="H1653" i="15" s="1"/>
  <c r="F1654" i="15"/>
  <c r="H1654" i="15" s="1"/>
  <c r="F1655" i="15"/>
  <c r="H1655" i="15" s="1"/>
  <c r="F1656" i="15"/>
  <c r="F1657" i="15"/>
  <c r="H1657" i="15" s="1"/>
  <c r="F1658" i="15"/>
  <c r="H1658" i="15" s="1"/>
  <c r="F1659" i="15"/>
  <c r="H1659" i="15" s="1"/>
  <c r="F1660" i="15"/>
  <c r="F1661" i="15"/>
  <c r="H1661" i="15" s="1"/>
  <c r="F1662" i="15"/>
  <c r="H1662" i="15" s="1"/>
  <c r="F1663" i="15"/>
  <c r="H1663" i="15" s="1"/>
  <c r="F1664" i="15"/>
  <c r="F1665" i="15"/>
  <c r="H1665" i="15" s="1"/>
  <c r="F1666" i="15"/>
  <c r="H1666" i="15" s="1"/>
  <c r="F1667" i="15"/>
  <c r="H1667" i="15" s="1"/>
  <c r="F1668" i="15"/>
  <c r="F1669" i="15"/>
  <c r="H1669" i="15" s="1"/>
  <c r="F1670" i="15"/>
  <c r="H1670" i="15" s="1"/>
  <c r="F1671" i="15"/>
  <c r="H1671" i="15" s="1"/>
  <c r="F1672" i="15"/>
  <c r="F1673" i="15"/>
  <c r="H1673" i="15" s="1"/>
  <c r="F1674" i="15"/>
  <c r="H1674" i="15" s="1"/>
  <c r="F1675" i="15"/>
  <c r="H1675" i="15" s="1"/>
  <c r="F1676" i="15"/>
  <c r="F1677" i="15"/>
  <c r="H1677" i="15" s="1"/>
  <c r="F1678" i="15"/>
  <c r="H1678" i="15" s="1"/>
  <c r="F1679" i="15"/>
  <c r="H1679" i="15" s="1"/>
  <c r="F1680" i="15"/>
  <c r="F1681" i="15"/>
  <c r="H1681" i="15" s="1"/>
  <c r="F1682" i="15"/>
  <c r="H1682" i="15" s="1"/>
  <c r="F1683" i="15"/>
  <c r="H1683" i="15" s="1"/>
  <c r="F1684" i="15"/>
  <c r="F1685" i="15"/>
  <c r="H1685" i="15" s="1"/>
  <c r="F1686" i="15"/>
  <c r="H1686" i="15" s="1"/>
  <c r="F1687" i="15"/>
  <c r="H1687" i="15" s="1"/>
  <c r="F1688" i="15"/>
  <c r="F1689" i="15"/>
  <c r="H1689" i="15" s="1"/>
  <c r="F1690" i="15"/>
  <c r="H1690" i="15" s="1"/>
  <c r="F1691" i="15"/>
  <c r="H1691" i="15" s="1"/>
  <c r="F1692" i="15"/>
  <c r="F1693" i="15"/>
  <c r="H1693" i="15" s="1"/>
  <c r="F1694" i="15"/>
  <c r="H1694" i="15" s="1"/>
  <c r="F1695" i="15"/>
  <c r="H1695" i="15" s="1"/>
  <c r="F1696" i="15"/>
  <c r="F1697" i="15"/>
  <c r="H1697" i="15" s="1"/>
  <c r="F1698" i="15"/>
  <c r="H1698" i="15" s="1"/>
  <c r="F1699" i="15"/>
  <c r="H1699" i="15" s="1"/>
  <c r="F1700" i="15"/>
  <c r="F1701" i="15"/>
  <c r="H1701" i="15" s="1"/>
  <c r="F1702" i="15"/>
  <c r="H1702" i="15" s="1"/>
  <c r="F1703" i="15"/>
  <c r="H1703" i="15" s="1"/>
  <c r="F1704" i="15"/>
  <c r="F1705" i="15"/>
  <c r="H1705" i="15" s="1"/>
  <c r="F3" i="15"/>
  <c r="G3" i="15"/>
  <c r="O633" i="18" l="1"/>
  <c r="O7" i="18"/>
  <c r="O92" i="18"/>
  <c r="O178" i="18"/>
  <c r="O263" i="18"/>
  <c r="O348" i="18"/>
  <c r="O434" i="18"/>
  <c r="O498" i="18"/>
  <c r="O562" i="18"/>
  <c r="O626" i="18"/>
  <c r="O690" i="18"/>
  <c r="O12" i="18"/>
  <c r="O60" i="18"/>
  <c r="O188" i="18"/>
  <c r="O274" i="18"/>
  <c r="O402" i="18"/>
  <c r="O506" i="18"/>
  <c r="O570" i="18"/>
  <c r="O666" i="18"/>
  <c r="O762" i="18"/>
  <c r="O826" i="18"/>
  <c r="O96" i="18"/>
  <c r="O182" i="18"/>
  <c r="O310" i="18"/>
  <c r="O437" i="18"/>
  <c r="O501" i="18"/>
  <c r="O629" i="18"/>
  <c r="O725" i="18"/>
  <c r="O789" i="18"/>
  <c r="O840" i="18"/>
  <c r="O792" i="18"/>
  <c r="O744" i="18"/>
  <c r="O712" i="18"/>
  <c r="O664" i="18"/>
  <c r="O632" i="18"/>
  <c r="O584" i="18"/>
  <c r="O536" i="18"/>
  <c r="O504" i="18"/>
  <c r="O456" i="18"/>
  <c r="O399" i="18"/>
  <c r="O378" i="18"/>
  <c r="O314" i="18"/>
  <c r="O250" i="18"/>
  <c r="O186" i="18"/>
  <c r="O122" i="18"/>
  <c r="O79" i="18"/>
  <c r="O15" i="18"/>
  <c r="O827" i="18"/>
  <c r="O779" i="18"/>
  <c r="O747" i="18"/>
  <c r="O715" i="18"/>
  <c r="O683" i="18"/>
  <c r="O651" i="18"/>
  <c r="O619" i="18"/>
  <c r="O603" i="18"/>
  <c r="O587" i="18"/>
  <c r="O571" i="18"/>
  <c r="O555" i="18"/>
  <c r="O539" i="18"/>
  <c r="O523" i="18"/>
  <c r="O507" i="18"/>
  <c r="O491" i="18"/>
  <c r="O475" i="18"/>
  <c r="O459" i="18"/>
  <c r="O443" i="18"/>
  <c r="O424" i="18"/>
  <c r="O403" i="18"/>
  <c r="O382" i="18"/>
  <c r="O360" i="18"/>
  <c r="O339" i="18"/>
  <c r="O318" i="18"/>
  <c r="O296" i="18"/>
  <c r="O275" i="18"/>
  <c r="O254" i="18"/>
  <c r="O232" i="18"/>
  <c r="O168" i="18"/>
  <c r="O147" i="18"/>
  <c r="O126" i="18"/>
  <c r="O104" i="18"/>
  <c r="O83" i="18"/>
  <c r="O62" i="18"/>
  <c r="O40" i="18"/>
  <c r="O19" i="18"/>
  <c r="O429" i="18"/>
  <c r="O413" i="18"/>
  <c r="O397" i="18"/>
  <c r="O381" i="18"/>
  <c r="O365" i="18"/>
  <c r="O349" i="18"/>
  <c r="O333" i="18"/>
  <c r="O317" i="18"/>
  <c r="O301" i="18"/>
  <c r="O285" i="18"/>
  <c r="O269" i="18"/>
  <c r="O253" i="18"/>
  <c r="O237" i="18"/>
  <c r="O221" i="18"/>
  <c r="O205" i="18"/>
  <c r="O189" i="18"/>
  <c r="O173" i="18"/>
  <c r="O157" i="18"/>
  <c r="O141" i="18"/>
  <c r="O125" i="18"/>
  <c r="O109" i="18"/>
  <c r="O93" i="18"/>
  <c r="O77" i="18"/>
  <c r="O61" i="18"/>
  <c r="O45" i="18"/>
  <c r="O29" i="18"/>
  <c r="O13" i="18"/>
  <c r="O44" i="18"/>
  <c r="O87" i="18"/>
  <c r="O130" i="18"/>
  <c r="O172" i="18"/>
  <c r="O215" i="18"/>
  <c r="O258" i="18"/>
  <c r="O300" i="18"/>
  <c r="O343" i="18"/>
  <c r="O386" i="18"/>
  <c r="O428" i="18"/>
  <c r="O462" i="18"/>
  <c r="O494" i="18"/>
  <c r="O526" i="18"/>
  <c r="O558" i="18"/>
  <c r="O590" i="18"/>
  <c r="O622" i="18"/>
  <c r="O654" i="18"/>
  <c r="O686" i="18"/>
  <c r="O718" i="18"/>
  <c r="O750" i="18"/>
  <c r="O782" i="18"/>
  <c r="O814" i="18"/>
  <c r="O846" i="18"/>
  <c r="O38" i="18"/>
  <c r="O80" i="18"/>
  <c r="O123" i="18"/>
  <c r="O166" i="18"/>
  <c r="O208" i="18"/>
  <c r="O251" i="18"/>
  <c r="O294" i="18"/>
  <c r="O336" i="18"/>
  <c r="O379" i="18"/>
  <c r="O422" i="18"/>
  <c r="O761" i="18"/>
  <c r="O489" i="18"/>
  <c r="O593" i="18"/>
  <c r="O18" i="18"/>
  <c r="O146" i="18"/>
  <c r="O316" i="18"/>
  <c r="O474" i="18"/>
  <c r="O634" i="18"/>
  <c r="O730" i="18"/>
  <c r="O54" i="18"/>
  <c r="O267" i="18"/>
  <c r="O395" i="18"/>
  <c r="O565" i="18"/>
  <c r="O661" i="18"/>
  <c r="O821" i="18"/>
  <c r="O824" i="18"/>
  <c r="O760" i="18"/>
  <c r="O696" i="18"/>
  <c r="O616" i="18"/>
  <c r="O568" i="18"/>
  <c r="O488" i="18"/>
  <c r="O440" i="18"/>
  <c r="O335" i="18"/>
  <c r="O271" i="18"/>
  <c r="O207" i="18"/>
  <c r="O143" i="18"/>
  <c r="O36" i="18"/>
  <c r="O795" i="18"/>
  <c r="O211" i="18"/>
  <c r="O28" i="18"/>
  <c r="O71" i="18"/>
  <c r="O114" i="18"/>
  <c r="O156" i="18"/>
  <c r="O199" i="18"/>
  <c r="O242" i="18"/>
  <c r="O284" i="18"/>
  <c r="O327" i="18"/>
  <c r="O370" i="18"/>
  <c r="O412" i="18"/>
  <c r="O450" i="18"/>
  <c r="O482" i="18"/>
  <c r="O514" i="18"/>
  <c r="O546" i="18"/>
  <c r="O578" i="18"/>
  <c r="O610" i="18"/>
  <c r="O642" i="18"/>
  <c r="O674" i="18"/>
  <c r="O706" i="18"/>
  <c r="O738" i="18"/>
  <c r="O770" i="18"/>
  <c r="O802" i="18"/>
  <c r="O834" i="18"/>
  <c r="O22" i="18"/>
  <c r="O64" i="18"/>
  <c r="O107" i="18"/>
  <c r="O150" i="18"/>
  <c r="O192" i="18"/>
  <c r="O235" i="18"/>
  <c r="O278" i="18"/>
  <c r="O320" i="18"/>
  <c r="O363" i="18"/>
  <c r="O406" i="18"/>
  <c r="O445" i="18"/>
  <c r="O477" i="18"/>
  <c r="O509" i="18"/>
  <c r="O541" i="18"/>
  <c r="O573" i="18"/>
  <c r="O605" i="18"/>
  <c r="O637" i="18"/>
  <c r="O669" i="18"/>
  <c r="O701" i="18"/>
  <c r="O481" i="18"/>
  <c r="O617" i="18"/>
  <c r="O721" i="18"/>
  <c r="O50" i="18"/>
  <c r="O135" i="18"/>
  <c r="O220" i="18"/>
  <c r="O306" i="18"/>
  <c r="O391" i="18"/>
  <c r="O466" i="18"/>
  <c r="O530" i="18"/>
  <c r="O594" i="18"/>
  <c r="O658" i="18"/>
  <c r="O737" i="18"/>
  <c r="O103" i="18"/>
  <c r="O231" i="18"/>
  <c r="O359" i="18"/>
  <c r="O442" i="18"/>
  <c r="O538" i="18"/>
  <c r="O602" i="18"/>
  <c r="O698" i="18"/>
  <c r="O794" i="18"/>
  <c r="O11" i="18"/>
  <c r="O139" i="18"/>
  <c r="O224" i="18"/>
  <c r="O352" i="18"/>
  <c r="O469" i="18"/>
  <c r="O533" i="18"/>
  <c r="O597" i="18"/>
  <c r="O693" i="18"/>
  <c r="O757" i="18"/>
  <c r="O853" i="18"/>
  <c r="O808" i="18"/>
  <c r="O776" i="18"/>
  <c r="O728" i="18"/>
  <c r="O680" i="18"/>
  <c r="O648" i="18"/>
  <c r="O600" i="18"/>
  <c r="O552" i="18"/>
  <c r="O520" i="18"/>
  <c r="O472" i="18"/>
  <c r="O420" i="18"/>
  <c r="O356" i="18"/>
  <c r="O292" i="18"/>
  <c r="O228" i="18"/>
  <c r="O164" i="18"/>
  <c r="O100" i="18"/>
  <c r="O58" i="18"/>
  <c r="O843" i="18"/>
  <c r="O811" i="18"/>
  <c r="O763" i="18"/>
  <c r="O731" i="18"/>
  <c r="O699" i="18"/>
  <c r="O667" i="18"/>
  <c r="O635" i="18"/>
  <c r="O190" i="18"/>
  <c r="O505" i="18"/>
  <c r="O609" i="18"/>
  <c r="O745" i="18"/>
  <c r="O849" i="18"/>
  <c r="O733" i="18"/>
  <c r="O765" i="18"/>
  <c r="O797" i="18"/>
  <c r="O829" i="18"/>
  <c r="O852" i="18"/>
  <c r="O836" i="18"/>
  <c r="O820" i="18"/>
  <c r="O804" i="18"/>
  <c r="O788" i="18"/>
  <c r="O772" i="18"/>
  <c r="O756" i="18"/>
  <c r="O740" i="18"/>
  <c r="O724" i="18"/>
  <c r="O708" i="18"/>
  <c r="O692" i="18"/>
  <c r="O676" i="18"/>
  <c r="O660" i="18"/>
  <c r="O644" i="18"/>
  <c r="O628" i="18"/>
  <c r="O612" i="18"/>
  <c r="O596" i="18"/>
  <c r="O580" i="18"/>
  <c r="O564" i="18"/>
  <c r="O548" i="18"/>
  <c r="O532" i="18"/>
  <c r="O516" i="18"/>
  <c r="O500" i="18"/>
  <c r="O484" i="18"/>
  <c r="O468" i="18"/>
  <c r="O452" i="18"/>
  <c r="O436" i="18"/>
  <c r="O415" i="18"/>
  <c r="O394" i="18"/>
  <c r="O372" i="18"/>
  <c r="O351" i="18"/>
  <c r="O330" i="18"/>
  <c r="O308" i="18"/>
  <c r="O287" i="18"/>
  <c r="O266" i="18"/>
  <c r="O244" i="18"/>
  <c r="O223" i="18"/>
  <c r="O202" i="18"/>
  <c r="O180" i="18"/>
  <c r="O159" i="18"/>
  <c r="O138" i="18"/>
  <c r="O116" i="18"/>
  <c r="O95" i="18"/>
  <c r="O74" i="18"/>
  <c r="O52" i="18"/>
  <c r="O31" i="18"/>
  <c r="O10" i="18"/>
  <c r="O839" i="18"/>
  <c r="O823" i="18"/>
  <c r="O807" i="18"/>
  <c r="O791" i="18"/>
  <c r="O775" i="18"/>
  <c r="O759" i="18"/>
  <c r="O743" i="18"/>
  <c r="O727" i="18"/>
  <c r="O711" i="18"/>
  <c r="O695" i="18"/>
  <c r="O679" i="18"/>
  <c r="O663" i="18"/>
  <c r="O647" i="18"/>
  <c r="O631" i="18"/>
  <c r="O615" i="18"/>
  <c r="O599" i="18"/>
  <c r="O583" i="18"/>
  <c r="O567" i="18"/>
  <c r="O551" i="18"/>
  <c r="O535" i="18"/>
  <c r="O519" i="18"/>
  <c r="O503" i="18"/>
  <c r="O487" i="18"/>
  <c r="O471" i="18"/>
  <c r="O455" i="18"/>
  <c r="O439" i="18"/>
  <c r="O419" i="18"/>
  <c r="O398" i="18"/>
  <c r="O376" i="18"/>
  <c r="O355" i="18"/>
  <c r="O334" i="18"/>
  <c r="O312" i="18"/>
  <c r="O291" i="18"/>
  <c r="O270" i="18"/>
  <c r="O248" i="18"/>
  <c r="O227" i="18"/>
  <c r="O206" i="18"/>
  <c r="O184" i="18"/>
  <c r="O163" i="18"/>
  <c r="O142" i="18"/>
  <c r="O120" i="18"/>
  <c r="O99" i="18"/>
  <c r="O78" i="18"/>
  <c r="O56" i="18"/>
  <c r="O35" i="18"/>
  <c r="O14" i="18"/>
  <c r="O425" i="18"/>
  <c r="O409" i="18"/>
  <c r="O393" i="18"/>
  <c r="O377" i="18"/>
  <c r="O361" i="18"/>
  <c r="O345" i="18"/>
  <c r="O329" i="18"/>
  <c r="O313" i="18"/>
  <c r="O297" i="18"/>
  <c r="O281" i="18"/>
  <c r="O265" i="18"/>
  <c r="O249" i="18"/>
  <c r="O233" i="18"/>
  <c r="O217" i="18"/>
  <c r="O201" i="18"/>
  <c r="O185" i="18"/>
  <c r="O169" i="18"/>
  <c r="O153" i="18"/>
  <c r="O137" i="18"/>
  <c r="O121" i="18"/>
  <c r="O105" i="18"/>
  <c r="O89" i="18"/>
  <c r="O73" i="18"/>
  <c r="O57" i="18"/>
  <c r="O41" i="18"/>
  <c r="O25" i="18"/>
  <c r="O9" i="18"/>
  <c r="O55" i="18"/>
  <c r="O98" i="18"/>
  <c r="O140" i="18"/>
  <c r="O183" i="18"/>
  <c r="O226" i="18"/>
  <c r="O268" i="18"/>
  <c r="O311" i="18"/>
  <c r="O354" i="18"/>
  <c r="O396" i="18"/>
  <c r="O438" i="18"/>
  <c r="O470" i="18"/>
  <c r="O502" i="18"/>
  <c r="O534" i="18"/>
  <c r="O566" i="18"/>
  <c r="O598" i="18"/>
  <c r="O630" i="18"/>
  <c r="O662" i="18"/>
  <c r="O694" i="18"/>
  <c r="O726" i="18"/>
  <c r="O758" i="18"/>
  <c r="O790" i="18"/>
  <c r="O822" i="18"/>
  <c r="O5" i="18"/>
  <c r="O48" i="18"/>
  <c r="O91" i="18"/>
  <c r="O134" i="18"/>
  <c r="O176" i="18"/>
  <c r="O219" i="18"/>
  <c r="O262" i="18"/>
  <c r="O304" i="18"/>
  <c r="O347" i="18"/>
  <c r="O390" i="18"/>
  <c r="O432" i="18"/>
  <c r="O537" i="18"/>
  <c r="O665" i="18"/>
  <c r="O793" i="18"/>
  <c r="O513" i="18"/>
  <c r="O641" i="18"/>
  <c r="O769" i="18"/>
  <c r="O521" i="18"/>
  <c r="O649" i="18"/>
  <c r="O777" i="18"/>
  <c r="O497" i="18"/>
  <c r="O625" i="18"/>
  <c r="O753" i="18"/>
  <c r="O6" i="18"/>
  <c r="O39" i="18"/>
  <c r="O82" i="18"/>
  <c r="O124" i="18"/>
  <c r="O167" i="18"/>
  <c r="O210" i="18"/>
  <c r="O252" i="18"/>
  <c r="O295" i="18"/>
  <c r="O338" i="18"/>
  <c r="O380" i="18"/>
  <c r="O423" i="18"/>
  <c r="O458" i="18"/>
  <c r="O490" i="18"/>
  <c r="O522" i="18"/>
  <c r="O554" i="18"/>
  <c r="O586" i="18"/>
  <c r="O618" i="18"/>
  <c r="O650" i="18"/>
  <c r="O682" i="18"/>
  <c r="O714" i="18"/>
  <c r="O746" i="18"/>
  <c r="O778" i="18"/>
  <c r="O810" i="18"/>
  <c r="O842" i="18"/>
  <c r="O32" i="18"/>
  <c r="O75" i="18"/>
  <c r="O118" i="18"/>
  <c r="O160" i="18"/>
  <c r="O203" i="18"/>
  <c r="O246" i="18"/>
  <c r="O288" i="18"/>
  <c r="O331" i="18"/>
  <c r="O374" i="18"/>
  <c r="O416" i="18"/>
  <c r="O453" i="18"/>
  <c r="O485" i="18"/>
  <c r="O517" i="18"/>
  <c r="O549" i="18"/>
  <c r="O581" i="18"/>
  <c r="O613" i="18"/>
  <c r="O645" i="18"/>
  <c r="O677" i="18"/>
  <c r="O709" i="18"/>
  <c r="O741" i="18"/>
  <c r="O773" i="18"/>
  <c r="O805" i="18"/>
  <c r="O837" i="18"/>
  <c r="O848" i="18"/>
  <c r="O832" i="18"/>
  <c r="O816" i="18"/>
  <c r="O800" i="18"/>
  <c r="O784" i="18"/>
  <c r="O768" i="18"/>
  <c r="O752" i="18"/>
  <c r="O736" i="18"/>
  <c r="O720" i="18"/>
  <c r="O704" i="18"/>
  <c r="O688" i="18"/>
  <c r="O672" i="18"/>
  <c r="O656" i="18"/>
  <c r="O640" i="18"/>
  <c r="O624" i="18"/>
  <c r="O608" i="18"/>
  <c r="O592" i="18"/>
  <c r="O576" i="18"/>
  <c r="O560" i="18"/>
  <c r="O544" i="18"/>
  <c r="O528" i="18"/>
  <c r="O512" i="18"/>
  <c r="O496" i="18"/>
  <c r="O480" i="18"/>
  <c r="O464" i="18"/>
  <c r="O448" i="18"/>
  <c r="O431" i="18"/>
  <c r="O410" i="18"/>
  <c r="O388" i="18"/>
  <c r="O367" i="18"/>
  <c r="O346" i="18"/>
  <c r="O324" i="18"/>
  <c r="O303" i="18"/>
  <c r="O282" i="18"/>
  <c r="O260" i="18"/>
  <c r="O239" i="18"/>
  <c r="O218" i="18"/>
  <c r="O196" i="18"/>
  <c r="O175" i="18"/>
  <c r="O154" i="18"/>
  <c r="O132" i="18"/>
  <c r="O111" i="18"/>
  <c r="O90" i="18"/>
  <c r="O68" i="18"/>
  <c r="O47" i="18"/>
  <c r="O26" i="18"/>
  <c r="O851" i="18"/>
  <c r="O835" i="18"/>
  <c r="O819" i="18"/>
  <c r="O803" i="18"/>
  <c r="O787" i="18"/>
  <c r="O771" i="18"/>
  <c r="O755" i="18"/>
  <c r="O739" i="18"/>
  <c r="O723" i="18"/>
  <c r="O707" i="18"/>
  <c r="O691" i="18"/>
  <c r="O675" i="18"/>
  <c r="O659" i="18"/>
  <c r="O643" i="18"/>
  <c r="O627" i="18"/>
  <c r="O611" i="18"/>
  <c r="O595" i="18"/>
  <c r="O579" i="18"/>
  <c r="O563" i="18"/>
  <c r="O547" i="18"/>
  <c r="O531" i="18"/>
  <c r="O515" i="18"/>
  <c r="O499" i="18"/>
  <c r="O483" i="18"/>
  <c r="O467" i="18"/>
  <c r="O451" i="18"/>
  <c r="O435" i="18"/>
  <c r="O414" i="18"/>
  <c r="O392" i="18"/>
  <c r="O371" i="18"/>
  <c r="O350" i="18"/>
  <c r="O328" i="18"/>
  <c r="O307" i="18"/>
  <c r="O286" i="18"/>
  <c r="O264" i="18"/>
  <c r="O243" i="18"/>
  <c r="O222" i="18"/>
  <c r="O200" i="18"/>
  <c r="O179" i="18"/>
  <c r="O158" i="18"/>
  <c r="O136" i="18"/>
  <c r="O115" i="18"/>
  <c r="O94" i="18"/>
  <c r="O72" i="18"/>
  <c r="O51" i="18"/>
  <c r="O30" i="18"/>
  <c r="O8" i="18"/>
  <c r="O421" i="18"/>
  <c r="O405" i="18"/>
  <c r="O389" i="18"/>
  <c r="O373" i="18"/>
  <c r="O357" i="18"/>
  <c r="O341" i="18"/>
  <c r="O325" i="18"/>
  <c r="O309" i="18"/>
  <c r="O293" i="18"/>
  <c r="O277" i="18"/>
  <c r="O261" i="18"/>
  <c r="O245" i="18"/>
  <c r="O229" i="18"/>
  <c r="O213" i="18"/>
  <c r="O197" i="18"/>
  <c r="O181" i="18"/>
  <c r="O165" i="18"/>
  <c r="O149" i="18"/>
  <c r="O133" i="18"/>
  <c r="O117" i="18"/>
  <c r="O101" i="18"/>
  <c r="O85" i="18"/>
  <c r="O69" i="18"/>
  <c r="O53" i="18"/>
  <c r="O37" i="18"/>
  <c r="O21" i="18"/>
  <c r="O23" i="18"/>
  <c r="O66" i="18"/>
  <c r="O108" i="18"/>
  <c r="O151" i="18"/>
  <c r="O194" i="18"/>
  <c r="O236" i="18"/>
  <c r="O279" i="18"/>
  <c r="O322" i="18"/>
  <c r="O364" i="18"/>
  <c r="O407" i="18"/>
  <c r="O446" i="18"/>
  <c r="O478" i="18"/>
  <c r="O510" i="18"/>
  <c r="O542" i="18"/>
  <c r="O574" i="18"/>
  <c r="O606" i="18"/>
  <c r="O638" i="18"/>
  <c r="O670" i="18"/>
  <c r="O702" i="18"/>
  <c r="O734" i="18"/>
  <c r="O766" i="18"/>
  <c r="O798" i="18"/>
  <c r="O830" i="18"/>
  <c r="O16" i="18"/>
  <c r="O59" i="18"/>
  <c r="O102" i="18"/>
  <c r="O144" i="18"/>
  <c r="O187" i="18"/>
  <c r="O230" i="18"/>
  <c r="O272" i="18"/>
  <c r="O315" i="18"/>
  <c r="O358" i="18"/>
  <c r="O400" i="18"/>
  <c r="O441" i="18"/>
  <c r="O569" i="18"/>
  <c r="O697" i="18"/>
  <c r="O825" i="18"/>
  <c r="O545" i="18"/>
  <c r="O673" i="18"/>
  <c r="O801" i="18"/>
  <c r="O553" i="18"/>
  <c r="O681" i="18"/>
  <c r="O809" i="18"/>
  <c r="O529" i="18"/>
  <c r="O657" i="18"/>
  <c r="O785" i="18"/>
  <c r="O457" i="18"/>
  <c r="O722" i="18"/>
  <c r="O754" i="18"/>
  <c r="O786" i="18"/>
  <c r="O818" i="18"/>
  <c r="O850" i="18"/>
  <c r="O43" i="18"/>
  <c r="O86" i="18"/>
  <c r="O128" i="18"/>
  <c r="O171" i="18"/>
  <c r="O214" i="18"/>
  <c r="O256" i="18"/>
  <c r="O299" i="18"/>
  <c r="O342" i="18"/>
  <c r="O384" i="18"/>
  <c r="O427" i="18"/>
  <c r="O461" i="18"/>
  <c r="O493" i="18"/>
  <c r="O525" i="18"/>
  <c r="O557" i="18"/>
  <c r="O589" i="18"/>
  <c r="O621" i="18"/>
  <c r="O653" i="18"/>
  <c r="O685" i="18"/>
  <c r="O717" i="18"/>
  <c r="O749" i="18"/>
  <c r="O781" i="18"/>
  <c r="O813" i="18"/>
  <c r="O845" i="18"/>
  <c r="O844" i="18"/>
  <c r="O828" i="18"/>
  <c r="O812" i="18"/>
  <c r="O796" i="18"/>
  <c r="O780" i="18"/>
  <c r="O764" i="18"/>
  <c r="O748" i="18"/>
  <c r="O732" i="18"/>
  <c r="O716" i="18"/>
  <c r="O700" i="18"/>
  <c r="O684" i="18"/>
  <c r="O668" i="18"/>
  <c r="O652" i="18"/>
  <c r="O636" i="18"/>
  <c r="O620" i="18"/>
  <c r="O604" i="18"/>
  <c r="O588" i="18"/>
  <c r="O572" i="18"/>
  <c r="O556" i="18"/>
  <c r="O540" i="18"/>
  <c r="O524" i="18"/>
  <c r="O508" i="18"/>
  <c r="O492" i="18"/>
  <c r="O476" i="18"/>
  <c r="O460" i="18"/>
  <c r="O444" i="18"/>
  <c r="O426" i="18"/>
  <c r="O404" i="18"/>
  <c r="O383" i="18"/>
  <c r="O362" i="18"/>
  <c r="O340" i="18"/>
  <c r="O319" i="18"/>
  <c r="O298" i="18"/>
  <c r="O276" i="18"/>
  <c r="O255" i="18"/>
  <c r="O234" i="18"/>
  <c r="O212" i="18"/>
  <c r="O191" i="18"/>
  <c r="O170" i="18"/>
  <c r="O148" i="18"/>
  <c r="O127" i="18"/>
  <c r="O106" i="18"/>
  <c r="O84" i="18"/>
  <c r="O63" i="18"/>
  <c r="O42" i="18"/>
  <c r="O20" i="18"/>
  <c r="O847" i="18"/>
  <c r="O831" i="18"/>
  <c r="O815" i="18"/>
  <c r="O799" i="18"/>
  <c r="O783" i="18"/>
  <c r="O767" i="18"/>
  <c r="O751" i="18"/>
  <c r="O735" i="18"/>
  <c r="O719" i="18"/>
  <c r="O703" i="18"/>
  <c r="O687" i="18"/>
  <c r="O671" i="18"/>
  <c r="O655" i="18"/>
  <c r="O639" i="18"/>
  <c r="O623" i="18"/>
  <c r="O607" i="18"/>
  <c r="O591" i="18"/>
  <c r="O575" i="18"/>
  <c r="O559" i="18"/>
  <c r="O543" i="18"/>
  <c r="O527" i="18"/>
  <c r="O511" i="18"/>
  <c r="O495" i="18"/>
  <c r="O479" i="18"/>
  <c r="O463" i="18"/>
  <c r="O447" i="18"/>
  <c r="O430" i="18"/>
  <c r="O408" i="18"/>
  <c r="O387" i="18"/>
  <c r="O366" i="18"/>
  <c r="O344" i="18"/>
  <c r="O323" i="18"/>
  <c r="O302" i="18"/>
  <c r="O280" i="18"/>
  <c r="O259" i="18"/>
  <c r="O238" i="18"/>
  <c r="O216" i="18"/>
  <c r="O195" i="18"/>
  <c r="O174" i="18"/>
  <c r="O152" i="18"/>
  <c r="O131" i="18"/>
  <c r="O110" i="18"/>
  <c r="O88" i="18"/>
  <c r="O67" i="18"/>
  <c r="O46" i="18"/>
  <c r="O24" i="18"/>
  <c r="O433" i="18"/>
  <c r="O417" i="18"/>
  <c r="O401" i="18"/>
  <c r="O385" i="18"/>
  <c r="O369" i="18"/>
  <c r="O353" i="18"/>
  <c r="O337" i="18"/>
  <c r="O321" i="18"/>
  <c r="O305" i="18"/>
  <c r="O289" i="18"/>
  <c r="O273" i="18"/>
  <c r="O257" i="18"/>
  <c r="O241" i="18"/>
  <c r="O225" i="18"/>
  <c r="O209" i="18"/>
  <c r="O193" i="18"/>
  <c r="O177" i="18"/>
  <c r="O161" i="18"/>
  <c r="O145" i="18"/>
  <c r="O129" i="18"/>
  <c r="O113" i="18"/>
  <c r="O97" i="18"/>
  <c r="O81" i="18"/>
  <c r="O65" i="18"/>
  <c r="O49" i="18"/>
  <c r="O33" i="18"/>
  <c r="O17" i="18"/>
  <c r="O34" i="18"/>
  <c r="O76" i="18"/>
  <c r="O119" i="18"/>
  <c r="O162" i="18"/>
  <c r="O204" i="18"/>
  <c r="O247" i="18"/>
  <c r="O290" i="18"/>
  <c r="O332" i="18"/>
  <c r="O375" i="18"/>
  <c r="O418" i="18"/>
  <c r="O454" i="18"/>
  <c r="O486" i="18"/>
  <c r="O518" i="18"/>
  <c r="O550" i="18"/>
  <c r="O582" i="18"/>
  <c r="O614" i="18"/>
  <c r="O646" i="18"/>
  <c r="O678" i="18"/>
  <c r="O710" i="18"/>
  <c r="O742" i="18"/>
  <c r="O774" i="18"/>
  <c r="O806" i="18"/>
  <c r="O838" i="18"/>
  <c r="O27" i="18"/>
  <c r="O70" i="18"/>
  <c r="O112" i="18"/>
  <c r="O155" i="18"/>
  <c r="O198" i="18"/>
  <c r="O240" i="18"/>
  <c r="O283" i="18"/>
  <c r="O326" i="18"/>
  <c r="O368" i="18"/>
  <c r="O411" i="18"/>
  <c r="O473" i="18"/>
  <c r="O601" i="18"/>
  <c r="O729" i="18"/>
  <c r="O449" i="18"/>
  <c r="O577" i="18"/>
  <c r="O705" i="18"/>
  <c r="O833" i="18"/>
  <c r="O585" i="18"/>
  <c r="O713" i="18"/>
  <c r="O841" i="18"/>
  <c r="O561" i="18"/>
  <c r="O689" i="18"/>
  <c r="O817" i="18"/>
  <c r="O465" i="18"/>
  <c r="H4" i="15"/>
  <c r="H1704" i="15"/>
  <c r="H1700" i="15"/>
  <c r="H1696" i="15"/>
  <c r="H1692" i="15"/>
  <c r="H1688" i="15"/>
  <c r="H1684" i="15"/>
  <c r="H1680" i="15"/>
  <c r="H1676" i="15"/>
  <c r="H1672" i="15"/>
  <c r="H1668" i="15"/>
  <c r="H1664" i="15"/>
  <c r="H1660" i="15"/>
  <c r="H1656" i="15"/>
  <c r="H1652" i="15"/>
  <c r="H1648" i="15"/>
  <c r="H1644" i="15"/>
  <c r="H1640" i="15"/>
  <c r="H1636" i="15"/>
  <c r="H1632" i="15"/>
  <c r="H1628" i="15"/>
  <c r="H1624" i="15"/>
  <c r="H1620" i="15"/>
  <c r="H1616" i="15"/>
  <c r="H1612" i="15"/>
  <c r="H1608" i="15"/>
  <c r="H1604" i="15"/>
  <c r="H1600" i="15"/>
  <c r="H1596" i="15"/>
  <c r="H1592" i="15"/>
  <c r="H1588" i="15"/>
  <c r="H1584" i="15"/>
  <c r="H1580" i="15"/>
  <c r="H1576" i="15"/>
  <c r="H1572" i="15"/>
  <c r="H1568" i="15"/>
  <c r="H1564" i="15"/>
  <c r="H1560" i="15"/>
  <c r="H1556" i="15"/>
  <c r="H1552" i="15"/>
  <c r="H1548" i="15"/>
  <c r="H1544" i="15"/>
  <c r="H1540" i="15"/>
  <c r="H1536" i="15"/>
  <c r="H1532" i="15"/>
  <c r="H1528" i="15"/>
  <c r="H1524" i="15"/>
  <c r="H1520" i="15"/>
  <c r="H1516" i="15"/>
  <c r="H1512" i="15"/>
  <c r="H1508" i="15"/>
  <c r="H1504" i="15"/>
  <c r="H1500" i="15"/>
  <c r="H1496" i="15"/>
  <c r="H1492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3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4" i="15"/>
  <c r="H3" i="15" l="1"/>
</calcChain>
</file>

<file path=xl/sharedStrings.xml><?xml version="1.0" encoding="utf-8"?>
<sst xmlns="http://schemas.openxmlformats.org/spreadsheetml/2006/main" count="20174" uniqueCount="3960">
  <si>
    <t>0015</t>
  </si>
  <si>
    <t>Adams Central Community Schools</t>
  </si>
  <si>
    <t>0025</t>
  </si>
  <si>
    <t>North Adams Community Schools</t>
  </si>
  <si>
    <t>0035</t>
  </si>
  <si>
    <t>South Adams Schools</t>
  </si>
  <si>
    <t>0125</t>
  </si>
  <si>
    <t>0225</t>
  </si>
  <si>
    <t>Northwest Allen County Schools</t>
  </si>
  <si>
    <t>0235</t>
  </si>
  <si>
    <t>Fort Wayne Community Schools</t>
  </si>
  <si>
    <t>0255</t>
  </si>
  <si>
    <t>East Allen County Schools</t>
  </si>
  <si>
    <t>0365</t>
  </si>
  <si>
    <t>Bartholomew Con School Corp</t>
  </si>
  <si>
    <t>0370</t>
  </si>
  <si>
    <t>Flat Rock-Hawcreek School Corp</t>
  </si>
  <si>
    <t>0395</t>
  </si>
  <si>
    <t>Benton Community School Corp</t>
  </si>
  <si>
    <t>0515</t>
  </si>
  <si>
    <t>Blackford County Schools</t>
  </si>
  <si>
    <t>0615</t>
  </si>
  <si>
    <t>Western Boone Co Com Sch Dist</t>
  </si>
  <si>
    <t>0630</t>
  </si>
  <si>
    <t>Zionsville Community Schools</t>
  </si>
  <si>
    <t>0665</t>
  </si>
  <si>
    <t>Lebanon Community School Corp</t>
  </si>
  <si>
    <t>0670</t>
  </si>
  <si>
    <t>Brown County School Corporation</t>
  </si>
  <si>
    <t>0750</t>
  </si>
  <si>
    <t>0755</t>
  </si>
  <si>
    <t>Delphi Community School Corp</t>
  </si>
  <si>
    <t>0775</t>
  </si>
  <si>
    <t>Pioneer Regional School Corp</t>
  </si>
  <si>
    <t>0815</t>
  </si>
  <si>
    <t>Southeastern School Corp</t>
  </si>
  <si>
    <t>0875</t>
  </si>
  <si>
    <t>Logansport Community Sch Corp</t>
  </si>
  <si>
    <t>0940</t>
  </si>
  <si>
    <t>West Clark Community Schools</t>
  </si>
  <si>
    <t>1000</t>
  </si>
  <si>
    <t>1010</t>
  </si>
  <si>
    <t>Greater Clark County Schools</t>
  </si>
  <si>
    <t>1125</t>
  </si>
  <si>
    <t>Clay Community Schools</t>
  </si>
  <si>
    <t>1150</t>
  </si>
  <si>
    <t>1160</t>
  </si>
  <si>
    <t>1170</t>
  </si>
  <si>
    <t>Community Schools of Frankfort</t>
  </si>
  <si>
    <t>1180</t>
  </si>
  <si>
    <t>Rossville Con School District</t>
  </si>
  <si>
    <t>1300</t>
  </si>
  <si>
    <t>1315</t>
  </si>
  <si>
    <t>1375</t>
  </si>
  <si>
    <t>North Daviess Com Schools</t>
  </si>
  <si>
    <t>1405</t>
  </si>
  <si>
    <t>1560</t>
  </si>
  <si>
    <t>Sunman-Dearborn Com Sch Corp</t>
  </si>
  <si>
    <t>1600</t>
  </si>
  <si>
    <t>1620</t>
  </si>
  <si>
    <t>1655</t>
  </si>
  <si>
    <t>1730</t>
  </si>
  <si>
    <t>Greensburg Community Schools</t>
  </si>
  <si>
    <t>1805</t>
  </si>
  <si>
    <t>DeKalb Co Eastern Com Sch Dist</t>
  </si>
  <si>
    <t>1820</t>
  </si>
  <si>
    <t>1835</t>
  </si>
  <si>
    <t>DeKalb Co Ctl United Sch Dist</t>
  </si>
  <si>
    <t>1875</t>
  </si>
  <si>
    <t>Delaware Community School Corp</t>
  </si>
  <si>
    <t>1885</t>
  </si>
  <si>
    <t>Wes-Del Community Schools</t>
  </si>
  <si>
    <t>1895</t>
  </si>
  <si>
    <t>1900</t>
  </si>
  <si>
    <t>Cowan Community School Corp</t>
  </si>
  <si>
    <t>1910</t>
  </si>
  <si>
    <t>Yorktown Community Schools</t>
  </si>
  <si>
    <t>1940</t>
  </si>
  <si>
    <t>Daleville Community Schools</t>
  </si>
  <si>
    <t>1970</t>
  </si>
  <si>
    <t>Muncie Community Schools</t>
  </si>
  <si>
    <t>2040</t>
  </si>
  <si>
    <t>Northeast Dubois Co Sch Corp</t>
  </si>
  <si>
    <t>2100</t>
  </si>
  <si>
    <t>Southeast Dubois Co Sch Corp</t>
  </si>
  <si>
    <t>2110</t>
  </si>
  <si>
    <t>Southwest Dubois Co Sch Corp</t>
  </si>
  <si>
    <t>2120</t>
  </si>
  <si>
    <t>2155</t>
  </si>
  <si>
    <t>Fairfield Community Schools</t>
  </si>
  <si>
    <t>2260</t>
  </si>
  <si>
    <t>Baugo Community Schools</t>
  </si>
  <si>
    <t>2270</t>
  </si>
  <si>
    <t>Concord Community Schools</t>
  </si>
  <si>
    <t>2275</t>
  </si>
  <si>
    <t>Middlebury Community Schools</t>
  </si>
  <si>
    <t>2285</t>
  </si>
  <si>
    <t>Wa-Nee Community Schools</t>
  </si>
  <si>
    <t>2305</t>
  </si>
  <si>
    <t>Elkhart Community Schools</t>
  </si>
  <si>
    <t>2315</t>
  </si>
  <si>
    <t>Goshen Community Schools</t>
  </si>
  <si>
    <t>2395</t>
  </si>
  <si>
    <t>2400</t>
  </si>
  <si>
    <t>New Albany-Floyd Co Con Sch</t>
  </si>
  <si>
    <t>2435</t>
  </si>
  <si>
    <t>2440</t>
  </si>
  <si>
    <t>2455</t>
  </si>
  <si>
    <t>Southeast Fountain School Corp</t>
  </si>
  <si>
    <t>2475</t>
  </si>
  <si>
    <t>2645</t>
  </si>
  <si>
    <t>2650</t>
  </si>
  <si>
    <t>Caston School Corporation</t>
  </si>
  <si>
    <t>2725</t>
  </si>
  <si>
    <t>East Gibson School Corporation</t>
  </si>
  <si>
    <t>2735</t>
  </si>
  <si>
    <t>North Gibson School Corp</t>
  </si>
  <si>
    <t>2765</t>
  </si>
  <si>
    <t>2815</t>
  </si>
  <si>
    <t>Eastbrook Community Sch Corp</t>
  </si>
  <si>
    <t>2825</t>
  </si>
  <si>
    <t>2855</t>
  </si>
  <si>
    <t>Mississinewa Community School Corp</t>
  </si>
  <si>
    <t>2865</t>
  </si>
  <si>
    <t>Marion Community Schools</t>
  </si>
  <si>
    <t>2920</t>
  </si>
  <si>
    <t>Bloomfield School District</t>
  </si>
  <si>
    <t>2940</t>
  </si>
  <si>
    <t>Eastern Greene Schools</t>
  </si>
  <si>
    <t>2950</t>
  </si>
  <si>
    <t>2960</t>
  </si>
  <si>
    <t>M S D Shakamak Schools</t>
  </si>
  <si>
    <t>2980</t>
  </si>
  <si>
    <t>3005</t>
  </si>
  <si>
    <t>Hamilton Southeastern Schools</t>
  </si>
  <si>
    <t>3025</t>
  </si>
  <si>
    <t>Hamilton Heights School Corp</t>
  </si>
  <si>
    <t>3030</t>
  </si>
  <si>
    <t>Westfield-Washington Schools</t>
  </si>
  <si>
    <t>3055</t>
  </si>
  <si>
    <t>Sheridan Community Schools</t>
  </si>
  <si>
    <t>3060</t>
  </si>
  <si>
    <t>Carmel Clay Schools</t>
  </si>
  <si>
    <t>3070</t>
  </si>
  <si>
    <t>Noblesville Schools</t>
  </si>
  <si>
    <t>3115</t>
  </si>
  <si>
    <t>Southern Hancock Co Com Sch Corp</t>
  </si>
  <si>
    <t>3125</t>
  </si>
  <si>
    <t>Greenfield-Central Com Schools</t>
  </si>
  <si>
    <t>3135</t>
  </si>
  <si>
    <t>3145</t>
  </si>
  <si>
    <t>Eastern Hancock Co Com Sch Corp</t>
  </si>
  <si>
    <t>3160</t>
  </si>
  <si>
    <t>Lanesville Community School Corp</t>
  </si>
  <si>
    <t>3180</t>
  </si>
  <si>
    <t>North Harrison Com School Corp</t>
  </si>
  <si>
    <t>3190</t>
  </si>
  <si>
    <t>South Harrison Com Schools</t>
  </si>
  <si>
    <t>3295</t>
  </si>
  <si>
    <t>North West Hendricks Schools</t>
  </si>
  <si>
    <t>3305</t>
  </si>
  <si>
    <t>3315</t>
  </si>
  <si>
    <t>Avon Community School Corp</t>
  </si>
  <si>
    <t>3325</t>
  </si>
  <si>
    <t>Danville Community School Corp</t>
  </si>
  <si>
    <t>3330</t>
  </si>
  <si>
    <t>3335</t>
  </si>
  <si>
    <t>Mill Creek Community Sch Corp</t>
  </si>
  <si>
    <t>3405</t>
  </si>
  <si>
    <t>Blue River Valley Schools</t>
  </si>
  <si>
    <t>3415</t>
  </si>
  <si>
    <t>South Henry School Corp</t>
  </si>
  <si>
    <t>3435</t>
  </si>
  <si>
    <t>Shenandoah School Corporation</t>
  </si>
  <si>
    <t>3445</t>
  </si>
  <si>
    <t>3455</t>
  </si>
  <si>
    <t>C A Beard Memorial School Corp</t>
  </si>
  <si>
    <t>3460</t>
  </si>
  <si>
    <t>Taylor Community School Corp</t>
  </si>
  <si>
    <t>3470</t>
  </si>
  <si>
    <t>Northwestern School Corp</t>
  </si>
  <si>
    <t>3480</t>
  </si>
  <si>
    <t>3490</t>
  </si>
  <si>
    <t>3500</t>
  </si>
  <si>
    <t>3625</t>
  </si>
  <si>
    <t>Huntington Co Com Sch Corp</t>
  </si>
  <si>
    <t>3640</t>
  </si>
  <si>
    <t>Medora Community School Corp</t>
  </si>
  <si>
    <t>3675</t>
  </si>
  <si>
    <t>Seymour Community Schools</t>
  </si>
  <si>
    <t>3695</t>
  </si>
  <si>
    <t>Brownstown Cnt Com Sch Corp</t>
  </si>
  <si>
    <t>3710</t>
  </si>
  <si>
    <t>Crothersville Community Schools</t>
  </si>
  <si>
    <t>3785</t>
  </si>
  <si>
    <t>Kankakee Valley School Corp</t>
  </si>
  <si>
    <t>3815</t>
  </si>
  <si>
    <t>Rensselaer Central School Corp</t>
  </si>
  <si>
    <t>3945</t>
  </si>
  <si>
    <t>3995</t>
  </si>
  <si>
    <t>Madison Consolidated Schools</t>
  </si>
  <si>
    <t>4000</t>
  </si>
  <si>
    <t>Southwestern-Jefferson Co Con</t>
  </si>
  <si>
    <t>4015</t>
  </si>
  <si>
    <t>4145</t>
  </si>
  <si>
    <t>4205</t>
  </si>
  <si>
    <t>4215</t>
  </si>
  <si>
    <t>4225</t>
  </si>
  <si>
    <t>Franklin Community School Corp</t>
  </si>
  <si>
    <t>4245</t>
  </si>
  <si>
    <t>Greenwood Community Sch Corp</t>
  </si>
  <si>
    <t>4255</t>
  </si>
  <si>
    <t>Nineveh-Hensley-Jackson United</t>
  </si>
  <si>
    <t>4315</t>
  </si>
  <si>
    <t>North Knox School Corp</t>
  </si>
  <si>
    <t>4325</t>
  </si>
  <si>
    <t>South Knox School Corp</t>
  </si>
  <si>
    <t>4335</t>
  </si>
  <si>
    <t>4345</t>
  </si>
  <si>
    <t>Wawasee Community School Corp</t>
  </si>
  <si>
    <t>4415</t>
  </si>
  <si>
    <t>Warsaw Community Schools</t>
  </si>
  <si>
    <t>4445</t>
  </si>
  <si>
    <t>Tippecanoe Valley School Corp</t>
  </si>
  <si>
    <t>4455</t>
  </si>
  <si>
    <t>Whitko Community School Corp</t>
  </si>
  <si>
    <t>4515</t>
  </si>
  <si>
    <t>4525</t>
  </si>
  <si>
    <t>Westview School Corporation</t>
  </si>
  <si>
    <t>4535</t>
  </si>
  <si>
    <t>Lakeland School Corporation</t>
  </si>
  <si>
    <t>4580</t>
  </si>
  <si>
    <t>Hanover Community School Corp</t>
  </si>
  <si>
    <t>4590</t>
  </si>
  <si>
    <t>River Forest Community Sch Corp</t>
  </si>
  <si>
    <t>4600</t>
  </si>
  <si>
    <t>4615</t>
  </si>
  <si>
    <t>4645</t>
  </si>
  <si>
    <t>Tri-Creek School Corporation</t>
  </si>
  <si>
    <t>4650</t>
  </si>
  <si>
    <t>4660</t>
  </si>
  <si>
    <t>4670</t>
  </si>
  <si>
    <t>School City of East Chicago</t>
  </si>
  <si>
    <t>4680</t>
  </si>
  <si>
    <t>Lake Station Community Schools</t>
  </si>
  <si>
    <t>4690</t>
  </si>
  <si>
    <t>Gary Community School Corp</t>
  </si>
  <si>
    <t>4700</t>
  </si>
  <si>
    <t>Griffith Public Schools</t>
  </si>
  <si>
    <t>4710</t>
  </si>
  <si>
    <t>School City of Hammond</t>
  </si>
  <si>
    <t>4720</t>
  </si>
  <si>
    <t>School Town of Highland</t>
  </si>
  <si>
    <t>4730</t>
  </si>
  <si>
    <t>School City of Hobart</t>
  </si>
  <si>
    <t>4740</t>
  </si>
  <si>
    <t>School Town of Munster</t>
  </si>
  <si>
    <t>4760</t>
  </si>
  <si>
    <t>4805</t>
  </si>
  <si>
    <t>New Prairie United School Corp</t>
  </si>
  <si>
    <t>4860</t>
  </si>
  <si>
    <t>M S D of New Durham Township</t>
  </si>
  <si>
    <t>4925</t>
  </si>
  <si>
    <t>Michigan City Area Schools</t>
  </si>
  <si>
    <t>4940</t>
  </si>
  <si>
    <t>South Central Com School Corp</t>
  </si>
  <si>
    <t>4945</t>
  </si>
  <si>
    <t>LaPorte Community School Corp</t>
  </si>
  <si>
    <t>5075</t>
  </si>
  <si>
    <t>North Lawrence Com Schools</t>
  </si>
  <si>
    <t>5085</t>
  </si>
  <si>
    <t>Mitchell Community Schools</t>
  </si>
  <si>
    <t>5245</t>
  </si>
  <si>
    <t>5255</t>
  </si>
  <si>
    <t>South Madison Com Sch Corp</t>
  </si>
  <si>
    <t>5265</t>
  </si>
  <si>
    <t>5275</t>
  </si>
  <si>
    <t>Anderson Community School Corp</t>
  </si>
  <si>
    <t>5280</t>
  </si>
  <si>
    <t>Elwood Community School Corp</t>
  </si>
  <si>
    <t>5300</t>
  </si>
  <si>
    <t>M S D Decatur Township</t>
  </si>
  <si>
    <t>5310</t>
  </si>
  <si>
    <t>Franklin Township Com Sch Corp</t>
  </si>
  <si>
    <t>5330</t>
  </si>
  <si>
    <t>M S D Lawrence Township</t>
  </si>
  <si>
    <t>5340</t>
  </si>
  <si>
    <t>5350</t>
  </si>
  <si>
    <t>M S D Pike Township</t>
  </si>
  <si>
    <t>5360</t>
  </si>
  <si>
    <t>M S D Warren Township</t>
  </si>
  <si>
    <t>5370</t>
  </si>
  <si>
    <t>M S D Washington Township</t>
  </si>
  <si>
    <t>5375</t>
  </si>
  <si>
    <t>M S D Wayne Township</t>
  </si>
  <si>
    <t>5380</t>
  </si>
  <si>
    <t>Beech Grove City Schools</t>
  </si>
  <si>
    <t>5385</t>
  </si>
  <si>
    <t>Indianapolis Public Schools</t>
  </si>
  <si>
    <t>5400</t>
  </si>
  <si>
    <t>School Town of Speedway</t>
  </si>
  <si>
    <t>5455</t>
  </si>
  <si>
    <t>Culver Community Schools Corp</t>
  </si>
  <si>
    <t>5470</t>
  </si>
  <si>
    <t>Argos Community Schools</t>
  </si>
  <si>
    <t>5480</t>
  </si>
  <si>
    <t>Bremen Public Schools</t>
  </si>
  <si>
    <t>5485</t>
  </si>
  <si>
    <t>Plymouth Community School Corp</t>
  </si>
  <si>
    <t>5495</t>
  </si>
  <si>
    <t>Triton School Corporation</t>
  </si>
  <si>
    <t>5520</t>
  </si>
  <si>
    <t>Shoals Community School Corp</t>
  </si>
  <si>
    <t>5525</t>
  </si>
  <si>
    <t>Loogootee Community Sch Corp</t>
  </si>
  <si>
    <t>5615</t>
  </si>
  <si>
    <t>Maconaquah School Corp</t>
  </si>
  <si>
    <t>5620</t>
  </si>
  <si>
    <t>North Miami Community Schools</t>
  </si>
  <si>
    <t>5625</t>
  </si>
  <si>
    <t>Oak Hill United School Corp</t>
  </si>
  <si>
    <t>5635</t>
  </si>
  <si>
    <t>Peru Community Schools</t>
  </si>
  <si>
    <t>5705</t>
  </si>
  <si>
    <t>Richland-Bean Blossom C S C</t>
  </si>
  <si>
    <t>5740</t>
  </si>
  <si>
    <t>5835</t>
  </si>
  <si>
    <t>North Montgomery Com Sch Corp</t>
  </si>
  <si>
    <t>5845</t>
  </si>
  <si>
    <t>South Montgomery Com Sch Corp</t>
  </si>
  <si>
    <t>5855</t>
  </si>
  <si>
    <t>5900</t>
  </si>
  <si>
    <t>Monroe-Gregg School District</t>
  </si>
  <si>
    <t>5910</t>
  </si>
  <si>
    <t>Eminence Community School Corp</t>
  </si>
  <si>
    <t>5925</t>
  </si>
  <si>
    <t>M S D Martinsville Schools</t>
  </si>
  <si>
    <t>5930</t>
  </si>
  <si>
    <t>Mooresville Con School Corp</t>
  </si>
  <si>
    <t>5945</t>
  </si>
  <si>
    <t>North Newton School Corp</t>
  </si>
  <si>
    <t>5995</t>
  </si>
  <si>
    <t>South Newton School Corp</t>
  </si>
  <si>
    <t>6055</t>
  </si>
  <si>
    <t>Central Noble Com School Corp</t>
  </si>
  <si>
    <t>6060</t>
  </si>
  <si>
    <t>6065</t>
  </si>
  <si>
    <t>West Noble School Corporation</t>
  </si>
  <si>
    <t>6080</t>
  </si>
  <si>
    <t>Rising Sun-Ohio Co Com</t>
  </si>
  <si>
    <t>6145</t>
  </si>
  <si>
    <t>Orleans Community Schools</t>
  </si>
  <si>
    <t>6155</t>
  </si>
  <si>
    <t>Paoli Community School Corp</t>
  </si>
  <si>
    <t>6160</t>
  </si>
  <si>
    <t>Springs Valley Com School Corp</t>
  </si>
  <si>
    <t>6195</t>
  </si>
  <si>
    <t>Spencer-Owen Community Schools</t>
  </si>
  <si>
    <t>6260</t>
  </si>
  <si>
    <t>Southwest Parke Com Sch Corp</t>
  </si>
  <si>
    <t>6325</t>
  </si>
  <si>
    <t>Perry Central Com Schools Corp</t>
  </si>
  <si>
    <t>6340</t>
  </si>
  <si>
    <t>Cannelton City Schools</t>
  </si>
  <si>
    <t>6350</t>
  </si>
  <si>
    <t>Tell City-Troy Twp School Corp</t>
  </si>
  <si>
    <t>6445</t>
  </si>
  <si>
    <t>Pike County School Corp</t>
  </si>
  <si>
    <t>6460</t>
  </si>
  <si>
    <t>M S D Boone Township</t>
  </si>
  <si>
    <t>6470</t>
  </si>
  <si>
    <t>Duneland School Corporation</t>
  </si>
  <si>
    <t>6510</t>
  </si>
  <si>
    <t>East Porter County School Corp</t>
  </si>
  <si>
    <t>6520</t>
  </si>
  <si>
    <t>Porter Township School Corp</t>
  </si>
  <si>
    <t>6530</t>
  </si>
  <si>
    <t>Union Township School Corp</t>
  </si>
  <si>
    <t>6550</t>
  </si>
  <si>
    <t>Portage Township Schools</t>
  </si>
  <si>
    <t>6560</t>
  </si>
  <si>
    <t>Valparaiso Community Schools</t>
  </si>
  <si>
    <t>6590</t>
  </si>
  <si>
    <t>M S D Mount Vernon</t>
  </si>
  <si>
    <t>6600</t>
  </si>
  <si>
    <t>M S D North Posey Co Schools</t>
  </si>
  <si>
    <t>6620</t>
  </si>
  <si>
    <t>6630</t>
  </si>
  <si>
    <t>West Central School Corp</t>
  </si>
  <si>
    <t>6705</t>
  </si>
  <si>
    <t>South Putnam Community Schools</t>
  </si>
  <si>
    <t>6715</t>
  </si>
  <si>
    <t>North Putnam Community Schools</t>
  </si>
  <si>
    <t>6750</t>
  </si>
  <si>
    <t>Cloverdale Community Schools</t>
  </si>
  <si>
    <t>6755</t>
  </si>
  <si>
    <t>6795</t>
  </si>
  <si>
    <t>Union School Corporation</t>
  </si>
  <si>
    <t>6805</t>
  </si>
  <si>
    <t>Randolph Southern School Corp</t>
  </si>
  <si>
    <t>6820</t>
  </si>
  <si>
    <t>Monroe Central School Corp</t>
  </si>
  <si>
    <t>6825</t>
  </si>
  <si>
    <t>Randolph Central School Corp</t>
  </si>
  <si>
    <t>6835</t>
  </si>
  <si>
    <t>Randolph Eastern School Corp</t>
  </si>
  <si>
    <t>6865</t>
  </si>
  <si>
    <t>South Ripley Com Sch Corp</t>
  </si>
  <si>
    <t>6895</t>
  </si>
  <si>
    <t>6900</t>
  </si>
  <si>
    <t>Jac-Cen-Del Community Sch Corp</t>
  </si>
  <si>
    <t>6910</t>
  </si>
  <si>
    <t>Milan Community Schools</t>
  </si>
  <si>
    <t>6995</t>
  </si>
  <si>
    <t>Rush County Schools</t>
  </si>
  <si>
    <t>7150</t>
  </si>
  <si>
    <t>John Glenn School Corporation</t>
  </si>
  <si>
    <t>7175</t>
  </si>
  <si>
    <t>7200</t>
  </si>
  <si>
    <t>School City of Mishawaka</t>
  </si>
  <si>
    <t>7205</t>
  </si>
  <si>
    <t>7215</t>
  </si>
  <si>
    <t>Union-North United School Corp</t>
  </si>
  <si>
    <t>7230</t>
  </si>
  <si>
    <t>Scott County School District 1</t>
  </si>
  <si>
    <t>7255</t>
  </si>
  <si>
    <t>Scott County School District 2</t>
  </si>
  <si>
    <t>7285</t>
  </si>
  <si>
    <t>Shelby Eastern Schools</t>
  </si>
  <si>
    <t>7350</t>
  </si>
  <si>
    <t>Northwestern Con School Corp</t>
  </si>
  <si>
    <t>7360</t>
  </si>
  <si>
    <t>Southwestern Con Sch Shelby Co</t>
  </si>
  <si>
    <t>7365</t>
  </si>
  <si>
    <t>Shelbyville Central Schools</t>
  </si>
  <si>
    <t>7385</t>
  </si>
  <si>
    <t>North Spencer County Sch Corp</t>
  </si>
  <si>
    <t>7445</t>
  </si>
  <si>
    <t>South Spencer County Sch Corp</t>
  </si>
  <si>
    <t>7495</t>
  </si>
  <si>
    <t>Oregon-Davis School Corp</t>
  </si>
  <si>
    <t>7515</t>
  </si>
  <si>
    <t>North Judson-San Pierre Sch Corp</t>
  </si>
  <si>
    <t>7525</t>
  </si>
  <si>
    <t>Knox Community School Corp</t>
  </si>
  <si>
    <t>7605</t>
  </si>
  <si>
    <t>Fremont Community Schools</t>
  </si>
  <si>
    <t>7610</t>
  </si>
  <si>
    <t>Hamilton Community Schools</t>
  </si>
  <si>
    <t>7615</t>
  </si>
  <si>
    <t>M S D Steuben County</t>
  </si>
  <si>
    <t>7645</t>
  </si>
  <si>
    <t>Northeast School Corp</t>
  </si>
  <si>
    <t>7715</t>
  </si>
  <si>
    <t>7775</t>
  </si>
  <si>
    <t>Switzerland County School Corp</t>
  </si>
  <si>
    <t>7855</t>
  </si>
  <si>
    <t>Lafayette School Corporation</t>
  </si>
  <si>
    <t>7865</t>
  </si>
  <si>
    <t>Tippecanoe School Corp</t>
  </si>
  <si>
    <t>7875</t>
  </si>
  <si>
    <t>West Lafayette Com School Corp</t>
  </si>
  <si>
    <t>7935</t>
  </si>
  <si>
    <t>Tri-Central Community Schools</t>
  </si>
  <si>
    <t>7945</t>
  </si>
  <si>
    <t>Tipton Community School Corp</t>
  </si>
  <si>
    <t>7950</t>
  </si>
  <si>
    <t>Union Co/Clg Corner Joint Sch Dist</t>
  </si>
  <si>
    <t>7995</t>
  </si>
  <si>
    <t>8010</t>
  </si>
  <si>
    <t>North Vermillion Com Sch Corp</t>
  </si>
  <si>
    <t>8020</t>
  </si>
  <si>
    <t>South Vermillion Com Sch Corp</t>
  </si>
  <si>
    <t>8030</t>
  </si>
  <si>
    <t>Vigo County School Corp</t>
  </si>
  <si>
    <t>8045</t>
  </si>
  <si>
    <t>Manchester Community Schools</t>
  </si>
  <si>
    <t>8050</t>
  </si>
  <si>
    <t>M S D Wabash County Schools</t>
  </si>
  <si>
    <t>8060</t>
  </si>
  <si>
    <t>Wabash City Schools</t>
  </si>
  <si>
    <t>8115</t>
  </si>
  <si>
    <t>M S D Warren County</t>
  </si>
  <si>
    <t>8130</t>
  </si>
  <si>
    <t>Warrick County School Corp</t>
  </si>
  <si>
    <t>8205</t>
  </si>
  <si>
    <t>Salem Community Schools</t>
  </si>
  <si>
    <t>8215</t>
  </si>
  <si>
    <t>East Washington School Corp</t>
  </si>
  <si>
    <t>8220</t>
  </si>
  <si>
    <t>West Washington School Corp</t>
  </si>
  <si>
    <t>8305</t>
  </si>
  <si>
    <t>8355</t>
  </si>
  <si>
    <t>Western Wayne Schools</t>
  </si>
  <si>
    <t>8360</t>
  </si>
  <si>
    <t>Centerville-Abington Com Schs</t>
  </si>
  <si>
    <t>8375</t>
  </si>
  <si>
    <t>Northeastern Wayne Schools</t>
  </si>
  <si>
    <t>8385</t>
  </si>
  <si>
    <t>Richmond Community Schools</t>
  </si>
  <si>
    <t>8425</t>
  </si>
  <si>
    <t>Southern Wells Com Schools</t>
  </si>
  <si>
    <t>8435</t>
  </si>
  <si>
    <t>8445</t>
  </si>
  <si>
    <t>M S D Bluffton-Harrison</t>
  </si>
  <si>
    <t>8515</t>
  </si>
  <si>
    <t>North White School Corp</t>
  </si>
  <si>
    <t>8525</t>
  </si>
  <si>
    <t>Frontier School Corporation</t>
  </si>
  <si>
    <t>8535</t>
  </si>
  <si>
    <t>8565</t>
  </si>
  <si>
    <t>Twin Lakes School Corp</t>
  </si>
  <si>
    <t>8625</t>
  </si>
  <si>
    <t>Smith-Green Community Schools</t>
  </si>
  <si>
    <t>8665</t>
  </si>
  <si>
    <t>9310</t>
  </si>
  <si>
    <t>Charter School of the Dunes</t>
  </si>
  <si>
    <t>9320</t>
  </si>
  <si>
    <t>Community Montessori Inc</t>
  </si>
  <si>
    <t>9330</t>
  </si>
  <si>
    <t>Irvington Community School</t>
  </si>
  <si>
    <t>9350</t>
  </si>
  <si>
    <t>Timothy L Johnson Academy</t>
  </si>
  <si>
    <t>9360</t>
  </si>
  <si>
    <t>Veritas Academy</t>
  </si>
  <si>
    <t>9380</t>
  </si>
  <si>
    <t>9400</t>
  </si>
  <si>
    <t>9460</t>
  </si>
  <si>
    <t>Thea Bowman Leadership Academy</t>
  </si>
  <si>
    <t>9465</t>
  </si>
  <si>
    <t>Rural Community Schools Inc</t>
  </si>
  <si>
    <t>9485</t>
  </si>
  <si>
    <t>SE Neighborhood Sch of Excellence</t>
  </si>
  <si>
    <t>9495</t>
  </si>
  <si>
    <t>Joshua Academy</t>
  </si>
  <si>
    <t>9535</t>
  </si>
  <si>
    <t>Gary Lighthouse Charter School</t>
  </si>
  <si>
    <t>9545</t>
  </si>
  <si>
    <t>21st Century Charter Sch of Gary</t>
  </si>
  <si>
    <t>9555</t>
  </si>
  <si>
    <t>East Chicago Urban Enterprise Acad</t>
  </si>
  <si>
    <t>9575</t>
  </si>
  <si>
    <t>Indpls Lighthouse Charter School</t>
  </si>
  <si>
    <t>9595</t>
  </si>
  <si>
    <t>East Chicago Lighthouse Charter</t>
  </si>
  <si>
    <t>9605</t>
  </si>
  <si>
    <t>IN Sch for the Blind &amp; Vis Imprd</t>
  </si>
  <si>
    <t>9610</t>
  </si>
  <si>
    <t>Indiana School For The Deaf</t>
  </si>
  <si>
    <t>9615</t>
  </si>
  <si>
    <t>Andrew J Brown Academy</t>
  </si>
  <si>
    <t>9620</t>
  </si>
  <si>
    <t>Burris Laboratory School</t>
  </si>
  <si>
    <t>9645</t>
  </si>
  <si>
    <t>9665</t>
  </si>
  <si>
    <t>Geist Montessori Academy</t>
  </si>
  <si>
    <t>9685</t>
  </si>
  <si>
    <t>Aspire Charter Academy</t>
  </si>
  <si>
    <t>9690</t>
  </si>
  <si>
    <t>Renaissance Academy Charter School</t>
  </si>
  <si>
    <t>9785</t>
  </si>
  <si>
    <t>9790</t>
  </si>
  <si>
    <t>Anderson Preparatory Academy</t>
  </si>
  <si>
    <t>9795</t>
  </si>
  <si>
    <t>Dr Robert H Faulkner Academy</t>
  </si>
  <si>
    <t>9805</t>
  </si>
  <si>
    <t>Hoosier Academy - Indianapolis</t>
  </si>
  <si>
    <t>9835</t>
  </si>
  <si>
    <t>The Bloomington Project School</t>
  </si>
  <si>
    <t>9845</t>
  </si>
  <si>
    <t>Xavier School of Excellence</t>
  </si>
  <si>
    <t>9865</t>
  </si>
  <si>
    <t>Grade 4</t>
  </si>
  <si>
    <t>Grade 5</t>
  </si>
  <si>
    <t>Grade 6</t>
  </si>
  <si>
    <t>Grade 7</t>
  </si>
  <si>
    <t>Grade 8</t>
  </si>
  <si>
    <t>Corp ID</t>
  </si>
  <si>
    <t>4915</t>
  </si>
  <si>
    <t>Tri-Township Cons School Corp</t>
  </si>
  <si>
    <t>M S D Southwest Allen County Schls</t>
  </si>
  <si>
    <t>6375</t>
  </si>
  <si>
    <t>North Central Parke Comm Schl Corp</t>
  </si>
  <si>
    <t>8810</t>
  </si>
  <si>
    <t>CSUSA Howe</t>
  </si>
  <si>
    <t>8820</t>
  </si>
  <si>
    <t>Edison Learning Roosevelt</t>
  </si>
  <si>
    <t>8825</t>
  </si>
  <si>
    <t>CSUSA Donnan</t>
  </si>
  <si>
    <t>Kokomo School Corporation</t>
  </si>
  <si>
    <t>Perry Township Schools</t>
  </si>
  <si>
    <t>ELA
Pass N</t>
  </si>
  <si>
    <t>ELA
Percent Pass</t>
  </si>
  <si>
    <t>Math
Pass N</t>
  </si>
  <si>
    <t>Math
Percent Pass</t>
  </si>
  <si>
    <t>Both Math and ELA 
Percent Pass</t>
  </si>
  <si>
    <t>Corp Name</t>
  </si>
  <si>
    <t>Attica Consolidated School Corp</t>
  </si>
  <si>
    <t>Eastern Howard School Corporation</t>
  </si>
  <si>
    <t>Jennings County School Corporation</t>
  </si>
  <si>
    <t>Lake Ridge New Tech Schools</t>
  </si>
  <si>
    <t>School City of Whiting</t>
  </si>
  <si>
    <t>Alexandria Community School Corp</t>
  </si>
  <si>
    <t>Batesville Community School Corp</t>
  </si>
  <si>
    <t>Tri-County School Corporation</t>
  </si>
  <si>
    <t>Carroll Consolidated School Corp</t>
  </si>
  <si>
    <t>Clarksville Community School Corp</t>
  </si>
  <si>
    <t>Clinton Central School Corporation</t>
  </si>
  <si>
    <t>Clinton Prairie School Corporation</t>
  </si>
  <si>
    <t>Crawford County Community Sch Corp</t>
  </si>
  <si>
    <t>Barr-Reeve Community Schools Inc</t>
  </si>
  <si>
    <t>Washington Community Schools</t>
  </si>
  <si>
    <t>South Dearborn Community Sch Corp</t>
  </si>
  <si>
    <t>Lawrenceburg Community School Corp</t>
  </si>
  <si>
    <t>Decatur County Community Schools</t>
  </si>
  <si>
    <t>Garrett-Keyser-Butler Com Sch Corp</t>
  </si>
  <si>
    <t>Liberty-Perry Community Sch Corp</t>
  </si>
  <si>
    <t>Greater Jasper Consolidated Schs</t>
  </si>
  <si>
    <t>Fayette County School Corporation</t>
  </si>
  <si>
    <t>Covington Community School Corp</t>
  </si>
  <si>
    <t>Franklin County Community Sch Corp</t>
  </si>
  <si>
    <t>Rochester Community School Corp</t>
  </si>
  <si>
    <t>South Gibson School Corporation</t>
  </si>
  <si>
    <t>Madison-Grant United School Corp</t>
  </si>
  <si>
    <t>Linton-Stockton School Corporation</t>
  </si>
  <si>
    <t>White River Valley School District</t>
  </si>
  <si>
    <t>Mt Vernon Community School Corp</t>
  </si>
  <si>
    <t>Brownsburg Community School Corp</t>
  </si>
  <si>
    <t>Plainfield Community School Corp</t>
  </si>
  <si>
    <t>New Castle Community School Corp</t>
  </si>
  <si>
    <t>Jay School Corporation</t>
  </si>
  <si>
    <t>Clark-Pleasant Community Sch Corp</t>
  </si>
  <si>
    <t>Center Grove Community School Corp</t>
  </si>
  <si>
    <t>Edinburgh Community School Corp</t>
  </si>
  <si>
    <t>Vincennes Community School Corp</t>
  </si>
  <si>
    <t>Prairie Heights Community Sch Corp</t>
  </si>
  <si>
    <t>Merrillville Community School Corp</t>
  </si>
  <si>
    <t>Lake Central School Corporation</t>
  </si>
  <si>
    <t>Crown Point Community School Corp</t>
  </si>
  <si>
    <t>Frankton-Lapel Community Schools</t>
  </si>
  <si>
    <t>Monroe County Community Sch Corp</t>
  </si>
  <si>
    <t>Crawfordsville Community Schools</t>
  </si>
  <si>
    <t>East Noble School Corporation</t>
  </si>
  <si>
    <t>Eastern Pulaski Community Sch Corp</t>
  </si>
  <si>
    <t>Greencastle Community School Corp</t>
  </si>
  <si>
    <t>Penn-Harris-Madison School Corp</t>
  </si>
  <si>
    <t>South Bend Community School Corp</t>
  </si>
  <si>
    <t>Evansville Vanderburgh School Corp</t>
  </si>
  <si>
    <t>Nettle Creek School Corporation</t>
  </si>
  <si>
    <t>9365</t>
  </si>
  <si>
    <t>Enlace Academy</t>
  </si>
  <si>
    <t>9375</t>
  </si>
  <si>
    <t>IN Math &amp; Science Academy - South</t>
  </si>
  <si>
    <t>Christel House Academy South</t>
  </si>
  <si>
    <t>9395</t>
  </si>
  <si>
    <t>Christel House Academy West</t>
  </si>
  <si>
    <t>KIPP Indy College Prep Middle</t>
  </si>
  <si>
    <t>9425</t>
  </si>
  <si>
    <t>Tindley Genesis Academy</t>
  </si>
  <si>
    <t>9430</t>
  </si>
  <si>
    <t>Tindley Summit Academy</t>
  </si>
  <si>
    <t>9630</t>
  </si>
  <si>
    <t>Carpe Diem - Shadeland</t>
  </si>
  <si>
    <t>Avondale Meadows Academy</t>
  </si>
  <si>
    <t>9680</t>
  </si>
  <si>
    <t>Paramount School Of Excellence Inc</t>
  </si>
  <si>
    <t>9705</t>
  </si>
  <si>
    <t>Hammond Academy of Science &amp; Tech</t>
  </si>
  <si>
    <t>9710</t>
  </si>
  <si>
    <t>Carpe Diem - Northwest</t>
  </si>
  <si>
    <t>9725</t>
  </si>
  <si>
    <t>Canaan Community Academy</t>
  </si>
  <si>
    <t>9735</t>
  </si>
  <si>
    <t>Inspire Academy - A Sch of Inquiry</t>
  </si>
  <si>
    <t>9740</t>
  </si>
  <si>
    <t>Thurgood Marshall Leadership Acad</t>
  </si>
  <si>
    <t>9745</t>
  </si>
  <si>
    <t>Tindley Preparatory Academy</t>
  </si>
  <si>
    <t>9755</t>
  </si>
  <si>
    <t>Carpe Diem - Meridian Campus</t>
  </si>
  <si>
    <t>9760</t>
  </si>
  <si>
    <t>Smith Academy for Excellence</t>
  </si>
  <si>
    <t>9770</t>
  </si>
  <si>
    <t>Indianapolis Lighthouse East</t>
  </si>
  <si>
    <t>9780</t>
  </si>
  <si>
    <t>Indianapolis Academy of Excellence</t>
  </si>
  <si>
    <t>IN Math &amp; Science Academy</t>
  </si>
  <si>
    <t>Hoosier Acad Virtual Charter</t>
  </si>
  <si>
    <t>9870</t>
  </si>
  <si>
    <t>Discovery Charter School</t>
  </si>
  <si>
    <t>9875</t>
  </si>
  <si>
    <t>Rock Creek Community Academy</t>
  </si>
  <si>
    <t>9890</t>
  </si>
  <si>
    <t>Indiana Virtual School</t>
  </si>
  <si>
    <t>9895</t>
  </si>
  <si>
    <t>IN Math &amp; Science Academy - North</t>
  </si>
  <si>
    <t>9905</t>
  </si>
  <si>
    <t>Indiana Connections Academy</t>
  </si>
  <si>
    <t>9915</t>
  </si>
  <si>
    <t>Marion Academy</t>
  </si>
  <si>
    <t>9920</t>
  </si>
  <si>
    <t>Damar Charter Academy</t>
  </si>
  <si>
    <t>9925</t>
  </si>
  <si>
    <t>Phalen Leadership Academy - IN Inc</t>
  </si>
  <si>
    <t>9935</t>
  </si>
  <si>
    <t>Vision Academy</t>
  </si>
  <si>
    <t>9940</t>
  </si>
  <si>
    <t>Tindley Collegiate Academy</t>
  </si>
  <si>
    <t>9945</t>
  </si>
  <si>
    <t>Tindley Renaissance Academy</t>
  </si>
  <si>
    <t>9950</t>
  </si>
  <si>
    <t>Dugger Union Community School Corp</t>
  </si>
  <si>
    <t>9955</t>
  </si>
  <si>
    <t>Mays Community Academy</t>
  </si>
  <si>
    <t>9960</t>
  </si>
  <si>
    <t>Success Academy Primary School</t>
  </si>
  <si>
    <t>9965</t>
  </si>
  <si>
    <t>Career Academy Middle School</t>
  </si>
  <si>
    <t>ELA
Test N</t>
  </si>
  <si>
    <t>Math
Test N</t>
  </si>
  <si>
    <t>Both Math and ELA
Pass N</t>
  </si>
  <si>
    <t>Both Math and ELA
Test N</t>
  </si>
  <si>
    <t>Western School Corporation</t>
  </si>
  <si>
    <t>Southwest School Corporation</t>
  </si>
  <si>
    <t>Northern Wells Community Schools</t>
  </si>
  <si>
    <t>Whitley County Con Schools</t>
  </si>
  <si>
    <t>9120</t>
  </si>
  <si>
    <t>Insight School of Indiana</t>
  </si>
  <si>
    <t>9640</t>
  </si>
  <si>
    <t>Options Charter School Noblesville</t>
  </si>
  <si>
    <t>9980</t>
  </si>
  <si>
    <t>Steel City Academy</t>
  </si>
  <si>
    <t>9985</t>
  </si>
  <si>
    <t>Seven Oaks Classical School</t>
  </si>
  <si>
    <t>***</t>
  </si>
  <si>
    <t>School ID</t>
  </si>
  <si>
    <t>School Name</t>
  </si>
  <si>
    <t>0013</t>
  </si>
  <si>
    <t>Adams Central Middle School</t>
  </si>
  <si>
    <t>0020</t>
  </si>
  <si>
    <t>Adams Central Elementary School</t>
  </si>
  <si>
    <t>0033</t>
  </si>
  <si>
    <t>Bellmont Middle School</t>
  </si>
  <si>
    <t>0037</t>
  </si>
  <si>
    <t>Northwest Elementary</t>
  </si>
  <si>
    <t>0017</t>
  </si>
  <si>
    <t>South Adams Middle School</t>
  </si>
  <si>
    <t>South Adams Elementary School</t>
  </si>
  <si>
    <t>0045</t>
  </si>
  <si>
    <t>Aboite Elementary School</t>
  </si>
  <si>
    <t>0046</t>
  </si>
  <si>
    <t>Whispering Meadow Elementary Sch</t>
  </si>
  <si>
    <t>0063</t>
  </si>
  <si>
    <t>Summit Middle School</t>
  </si>
  <si>
    <t>0064</t>
  </si>
  <si>
    <t>Lafayette Meadow School</t>
  </si>
  <si>
    <t>0067</t>
  </si>
  <si>
    <t>Woodside Middle School</t>
  </si>
  <si>
    <t>0068</t>
  </si>
  <si>
    <t>Haverhill Elementary School</t>
  </si>
  <si>
    <t>0071</t>
  </si>
  <si>
    <t>Deer Ridge Elementary</t>
  </si>
  <si>
    <t>0072</t>
  </si>
  <si>
    <t>Covington Elementary School</t>
  </si>
  <si>
    <t>0069</t>
  </si>
  <si>
    <t>Arcola School</t>
  </si>
  <si>
    <t>0079</t>
  </si>
  <si>
    <t>Maple Creek Middle School</t>
  </si>
  <si>
    <t>0087</t>
  </si>
  <si>
    <t>Hickory Center Elementary School</t>
  </si>
  <si>
    <t>0089</t>
  </si>
  <si>
    <t>Huntertown Elementary School</t>
  </si>
  <si>
    <t>0090</t>
  </si>
  <si>
    <t>Carroll Middle School</t>
  </si>
  <si>
    <t>0092</t>
  </si>
  <si>
    <t>Perry Hill Elementary School</t>
  </si>
  <si>
    <t>0094</t>
  </si>
  <si>
    <t>Oak View Elementary School</t>
  </si>
  <si>
    <t>0095</t>
  </si>
  <si>
    <t>Cedar Canyon Elementary School</t>
  </si>
  <si>
    <t>0096</t>
  </si>
  <si>
    <t>Eel River Elementary School</t>
  </si>
  <si>
    <t>0107</t>
  </si>
  <si>
    <t>Blackhawk Middle School</t>
  </si>
  <si>
    <t>0118</t>
  </si>
  <si>
    <t>Jeff H Towles Intermediate School</t>
  </si>
  <si>
    <t>0119</t>
  </si>
  <si>
    <t>Jefferson Middle School</t>
  </si>
  <si>
    <t>0121</t>
  </si>
  <si>
    <t>Kekionga Middle School</t>
  </si>
  <si>
    <t>Lakeside Middle School</t>
  </si>
  <si>
    <t>0126</t>
  </si>
  <si>
    <t>Lane Middle School</t>
  </si>
  <si>
    <t>0127</t>
  </si>
  <si>
    <t>Memorial Park Middle School</t>
  </si>
  <si>
    <t>0128</t>
  </si>
  <si>
    <t>Miami Middle School</t>
  </si>
  <si>
    <t>0129</t>
  </si>
  <si>
    <t>Northwood Middle School</t>
  </si>
  <si>
    <t>0133</t>
  </si>
  <si>
    <t>Portage Middle School</t>
  </si>
  <si>
    <t>0134</t>
  </si>
  <si>
    <t>Weisser Park Elementary School</t>
  </si>
  <si>
    <t>0136</t>
  </si>
  <si>
    <t>Fairfield Elementary School</t>
  </si>
  <si>
    <t>0137</t>
  </si>
  <si>
    <t>Merle J Abbett Elementary School</t>
  </si>
  <si>
    <t>0141</t>
  </si>
  <si>
    <t>Adams Elementary School</t>
  </si>
  <si>
    <t>0149</t>
  </si>
  <si>
    <t>Bloomingdale Elementary School</t>
  </si>
  <si>
    <t>0153</t>
  </si>
  <si>
    <t>Brentwood Elementary School</t>
  </si>
  <si>
    <t>0154</t>
  </si>
  <si>
    <t>Fred H Croninger Elementary School</t>
  </si>
  <si>
    <t>0157</t>
  </si>
  <si>
    <t>Forest Park Elementary School</t>
  </si>
  <si>
    <t>0161</t>
  </si>
  <si>
    <t>Franke Park Elementary School</t>
  </si>
  <si>
    <t>0162</t>
  </si>
  <si>
    <t>Glenwood Park Elementary School</t>
  </si>
  <si>
    <t>0164</t>
  </si>
  <si>
    <t>J Wilbur Haley Elementary School</t>
  </si>
  <si>
    <t>0178</t>
  </si>
  <si>
    <t>Harrison Hill Elementary School</t>
  </si>
  <si>
    <t>0186</t>
  </si>
  <si>
    <t>Mabel K Holland Elementary School</t>
  </si>
  <si>
    <t>0189</t>
  </si>
  <si>
    <t>Indian Village Elementary School</t>
  </si>
  <si>
    <t>0193</t>
  </si>
  <si>
    <t>John S Irwin Elementary School</t>
  </si>
  <si>
    <t>0197</t>
  </si>
  <si>
    <t>Lindley Elementary School</t>
  </si>
  <si>
    <t>0205</t>
  </si>
  <si>
    <t>Maplewood Elementary School</t>
  </si>
  <si>
    <t>0209</t>
  </si>
  <si>
    <t>Willard Shambaugh Elementary Sch</t>
  </si>
  <si>
    <t>0217</t>
  </si>
  <si>
    <t>Northcrest Elementary School</t>
  </si>
  <si>
    <t>0221</t>
  </si>
  <si>
    <t>Francis M Price Elementary School</t>
  </si>
  <si>
    <t>0233</t>
  </si>
  <si>
    <t>Saint Joseph Central School</t>
  </si>
  <si>
    <t>0239</t>
  </si>
  <si>
    <t>Robert C Harris Elementary School</t>
  </si>
  <si>
    <t>0240</t>
  </si>
  <si>
    <t>Shawnee Middle School</t>
  </si>
  <si>
    <t>0249</t>
  </si>
  <si>
    <t>Levan R Scott Academy</t>
  </si>
  <si>
    <t>0253</t>
  </si>
  <si>
    <t>South Wayne Elementary School</t>
  </si>
  <si>
    <t>0257</t>
  </si>
  <si>
    <t>Study Elementary School</t>
  </si>
  <si>
    <t>0265</t>
  </si>
  <si>
    <t>Washington Elementary School</t>
  </si>
  <si>
    <t>0269</t>
  </si>
  <si>
    <t>Washington Center Elementary Sch</t>
  </si>
  <si>
    <t>0270</t>
  </si>
  <si>
    <t>Lincoln Elementary School</t>
  </si>
  <si>
    <t>0273</t>
  </si>
  <si>
    <t>Waynedale Elementary School</t>
  </si>
  <si>
    <t>0275</t>
  </si>
  <si>
    <t>Arlington Elementary School</t>
  </si>
  <si>
    <t>0043</t>
  </si>
  <si>
    <t>Prince Chapman Academy</t>
  </si>
  <si>
    <t>0049</t>
  </si>
  <si>
    <t>Leo Junior/Senior High School</t>
  </si>
  <si>
    <t>0053</t>
  </si>
  <si>
    <t>Leo Elementary School</t>
  </si>
  <si>
    <t>0081</t>
  </si>
  <si>
    <t>Heritage Jr/Sr High School</t>
  </si>
  <si>
    <t>0281</t>
  </si>
  <si>
    <t>Heritage Elementary School</t>
  </si>
  <si>
    <t>0285</t>
  </si>
  <si>
    <t>Woodlan Jr/Sr High School</t>
  </si>
  <si>
    <t>0291</t>
  </si>
  <si>
    <t>Cedarville Elementary School</t>
  </si>
  <si>
    <t>0294</t>
  </si>
  <si>
    <t>Paul Harding Jr High School</t>
  </si>
  <si>
    <t>0301</t>
  </si>
  <si>
    <t>New Haven Middle School</t>
  </si>
  <si>
    <t>0305</t>
  </si>
  <si>
    <t>New Haven Intermediate School</t>
  </si>
  <si>
    <t>0323</t>
  </si>
  <si>
    <t>Woodlan Elementary School</t>
  </si>
  <si>
    <t>0328</t>
  </si>
  <si>
    <t>Clifty Creek Elementary School</t>
  </si>
  <si>
    <t>0346</t>
  </si>
  <si>
    <t>CSA Lincoln Campus</t>
  </si>
  <si>
    <t>0353</t>
  </si>
  <si>
    <t>Mount Healthy Elementary School</t>
  </si>
  <si>
    <t>0357</t>
  </si>
  <si>
    <t>Parkside Elementary School</t>
  </si>
  <si>
    <t>0363</t>
  </si>
  <si>
    <t>W D Richards Elementary School</t>
  </si>
  <si>
    <t>0366</t>
  </si>
  <si>
    <t>Rockcreek Elementary School</t>
  </si>
  <si>
    <t>0369</t>
  </si>
  <si>
    <t>Lillian Schmitt Elementary School</t>
  </si>
  <si>
    <t>0371</t>
  </si>
  <si>
    <t>L F Smith Elementary</t>
  </si>
  <si>
    <t>0375</t>
  </si>
  <si>
    <t>CSA Fodrea Campus</t>
  </si>
  <si>
    <t>0377</t>
  </si>
  <si>
    <t>Taylorsville Elementary School</t>
  </si>
  <si>
    <t>0390</t>
  </si>
  <si>
    <t>Central Middle School</t>
  </si>
  <si>
    <t>0392</t>
  </si>
  <si>
    <t>Southside Elementary School</t>
  </si>
  <si>
    <t>Northside Middle School</t>
  </si>
  <si>
    <t>0409</t>
  </si>
  <si>
    <t>Hope Elementary School</t>
  </si>
  <si>
    <t>0410</t>
  </si>
  <si>
    <t>Hauser Jr-Sr High School</t>
  </si>
  <si>
    <t>0421</t>
  </si>
  <si>
    <t>Otterbein Elementary School</t>
  </si>
  <si>
    <t>0433</t>
  </si>
  <si>
    <t>Boswell Elementary School</t>
  </si>
  <si>
    <t>0445</t>
  </si>
  <si>
    <t>Benton Central Jr-Sr High School</t>
  </si>
  <si>
    <t>0446</t>
  </si>
  <si>
    <t>Prairie Crossing Elementary School</t>
  </si>
  <si>
    <t>0485</t>
  </si>
  <si>
    <t>Montpelier School</t>
  </si>
  <si>
    <t>0491</t>
  </si>
  <si>
    <t>Blackford Junior High School</t>
  </si>
  <si>
    <t>0494</t>
  </si>
  <si>
    <t>North Side Elementary School</t>
  </si>
  <si>
    <t>0501</t>
  </si>
  <si>
    <t>0521</t>
  </si>
  <si>
    <t>Granville Wells Elementary School</t>
  </si>
  <si>
    <t>0537</t>
  </si>
  <si>
    <t>Thorntown Elementary School</t>
  </si>
  <si>
    <t>0539</t>
  </si>
  <si>
    <t>Western Boone Jr-Sr High School</t>
  </si>
  <si>
    <t>0510</t>
  </si>
  <si>
    <t>Zionsville West Middle School</t>
  </si>
  <si>
    <t>0511</t>
  </si>
  <si>
    <t>Zionsville Middle School</t>
  </si>
  <si>
    <t>0514</t>
  </si>
  <si>
    <t>Eagle Elementary School</t>
  </si>
  <si>
    <t>0517</t>
  </si>
  <si>
    <t>Zionsville Pleasant View Elem Sch</t>
  </si>
  <si>
    <t>0541</t>
  </si>
  <si>
    <t>Union Elementary School</t>
  </si>
  <si>
    <t>0542</t>
  </si>
  <si>
    <t>Stonegate Elementary</t>
  </si>
  <si>
    <t>0544</t>
  </si>
  <si>
    <t>Boone Meadow</t>
  </si>
  <si>
    <t>0534</t>
  </si>
  <si>
    <t>Perry Worth Elementary School</t>
  </si>
  <si>
    <t>0557</t>
  </si>
  <si>
    <t>Lebanon Middle School</t>
  </si>
  <si>
    <t>0561</t>
  </si>
  <si>
    <t>Central Elementary School</t>
  </si>
  <si>
    <t>0565</t>
  </si>
  <si>
    <t>Harney Elementary School</t>
  </si>
  <si>
    <t>0569</t>
  </si>
  <si>
    <t>Hattie B Stokes Elementary School</t>
  </si>
  <si>
    <t>0571</t>
  </si>
  <si>
    <t>Brown County Intermediate School</t>
  </si>
  <si>
    <t>0577</t>
  </si>
  <si>
    <t>Van Buren Elementary School</t>
  </si>
  <si>
    <t>0581</t>
  </si>
  <si>
    <t>Helmsburg Elementary School</t>
  </si>
  <si>
    <t>0585</t>
  </si>
  <si>
    <t>Sprunica Elementary School</t>
  </si>
  <si>
    <t>0587</t>
  </si>
  <si>
    <t>Brown County Junior High</t>
  </si>
  <si>
    <t>0623</t>
  </si>
  <si>
    <t>Carroll Junior High School</t>
  </si>
  <si>
    <t>0629</t>
  </si>
  <si>
    <t>Carroll Elementary School</t>
  </si>
  <si>
    <t>0609</t>
  </si>
  <si>
    <t>Delphi Community Middle School</t>
  </si>
  <si>
    <t>0641</t>
  </si>
  <si>
    <t>Delphi Community Elementary School</t>
  </si>
  <si>
    <t>0645</t>
  </si>
  <si>
    <t>Pioneer Jr-Sr High School</t>
  </si>
  <si>
    <t>0649</t>
  </si>
  <si>
    <t>Pioneer Elementary School</t>
  </si>
  <si>
    <t>0673</t>
  </si>
  <si>
    <t>Galveston Elementary School</t>
  </si>
  <si>
    <t>0689</t>
  </si>
  <si>
    <t>Lewis Cass Jr-Sr High School</t>
  </si>
  <si>
    <t>0695</t>
  </si>
  <si>
    <t>Thompson Elementary School</t>
  </si>
  <si>
    <t>0702</t>
  </si>
  <si>
    <t>Lincoln Middle School</t>
  </si>
  <si>
    <t>0705</t>
  </si>
  <si>
    <t>Franklin Elementary School</t>
  </si>
  <si>
    <t>0709</t>
  </si>
  <si>
    <t>Fairview Elementary School</t>
  </si>
  <si>
    <t>0711</t>
  </si>
  <si>
    <t>Landis Elementary School</t>
  </si>
  <si>
    <t>0713</t>
  </si>
  <si>
    <t>Columbia Elementary School</t>
  </si>
  <si>
    <t>0715</t>
  </si>
  <si>
    <t>Columbia Middle School</t>
  </si>
  <si>
    <t>0765</t>
  </si>
  <si>
    <t>Henryville Jr &amp; Sr High School</t>
  </si>
  <si>
    <t>0767</t>
  </si>
  <si>
    <t>Henryville Elementary School</t>
  </si>
  <si>
    <t>0781</t>
  </si>
  <si>
    <t>Silver Creek Middle School</t>
  </si>
  <si>
    <t>0789</t>
  </si>
  <si>
    <t>Silver Creek Elementary School</t>
  </si>
  <si>
    <t>0813</t>
  </si>
  <si>
    <t>William W Borden High School</t>
  </si>
  <si>
    <t>William W Borden Elementary School</t>
  </si>
  <si>
    <t>0845</t>
  </si>
  <si>
    <t>Clarksville Elementary School</t>
  </si>
  <si>
    <t>0851</t>
  </si>
  <si>
    <t>Clarksville Middle School</t>
  </si>
  <si>
    <t>W E Wilson Elementary</t>
  </si>
  <si>
    <t>0761</t>
  </si>
  <si>
    <t>Thomas Jefferson Elementary School</t>
  </si>
  <si>
    <t>0801</t>
  </si>
  <si>
    <t>Northaven Elementary School</t>
  </si>
  <si>
    <t>0805</t>
  </si>
  <si>
    <t>Utica Elementary School</t>
  </si>
  <si>
    <t>0807</t>
  </si>
  <si>
    <t>New Washington Elementary School</t>
  </si>
  <si>
    <t>0809</t>
  </si>
  <si>
    <t>New Washington Middle/High School</t>
  </si>
  <si>
    <t>0825</t>
  </si>
  <si>
    <t>Jonathan Jennings Elementary Sch</t>
  </si>
  <si>
    <t>0829</t>
  </si>
  <si>
    <t>Pleasant Ridge Elementary School</t>
  </si>
  <si>
    <t>0853</t>
  </si>
  <si>
    <t>Parkview Middle School</t>
  </si>
  <si>
    <t>0863</t>
  </si>
  <si>
    <t>Charlestown Middle School</t>
  </si>
  <si>
    <t>0865</t>
  </si>
  <si>
    <t>Bridgepoint Elementary School</t>
  </si>
  <si>
    <t>0869</t>
  </si>
  <si>
    <t>Maple Elementary School</t>
  </si>
  <si>
    <t>0871</t>
  </si>
  <si>
    <t>Riverside Elementary School</t>
  </si>
  <si>
    <t>0877</t>
  </si>
  <si>
    <t>Spring Hill Elementary School</t>
  </si>
  <si>
    <t>0879</t>
  </si>
  <si>
    <t>Parkwood Elementary School</t>
  </si>
  <si>
    <t>0883</t>
  </si>
  <si>
    <t>River Valley Middle School</t>
  </si>
  <si>
    <t>0895</t>
  </si>
  <si>
    <t>Clay City Elementary School</t>
  </si>
  <si>
    <t>0897</t>
  </si>
  <si>
    <t>Clay City Jr-Sr High School</t>
  </si>
  <si>
    <t>0901</t>
  </si>
  <si>
    <t>Jackson Township Elementary School</t>
  </si>
  <si>
    <t>0907</t>
  </si>
  <si>
    <t>Staunton Elementary School</t>
  </si>
  <si>
    <t>0923</t>
  </si>
  <si>
    <t>0925</t>
  </si>
  <si>
    <t>North Clay Middle School</t>
  </si>
  <si>
    <t>0941</t>
  </si>
  <si>
    <t>East Side Elementary School</t>
  </si>
  <si>
    <t>0942</t>
  </si>
  <si>
    <t>0949</t>
  </si>
  <si>
    <t>Meridian Street Elementary School</t>
  </si>
  <si>
    <t>0957</t>
  </si>
  <si>
    <t>Clinton Central Junior-Senior HS</t>
  </si>
  <si>
    <t>0961</t>
  </si>
  <si>
    <t>Clinton Central Elementary School</t>
  </si>
  <si>
    <t>0977</t>
  </si>
  <si>
    <t>Clinton Prairie Jr-Sr High School</t>
  </si>
  <si>
    <t>0981</t>
  </si>
  <si>
    <t>Clinton Prairie Elementary School</t>
  </si>
  <si>
    <t>0999</t>
  </si>
  <si>
    <t>Frankfort Middle School</t>
  </si>
  <si>
    <t>1015</t>
  </si>
  <si>
    <t>Green Meadows Intermediate Elem</t>
  </si>
  <si>
    <t>1020</t>
  </si>
  <si>
    <t>Suncrest Elementary School</t>
  </si>
  <si>
    <t>1021</t>
  </si>
  <si>
    <t>Rossville Middle/Senior High Sch</t>
  </si>
  <si>
    <t>1033</t>
  </si>
  <si>
    <t>Rossville Elementary School</t>
  </si>
  <si>
    <t>1037</t>
  </si>
  <si>
    <t>South Crawford Elementary School</t>
  </si>
  <si>
    <t>1045</t>
  </si>
  <si>
    <t>West Crawford Elementary School</t>
  </si>
  <si>
    <t>1061</t>
  </si>
  <si>
    <t>Crawford County Middle School</t>
  </si>
  <si>
    <t>1065</t>
  </si>
  <si>
    <t>East Crawford Elementary School</t>
  </si>
  <si>
    <t>1069</t>
  </si>
  <si>
    <t>Barr Reeve Middle/High School</t>
  </si>
  <si>
    <t>1075</t>
  </si>
  <si>
    <t>Barr Reeve Elementary School</t>
  </si>
  <si>
    <t>1090</t>
  </si>
  <si>
    <t>North Daviess Elementary School</t>
  </si>
  <si>
    <t>1121</t>
  </si>
  <si>
    <t>North Daviess Jr-Sr High School</t>
  </si>
  <si>
    <t>1103</t>
  </si>
  <si>
    <t>Lena Dunn Elementary School</t>
  </si>
  <si>
    <t>1105</t>
  </si>
  <si>
    <t>Veale Elementary School</t>
  </si>
  <si>
    <t>1123</t>
  </si>
  <si>
    <t>Washington Junior High School</t>
  </si>
  <si>
    <t>1129</t>
  </si>
  <si>
    <t>North Elementary School</t>
  </si>
  <si>
    <t>1133</t>
  </si>
  <si>
    <t>Helen Griffith Elementary School</t>
  </si>
  <si>
    <t>1189</t>
  </si>
  <si>
    <t>North Dearborn Elementary School</t>
  </si>
  <si>
    <t>1190</t>
  </si>
  <si>
    <t>Sunman-Dearborn Middle School</t>
  </si>
  <si>
    <t>1193</t>
  </si>
  <si>
    <t>Bright Elementary School</t>
  </si>
  <si>
    <t>7211</t>
  </si>
  <si>
    <t>Sunman Elementary School</t>
  </si>
  <si>
    <t>1141</t>
  </si>
  <si>
    <t>Dillsboro Elementary School</t>
  </si>
  <si>
    <t>1165</t>
  </si>
  <si>
    <t>Manchester Elementary School</t>
  </si>
  <si>
    <t>1169</t>
  </si>
  <si>
    <t>Moores Hill Elementary School</t>
  </si>
  <si>
    <t>1172</t>
  </si>
  <si>
    <t>South Dearborn Middle School</t>
  </si>
  <si>
    <t>1197</t>
  </si>
  <si>
    <t>Aurora Elementary School</t>
  </si>
  <si>
    <t>1209</t>
  </si>
  <si>
    <t>Greendale Middle School</t>
  </si>
  <si>
    <t>1217</t>
  </si>
  <si>
    <t>1263</t>
  </si>
  <si>
    <t>South Decatur Jr-Sr High School</t>
  </si>
  <si>
    <t>1265</t>
  </si>
  <si>
    <t>South Decatur Elementary School</t>
  </si>
  <si>
    <t>1266</t>
  </si>
  <si>
    <t>North Decatur Elementary School</t>
  </si>
  <si>
    <t>1267</t>
  </si>
  <si>
    <t>North Decatur Jr-Sr High School</t>
  </si>
  <si>
    <t>1269</t>
  </si>
  <si>
    <t>Greensburg Community Jr High</t>
  </si>
  <si>
    <t>1270</t>
  </si>
  <si>
    <t>Greensburg Elementary</t>
  </si>
  <si>
    <t>1317</t>
  </si>
  <si>
    <t>Eastside Junior-Senior High School</t>
  </si>
  <si>
    <t>1321</t>
  </si>
  <si>
    <t>Butler Elementary School</t>
  </si>
  <si>
    <t>1335</t>
  </si>
  <si>
    <t>Riverdale Elementary School</t>
  </si>
  <si>
    <t>1329</t>
  </si>
  <si>
    <t>J E Ober Elementary School</t>
  </si>
  <si>
    <t>1331</t>
  </si>
  <si>
    <t>Garrett Middle School</t>
  </si>
  <si>
    <t>1341</t>
  </si>
  <si>
    <t>Waterloo Elementary School</t>
  </si>
  <si>
    <t>1346</t>
  </si>
  <si>
    <t>DeKalb Middle School</t>
  </si>
  <si>
    <t>1351</t>
  </si>
  <si>
    <t>James R Watson Elementary School</t>
  </si>
  <si>
    <t>1357</t>
  </si>
  <si>
    <t>McKenney-Harrison Elementary Sch</t>
  </si>
  <si>
    <t>1359</t>
  </si>
  <si>
    <t>Country Meadow Elementary School</t>
  </si>
  <si>
    <t>1365</t>
  </si>
  <si>
    <t>Royerton Elementary School</t>
  </si>
  <si>
    <t>1367</t>
  </si>
  <si>
    <t>Delta Middle School</t>
  </si>
  <si>
    <t>1409</t>
  </si>
  <si>
    <t>Eaton Elementary School</t>
  </si>
  <si>
    <t>1520</t>
  </si>
  <si>
    <t>Albany Elementary School</t>
  </si>
  <si>
    <t>1372</t>
  </si>
  <si>
    <t>Wes-Del Middle/Senior High School</t>
  </si>
  <si>
    <t>1413</t>
  </si>
  <si>
    <t>Wes-Del Elementary School</t>
  </si>
  <si>
    <t>1377</t>
  </si>
  <si>
    <t>Selma Middle School</t>
  </si>
  <si>
    <t>1381</t>
  </si>
  <si>
    <t>Selma Elementary School</t>
  </si>
  <si>
    <t>1385</t>
  </si>
  <si>
    <t>Cowan Elementary School</t>
  </si>
  <si>
    <t>1386</t>
  </si>
  <si>
    <t>Cowan High School</t>
  </si>
  <si>
    <t>1387</t>
  </si>
  <si>
    <t>Yorktown Middle School</t>
  </si>
  <si>
    <t>1393</t>
  </si>
  <si>
    <t>Yorktown Elementary School</t>
  </si>
  <si>
    <t>1401</t>
  </si>
  <si>
    <t>Daleville Jr-Sr High School</t>
  </si>
  <si>
    <t>Daleville Elementary School</t>
  </si>
  <si>
    <t>1423</t>
  </si>
  <si>
    <t>Storer Elementary School</t>
  </si>
  <si>
    <t>1431</t>
  </si>
  <si>
    <t>1437</t>
  </si>
  <si>
    <t>Southside Middle School</t>
  </si>
  <si>
    <t>1470</t>
  </si>
  <si>
    <t>Grissom Elementary School</t>
  </si>
  <si>
    <t>1482</t>
  </si>
  <si>
    <t>South View Elementary School</t>
  </si>
  <si>
    <t>1485</t>
  </si>
  <si>
    <t>Longfellow Elementary School</t>
  </si>
  <si>
    <t>1494</t>
  </si>
  <si>
    <t>Mitchell Elementary School</t>
  </si>
  <si>
    <t>1496</t>
  </si>
  <si>
    <t>North View Elementary School</t>
  </si>
  <si>
    <t>1509</t>
  </si>
  <si>
    <t>Sutton Elementary School</t>
  </si>
  <si>
    <t>1513</t>
  </si>
  <si>
    <t>East Washington Academy</t>
  </si>
  <si>
    <t>1517</t>
  </si>
  <si>
    <t>West View Elementary School</t>
  </si>
  <si>
    <t>1543</t>
  </si>
  <si>
    <t>Celestine Elementary School</t>
  </si>
  <si>
    <t>1549</t>
  </si>
  <si>
    <t>Dubois Middle School</t>
  </si>
  <si>
    <t>1577</t>
  </si>
  <si>
    <t>Dubois Elementary School</t>
  </si>
  <si>
    <t>1563</t>
  </si>
  <si>
    <t>Pine Ridge Elementary School</t>
  </si>
  <si>
    <t>1581</t>
  </si>
  <si>
    <t>Ferdinand Elementary School</t>
  </si>
  <si>
    <t>1583</t>
  </si>
  <si>
    <t>Forest Park Jr-Sr High School</t>
  </si>
  <si>
    <t>1586</t>
  </si>
  <si>
    <t>Cedar Crest Intermediate School</t>
  </si>
  <si>
    <t>1529</t>
  </si>
  <si>
    <t>Holland Elementary School</t>
  </si>
  <si>
    <t>1587</t>
  </si>
  <si>
    <t>Southridge Middle School</t>
  </si>
  <si>
    <t>1590</t>
  </si>
  <si>
    <t>Huntingburg Elementary School</t>
  </si>
  <si>
    <t>1569</t>
  </si>
  <si>
    <t>Ireland Elementary School</t>
  </si>
  <si>
    <t>1575</t>
  </si>
  <si>
    <t>Jasper Middle School</t>
  </si>
  <si>
    <t>1601</t>
  </si>
  <si>
    <t>Tenth Street School</t>
  </si>
  <si>
    <t>1613</t>
  </si>
  <si>
    <t>Fairfield Jr-Sr High School</t>
  </si>
  <si>
    <t>1621</t>
  </si>
  <si>
    <t>Millersburg Elementary- Middle Sch</t>
  </si>
  <si>
    <t>1649</t>
  </si>
  <si>
    <t>New Paris Elementary School</t>
  </si>
  <si>
    <t>1652</t>
  </si>
  <si>
    <t>Benton Elementary School</t>
  </si>
  <si>
    <t>1703</t>
  </si>
  <si>
    <t>Jimtown Junior High School</t>
  </si>
  <si>
    <t>1707</t>
  </si>
  <si>
    <t>Jimtown Intermediate School</t>
  </si>
  <si>
    <t>1713</t>
  </si>
  <si>
    <t>Concord Junior High School</t>
  </si>
  <si>
    <t>1718</t>
  </si>
  <si>
    <t>Concord Intermediate School</t>
  </si>
  <si>
    <t>1721</t>
  </si>
  <si>
    <t>Concord East Side Elementary Sch</t>
  </si>
  <si>
    <t>1723</t>
  </si>
  <si>
    <t>Concord Ox-Bow Elementary School</t>
  </si>
  <si>
    <t>1725</t>
  </si>
  <si>
    <t>Concord South Side Elementary Sch</t>
  </si>
  <si>
    <t>1729</t>
  </si>
  <si>
    <t>Concord West Side Elem School</t>
  </si>
  <si>
    <t>1656</t>
  </si>
  <si>
    <t>Jefferson Elementary School</t>
  </si>
  <si>
    <t>1657</t>
  </si>
  <si>
    <t>Northridge Middle School</t>
  </si>
  <si>
    <t>1697</t>
  </si>
  <si>
    <t>York Elementary School</t>
  </si>
  <si>
    <t>1731</t>
  </si>
  <si>
    <t>Heritage Intermediate School</t>
  </si>
  <si>
    <t>1732</t>
  </si>
  <si>
    <t>Middlebury Elementary School</t>
  </si>
  <si>
    <t>1734</t>
  </si>
  <si>
    <t>Orchard View School</t>
  </si>
  <si>
    <t>1669</t>
  </si>
  <si>
    <t>North Wood Middle School</t>
  </si>
  <si>
    <t>1735</t>
  </si>
  <si>
    <t>Wakarusa Elementary School</t>
  </si>
  <si>
    <t>1743</t>
  </si>
  <si>
    <t>Nappanee Elementary School</t>
  </si>
  <si>
    <t>1747</t>
  </si>
  <si>
    <t>Woodview Elementary School</t>
  </si>
  <si>
    <t>1617</t>
  </si>
  <si>
    <t>Cleveland Elementary School</t>
  </si>
  <si>
    <t>1673</t>
  </si>
  <si>
    <t>Osolo Elementary School</t>
  </si>
  <si>
    <t>1679</t>
  </si>
  <si>
    <t>Eastwood Elementary School</t>
  </si>
  <si>
    <t>1681</t>
  </si>
  <si>
    <t>Mary Feeser Elementary School</t>
  </si>
  <si>
    <t>1693</t>
  </si>
  <si>
    <t>Bristol Elementary School</t>
  </si>
  <si>
    <t>1753</t>
  </si>
  <si>
    <t>North Side Middle School</t>
  </si>
  <si>
    <t>1761</t>
  </si>
  <si>
    <t>West Side Middle School</t>
  </si>
  <si>
    <t>1763</t>
  </si>
  <si>
    <t>Pierre Moran Middle School</t>
  </si>
  <si>
    <t>1765</t>
  </si>
  <si>
    <t>Beardsley Elementary School</t>
  </si>
  <si>
    <t>1769</t>
  </si>
  <si>
    <t>Mary Beck Elementary School</t>
  </si>
  <si>
    <t>1773</t>
  </si>
  <si>
    <t>Mary Daly Elementary School</t>
  </si>
  <si>
    <t>1777</t>
  </si>
  <si>
    <t>Hawthorne Elementary School</t>
  </si>
  <si>
    <t>1785</t>
  </si>
  <si>
    <t>Pinewood Elementary School</t>
  </si>
  <si>
    <t>1789</t>
  </si>
  <si>
    <t>Monger Elementary School</t>
  </si>
  <si>
    <t>1797</t>
  </si>
  <si>
    <t>Riverview Elementary School</t>
  </si>
  <si>
    <t>1801</t>
  </si>
  <si>
    <t>Roosevelt Elementary School</t>
  </si>
  <si>
    <t>1817</t>
  </si>
  <si>
    <t>Woodland Elementary School</t>
  </si>
  <si>
    <t>1629</t>
  </si>
  <si>
    <t>Goshen Middle School</t>
  </si>
  <si>
    <t>1633</t>
  </si>
  <si>
    <t>Model Elementary School</t>
  </si>
  <si>
    <t>1641</t>
  </si>
  <si>
    <t>Waterford Elementary School</t>
  </si>
  <si>
    <t>1829</t>
  </si>
  <si>
    <t>Chamberlain Elementary School</t>
  </si>
  <si>
    <t>1833</t>
  </si>
  <si>
    <t>Chandler Elementary School</t>
  </si>
  <si>
    <t>1843</t>
  </si>
  <si>
    <t>1847</t>
  </si>
  <si>
    <t>Prairie View Elementary School</t>
  </si>
  <si>
    <t>1849</t>
  </si>
  <si>
    <t>West Goshen Elementary School</t>
  </si>
  <si>
    <t>1869</t>
  </si>
  <si>
    <t>Everton Elementary School</t>
  </si>
  <si>
    <t>Connersville Middle School</t>
  </si>
  <si>
    <t>1897</t>
  </si>
  <si>
    <t>Eastview Elementary School</t>
  </si>
  <si>
    <t>1909</t>
  </si>
  <si>
    <t>Frazee Elementary School</t>
  </si>
  <si>
    <t>1913</t>
  </si>
  <si>
    <t>Grandview Elementary School</t>
  </si>
  <si>
    <t>1917</t>
  </si>
  <si>
    <t>1921</t>
  </si>
  <si>
    <t>Fayette Central Elementary</t>
  </si>
  <si>
    <t>1929</t>
  </si>
  <si>
    <t>Georgetown Elementary School</t>
  </si>
  <si>
    <t>1931</t>
  </si>
  <si>
    <t>Highland Hills Middle School</t>
  </si>
  <si>
    <t>1933</t>
  </si>
  <si>
    <t>Hazelwood Middle School</t>
  </si>
  <si>
    <t>1937</t>
  </si>
  <si>
    <t>Nathaniel Scribner Middle School</t>
  </si>
  <si>
    <t>1943</t>
  </si>
  <si>
    <t>Slate Run Elementary School</t>
  </si>
  <si>
    <t>1949</t>
  </si>
  <si>
    <t>Fairmont Elementary School</t>
  </si>
  <si>
    <t>1953</t>
  </si>
  <si>
    <t>Greenville Elementary School</t>
  </si>
  <si>
    <t>1957</t>
  </si>
  <si>
    <t>Grant Line Elementary School</t>
  </si>
  <si>
    <t>1961</t>
  </si>
  <si>
    <t>Green Valley Elementary School</t>
  </si>
  <si>
    <t>1966</t>
  </si>
  <si>
    <t>Floyds Knobs Elementary School</t>
  </si>
  <si>
    <t>1974</t>
  </si>
  <si>
    <t>Mount Tabor Elementary School</t>
  </si>
  <si>
    <t>1981</t>
  </si>
  <si>
    <t>S Ellen Jones Elementary School</t>
  </si>
  <si>
    <t>2053</t>
  </si>
  <si>
    <t>Attica High School</t>
  </si>
  <si>
    <t>2057</t>
  </si>
  <si>
    <t>Attica Elementary School</t>
  </si>
  <si>
    <t>2009</t>
  </si>
  <si>
    <t>2013</t>
  </si>
  <si>
    <t>Covington Middle School</t>
  </si>
  <si>
    <t>2021</t>
  </si>
  <si>
    <t>Southeast Fountain Elementary</t>
  </si>
  <si>
    <t>2022</t>
  </si>
  <si>
    <t>Fountain Central High School</t>
  </si>
  <si>
    <t>2082</t>
  </si>
  <si>
    <t>Laurel School</t>
  </si>
  <si>
    <t>2123</t>
  </si>
  <si>
    <t>2125</t>
  </si>
  <si>
    <t>Brookville Elementary School</t>
  </si>
  <si>
    <t>2127</t>
  </si>
  <si>
    <t>Mount Carmel School</t>
  </si>
  <si>
    <t>2177</t>
  </si>
  <si>
    <t>Rochester Community Middle School</t>
  </si>
  <si>
    <t>2185</t>
  </si>
  <si>
    <t>George M Riddle Elementary School</t>
  </si>
  <si>
    <t>2157</t>
  </si>
  <si>
    <t>Caston Elementary School</t>
  </si>
  <si>
    <t>2159</t>
  </si>
  <si>
    <t>Caston Jr-Sr High School</t>
  </si>
  <si>
    <t>2189</t>
  </si>
  <si>
    <t>Barton Township Elementary</t>
  </si>
  <si>
    <t>2194</t>
  </si>
  <si>
    <t>Waldo J Wood Memorial JHS</t>
  </si>
  <si>
    <t>2201</t>
  </si>
  <si>
    <t>Francisco Elementary School</t>
  </si>
  <si>
    <t>2237</t>
  </si>
  <si>
    <t>Oakland City Elementary School</t>
  </si>
  <si>
    <t>2223</t>
  </si>
  <si>
    <t>Princeton Comm Intermediate School</t>
  </si>
  <si>
    <t>2225</t>
  </si>
  <si>
    <t>Princeton Community Middle</t>
  </si>
  <si>
    <t>2205</t>
  </si>
  <si>
    <t>Haubstadt Community School</t>
  </si>
  <si>
    <t>2214</t>
  </si>
  <si>
    <t>Fort Branch Community School</t>
  </si>
  <si>
    <t>2241</t>
  </si>
  <si>
    <t>Owensville Community School</t>
  </si>
  <si>
    <t>2263</t>
  </si>
  <si>
    <t>Eastbrook South Elementary</t>
  </si>
  <si>
    <t>2264</t>
  </si>
  <si>
    <t>Eastbrook North Elementary</t>
  </si>
  <si>
    <t>2299</t>
  </si>
  <si>
    <t>Eastbrook Junior High School</t>
  </si>
  <si>
    <t>2321</t>
  </si>
  <si>
    <t>Madison-Grant Jr./Sr. High School</t>
  </si>
  <si>
    <t>2329</t>
  </si>
  <si>
    <t>Park Elementary School</t>
  </si>
  <si>
    <t>5037</t>
  </si>
  <si>
    <t>Summitville School</t>
  </si>
  <si>
    <t>2335</t>
  </si>
  <si>
    <t>R J Baskett Middle School</t>
  </si>
  <si>
    <t>2346</t>
  </si>
  <si>
    <t>Northview Elementary School</t>
  </si>
  <si>
    <t>2350</t>
  </si>
  <si>
    <t>Justice Thurgood Marshall Intrmd</t>
  </si>
  <si>
    <t>2357</t>
  </si>
  <si>
    <t>John L McCulloch Junior High Sch</t>
  </si>
  <si>
    <t>2369</t>
  </si>
  <si>
    <t>Allen Elementary School</t>
  </si>
  <si>
    <t>2393</t>
  </si>
  <si>
    <t>John W Kendall Elem School</t>
  </si>
  <si>
    <t>2405</t>
  </si>
  <si>
    <t>2409</t>
  </si>
  <si>
    <t>Frances Slocum Elem School</t>
  </si>
  <si>
    <t>2417</t>
  </si>
  <si>
    <t>Bloomfield Elementary School</t>
  </si>
  <si>
    <t>2419</t>
  </si>
  <si>
    <t>Bloomfield Jr-Sr High School</t>
  </si>
  <si>
    <t>2433</t>
  </si>
  <si>
    <t>Eastern Greene Elementary School</t>
  </si>
  <si>
    <t>2436</t>
  </si>
  <si>
    <t>Eastern Greene Middle School</t>
  </si>
  <si>
    <t>2438</t>
  </si>
  <si>
    <t>Linton-Stockton Jr High School</t>
  </si>
  <si>
    <t>2441</t>
  </si>
  <si>
    <t>Linton-Stockton Elementary</t>
  </si>
  <si>
    <t>2445</t>
  </si>
  <si>
    <t>Shakamak Jr-Sr High School</t>
  </si>
  <si>
    <t>2449</t>
  </si>
  <si>
    <t>Shakamak Elementary School</t>
  </si>
  <si>
    <t>2429</t>
  </si>
  <si>
    <t>White River Valley High School</t>
  </si>
  <si>
    <t>2457</t>
  </si>
  <si>
    <t>White River Valley Middle School</t>
  </si>
  <si>
    <t>2460</t>
  </si>
  <si>
    <t>White River Valley Elementary Sch</t>
  </si>
  <si>
    <t>2466</t>
  </si>
  <si>
    <t>Brooks School Elementary</t>
  </si>
  <si>
    <t>2468</t>
  </si>
  <si>
    <t>New Britton Elementary School</t>
  </si>
  <si>
    <t>2469</t>
  </si>
  <si>
    <t>Fishers Elementary School</t>
  </si>
  <si>
    <t>2470</t>
  </si>
  <si>
    <t>Cumberland Road Elem School</t>
  </si>
  <si>
    <t>2471</t>
  </si>
  <si>
    <t>Hoosier Road Elementary School</t>
  </si>
  <si>
    <t>2473</t>
  </si>
  <si>
    <t>Fall Creek Elementary School</t>
  </si>
  <si>
    <t>2474</t>
  </si>
  <si>
    <t>Geist Elementary School</t>
  </si>
  <si>
    <t>Lantern Road Elementary School</t>
  </si>
  <si>
    <t>2476</t>
  </si>
  <si>
    <t>Fishers Junior High School</t>
  </si>
  <si>
    <t>2479</t>
  </si>
  <si>
    <t>Sand Creek Intermediate School</t>
  </si>
  <si>
    <t>2481</t>
  </si>
  <si>
    <t>Harrison Parkway Elementary School</t>
  </si>
  <si>
    <t>2482</t>
  </si>
  <si>
    <t>Sand Creek Elementary</t>
  </si>
  <si>
    <t>2483</t>
  </si>
  <si>
    <t>Thorpe Creek Elementary</t>
  </si>
  <si>
    <t>2485</t>
  </si>
  <si>
    <t>Fall Creek Intermediate School</t>
  </si>
  <si>
    <t>2486</t>
  </si>
  <si>
    <t>Fall Creek Junior High</t>
  </si>
  <si>
    <t>2489</t>
  </si>
  <si>
    <t>Hamilton SE Int and Jr High Sch</t>
  </si>
  <si>
    <t>2490</t>
  </si>
  <si>
    <t>Riverside Junior High</t>
  </si>
  <si>
    <t>2497</t>
  </si>
  <si>
    <t>Durbin Elementary School</t>
  </si>
  <si>
    <t>2500</t>
  </si>
  <si>
    <t>Riverside Intermediate School</t>
  </si>
  <si>
    <t>2478</t>
  </si>
  <si>
    <t>Hamilton Heights Elementary School</t>
  </si>
  <si>
    <t>2501</t>
  </si>
  <si>
    <t>Hamilton Heights Middle School</t>
  </si>
  <si>
    <t>2491</t>
  </si>
  <si>
    <t>Westfield Middle School</t>
  </si>
  <si>
    <t>2492</t>
  </si>
  <si>
    <t>Shamrock Springs Elementary School</t>
  </si>
  <si>
    <t>2494</t>
  </si>
  <si>
    <t>Carey Ridge Elementary School</t>
  </si>
  <si>
    <t>2495</t>
  </si>
  <si>
    <t>Washington Woods Elementary School</t>
  </si>
  <si>
    <t>2496</t>
  </si>
  <si>
    <t>Oak Trace Elementary School</t>
  </si>
  <si>
    <t>2498</t>
  </si>
  <si>
    <t>Monon Trail Elementary School</t>
  </si>
  <si>
    <t>2503</t>
  </si>
  <si>
    <t>Westfield Intermediate School</t>
  </si>
  <si>
    <t>2504</t>
  </si>
  <si>
    <t>Maple Glen Elementary</t>
  </si>
  <si>
    <t>2465</t>
  </si>
  <si>
    <t>Sheridan Elementary School</t>
  </si>
  <si>
    <t>6780</t>
  </si>
  <si>
    <t>Sheridan Middle School</t>
  </si>
  <si>
    <t>2506</t>
  </si>
  <si>
    <t>Clay Middle School</t>
  </si>
  <si>
    <t>2507</t>
  </si>
  <si>
    <t>Woodbrook Elementary School</t>
  </si>
  <si>
    <t>2508</t>
  </si>
  <si>
    <t>Cherry Tree Elementary School</t>
  </si>
  <si>
    <t>2509</t>
  </si>
  <si>
    <t>Carmel Elementary School</t>
  </si>
  <si>
    <t>2510</t>
  </si>
  <si>
    <t>College Wood Elementary School</t>
  </si>
  <si>
    <t>2511</t>
  </si>
  <si>
    <t>Carmel Middle School</t>
  </si>
  <si>
    <t>2512</t>
  </si>
  <si>
    <t>Smoky Row Elementary School</t>
  </si>
  <si>
    <t>2513</t>
  </si>
  <si>
    <t>Orchard Park Elementary School</t>
  </si>
  <si>
    <t>2515</t>
  </si>
  <si>
    <t>Prairie Trace Elementary School</t>
  </si>
  <si>
    <t>2516</t>
  </si>
  <si>
    <t>Mohawk Trails Elementary School</t>
  </si>
  <si>
    <t>2518</t>
  </si>
  <si>
    <t>Forest Dale Elementary School</t>
  </si>
  <si>
    <t>2520</t>
  </si>
  <si>
    <t>Creekside Middle School</t>
  </si>
  <si>
    <t>2522</t>
  </si>
  <si>
    <t>Towne Meadow Elementary School</t>
  </si>
  <si>
    <t>2526</t>
  </si>
  <si>
    <t>West Clay Elementary School</t>
  </si>
  <si>
    <t>2521</t>
  </si>
  <si>
    <t>Noblesville East Middle School</t>
  </si>
  <si>
    <t>2523</t>
  </si>
  <si>
    <t>Hinkle Creek Elementary School</t>
  </si>
  <si>
    <t>2529</t>
  </si>
  <si>
    <t>2533</t>
  </si>
  <si>
    <t>Stony Creek Elementary School</t>
  </si>
  <si>
    <t>2537</t>
  </si>
  <si>
    <t>Noble Crossing Elementary School</t>
  </si>
  <si>
    <t>2538</t>
  </si>
  <si>
    <t>Hazel Dell Elementary School</t>
  </si>
  <si>
    <t>2539</t>
  </si>
  <si>
    <t>Promise Road Elementary</t>
  </si>
  <si>
    <t>2542</t>
  </si>
  <si>
    <t>Noblesville West Middle School</t>
  </si>
  <si>
    <t>2547</t>
  </si>
  <si>
    <t>White River Elementary School</t>
  </si>
  <si>
    <t>2563</t>
  </si>
  <si>
    <t>Brandywine Elementary School</t>
  </si>
  <si>
    <t>2564</t>
  </si>
  <si>
    <t>New Palestine Elementary School</t>
  </si>
  <si>
    <t>2566</t>
  </si>
  <si>
    <t>Doe Creek Middle School</t>
  </si>
  <si>
    <t>2567</t>
  </si>
  <si>
    <t>Sugar Creek Elementary Sch</t>
  </si>
  <si>
    <t>2577</t>
  </si>
  <si>
    <t>Maxwell Intermediate School</t>
  </si>
  <si>
    <t>2579</t>
  </si>
  <si>
    <t>Greenfield Central Junior High Sch</t>
  </si>
  <si>
    <t>2581</t>
  </si>
  <si>
    <t>Eden Elementary School</t>
  </si>
  <si>
    <t>2588</t>
  </si>
  <si>
    <t>JB Stephens Elementary School</t>
  </si>
  <si>
    <t>2593</t>
  </si>
  <si>
    <t>Greenfield Intermediate School</t>
  </si>
  <si>
    <t>2597</t>
  </si>
  <si>
    <t>Harris Elementary School</t>
  </si>
  <si>
    <t>2609</t>
  </si>
  <si>
    <t>Weston Elementary School</t>
  </si>
  <si>
    <t>2558</t>
  </si>
  <si>
    <t>Fortville Elementary School</t>
  </si>
  <si>
    <t>2559</t>
  </si>
  <si>
    <t>Mt Vernon Middle School</t>
  </si>
  <si>
    <t>2561</t>
  </si>
  <si>
    <t>Mt Comfort Elementary School</t>
  </si>
  <si>
    <t>2570</t>
  </si>
  <si>
    <t>McCordsville Elementary School</t>
  </si>
  <si>
    <t>2582</t>
  </si>
  <si>
    <t>Eastern Hancock Middle School</t>
  </si>
  <si>
    <t>2586</t>
  </si>
  <si>
    <t>Eastern Hancock Elementary School</t>
  </si>
  <si>
    <t>2611</t>
  </si>
  <si>
    <t>Lanesville Elementary School</t>
  </si>
  <si>
    <t>2613</t>
  </si>
  <si>
    <t>Lanesville Jr-Sr HS</t>
  </si>
  <si>
    <t>2621</t>
  </si>
  <si>
    <t>Morgan Elementary School</t>
  </si>
  <si>
    <t>2625</t>
  </si>
  <si>
    <t>North Harrison Middle School</t>
  </si>
  <si>
    <t>2633</t>
  </si>
  <si>
    <t>North Harrison Elementary School</t>
  </si>
  <si>
    <t>2643</t>
  </si>
  <si>
    <t>Corydon Central Jr High School</t>
  </si>
  <si>
    <t>Corydon Elementary School</t>
  </si>
  <si>
    <t>2649</t>
  </si>
  <si>
    <t>New Middletown Elementary School</t>
  </si>
  <si>
    <t>2653</t>
  </si>
  <si>
    <t>Heth-Washington Elementary School</t>
  </si>
  <si>
    <t>2663</t>
  </si>
  <si>
    <t>Corydon Intermediate School</t>
  </si>
  <si>
    <t>2667</t>
  </si>
  <si>
    <t>South Central Elementary</t>
  </si>
  <si>
    <t>2670</t>
  </si>
  <si>
    <t>South Central Jr &amp; Sr High School</t>
  </si>
  <si>
    <t>2682</t>
  </si>
  <si>
    <t>Tri-West Middle School</t>
  </si>
  <si>
    <t>2685</t>
  </si>
  <si>
    <t>North Salem Elementary School</t>
  </si>
  <si>
    <t>Pittsboro Elementary School</t>
  </si>
  <si>
    <t>2706</t>
  </si>
  <si>
    <t>Brown Elementary School</t>
  </si>
  <si>
    <t>2711</t>
  </si>
  <si>
    <t>2713</t>
  </si>
  <si>
    <t>Brownsburg West Middle School</t>
  </si>
  <si>
    <t>2714</t>
  </si>
  <si>
    <t>Reagan Elementary School</t>
  </si>
  <si>
    <t>2718</t>
  </si>
  <si>
    <t>Delaware Trail Elementary School</t>
  </si>
  <si>
    <t>2720</t>
  </si>
  <si>
    <t>Brownsburg East Middle School</t>
  </si>
  <si>
    <t>2723</t>
  </si>
  <si>
    <t>White Lick Elementary School</t>
  </si>
  <si>
    <t>2727</t>
  </si>
  <si>
    <t>Cardinal Elementary School</t>
  </si>
  <si>
    <t>2726</t>
  </si>
  <si>
    <t>River Birch Elementary School</t>
  </si>
  <si>
    <t>2728</t>
  </si>
  <si>
    <t>Avon Intermediate School East</t>
  </si>
  <si>
    <t>2729</t>
  </si>
  <si>
    <t>Avon Intermediate School West</t>
  </si>
  <si>
    <t>2730</t>
  </si>
  <si>
    <t>Avon Middle School North</t>
  </si>
  <si>
    <t>2733</t>
  </si>
  <si>
    <t>2734</t>
  </si>
  <si>
    <t>White Oak Elementary School</t>
  </si>
  <si>
    <t>Sycamore Elementary School</t>
  </si>
  <si>
    <t>2736</t>
  </si>
  <si>
    <t>Avon Middle School South</t>
  </si>
  <si>
    <t>2738</t>
  </si>
  <si>
    <t>Cedar Elementary School</t>
  </si>
  <si>
    <t>2739</t>
  </si>
  <si>
    <t>Pine Tree Elementary School</t>
  </si>
  <si>
    <t>2740</t>
  </si>
  <si>
    <t>Hickory Elementary School</t>
  </si>
  <si>
    <t>2743</t>
  </si>
  <si>
    <t>Danville Middle School</t>
  </si>
  <si>
    <t>2745</t>
  </si>
  <si>
    <t>South Elementary School</t>
  </si>
  <si>
    <t>2748</t>
  </si>
  <si>
    <t>Clarks Creek Elementary</t>
  </si>
  <si>
    <t>2750</t>
  </si>
  <si>
    <t>Plainfield Community Middle School</t>
  </si>
  <si>
    <t>2751</t>
  </si>
  <si>
    <t>2761</t>
  </si>
  <si>
    <t>2763</t>
  </si>
  <si>
    <t>2675</t>
  </si>
  <si>
    <t>Mill Creek East Elementary</t>
  </si>
  <si>
    <t>2677</t>
  </si>
  <si>
    <t>Mill Creek West Elementary</t>
  </si>
  <si>
    <t>2687</t>
  </si>
  <si>
    <t>Cascade Middle School</t>
  </si>
  <si>
    <t>2801</t>
  </si>
  <si>
    <t>Blue River Valley Jr-Sr High Sch</t>
  </si>
  <si>
    <t>2803</t>
  </si>
  <si>
    <t>Blue River Valley Elementary Sch</t>
  </si>
  <si>
    <t>2773</t>
  </si>
  <si>
    <t>Tri Junior-Senior High School</t>
  </si>
  <si>
    <t>2777</t>
  </si>
  <si>
    <t>Tri-Elementary School</t>
  </si>
  <si>
    <t>Shenandoah Elementary School</t>
  </si>
  <si>
    <t>2819</t>
  </si>
  <si>
    <t>Shenandoah Middle School</t>
  </si>
  <si>
    <t>2829</t>
  </si>
  <si>
    <t>New Castle Middle School</t>
  </si>
  <si>
    <t>2832</t>
  </si>
  <si>
    <t>2847</t>
  </si>
  <si>
    <t>Parker Elementary School</t>
  </si>
  <si>
    <t>2849</t>
  </si>
  <si>
    <t>James Whitcomb Riley Elem School</t>
  </si>
  <si>
    <t>2853</t>
  </si>
  <si>
    <t>Sunnyside Elementary School</t>
  </si>
  <si>
    <t>2861</t>
  </si>
  <si>
    <t>Westwood Elementary School</t>
  </si>
  <si>
    <t>Wilbur Wright Elementary School</t>
  </si>
  <si>
    <t>2870</t>
  </si>
  <si>
    <t>Knightstown Intermediate School</t>
  </si>
  <si>
    <t>2887</t>
  </si>
  <si>
    <t>Knightstown Elementary School</t>
  </si>
  <si>
    <t>2895</t>
  </si>
  <si>
    <t>Taylor Elementary School</t>
  </si>
  <si>
    <t>2896</t>
  </si>
  <si>
    <t>Taylor Middle School</t>
  </si>
  <si>
    <t>2904</t>
  </si>
  <si>
    <t>Northwestern Elementary School</t>
  </si>
  <si>
    <t>2905</t>
  </si>
  <si>
    <t>Howard Elementary School</t>
  </si>
  <si>
    <t>2907</t>
  </si>
  <si>
    <t>Northwestern Middle School</t>
  </si>
  <si>
    <t>2909</t>
  </si>
  <si>
    <t>Eastern Elementary School</t>
  </si>
  <si>
    <t>2914</t>
  </si>
  <si>
    <t>Eastern Middle School</t>
  </si>
  <si>
    <t>2922</t>
  </si>
  <si>
    <t>Western Middle School</t>
  </si>
  <si>
    <t>2923</t>
  </si>
  <si>
    <t>Western Intermediate School</t>
  </si>
  <si>
    <t>2943</t>
  </si>
  <si>
    <t>2945</t>
  </si>
  <si>
    <t>Bon Air Elementary School</t>
  </si>
  <si>
    <t>2947</t>
  </si>
  <si>
    <t>Boulevard Elementary School</t>
  </si>
  <si>
    <t>2951</t>
  </si>
  <si>
    <t>Bon Air Middle School</t>
  </si>
  <si>
    <t>2955</t>
  </si>
  <si>
    <t>2961</t>
  </si>
  <si>
    <t>Elwood Haynes Elementary School</t>
  </si>
  <si>
    <t>2963</t>
  </si>
  <si>
    <t>Maple Crest Middle School</t>
  </si>
  <si>
    <t>2969</t>
  </si>
  <si>
    <t>Lafayette Park Elementary School</t>
  </si>
  <si>
    <t>2993</t>
  </si>
  <si>
    <t>Pettit Park School</t>
  </si>
  <si>
    <t>Wallace Elementary School</t>
  </si>
  <si>
    <t>3021</t>
  </si>
  <si>
    <t>Andrews Elementary School</t>
  </si>
  <si>
    <t>Riverview School</t>
  </si>
  <si>
    <t>3029</t>
  </si>
  <si>
    <t>Roanoke Elementary School</t>
  </si>
  <si>
    <t>3035</t>
  </si>
  <si>
    <t>Salamonie School</t>
  </si>
  <si>
    <t>3037</t>
  </si>
  <si>
    <t>Lancaster Elementary School</t>
  </si>
  <si>
    <t>3061</t>
  </si>
  <si>
    <t>Crestview Middle School</t>
  </si>
  <si>
    <t>3075</t>
  </si>
  <si>
    <t>Northwest Elementary School</t>
  </si>
  <si>
    <t>3077</t>
  </si>
  <si>
    <t>Flint Springs Elementary</t>
  </si>
  <si>
    <t>3081</t>
  </si>
  <si>
    <t>3093</t>
  </si>
  <si>
    <t>Medora Jr &amp; Sr High School</t>
  </si>
  <si>
    <t>3095</t>
  </si>
  <si>
    <t>Medora Elementary School</t>
  </si>
  <si>
    <t>3105</t>
  </si>
  <si>
    <t>Cortland Elementary School</t>
  </si>
  <si>
    <t>Margaret R Brown Elementary School</t>
  </si>
  <si>
    <t>3138</t>
  </si>
  <si>
    <t>Seymour Middle School</t>
  </si>
  <si>
    <t>3141</t>
  </si>
  <si>
    <t>Emerson Elementary School</t>
  </si>
  <si>
    <t>3153</t>
  </si>
  <si>
    <t>Seymour-Jackson Elementary School</t>
  </si>
  <si>
    <t>3157</t>
  </si>
  <si>
    <t>Seymour-Redding Elementary School</t>
  </si>
  <si>
    <t>3107</t>
  </si>
  <si>
    <t>Brownstown Central Middle School</t>
  </si>
  <si>
    <t>3129</t>
  </si>
  <si>
    <t>Brownstown Elementary School</t>
  </si>
  <si>
    <t>3121</t>
  </si>
  <si>
    <t>Crothersville Jr-Sr High School</t>
  </si>
  <si>
    <t>3122</t>
  </si>
  <si>
    <t>Crothersville Elementary School</t>
  </si>
  <si>
    <t>3183</t>
  </si>
  <si>
    <t>Kankakee Valley Middle School</t>
  </si>
  <si>
    <t>3184</t>
  </si>
  <si>
    <t>DeMotte Elementary School</t>
  </si>
  <si>
    <t>3197</t>
  </si>
  <si>
    <t>Wheatfield Elementary School</t>
  </si>
  <si>
    <t>3198</t>
  </si>
  <si>
    <t>Kankakee Valley Intermediate Sch</t>
  </si>
  <si>
    <t>3205</t>
  </si>
  <si>
    <t>Van Rensselaer Elementary School</t>
  </si>
  <si>
    <t>3221</t>
  </si>
  <si>
    <t>Rensselaer Middle School</t>
  </si>
  <si>
    <t>3241</t>
  </si>
  <si>
    <t>3247</t>
  </si>
  <si>
    <t>Redkey Elementary School</t>
  </si>
  <si>
    <t>3257</t>
  </si>
  <si>
    <t>Pennville Elementary School</t>
  </si>
  <si>
    <t>3265</t>
  </si>
  <si>
    <t>East Jay County Middle School</t>
  </si>
  <si>
    <t>3273</t>
  </si>
  <si>
    <t>General Shanks Elem School</t>
  </si>
  <si>
    <t>3277</t>
  </si>
  <si>
    <t>Judge Haynes Elementary School</t>
  </si>
  <si>
    <t>3285</t>
  </si>
  <si>
    <t>West Jay County Middle School</t>
  </si>
  <si>
    <t>3287</t>
  </si>
  <si>
    <t>East Elementary School</t>
  </si>
  <si>
    <t>3289</t>
  </si>
  <si>
    <t>Westlawn Elementary School</t>
  </si>
  <si>
    <t>3301</t>
  </si>
  <si>
    <t>Deputy Elementary School</t>
  </si>
  <si>
    <t>3313</t>
  </si>
  <si>
    <t>Madison Consolidated Jr High Sch</t>
  </si>
  <si>
    <t>3321</t>
  </si>
  <si>
    <t>Rykers' Ridge Elementary School</t>
  </si>
  <si>
    <t>3329</t>
  </si>
  <si>
    <t>Lydia Middleton Elementary School</t>
  </si>
  <si>
    <t>3333</t>
  </si>
  <si>
    <t>Emery O Muncie Elementary School</t>
  </si>
  <si>
    <t>3341</t>
  </si>
  <si>
    <t>Southwestern Elementary School</t>
  </si>
  <si>
    <t>3343</t>
  </si>
  <si>
    <t>Southwestern Middle School</t>
  </si>
  <si>
    <t>3349</t>
  </si>
  <si>
    <t>Sand Creek Elementary School</t>
  </si>
  <si>
    <t>3357</t>
  </si>
  <si>
    <t>Scipio Elementary School</t>
  </si>
  <si>
    <t>3361</t>
  </si>
  <si>
    <t>Graham Creek Elementary School</t>
  </si>
  <si>
    <t>3385</t>
  </si>
  <si>
    <t>Hayden Elementary School</t>
  </si>
  <si>
    <t>3389</t>
  </si>
  <si>
    <t>Brush Creek Elementary School</t>
  </si>
  <si>
    <t>3393</t>
  </si>
  <si>
    <t>Jennings County Middle School</t>
  </si>
  <si>
    <t>3397</t>
  </si>
  <si>
    <t>North Vernon Elementary School</t>
  </si>
  <si>
    <t>3401</t>
  </si>
  <si>
    <t>Clark Elementary School</t>
  </si>
  <si>
    <t>3422</t>
  </si>
  <si>
    <t>Grassy Creek Elementary School</t>
  </si>
  <si>
    <t>3425</t>
  </si>
  <si>
    <t>Whiteland Elementary School</t>
  </si>
  <si>
    <t>3427</t>
  </si>
  <si>
    <t>Clark Pleasant Middle School</t>
  </si>
  <si>
    <t>3429</t>
  </si>
  <si>
    <t>Break-O-Day Elementary School</t>
  </si>
  <si>
    <t>3430</t>
  </si>
  <si>
    <t>Pleasant Crossing Elementary</t>
  </si>
  <si>
    <t>3434</t>
  </si>
  <si>
    <t>Sugar Grove Elementary School</t>
  </si>
  <si>
    <t>Center Grove Elementary School</t>
  </si>
  <si>
    <t>3439</t>
  </si>
  <si>
    <t>Maple Grove Elementary School</t>
  </si>
  <si>
    <t>3440</t>
  </si>
  <si>
    <t>North Grove Elementary School</t>
  </si>
  <si>
    <t>3441</t>
  </si>
  <si>
    <t>Center Grove Middle School Central</t>
  </si>
  <si>
    <t>3443</t>
  </si>
  <si>
    <t>Center Grove Middle School North</t>
  </si>
  <si>
    <t>3444</t>
  </si>
  <si>
    <t>Pleasant Grove Elementary School</t>
  </si>
  <si>
    <t>3449</t>
  </si>
  <si>
    <t>Edinburgh Comm Middle School</t>
  </si>
  <si>
    <t>3452</t>
  </si>
  <si>
    <t>3413</t>
  </si>
  <si>
    <t>Needham Elementary School</t>
  </si>
  <si>
    <t>3433</t>
  </si>
  <si>
    <t>3457</t>
  </si>
  <si>
    <t>Franklin Community Middle School</t>
  </si>
  <si>
    <t>3458</t>
  </si>
  <si>
    <t>Custer Baker Intermediate School</t>
  </si>
  <si>
    <t>3461</t>
  </si>
  <si>
    <t>Northwood Elementary School</t>
  </si>
  <si>
    <t>3465</t>
  </si>
  <si>
    <t>Webb Elementary School</t>
  </si>
  <si>
    <t>3467</t>
  </si>
  <si>
    <t>Creekside Elementary School</t>
  </si>
  <si>
    <t>3475</t>
  </si>
  <si>
    <t>Greenwood Middle School</t>
  </si>
  <si>
    <t>3477</t>
  </si>
  <si>
    <t>Greenwood Northeast Elementary Sch</t>
  </si>
  <si>
    <t>3479</t>
  </si>
  <si>
    <t>3481</t>
  </si>
  <si>
    <t>V O Isom Central Elem School</t>
  </si>
  <si>
    <t>3483</t>
  </si>
  <si>
    <t>Southwest Elementary School</t>
  </si>
  <si>
    <t>3411</t>
  </si>
  <si>
    <t>Indian Creek Intermediate School</t>
  </si>
  <si>
    <t>3418</t>
  </si>
  <si>
    <t>Indian Creek Middle School</t>
  </si>
  <si>
    <t>3537</t>
  </si>
  <si>
    <t>North Knox Jr-Sr High School</t>
  </si>
  <si>
    <t>3545</t>
  </si>
  <si>
    <t>North Knox Intermediate</t>
  </si>
  <si>
    <t>3489</t>
  </si>
  <si>
    <t>South Knox Elementary School</t>
  </si>
  <si>
    <t>South Knox Middle-High School</t>
  </si>
  <si>
    <t>3509</t>
  </si>
  <si>
    <t>Benjamin Franklin Elementary Sch</t>
  </si>
  <si>
    <t>3557</t>
  </si>
  <si>
    <t>George Rogers Clark School</t>
  </si>
  <si>
    <t>3573</t>
  </si>
  <si>
    <t>James Whitcomb Riley Elem Sch</t>
  </si>
  <si>
    <t>3577</t>
  </si>
  <si>
    <t>Tecumseh-Harrison Elementary Sch</t>
  </si>
  <si>
    <t>3581</t>
  </si>
  <si>
    <t>Francis Vigo Elementary School</t>
  </si>
  <si>
    <t>North Webster Elementary School</t>
  </si>
  <si>
    <t>3630</t>
  </si>
  <si>
    <t>Wawasee Middle School</t>
  </si>
  <si>
    <t>3635</t>
  </si>
  <si>
    <t>Milford School</t>
  </si>
  <si>
    <t>3637</t>
  </si>
  <si>
    <t>Syracuse Elementary School</t>
  </si>
  <si>
    <t>3589</t>
  </si>
  <si>
    <t>Claypool Elementary School</t>
  </si>
  <si>
    <t>3607</t>
  </si>
  <si>
    <t>Lakeview Middle School</t>
  </si>
  <si>
    <t>3608</t>
  </si>
  <si>
    <t>Eisenhower Elementary School</t>
  </si>
  <si>
    <t>3610</t>
  </si>
  <si>
    <t>Harrison Elementary School</t>
  </si>
  <si>
    <t>3613</t>
  </si>
  <si>
    <t>Leesburg Elementary School</t>
  </si>
  <si>
    <t>3653</t>
  </si>
  <si>
    <t>Edgewood Middle School</t>
  </si>
  <si>
    <t>3661</t>
  </si>
  <si>
    <t>3665</t>
  </si>
  <si>
    <t>3673</t>
  </si>
  <si>
    <t>Madison Elementary School</t>
  </si>
  <si>
    <t>3677</t>
  </si>
  <si>
    <t>2139</t>
  </si>
  <si>
    <t>Akron Elementary School</t>
  </si>
  <si>
    <t>3603</t>
  </si>
  <si>
    <t>Mentone Elementary School</t>
  </si>
  <si>
    <t>3619</t>
  </si>
  <si>
    <t>Tippecanoe Valley Middle School</t>
  </si>
  <si>
    <t>3642</t>
  </si>
  <si>
    <t>Pierceton Elementary School</t>
  </si>
  <si>
    <t>3644</t>
  </si>
  <si>
    <t>Whitko Middle School</t>
  </si>
  <si>
    <t>9173</t>
  </si>
  <si>
    <t>South Whitley Elementary School</t>
  </si>
  <si>
    <t>3686</t>
  </si>
  <si>
    <t>Prairie Heights Elementary School</t>
  </si>
  <si>
    <t>3688</t>
  </si>
  <si>
    <t>Prairie Heights Middle School</t>
  </si>
  <si>
    <t>3697</t>
  </si>
  <si>
    <t>Westview Jr-Sr High School</t>
  </si>
  <si>
    <t>3698</t>
  </si>
  <si>
    <t>Topeka Elementary School</t>
  </si>
  <si>
    <t>3702</t>
  </si>
  <si>
    <t>Westview Elementary School</t>
  </si>
  <si>
    <t>3704</t>
  </si>
  <si>
    <t>Meadowview Elementary School</t>
  </si>
  <si>
    <t>3714</t>
  </si>
  <si>
    <t>Shipshewana-Scott Elementary Sch</t>
  </si>
  <si>
    <t>3731</t>
  </si>
  <si>
    <t>3741</t>
  </si>
  <si>
    <t>Wolcott Mills Elementary School</t>
  </si>
  <si>
    <t>3743</t>
  </si>
  <si>
    <t>Lakeland Middle School</t>
  </si>
  <si>
    <t>3745</t>
  </si>
  <si>
    <t>Lima-Brighton Elementary</t>
  </si>
  <si>
    <t>3781</t>
  </si>
  <si>
    <t>Jane Ball Elementary School</t>
  </si>
  <si>
    <t>3782</t>
  </si>
  <si>
    <t>3784</t>
  </si>
  <si>
    <t>Hanover Central Middle School</t>
  </si>
  <si>
    <t>3797</t>
  </si>
  <si>
    <t>Henry S Evans Elementary School</t>
  </si>
  <si>
    <t>3801</t>
  </si>
  <si>
    <t>River Forest Middle School</t>
  </si>
  <si>
    <t>3805</t>
  </si>
  <si>
    <t>John I Meister Elementary School</t>
  </si>
  <si>
    <t>3811</t>
  </si>
  <si>
    <t>Pierce Middle School</t>
  </si>
  <si>
    <t>3813</t>
  </si>
  <si>
    <t>Merrillville Intermediate School</t>
  </si>
  <si>
    <t>3821</t>
  </si>
  <si>
    <t>Henry P Fieler Elementary School</t>
  </si>
  <si>
    <t>3822</t>
  </si>
  <si>
    <t>Homer Iddings Elementary School</t>
  </si>
  <si>
    <t>3826</t>
  </si>
  <si>
    <t>Edgar L Miller Elementary School</t>
  </si>
  <si>
    <t>3827</t>
  </si>
  <si>
    <t>John Wood Elementary School</t>
  </si>
  <si>
    <t>3829</t>
  </si>
  <si>
    <t>Jonas E Salk Elementary School</t>
  </si>
  <si>
    <t>3831</t>
  </si>
  <si>
    <t>Michael Grimmer Middle School</t>
  </si>
  <si>
    <t>3837</t>
  </si>
  <si>
    <t>Kolling Elementary School</t>
  </si>
  <si>
    <t>3838</t>
  </si>
  <si>
    <t>Hal E Clark Middle School</t>
  </si>
  <si>
    <t>3839</t>
  </si>
  <si>
    <t>George Bibich Elementary School</t>
  </si>
  <si>
    <t>3840</t>
  </si>
  <si>
    <t>James H Watson Elementary School</t>
  </si>
  <si>
    <t>3841</t>
  </si>
  <si>
    <t>Kahler Middle School</t>
  </si>
  <si>
    <t>3843</t>
  </si>
  <si>
    <t>Protsman Elementary School</t>
  </si>
  <si>
    <t>4349</t>
  </si>
  <si>
    <t>Homan Elementary School</t>
  </si>
  <si>
    <t>4351</t>
  </si>
  <si>
    <t>Peifer Elementary School</t>
  </si>
  <si>
    <t>3753</t>
  </si>
  <si>
    <t>Oak Hill Elementary School</t>
  </si>
  <si>
    <t>3845</t>
  </si>
  <si>
    <t>Lake Prairie Elementary School</t>
  </si>
  <si>
    <t>3848</t>
  </si>
  <si>
    <t>Three Creeks Elem School</t>
  </si>
  <si>
    <t>3851</t>
  </si>
  <si>
    <t>Lowell Middle School</t>
  </si>
  <si>
    <t>3885</t>
  </si>
  <si>
    <t>Longfellow New Tech Elementary Sch</t>
  </si>
  <si>
    <t>3889</t>
  </si>
  <si>
    <t>Hosford Park New Tech Elementary</t>
  </si>
  <si>
    <t>3893</t>
  </si>
  <si>
    <t>Lake Ridge New Tech Middle School</t>
  </si>
  <si>
    <t>3761</t>
  </si>
  <si>
    <t>Robert Taft Middle School</t>
  </si>
  <si>
    <t>3769</t>
  </si>
  <si>
    <t>Douglas MacArthur Elem School</t>
  </si>
  <si>
    <t>3773</t>
  </si>
  <si>
    <t>Dwight D Eisenhower Elem School</t>
  </si>
  <si>
    <t>3903</t>
  </si>
  <si>
    <t>Lake Street Elementary School</t>
  </si>
  <si>
    <t>3905</t>
  </si>
  <si>
    <t>Solon Robinson Elementary School</t>
  </si>
  <si>
    <t>3907</t>
  </si>
  <si>
    <t>Jerry Ross Elementary School</t>
  </si>
  <si>
    <t>3913</t>
  </si>
  <si>
    <t>Timothy Ball Elementary School</t>
  </si>
  <si>
    <t>3915</t>
  </si>
  <si>
    <t>Colonel John Wheeler Middle School</t>
  </si>
  <si>
    <t>3937</t>
  </si>
  <si>
    <t>Carrie Gosch Elementary School</t>
  </si>
  <si>
    <t>3941</t>
  </si>
  <si>
    <t>Benjamin Harrison Elementary Sch</t>
  </si>
  <si>
    <t>Abraham Lincoln Elementary School</t>
  </si>
  <si>
    <t>3953</t>
  </si>
  <si>
    <t>William McKinley Elementary School</t>
  </si>
  <si>
    <t>3961</t>
  </si>
  <si>
    <t>George Washington Elementary Sch</t>
  </si>
  <si>
    <t>3963</t>
  </si>
  <si>
    <t>Joseph Block Middle School</t>
  </si>
  <si>
    <t>3965</t>
  </si>
  <si>
    <t>Thomas A Edison Jr-Sr HS</t>
  </si>
  <si>
    <t>3973</t>
  </si>
  <si>
    <t>Alexander Hamilton Elementary Sch</t>
  </si>
  <si>
    <t>3975</t>
  </si>
  <si>
    <t>Virgil I Bailey Elementary School</t>
  </si>
  <si>
    <t>3985</t>
  </si>
  <si>
    <t>Carl J Polk Elementary School</t>
  </si>
  <si>
    <t>4053</t>
  </si>
  <si>
    <t>Benjamin Banneker Achievement Ctr</t>
  </si>
  <si>
    <t>4061</t>
  </si>
  <si>
    <t>Beveridge Elementary School</t>
  </si>
  <si>
    <t>4081</t>
  </si>
  <si>
    <t>Dr Bernard C Watson Acad for Boys</t>
  </si>
  <si>
    <t>4086</t>
  </si>
  <si>
    <t>Frankie W McCullough Acad for Girl</t>
  </si>
  <si>
    <t>4104</t>
  </si>
  <si>
    <t>4105</t>
  </si>
  <si>
    <t>Bailly Preparatory Academy</t>
  </si>
  <si>
    <t>4121</t>
  </si>
  <si>
    <t>Jacques Marquette Elem School</t>
  </si>
  <si>
    <t>4155</t>
  </si>
  <si>
    <t>Glen Park Acad for Excel in Lrn</t>
  </si>
  <si>
    <t>4168</t>
  </si>
  <si>
    <t>Wm A Wirt/Emerson VPA</t>
  </si>
  <si>
    <t>4169</t>
  </si>
  <si>
    <t>Daniel Hale Williams Elem Sch</t>
  </si>
  <si>
    <t>4171</t>
  </si>
  <si>
    <t>Beiriger Elementary School</t>
  </si>
  <si>
    <t>4177</t>
  </si>
  <si>
    <t>Griffith Middle School</t>
  </si>
  <si>
    <t>4185</t>
  </si>
  <si>
    <t>Eldon Ready Elementary School</t>
  </si>
  <si>
    <t>4189</t>
  </si>
  <si>
    <t>Elsie Wadsworth Elementary School</t>
  </si>
  <si>
    <t>4411</t>
  </si>
  <si>
    <t>George Rogers Clark Md/HS</t>
  </si>
  <si>
    <t>4413</t>
  </si>
  <si>
    <t>Donald E Gavit Middle/High School</t>
  </si>
  <si>
    <t>4422</t>
  </si>
  <si>
    <t>Joseph Hess Elementary School</t>
  </si>
  <si>
    <t>4425</t>
  </si>
  <si>
    <t>Henry W Eggers Middle School</t>
  </si>
  <si>
    <t>4433</t>
  </si>
  <si>
    <t>Charles N Scott Middle School</t>
  </si>
  <si>
    <t>4447</t>
  </si>
  <si>
    <t>4449</t>
  </si>
  <si>
    <t>Thomas A Edison Elementary School</t>
  </si>
  <si>
    <t>4451</t>
  </si>
  <si>
    <t>4453</t>
  </si>
  <si>
    <t>Warren G Harding Elementary School</t>
  </si>
  <si>
    <t>Washington Irving Elementary Sch</t>
  </si>
  <si>
    <t>4457</t>
  </si>
  <si>
    <t>4459</t>
  </si>
  <si>
    <t>Kenwood Elementary School</t>
  </si>
  <si>
    <t>4461</t>
  </si>
  <si>
    <t>Lafayette Elementary School</t>
  </si>
  <si>
    <t>4463</t>
  </si>
  <si>
    <t>4465</t>
  </si>
  <si>
    <t>Maywood Elementary School</t>
  </si>
  <si>
    <t>4469</t>
  </si>
  <si>
    <t>Morton Elementary School</t>
  </si>
  <si>
    <t>4479</t>
  </si>
  <si>
    <t>Lew Wallace Elementary School</t>
  </si>
  <si>
    <t>4484</t>
  </si>
  <si>
    <t>Frank O'Bannon Elementary School</t>
  </si>
  <si>
    <t>4283</t>
  </si>
  <si>
    <t>Highland Middle School</t>
  </si>
  <si>
    <t>4285</t>
  </si>
  <si>
    <t>Judith Morton Johnston Elementary</t>
  </si>
  <si>
    <t>4290</t>
  </si>
  <si>
    <t>Mildred Merkley Elementary School</t>
  </si>
  <si>
    <t>4301</t>
  </si>
  <si>
    <t>Southridge Elementary School</t>
  </si>
  <si>
    <t>4303</t>
  </si>
  <si>
    <t>Allen J Warren Elementary School</t>
  </si>
  <si>
    <t>4309</t>
  </si>
  <si>
    <t>Hobart Middle School</t>
  </si>
  <si>
    <t>4317</t>
  </si>
  <si>
    <t>Liberty Elementary School</t>
  </si>
  <si>
    <t>Ridge View Elementary School</t>
  </si>
  <si>
    <t>4327</t>
  </si>
  <si>
    <t>Joan Martin Elementary School</t>
  </si>
  <si>
    <t>4333</t>
  </si>
  <si>
    <t>Wilbur Wright Middle School</t>
  </si>
  <si>
    <t>4337</t>
  </si>
  <si>
    <t>James B Eads Elementary School</t>
  </si>
  <si>
    <t>4341</t>
  </si>
  <si>
    <t>Ernest R Elliott Elementary School</t>
  </si>
  <si>
    <t>4343</t>
  </si>
  <si>
    <t>Frank H Hammond Elementary School</t>
  </si>
  <si>
    <t>4356</t>
  </si>
  <si>
    <t>Whiting Middle School</t>
  </si>
  <si>
    <t>4361</t>
  </si>
  <si>
    <t>Nathan Hale Elementary School</t>
  </si>
  <si>
    <t>4679</t>
  </si>
  <si>
    <t>4693</t>
  </si>
  <si>
    <t>Rolling Prairie Elementary School</t>
  </si>
  <si>
    <t>7345</t>
  </si>
  <si>
    <t>New Prairie Middle School</t>
  </si>
  <si>
    <t>7349</t>
  </si>
  <si>
    <t>Olive Township Elementary School</t>
  </si>
  <si>
    <t>4699</t>
  </si>
  <si>
    <t>Westville Elementary School</t>
  </si>
  <si>
    <t>4701</t>
  </si>
  <si>
    <t>Westville High School</t>
  </si>
  <si>
    <t>4696</t>
  </si>
  <si>
    <t>Wanatah School</t>
  </si>
  <si>
    <t>4373</t>
  </si>
  <si>
    <t>Coolspring Elementary School</t>
  </si>
  <si>
    <t>4713</t>
  </si>
  <si>
    <t>Springfield Elementary School</t>
  </si>
  <si>
    <t>4788</t>
  </si>
  <si>
    <t>Martin T Krueger Middle School</t>
  </si>
  <si>
    <t>4789</t>
  </si>
  <si>
    <t>Barker Middle School</t>
  </si>
  <si>
    <t>Edgewood Elementary School</t>
  </si>
  <si>
    <t>4811</t>
  </si>
  <si>
    <t>Lake Hills Elementary School</t>
  </si>
  <si>
    <t>4821</t>
  </si>
  <si>
    <t>Joy Elementary School</t>
  </si>
  <si>
    <t>4825</t>
  </si>
  <si>
    <t>Knapp Elementary School</t>
  </si>
  <si>
    <t>4833</t>
  </si>
  <si>
    <t>Marsh Elementary School</t>
  </si>
  <si>
    <t>6829</t>
  </si>
  <si>
    <t>Pine Elementary School</t>
  </si>
  <si>
    <t>4734</t>
  </si>
  <si>
    <t>South Central Elementary School</t>
  </si>
  <si>
    <t>4737</t>
  </si>
  <si>
    <t>South Central Jr-Sr High School</t>
  </si>
  <si>
    <t>4707</t>
  </si>
  <si>
    <t>Indian Trail Elementary School</t>
  </si>
  <si>
    <t>4717</t>
  </si>
  <si>
    <t>Kesling Middle School</t>
  </si>
  <si>
    <t>4721</t>
  </si>
  <si>
    <t>Kingsford Heights Elementary Sch</t>
  </si>
  <si>
    <t>4727</t>
  </si>
  <si>
    <t>Kingsbury Elementary School</t>
  </si>
  <si>
    <t>4745</t>
  </si>
  <si>
    <t>Paul F Boston Middle School</t>
  </si>
  <si>
    <t>4749</t>
  </si>
  <si>
    <t>Hailmann Elementary School</t>
  </si>
  <si>
    <t>4753</t>
  </si>
  <si>
    <t>F Willard Crichfield Elementary</t>
  </si>
  <si>
    <t>4757</t>
  </si>
  <si>
    <t>4767</t>
  </si>
  <si>
    <t>Riley Elementary School</t>
  </si>
  <si>
    <t>4773</t>
  </si>
  <si>
    <t>Handley Elementary School</t>
  </si>
  <si>
    <t>4857</t>
  </si>
  <si>
    <t>Fayetteville Elementary School</t>
  </si>
  <si>
    <t>4865</t>
  </si>
  <si>
    <t>Needmore Elementary School</t>
  </si>
  <si>
    <t>4869</t>
  </si>
  <si>
    <t>Springville Elementary School</t>
  </si>
  <si>
    <t>4873</t>
  </si>
  <si>
    <t>Heltonville Elementary School</t>
  </si>
  <si>
    <t>4878</t>
  </si>
  <si>
    <t>Oolitic Middle School</t>
  </si>
  <si>
    <t>4885</t>
  </si>
  <si>
    <t>Dollens Elementary School</t>
  </si>
  <si>
    <t>4889</t>
  </si>
  <si>
    <t>Shawswick Elementary School</t>
  </si>
  <si>
    <t>4891</t>
  </si>
  <si>
    <t>Shawswick Middle School</t>
  </si>
  <si>
    <t>4905</t>
  </si>
  <si>
    <t>Bedford Middle School</t>
  </si>
  <si>
    <t>4909</t>
  </si>
  <si>
    <t>4921</t>
  </si>
  <si>
    <t>Stalker Elementary School</t>
  </si>
  <si>
    <t>4932</t>
  </si>
  <si>
    <t>Parkview Intermediate School</t>
  </si>
  <si>
    <t>4861</t>
  </si>
  <si>
    <t>Burris Elementary School</t>
  </si>
  <si>
    <t>4924</t>
  </si>
  <si>
    <t>Mitchell Jr High School</t>
  </si>
  <si>
    <t>5005</t>
  </si>
  <si>
    <t>Frankton Jr-Sr High School</t>
  </si>
  <si>
    <t>5009</t>
  </si>
  <si>
    <t>Frankton Elementary School</t>
  </si>
  <si>
    <t>5012</t>
  </si>
  <si>
    <t>Lapel Middle School</t>
  </si>
  <si>
    <t>5025</t>
  </si>
  <si>
    <t>Lapel Elementary School</t>
  </si>
  <si>
    <t>4935</t>
  </si>
  <si>
    <t>5057</t>
  </si>
  <si>
    <t>Pendleton Heights Middle School</t>
  </si>
  <si>
    <t>5061</t>
  </si>
  <si>
    <t>Pendleton Elementary School</t>
  </si>
  <si>
    <t>5064</t>
  </si>
  <si>
    <t>Maple Ridge Elementary School</t>
  </si>
  <si>
    <t>5041</t>
  </si>
  <si>
    <t>Alexandria-Monroe High School</t>
  </si>
  <si>
    <t>5065</t>
  </si>
  <si>
    <t>Alexandria-Monroe Intermediate</t>
  </si>
  <si>
    <t>4953</t>
  </si>
  <si>
    <t>4977</t>
  </si>
  <si>
    <t>Tenth Street Elementary School</t>
  </si>
  <si>
    <t>5033</t>
  </si>
  <si>
    <t>Valley Grove Elementary School</t>
  </si>
  <si>
    <t>5076</t>
  </si>
  <si>
    <t>5102</t>
  </si>
  <si>
    <t>Eastside Elementary School</t>
  </si>
  <si>
    <t>5142</t>
  </si>
  <si>
    <t>Anderson Elementary School</t>
  </si>
  <si>
    <t>5146</t>
  </si>
  <si>
    <t>Erskine Elementary School</t>
  </si>
  <si>
    <t>5149</t>
  </si>
  <si>
    <t>Elwood Jr-Sr High School</t>
  </si>
  <si>
    <t>5151</t>
  </si>
  <si>
    <t>Elwood Intermediate School</t>
  </si>
  <si>
    <t>5178</t>
  </si>
  <si>
    <t>Gold Academy</t>
  </si>
  <si>
    <t>5179</t>
  </si>
  <si>
    <t>Blue Academy</t>
  </si>
  <si>
    <t>5181</t>
  </si>
  <si>
    <t>Decatur Middle School</t>
  </si>
  <si>
    <t>5185</t>
  </si>
  <si>
    <t>Stephen Decatur Elementary School</t>
  </si>
  <si>
    <t>5187</t>
  </si>
  <si>
    <t>Valley Mills Elementary School</t>
  </si>
  <si>
    <t>5189</t>
  </si>
  <si>
    <t>West Newton Elementary School</t>
  </si>
  <si>
    <t>5194</t>
  </si>
  <si>
    <t>South Creek Elementary</t>
  </si>
  <si>
    <t>5195</t>
  </si>
  <si>
    <t>Franklin Township Middle Schl East</t>
  </si>
  <si>
    <t>5197</t>
  </si>
  <si>
    <t>Franklin Township Middle Sch West</t>
  </si>
  <si>
    <t>5198</t>
  </si>
  <si>
    <t>Thompson Crossing Elementary Sch</t>
  </si>
  <si>
    <t>5200</t>
  </si>
  <si>
    <t>Mary Adams Elementary School</t>
  </si>
  <si>
    <t>5201</t>
  </si>
  <si>
    <t>Acton Elementary School</t>
  </si>
  <si>
    <t>5202</t>
  </si>
  <si>
    <t>5203</t>
  </si>
  <si>
    <t>Lillie Idella Kitley Elementary</t>
  </si>
  <si>
    <t>5205</t>
  </si>
  <si>
    <t>Bunker Hill Elementary School</t>
  </si>
  <si>
    <t>5277</t>
  </si>
  <si>
    <t>Belzer Middle School</t>
  </si>
  <si>
    <t>5281</t>
  </si>
  <si>
    <t>Brook Park Elementary School</t>
  </si>
  <si>
    <t>5283</t>
  </si>
  <si>
    <t>Mary Evelyn Castle Elementary Sch</t>
  </si>
  <si>
    <t>5285</t>
  </si>
  <si>
    <t>Crestview Elementary School</t>
  </si>
  <si>
    <t>5287</t>
  </si>
  <si>
    <t>Amy Beverland Elementary</t>
  </si>
  <si>
    <t>5289</t>
  </si>
  <si>
    <t>5291</t>
  </si>
  <si>
    <t>Fall Creek Valley Middle School</t>
  </si>
  <si>
    <t>5293</t>
  </si>
  <si>
    <t>Indian Creek Elementary School</t>
  </si>
  <si>
    <t>5294</t>
  </si>
  <si>
    <t>Forest Glen Elementary School</t>
  </si>
  <si>
    <t>5295</t>
  </si>
  <si>
    <t>Winding Ridge Elementary School</t>
  </si>
  <si>
    <t>5296</t>
  </si>
  <si>
    <t>Oaklandon Elementary School</t>
  </si>
  <si>
    <t>5298</t>
  </si>
  <si>
    <t>Skiles Test Elementary School</t>
  </si>
  <si>
    <t>5299</t>
  </si>
  <si>
    <t>Southport 6th Grade Academy</t>
  </si>
  <si>
    <t>5312</t>
  </si>
  <si>
    <t>Perry Meridian 6th Grade Academy</t>
  </si>
  <si>
    <t>5315</t>
  </si>
  <si>
    <t>Southport Middle School</t>
  </si>
  <si>
    <t>5319</t>
  </si>
  <si>
    <t>Perry Meridian Middle School</t>
  </si>
  <si>
    <t>5321</t>
  </si>
  <si>
    <t>William Henry Burkhart Elementary</t>
  </si>
  <si>
    <t>5322</t>
  </si>
  <si>
    <t>Mary Bryan Elementary School</t>
  </si>
  <si>
    <t>5325</t>
  </si>
  <si>
    <t>Clinton Young Elementary School</t>
  </si>
  <si>
    <t>5333</t>
  </si>
  <si>
    <t>Glenns Valley Elementary School</t>
  </si>
  <si>
    <t>5337</t>
  </si>
  <si>
    <t>5338</t>
  </si>
  <si>
    <t>Douglas MacArthur Elementary Sch</t>
  </si>
  <si>
    <t>5345</t>
  </si>
  <si>
    <t>Homecroft Elementary School</t>
  </si>
  <si>
    <t>5347</t>
  </si>
  <si>
    <t>Southport Elementary School</t>
  </si>
  <si>
    <t>5351</t>
  </si>
  <si>
    <t>Winchester Village Elementary</t>
  </si>
  <si>
    <t>5366</t>
  </si>
  <si>
    <t>Jeremiah Gray Elementary School</t>
  </si>
  <si>
    <t>5372</t>
  </si>
  <si>
    <t>Rosa Parks Elementary School</t>
  </si>
  <si>
    <t>5349</t>
  </si>
  <si>
    <t>Fishback Creek Public Academy</t>
  </si>
  <si>
    <t>5352</t>
  </si>
  <si>
    <t>Deer Run Elementary</t>
  </si>
  <si>
    <t>5354</t>
  </si>
  <si>
    <t>College Park Elementary School</t>
  </si>
  <si>
    <t>5355</t>
  </si>
  <si>
    <t>5356</t>
  </si>
  <si>
    <t>Guion Creek Middle School</t>
  </si>
  <si>
    <t>5357</t>
  </si>
  <si>
    <t>5358</t>
  </si>
  <si>
    <t>Eagle Creek Elementary School</t>
  </si>
  <si>
    <t>5359</t>
  </si>
  <si>
    <t>Eastbrook Elementary School</t>
  </si>
  <si>
    <t>Guion Creek Elementary School</t>
  </si>
  <si>
    <t>5363</t>
  </si>
  <si>
    <t>Snacks Crossing Elementary School</t>
  </si>
  <si>
    <t>5378</t>
  </si>
  <si>
    <t>New Augusta Public Academy - South</t>
  </si>
  <si>
    <t>New Augusta Public Academy - North</t>
  </si>
  <si>
    <t>5364</t>
  </si>
  <si>
    <t>Creston Middle School</t>
  </si>
  <si>
    <t>5367</t>
  </si>
  <si>
    <t>Stonybrook Middle School</t>
  </si>
  <si>
    <t>5368</t>
  </si>
  <si>
    <t>Raymond Park Middle School</t>
  </si>
  <si>
    <t>5369</t>
  </si>
  <si>
    <t>Eastridge Elementary School</t>
  </si>
  <si>
    <t>5373</t>
  </si>
  <si>
    <t>Lakeside Elementary School</t>
  </si>
  <si>
    <t>5377</t>
  </si>
  <si>
    <t>Lowell Elementary School</t>
  </si>
  <si>
    <t>5386</t>
  </si>
  <si>
    <t>Pleasant Run Elementary School</t>
  </si>
  <si>
    <t>5389</t>
  </si>
  <si>
    <t>Sunny Heights Elementary School</t>
  </si>
  <si>
    <t>5391</t>
  </si>
  <si>
    <t>Brookview Elementary School</t>
  </si>
  <si>
    <t>5397</t>
  </si>
  <si>
    <t>Liberty Park Elementary School</t>
  </si>
  <si>
    <t>5399</t>
  </si>
  <si>
    <t>Creston Intermediate Academy</t>
  </si>
  <si>
    <t>5401</t>
  </si>
  <si>
    <t>Stonybrook Intermediate Academy</t>
  </si>
  <si>
    <t>5402</t>
  </si>
  <si>
    <t>Raymond Park Intermediate</t>
  </si>
  <si>
    <t>5403</t>
  </si>
  <si>
    <t>Allisonville Elementary School</t>
  </si>
  <si>
    <t>5406</t>
  </si>
  <si>
    <t>Crooked Creek Elementary School</t>
  </si>
  <si>
    <t>5418</t>
  </si>
  <si>
    <t>Greenbriar Elementary School</t>
  </si>
  <si>
    <t>5424</t>
  </si>
  <si>
    <t>John Strange Elementary School</t>
  </si>
  <si>
    <t>5427</t>
  </si>
  <si>
    <t>Nora Elementary School</t>
  </si>
  <si>
    <t>5430</t>
  </si>
  <si>
    <t>Spring Mill Elementary School</t>
  </si>
  <si>
    <t>5436</t>
  </si>
  <si>
    <t>Fox Hill Elementary School</t>
  </si>
  <si>
    <t>5442</t>
  </si>
  <si>
    <t>Eastwood Middle School</t>
  </si>
  <si>
    <t>5445</t>
  </si>
  <si>
    <t>Northview Middle School</t>
  </si>
  <si>
    <t>5448</t>
  </si>
  <si>
    <t>Westlane Middle School</t>
  </si>
  <si>
    <t>5221</t>
  </si>
  <si>
    <t>Chapel Hill 7th &amp; 8th Grade Center</t>
  </si>
  <si>
    <t>5222</t>
  </si>
  <si>
    <t>Lynhurst 7th &amp; 8th Grade Center</t>
  </si>
  <si>
    <t>5223</t>
  </si>
  <si>
    <t>5227</t>
  </si>
  <si>
    <t>Chapel Glen Elementary School</t>
  </si>
  <si>
    <t>5241</t>
  </si>
  <si>
    <t>Garden City Elementary School</t>
  </si>
  <si>
    <t>5257</t>
  </si>
  <si>
    <t>McClelland Elementary School</t>
  </si>
  <si>
    <t>5261</t>
  </si>
  <si>
    <t>Rhoades Elementary School</t>
  </si>
  <si>
    <t>Robey Elementary School</t>
  </si>
  <si>
    <t>5267</t>
  </si>
  <si>
    <t>North Wayne Elementary School</t>
  </si>
  <si>
    <t>5270</t>
  </si>
  <si>
    <t>Stout Field Elementary School</t>
  </si>
  <si>
    <t>5273</t>
  </si>
  <si>
    <t>Westlake Elementary School</t>
  </si>
  <si>
    <t>5274</t>
  </si>
  <si>
    <t>Chapelwood Elementary School</t>
  </si>
  <si>
    <t>5446</t>
  </si>
  <si>
    <t>Bridgeport Elementary School</t>
  </si>
  <si>
    <t>5453</t>
  </si>
  <si>
    <t>Beech Grove Middle School</t>
  </si>
  <si>
    <t>5457</t>
  </si>
  <si>
    <t>5461</t>
  </si>
  <si>
    <t>South Grove Intermediate School</t>
  </si>
  <si>
    <t>5466</t>
  </si>
  <si>
    <t>Arlington Community Middle School</t>
  </si>
  <si>
    <t>5498</t>
  </si>
  <si>
    <t>Cold Spring School</t>
  </si>
  <si>
    <t>5509</t>
  </si>
  <si>
    <t>Broad Ripple Mgnt Jr HS-Prfm Arts</t>
  </si>
  <si>
    <t>5512</t>
  </si>
  <si>
    <t>Crispus Attucks Med Mgnt Jr HS</t>
  </si>
  <si>
    <t>5513</t>
  </si>
  <si>
    <t>George Washington Comm Jr HS</t>
  </si>
  <si>
    <t>5514</t>
  </si>
  <si>
    <t>Washington Irving School 14</t>
  </si>
  <si>
    <t>5515</t>
  </si>
  <si>
    <t>Thomas D Gregg School 15</t>
  </si>
  <si>
    <t>5516</t>
  </si>
  <si>
    <t>Northwest Community Jr High School</t>
  </si>
  <si>
    <t>5517</t>
  </si>
  <si>
    <t>John Marshall Community Jr HS</t>
  </si>
  <si>
    <t>5531</t>
  </si>
  <si>
    <t>James A Garfield School 31</t>
  </si>
  <si>
    <t>5534</t>
  </si>
  <si>
    <t>Eleanor Skillen School 34</t>
  </si>
  <si>
    <t>5538</t>
  </si>
  <si>
    <t>Center for Inquiry School 70</t>
  </si>
  <si>
    <t>5539</t>
  </si>
  <si>
    <t>William McKinley School 39</t>
  </si>
  <si>
    <t>5542</t>
  </si>
  <si>
    <t>Elder W Diggs School 42</t>
  </si>
  <si>
    <t>5543</t>
  </si>
  <si>
    <t>James Whitcomb Riley School 43</t>
  </si>
  <si>
    <t>5544</t>
  </si>
  <si>
    <t>Riverside School 44</t>
  </si>
  <si>
    <t>5546</t>
  </si>
  <si>
    <t>Daniel Webster School 46</t>
  </si>
  <si>
    <t>5548</t>
  </si>
  <si>
    <t>Louis B Russell Jr School 48</t>
  </si>
  <si>
    <t>5549</t>
  </si>
  <si>
    <t>William Penn School 49</t>
  </si>
  <si>
    <t>5551</t>
  </si>
  <si>
    <t>James Russell Lowell School 51</t>
  </si>
  <si>
    <t>5554</t>
  </si>
  <si>
    <t>Brookside School 54</t>
  </si>
  <si>
    <t>5555</t>
  </si>
  <si>
    <t>Eliza A Blaker School 55</t>
  </si>
  <si>
    <t>5556</t>
  </si>
  <si>
    <t>Francis W Parker School 56</t>
  </si>
  <si>
    <t>5557</t>
  </si>
  <si>
    <t>George W Julian School 57</t>
  </si>
  <si>
    <t>5558</t>
  </si>
  <si>
    <t>Ralph Waldo Emerson School 58</t>
  </si>
  <si>
    <t>5560</t>
  </si>
  <si>
    <t>IPS/ Butler University Lab Sch 60</t>
  </si>
  <si>
    <t>5563</t>
  </si>
  <si>
    <t>Wendell Phillips School 63</t>
  </si>
  <si>
    <t>5565</t>
  </si>
  <si>
    <t>Raymond F Brandes School 65</t>
  </si>
  <si>
    <t>5567</t>
  </si>
  <si>
    <t>Stephen Foster School 67</t>
  </si>
  <si>
    <t>5569</t>
  </si>
  <si>
    <t>Joyce Kilmer School 69</t>
  </si>
  <si>
    <t>5570</t>
  </si>
  <si>
    <t>Edison School of the Arts 47</t>
  </si>
  <si>
    <t>5574</t>
  </si>
  <si>
    <t>Theodore Potter School 74</t>
  </si>
  <si>
    <t>5577</t>
  </si>
  <si>
    <t>Merle Sidener Gifted Academy</t>
  </si>
  <si>
    <t>5579</t>
  </si>
  <si>
    <t>Carl Wilde School 79</t>
  </si>
  <si>
    <t>5582</t>
  </si>
  <si>
    <t>Christian Park School 82</t>
  </si>
  <si>
    <t>5583</t>
  </si>
  <si>
    <t>Floro Torrence School 83</t>
  </si>
  <si>
    <t>5587</t>
  </si>
  <si>
    <t>George Washington Carver School 87</t>
  </si>
  <si>
    <t>5588</t>
  </si>
  <si>
    <t>Anna Brochhausen School 88</t>
  </si>
  <si>
    <t>5590</t>
  </si>
  <si>
    <t>Ernie Pyle School 90</t>
  </si>
  <si>
    <t>5591</t>
  </si>
  <si>
    <t>Rousseau McClellan School 91</t>
  </si>
  <si>
    <t>5593</t>
  </si>
  <si>
    <t>George H Fisher School 93</t>
  </si>
  <si>
    <t>5596</t>
  </si>
  <si>
    <t>Meredith Nicholson School 96</t>
  </si>
  <si>
    <t>5597</t>
  </si>
  <si>
    <t>Emma Donnan Elementary School</t>
  </si>
  <si>
    <t>5601</t>
  </si>
  <si>
    <t>H L Harshman Middle School</t>
  </si>
  <si>
    <t>5603</t>
  </si>
  <si>
    <t>Phalen at Francis Scott Key 103</t>
  </si>
  <si>
    <t>5605</t>
  </si>
  <si>
    <t>Charles Warren Fairbanks Sch 105</t>
  </si>
  <si>
    <t>5606</t>
  </si>
  <si>
    <t>Robert Lee Frost School 106</t>
  </si>
  <si>
    <t>5607</t>
  </si>
  <si>
    <t>Lew Wallace School 107</t>
  </si>
  <si>
    <t>5609</t>
  </si>
  <si>
    <t>Jonathan Jennings School 109</t>
  </si>
  <si>
    <t>5614</t>
  </si>
  <si>
    <t>Paul I Miller School 114</t>
  </si>
  <si>
    <t>5619</t>
  </si>
  <si>
    <t>George S Buck School 94</t>
  </si>
  <si>
    <t>5623</t>
  </si>
  <si>
    <t>Arlington Woods School 99</t>
  </si>
  <si>
    <t>Center For Inquiry School 2</t>
  </si>
  <si>
    <t>5659</t>
  </si>
  <si>
    <t>Center for Inquiry School 84</t>
  </si>
  <si>
    <t>5662</t>
  </si>
  <si>
    <t>Clarence Farrington School 61</t>
  </si>
  <si>
    <t>5668</t>
  </si>
  <si>
    <t>Center for Inquiry School 27</t>
  </si>
  <si>
    <t>5674</t>
  </si>
  <si>
    <t>Frederick Douglass School 19</t>
  </si>
  <si>
    <t>5889</t>
  </si>
  <si>
    <t>Speedway Junior High School</t>
  </si>
  <si>
    <t>5893</t>
  </si>
  <si>
    <t>James A Allison Elementary Sch 3</t>
  </si>
  <si>
    <t>5897</t>
  </si>
  <si>
    <t>Carl G Fisher Elementary School 1</t>
  </si>
  <si>
    <t>5901</t>
  </si>
  <si>
    <t>Arthur C Newby Elementary School 2</t>
  </si>
  <si>
    <t>5905</t>
  </si>
  <si>
    <t>Frank H Wheeler Elementary Sch 4</t>
  </si>
  <si>
    <t>Culver Community Middle/High Sch</t>
  </si>
  <si>
    <t>5928</t>
  </si>
  <si>
    <t>Culver Elementary School</t>
  </si>
  <si>
    <t>5936</t>
  </si>
  <si>
    <t>Argos Community Elementary</t>
  </si>
  <si>
    <t>5937</t>
  </si>
  <si>
    <t>Argos Comm Jr-Sr High School</t>
  </si>
  <si>
    <t>5943</t>
  </si>
  <si>
    <t>Bremen Elementary/Middle School</t>
  </si>
  <si>
    <t>5933</t>
  </si>
  <si>
    <t>Menominee Elementary School</t>
  </si>
  <si>
    <t>5949</t>
  </si>
  <si>
    <t>Lincoln Junior High School</t>
  </si>
  <si>
    <t>5956</t>
  </si>
  <si>
    <t>Riverside Intermediate</t>
  </si>
  <si>
    <t>5961</t>
  </si>
  <si>
    <t>5965</t>
  </si>
  <si>
    <t>Washington Discovery Academy</t>
  </si>
  <si>
    <t>5969</t>
  </si>
  <si>
    <t>Webster Elementary School</t>
  </si>
  <si>
    <t>5922</t>
  </si>
  <si>
    <t>Triton Elementary School</t>
  </si>
  <si>
    <t>5923</t>
  </si>
  <si>
    <t>Triton Jr-Sr High School</t>
  </si>
  <si>
    <t>5985</t>
  </si>
  <si>
    <t>5989</t>
  </si>
  <si>
    <t>Shoals Community Elementary School</t>
  </si>
  <si>
    <t>5997</t>
  </si>
  <si>
    <t>Loogootee Elementary School</t>
  </si>
  <si>
    <t>6001</t>
  </si>
  <si>
    <t>Loogootee Middle School</t>
  </si>
  <si>
    <t>6033</t>
  </si>
  <si>
    <t>Maconaquah Middle School</t>
  </si>
  <si>
    <t>6035</t>
  </si>
  <si>
    <t>Maconaquah Elementary School</t>
  </si>
  <si>
    <t>6049</t>
  </si>
  <si>
    <t>North Miami Middle/High School</t>
  </si>
  <si>
    <t>6051</t>
  </si>
  <si>
    <t>North Miami Elementary School</t>
  </si>
  <si>
    <t>Oak Hill Junior High School</t>
  </si>
  <si>
    <t>2306</t>
  </si>
  <si>
    <t>Swayzee Elementary School</t>
  </si>
  <si>
    <t>6081</t>
  </si>
  <si>
    <t>Sweetser Elementary School</t>
  </si>
  <si>
    <t>6089</t>
  </si>
  <si>
    <t>Peru Junior High School</t>
  </si>
  <si>
    <t>6093</t>
  </si>
  <si>
    <t>Blair Pointe Upper Elementary</t>
  </si>
  <si>
    <t>6117</t>
  </si>
  <si>
    <t>Stinesville Elementary School</t>
  </si>
  <si>
    <t>6147</t>
  </si>
  <si>
    <t>Edgewood Junior High School</t>
  </si>
  <si>
    <t>6153</t>
  </si>
  <si>
    <t>Edgewood Intermediate School</t>
  </si>
  <si>
    <t>6123</t>
  </si>
  <si>
    <t>Unionville Elementary School</t>
  </si>
  <si>
    <t>6134</t>
  </si>
  <si>
    <t>Lakeview Elementary School</t>
  </si>
  <si>
    <t>6157</t>
  </si>
  <si>
    <t>6162</t>
  </si>
  <si>
    <t>Highland Park Elementary School</t>
  </si>
  <si>
    <t>6164</t>
  </si>
  <si>
    <t>Summit Elementary School</t>
  </si>
  <si>
    <t>6170</t>
  </si>
  <si>
    <t>Tri-North Middle School</t>
  </si>
  <si>
    <t>6172</t>
  </si>
  <si>
    <t>Lora L Batchelor Middle School</t>
  </si>
  <si>
    <t>6173</t>
  </si>
  <si>
    <t>Binford Elementary School</t>
  </si>
  <si>
    <t>6181</t>
  </si>
  <si>
    <t>Arlington Heights Elementary Sch</t>
  </si>
  <si>
    <t>6187</t>
  </si>
  <si>
    <t>Childs Elementary School</t>
  </si>
  <si>
    <t>6189</t>
  </si>
  <si>
    <t>Clear Creek Elementary School</t>
  </si>
  <si>
    <t>6197</t>
  </si>
  <si>
    <t>6213</t>
  </si>
  <si>
    <t>Marlin Elementary School</t>
  </si>
  <si>
    <t>6223</t>
  </si>
  <si>
    <t>Jackson Creek Middle School</t>
  </si>
  <si>
    <t>6225</t>
  </si>
  <si>
    <t>Templeton Elementary School</t>
  </si>
  <si>
    <t>6226</t>
  </si>
  <si>
    <t>University Elementary School</t>
  </si>
  <si>
    <t>6240</t>
  </si>
  <si>
    <t>Pleasant Hill Elementary School</t>
  </si>
  <si>
    <t>6243</t>
  </si>
  <si>
    <t>Lester B Sommer Elementary School</t>
  </si>
  <si>
    <t>6244</t>
  </si>
  <si>
    <t>6246</t>
  </si>
  <si>
    <t>Sugar Creek Elementary School</t>
  </si>
  <si>
    <t>6233</t>
  </si>
  <si>
    <t>Ladoga Elementary School</t>
  </si>
  <si>
    <t>6258</t>
  </si>
  <si>
    <t>Walnut Elementary School</t>
  </si>
  <si>
    <t>6261</t>
  </si>
  <si>
    <t>Southmont Jr High School</t>
  </si>
  <si>
    <t>6269</t>
  </si>
  <si>
    <t>New Market Elementary School</t>
  </si>
  <si>
    <t>6281</t>
  </si>
  <si>
    <t>Crawfordsville Middle School</t>
  </si>
  <si>
    <t>6289</t>
  </si>
  <si>
    <t>Mollie B Hoover Elementary School</t>
  </si>
  <si>
    <t>6301</t>
  </si>
  <si>
    <t>Meredith Nicholson Elementary Sch</t>
  </si>
  <si>
    <t>6315</t>
  </si>
  <si>
    <t>Monrovia Middle School</t>
  </si>
  <si>
    <t>6323</t>
  </si>
  <si>
    <t>Monrovia Elementary School</t>
  </si>
  <si>
    <t>Eminence Jr-Sr High School</t>
  </si>
  <si>
    <t>6327</t>
  </si>
  <si>
    <t>Eminence Elementary School</t>
  </si>
  <si>
    <t>6309</t>
  </si>
  <si>
    <t>Green Township Elementary School</t>
  </si>
  <si>
    <t>6332</t>
  </si>
  <si>
    <t>John R. Wooden Middle School</t>
  </si>
  <si>
    <t>6334</t>
  </si>
  <si>
    <t>Bell Intermediate Academy</t>
  </si>
  <si>
    <t>6337</t>
  </si>
  <si>
    <t>Brooklyn Elementary School</t>
  </si>
  <si>
    <t>6341</t>
  </si>
  <si>
    <t>Centerton Elementary School</t>
  </si>
  <si>
    <t>6344</t>
  </si>
  <si>
    <t>6349</t>
  </si>
  <si>
    <t>Charles L Smith Elementary School</t>
  </si>
  <si>
    <t>6357</t>
  </si>
  <si>
    <t>Paragon Elementary School</t>
  </si>
  <si>
    <t>6361</t>
  </si>
  <si>
    <t>Poston Road Elementary School</t>
  </si>
  <si>
    <t>6373</t>
  </si>
  <si>
    <t>Paul Hadley Middle School</t>
  </si>
  <si>
    <t>Neil Armstrong Elementary School</t>
  </si>
  <si>
    <t>6381</t>
  </si>
  <si>
    <t>Newby Memorial Elementary School</t>
  </si>
  <si>
    <t>6385</t>
  </si>
  <si>
    <t>North Madison Elementary School</t>
  </si>
  <si>
    <t>6387</t>
  </si>
  <si>
    <t>6393</t>
  </si>
  <si>
    <t>Waverly Elementary School</t>
  </si>
  <si>
    <t>6397</t>
  </si>
  <si>
    <t>Morocco Elementary School</t>
  </si>
  <si>
    <t>6405</t>
  </si>
  <si>
    <t>Lake Village Elementary School</t>
  </si>
  <si>
    <t>6409</t>
  </si>
  <si>
    <t>6411</t>
  </si>
  <si>
    <t>North Newton Jr-Sr High School</t>
  </si>
  <si>
    <t>6431</t>
  </si>
  <si>
    <t>South Newton Elementary School</t>
  </si>
  <si>
    <t>6433</t>
  </si>
  <si>
    <t>South Newton Middle School</t>
  </si>
  <si>
    <t>6442</t>
  </si>
  <si>
    <t>Wolf Lake Elementary School</t>
  </si>
  <si>
    <t>6453</t>
  </si>
  <si>
    <t>Central Noble Junior Senior HS</t>
  </si>
  <si>
    <t>6454</t>
  </si>
  <si>
    <t>Albion Elementary School</t>
  </si>
  <si>
    <t>6457</t>
  </si>
  <si>
    <t>Avilla Elementary School</t>
  </si>
  <si>
    <t>6461</t>
  </si>
  <si>
    <t>East Noble Middle School</t>
  </si>
  <si>
    <t>6465</t>
  </si>
  <si>
    <t>Rome City Elementary School</t>
  </si>
  <si>
    <t>6477</t>
  </si>
  <si>
    <t>6478</t>
  </si>
  <si>
    <t>South Side Elementary School</t>
  </si>
  <si>
    <t>6485</t>
  </si>
  <si>
    <t>Wayne Center Elem School</t>
  </si>
  <si>
    <t>6509</t>
  </si>
  <si>
    <t>West Noble Middle School</t>
  </si>
  <si>
    <t>West Noble Elementary School</t>
  </si>
  <si>
    <t>6511</t>
  </si>
  <si>
    <t>Ohio County Elementary School</t>
  </si>
  <si>
    <t>6512</t>
  </si>
  <si>
    <t>Ohio County Middle School</t>
  </si>
  <si>
    <t>6573</t>
  </si>
  <si>
    <t>Orleans Jr-Sr High School</t>
  </si>
  <si>
    <t>6577</t>
  </si>
  <si>
    <t>Orleans Elementary School</t>
  </si>
  <si>
    <t>6581</t>
  </si>
  <si>
    <t>Paoli Jr &amp; Sr High School</t>
  </si>
  <si>
    <t>6587</t>
  </si>
  <si>
    <t>Throop Elementary School</t>
  </si>
  <si>
    <t>6589</t>
  </si>
  <si>
    <t>Springs Valley Comm High School</t>
  </si>
  <si>
    <t>6591</t>
  </si>
  <si>
    <t>Springs Valley Elementary School</t>
  </si>
  <si>
    <t>6597</t>
  </si>
  <si>
    <t>Owen Valley Middle School</t>
  </si>
  <si>
    <t>6601</t>
  </si>
  <si>
    <t>Patricksburg Elementary School</t>
  </si>
  <si>
    <t>6605</t>
  </si>
  <si>
    <t>Gosport Elementary School</t>
  </si>
  <si>
    <t>6617</t>
  </si>
  <si>
    <t>Spencer Elementary School</t>
  </si>
  <si>
    <t>6619</t>
  </si>
  <si>
    <t>McCormick's Creek Elementary Sch</t>
  </si>
  <si>
    <t>6621</t>
  </si>
  <si>
    <t>Rosedale Elementary School</t>
  </si>
  <si>
    <t>6627</t>
  </si>
  <si>
    <t>Riverton Parke Jr-Sr High School</t>
  </si>
  <si>
    <t>6629</t>
  </si>
  <si>
    <t>Montezuma Elementary School</t>
  </si>
  <si>
    <t>Perry Central Elementary School</t>
  </si>
  <si>
    <t>6708</t>
  </si>
  <si>
    <t>Perry Central Jr-Sr High School</t>
  </si>
  <si>
    <t>6733</t>
  </si>
  <si>
    <t>Cannelton Elementary &amp; High School</t>
  </si>
  <si>
    <t>6741</t>
  </si>
  <si>
    <t>Tell City Jr-Sr High School</t>
  </si>
  <si>
    <t>6745</t>
  </si>
  <si>
    <t>William Tell Elementary School</t>
  </si>
  <si>
    <t>6637</t>
  </si>
  <si>
    <t>Rockville Jr-Sr High School</t>
  </si>
  <si>
    <t>6645</t>
  </si>
  <si>
    <t>Rockville Elementary School</t>
  </si>
  <si>
    <t>6647</t>
  </si>
  <si>
    <t>Turkey Run Elementary School</t>
  </si>
  <si>
    <t>6649</t>
  </si>
  <si>
    <t>Turkey Run Jr-Sr High School</t>
  </si>
  <si>
    <t>6768</t>
  </si>
  <si>
    <t>Pike Central Middle School</t>
  </si>
  <si>
    <t>6808</t>
  </si>
  <si>
    <t>Winslow Elementary School</t>
  </si>
  <si>
    <t>6809</t>
  </si>
  <si>
    <t>Petersburg Elementary School</t>
  </si>
  <si>
    <t>6814</t>
  </si>
  <si>
    <t>Hebron Middle School</t>
  </si>
  <si>
    <t>6815</t>
  </si>
  <si>
    <t>Hebron Elementary School</t>
  </si>
  <si>
    <t>6817</t>
  </si>
  <si>
    <t>Jackson Elementary School</t>
  </si>
  <si>
    <t>6819</t>
  </si>
  <si>
    <t>Brummitt Elementary School</t>
  </si>
  <si>
    <t>6821</t>
  </si>
  <si>
    <t>Liberty Intermediate School</t>
  </si>
  <si>
    <t>6823</t>
  </si>
  <si>
    <t>6927</t>
  </si>
  <si>
    <t>Westchester Intermediate School</t>
  </si>
  <si>
    <t>6928</t>
  </si>
  <si>
    <t>Bailly Elementary School</t>
  </si>
  <si>
    <t>6930</t>
  </si>
  <si>
    <t>Chesterton Middle School</t>
  </si>
  <si>
    <t>6941</t>
  </si>
  <si>
    <t>Newton Yost Elementary School</t>
  </si>
  <si>
    <t>Morgan Township Middle/High School</t>
  </si>
  <si>
    <t>6828</t>
  </si>
  <si>
    <t>Morgan Township Elementary School</t>
  </si>
  <si>
    <t>6833</t>
  </si>
  <si>
    <t>Kouts Middle/High School</t>
  </si>
  <si>
    <t>Kouts Elementary School</t>
  </si>
  <si>
    <t>6849</t>
  </si>
  <si>
    <t>Washington Twp Middle/High School</t>
  </si>
  <si>
    <t>6852</t>
  </si>
  <si>
    <t>Washington Twp Elementary School</t>
  </si>
  <si>
    <t>6837</t>
  </si>
  <si>
    <t>Boone Grove Elementary School</t>
  </si>
  <si>
    <t>6839</t>
  </si>
  <si>
    <t>Boone Grove Middle School</t>
  </si>
  <si>
    <t>6840</t>
  </si>
  <si>
    <t>Porter Lakes Elementary School</t>
  </si>
  <si>
    <t>6843</t>
  </si>
  <si>
    <t>Union Township Middle School</t>
  </si>
  <si>
    <t>6845</t>
  </si>
  <si>
    <t>Union Center Elementary School</t>
  </si>
  <si>
    <t>6846</t>
  </si>
  <si>
    <t>John Simatovich Elementary School</t>
  </si>
  <si>
    <t>6857</t>
  </si>
  <si>
    <t>Wallace Aylesworth Elementary</t>
  </si>
  <si>
    <t>6859</t>
  </si>
  <si>
    <t>William Fegely Middle School</t>
  </si>
  <si>
    <t>6861</t>
  </si>
  <si>
    <t>Crisman Elementary School</t>
  </si>
  <si>
    <t>6869</t>
  </si>
  <si>
    <t>Ethel R Jones Elementary School</t>
  </si>
  <si>
    <t>6871</t>
  </si>
  <si>
    <t>Willowcreek Middle School</t>
  </si>
  <si>
    <t>6874</t>
  </si>
  <si>
    <t>Rowena Kyle Elementary School</t>
  </si>
  <si>
    <t>6876</t>
  </si>
  <si>
    <t>Paul Saylor Elementary School</t>
  </si>
  <si>
    <t>6877</t>
  </si>
  <si>
    <t>George L Myers Elementary School</t>
  </si>
  <si>
    <t>6879</t>
  </si>
  <si>
    <t>South Haven Elementary School</t>
  </si>
  <si>
    <t>6885</t>
  </si>
  <si>
    <t>Benjamin Franklin Middle School</t>
  </si>
  <si>
    <t>6887</t>
  </si>
  <si>
    <t>Thomas Jefferson Middle School</t>
  </si>
  <si>
    <t>6888</t>
  </si>
  <si>
    <t>6891</t>
  </si>
  <si>
    <t>6893</t>
  </si>
  <si>
    <t>Flint Lake Elementary School</t>
  </si>
  <si>
    <t>6897</t>
  </si>
  <si>
    <t>Cooks Corners Elementary School</t>
  </si>
  <si>
    <t>6909</t>
  </si>
  <si>
    <t>Hayes Leonard Elementary School</t>
  </si>
  <si>
    <t>6913</t>
  </si>
  <si>
    <t>Memorial Elementary School</t>
  </si>
  <si>
    <t>6917</t>
  </si>
  <si>
    <t>6921</t>
  </si>
  <si>
    <t>Parkview Elementary School</t>
  </si>
  <si>
    <t>6953</t>
  </si>
  <si>
    <t>Mount Vernon Jr High School</t>
  </si>
  <si>
    <t>6961</t>
  </si>
  <si>
    <t>West Elementary School</t>
  </si>
  <si>
    <t>6965</t>
  </si>
  <si>
    <t>Farmersville Elementary School</t>
  </si>
  <si>
    <t>6969</t>
  </si>
  <si>
    <t>Marrs Elementary School</t>
  </si>
  <si>
    <t>6973</t>
  </si>
  <si>
    <t>North Posey Junior High School</t>
  </si>
  <si>
    <t>6985</t>
  </si>
  <si>
    <t>6989</t>
  </si>
  <si>
    <t>South Terrace Elementary</t>
  </si>
  <si>
    <t>6994</t>
  </si>
  <si>
    <t>Eastern Pulaski Elementary School</t>
  </si>
  <si>
    <t>6996</t>
  </si>
  <si>
    <t>Winamac Community Middle School</t>
  </si>
  <si>
    <t>7027</t>
  </si>
  <si>
    <t>West Central Elementary School</t>
  </si>
  <si>
    <t>7031</t>
  </si>
  <si>
    <t>West Central Middle School</t>
  </si>
  <si>
    <t>7055</t>
  </si>
  <si>
    <t>7056</t>
  </si>
  <si>
    <t>South Putnam Middle School</t>
  </si>
  <si>
    <t>7057</t>
  </si>
  <si>
    <t>Fillmore Elementary School</t>
  </si>
  <si>
    <t>7041</t>
  </si>
  <si>
    <t>Bainbridge Elementary School</t>
  </si>
  <si>
    <t>7045</t>
  </si>
  <si>
    <t>Roachdale Elementary School</t>
  </si>
  <si>
    <t>7049</t>
  </si>
  <si>
    <t>North Putnam Middle School</t>
  </si>
  <si>
    <t>7082</t>
  </si>
  <si>
    <t>Cloverdale Elementary School</t>
  </si>
  <si>
    <t>7085</t>
  </si>
  <si>
    <t>Cloverdale Middle School</t>
  </si>
  <si>
    <t>7093</t>
  </si>
  <si>
    <t>Greencastle Middle School</t>
  </si>
  <si>
    <t>7102</t>
  </si>
  <si>
    <t>Tzouanakis Intermediate School</t>
  </si>
  <si>
    <t>7117</t>
  </si>
  <si>
    <t>7119</t>
  </si>
  <si>
    <t>Union Junior &amp; High School</t>
  </si>
  <si>
    <t>7113</t>
  </si>
  <si>
    <t>Randolph Southern Elementary Sch</t>
  </si>
  <si>
    <t>7121</t>
  </si>
  <si>
    <t>Randolph Southern Jr-Sr High Sch</t>
  </si>
  <si>
    <t>7151</t>
  </si>
  <si>
    <t>Monroe Central Jr-Sr High School</t>
  </si>
  <si>
    <t>7152</t>
  </si>
  <si>
    <t>Monroe Central Elementary School</t>
  </si>
  <si>
    <t>7129</t>
  </si>
  <si>
    <t>Lee L Driver Middle School</t>
  </si>
  <si>
    <t>7145</t>
  </si>
  <si>
    <t>Willard Elementary School</t>
  </si>
  <si>
    <t>7146</t>
  </si>
  <si>
    <t>Deerfield Elementary School</t>
  </si>
  <si>
    <t>7161</t>
  </si>
  <si>
    <t>Union City Community Jr/Sr High</t>
  </si>
  <si>
    <t>7164</t>
  </si>
  <si>
    <t>7174</t>
  </si>
  <si>
    <t>South Ripley Junior High School</t>
  </si>
  <si>
    <t>7178</t>
  </si>
  <si>
    <t>South Ripley Elementary School</t>
  </si>
  <si>
    <t>7219</t>
  </si>
  <si>
    <t>Batesville Middle School</t>
  </si>
  <si>
    <t>7229</t>
  </si>
  <si>
    <t>Batesville Intermediate School</t>
  </si>
  <si>
    <t>7193</t>
  </si>
  <si>
    <t>Jac-Cen-Del MS/HS</t>
  </si>
  <si>
    <t>7203</t>
  </si>
  <si>
    <t>Jac-Cen-Del Elementary School</t>
  </si>
  <si>
    <t>7207</t>
  </si>
  <si>
    <t>Milan Middle School</t>
  </si>
  <si>
    <t>7209</t>
  </si>
  <si>
    <t>Milan Elementary School</t>
  </si>
  <si>
    <t>7233</t>
  </si>
  <si>
    <t>Milroy Elementary School</t>
  </si>
  <si>
    <t>7253</t>
  </si>
  <si>
    <t>7271</t>
  </si>
  <si>
    <t>Rushville Elementary School East</t>
  </si>
  <si>
    <t>7272</t>
  </si>
  <si>
    <t>Rushville Elementary School West</t>
  </si>
  <si>
    <t>7290</t>
  </si>
  <si>
    <t>Benjamin Rush Middle School</t>
  </si>
  <si>
    <t>5916</t>
  </si>
  <si>
    <t>Harold C Urey Middle School</t>
  </si>
  <si>
    <t>7456</t>
  </si>
  <si>
    <t>North Liberty School</t>
  </si>
  <si>
    <t>7457</t>
  </si>
  <si>
    <t>Walkerton Elementary School</t>
  </si>
  <si>
    <t>7323</t>
  </si>
  <si>
    <t>Walt Disney Elementary School</t>
  </si>
  <si>
    <t>7324</t>
  </si>
  <si>
    <t>Prairie Vista Elementary School</t>
  </si>
  <si>
    <t>7329</t>
  </si>
  <si>
    <t>Mary Frank Harris Elementary Sch</t>
  </si>
  <si>
    <t>7334</t>
  </si>
  <si>
    <t>Schmucker Middle School</t>
  </si>
  <si>
    <t>7336</t>
  </si>
  <si>
    <t>Virgil I Grissom Middle School</t>
  </si>
  <si>
    <t>7341</t>
  </si>
  <si>
    <t>7361</t>
  </si>
  <si>
    <t>Elm Road Elementary School</t>
  </si>
  <si>
    <t>Elsie Rogers Elementary School</t>
  </si>
  <si>
    <t>7372</t>
  </si>
  <si>
    <t>Discovery Middle School</t>
  </si>
  <si>
    <t>7377</t>
  </si>
  <si>
    <t>Moran Elementary School</t>
  </si>
  <si>
    <t>7379</t>
  </si>
  <si>
    <t>Bittersweet Elementary School</t>
  </si>
  <si>
    <t>7383</t>
  </si>
  <si>
    <t>Horizon Elementary School</t>
  </si>
  <si>
    <t>7386</t>
  </si>
  <si>
    <t>Meadow's Edge Elementary School</t>
  </si>
  <si>
    <t>7390</t>
  </si>
  <si>
    <t>Northpoint Elementary School</t>
  </si>
  <si>
    <t>7459</t>
  </si>
  <si>
    <t>Fred J Hums Elementary School</t>
  </si>
  <si>
    <t>7465</t>
  </si>
  <si>
    <t>John J Young Middle School</t>
  </si>
  <si>
    <t>7469</t>
  </si>
  <si>
    <t>Battell Elementary School</t>
  </si>
  <si>
    <t>7473</t>
  </si>
  <si>
    <t>Beiger Elementary School</t>
  </si>
  <si>
    <t>7478</t>
  </si>
  <si>
    <t>7481</t>
  </si>
  <si>
    <t>Emmons Elementary School</t>
  </si>
  <si>
    <t>7485</t>
  </si>
  <si>
    <t>Lasalle Elementary School</t>
  </si>
  <si>
    <t>7499</t>
  </si>
  <si>
    <t>Twin Branch Elementary School</t>
  </si>
  <si>
    <t>7313</t>
  </si>
  <si>
    <t>Hay Primary Center</t>
  </si>
  <si>
    <t>7321</t>
  </si>
  <si>
    <t>Greene Intermediate Center</t>
  </si>
  <si>
    <t>7417</t>
  </si>
  <si>
    <t>Warren Primary Center</t>
  </si>
  <si>
    <t>7425</t>
  </si>
  <si>
    <t>Clay Intermediate Center</t>
  </si>
  <si>
    <t>7435</t>
  </si>
  <si>
    <t>Darden Primary Center</t>
  </si>
  <si>
    <t>7441</t>
  </si>
  <si>
    <t>Swanson Primary Center</t>
  </si>
  <si>
    <t>7510</t>
  </si>
  <si>
    <t>Jackson Intermediate Center</t>
  </si>
  <si>
    <t>7512</t>
  </si>
  <si>
    <t>LaSalle Intermediate Academy</t>
  </si>
  <si>
    <t>7521</t>
  </si>
  <si>
    <t>Brown Intermediate Center</t>
  </si>
  <si>
    <t>7533</t>
  </si>
  <si>
    <t>Coquillard Primary Center</t>
  </si>
  <si>
    <t>7537</t>
  </si>
  <si>
    <t>Edison Intermediate Center</t>
  </si>
  <si>
    <t>7545</t>
  </si>
  <si>
    <t>Harrison Primary Center</t>
  </si>
  <si>
    <t>7546</t>
  </si>
  <si>
    <t>Hamilton Traditional School</t>
  </si>
  <si>
    <t>7549</t>
  </si>
  <si>
    <t>Jefferson Intermediate Center</t>
  </si>
  <si>
    <t>7555</t>
  </si>
  <si>
    <t>Kennedy Primary Academy</t>
  </si>
  <si>
    <t>7559</t>
  </si>
  <si>
    <t>Dickinson Fine Arts Academy</t>
  </si>
  <si>
    <t>7561</t>
  </si>
  <si>
    <t>Lincoln Primary Center</t>
  </si>
  <si>
    <t>7569</t>
  </si>
  <si>
    <t>McKinley Primary Center</t>
  </si>
  <si>
    <t>7573</t>
  </si>
  <si>
    <t>Madison Primary Center</t>
  </si>
  <si>
    <t>7577</t>
  </si>
  <si>
    <t>Marquette Montessori Academy</t>
  </si>
  <si>
    <t>7581</t>
  </si>
  <si>
    <t>Marshall Intermediate Center</t>
  </si>
  <si>
    <t>7585</t>
  </si>
  <si>
    <t>Monroe Primary Center</t>
  </si>
  <si>
    <t>7588</t>
  </si>
  <si>
    <t>Wilson Primary Center</t>
  </si>
  <si>
    <t>7593</t>
  </si>
  <si>
    <t>Muessel Primary Center</t>
  </si>
  <si>
    <t>7597</t>
  </si>
  <si>
    <t>Navarre Intermediate Center</t>
  </si>
  <si>
    <t>7601</t>
  </si>
  <si>
    <t>Nuner Primary Center</t>
  </si>
  <si>
    <t>7613</t>
  </si>
  <si>
    <t>Perley Fine Arts Academy</t>
  </si>
  <si>
    <t>7621</t>
  </si>
  <si>
    <t>Tarkington Traditional Center</t>
  </si>
  <si>
    <t>7399</t>
  </si>
  <si>
    <t>LaVille Jr-Sr High School</t>
  </si>
  <si>
    <t>7400</t>
  </si>
  <si>
    <t>LaVille Elementary School</t>
  </si>
  <si>
    <t>7630</t>
  </si>
  <si>
    <t>Austin Elementary School</t>
  </si>
  <si>
    <t>7631</t>
  </si>
  <si>
    <t>Austin Middle School</t>
  </si>
  <si>
    <t>7633</t>
  </si>
  <si>
    <t>Johnson Elementary School</t>
  </si>
  <si>
    <t>7637</t>
  </si>
  <si>
    <t>Lexington Elementary School</t>
  </si>
  <si>
    <t>Scottsburg Middle School</t>
  </si>
  <si>
    <t>7649</t>
  </si>
  <si>
    <t>Scottsburg Elem School</t>
  </si>
  <si>
    <t>7653</t>
  </si>
  <si>
    <t>Vienna-Finley Elementary School</t>
  </si>
  <si>
    <t>7661</t>
  </si>
  <si>
    <t>Morristown Jr-Sr High School</t>
  </si>
  <si>
    <t>7663</t>
  </si>
  <si>
    <t>Morristown Elementary School</t>
  </si>
  <si>
    <t>7665</t>
  </si>
  <si>
    <t>Waldron Jr-Sr High School</t>
  </si>
  <si>
    <t>7667</t>
  </si>
  <si>
    <t>Waldron Elementary School</t>
  </si>
  <si>
    <t>7691</t>
  </si>
  <si>
    <t>Triton Central Elementary School</t>
  </si>
  <si>
    <t>7697</t>
  </si>
  <si>
    <t>Triton Central Middle School</t>
  </si>
  <si>
    <t>7701</t>
  </si>
  <si>
    <t>Southwestern High School</t>
  </si>
  <si>
    <t>7703</t>
  </si>
  <si>
    <t>7721</t>
  </si>
  <si>
    <t>Shelbyville Middle School</t>
  </si>
  <si>
    <t>7725</t>
  </si>
  <si>
    <t>Coulston Elementary School</t>
  </si>
  <si>
    <t>7729</t>
  </si>
  <si>
    <t>Thomas A Hendricks Elementary Sch</t>
  </si>
  <si>
    <t>7733</t>
  </si>
  <si>
    <t>William F Loper Elementary School</t>
  </si>
  <si>
    <t>7751</t>
  </si>
  <si>
    <t>Chrisney Elementary School</t>
  </si>
  <si>
    <t>7753</t>
  </si>
  <si>
    <t>David Turnham Education Center</t>
  </si>
  <si>
    <t>7755</t>
  </si>
  <si>
    <t>Nancy Hanks Elementary School</t>
  </si>
  <si>
    <t>7761</t>
  </si>
  <si>
    <t>Heritage Hills Middle School</t>
  </si>
  <si>
    <t>7767</t>
  </si>
  <si>
    <t>Lincoln Trail Elementary School</t>
  </si>
  <si>
    <t>7789</t>
  </si>
  <si>
    <t>Luce Elementary School</t>
  </si>
  <si>
    <t>7797</t>
  </si>
  <si>
    <t>South Spencer Middle School</t>
  </si>
  <si>
    <t>7803</t>
  </si>
  <si>
    <t>Rockport-Ohio Elementary School</t>
  </si>
  <si>
    <t>7818</t>
  </si>
  <si>
    <t>Oregon-Davis Elementary School</t>
  </si>
  <si>
    <t>7831</t>
  </si>
  <si>
    <t>Oregon-Davis Jr-Sr High School</t>
  </si>
  <si>
    <t>7849</t>
  </si>
  <si>
    <t>N Judson-San Pierre Jr Sr High Sch</t>
  </si>
  <si>
    <t>7851</t>
  </si>
  <si>
    <t>North Judson-San Pierre Elem Sch</t>
  </si>
  <si>
    <t>7837</t>
  </si>
  <si>
    <t>Knox Community Middle School</t>
  </si>
  <si>
    <t>7845</t>
  </si>
  <si>
    <t>Knox Community Elementary School</t>
  </si>
  <si>
    <t>7881</t>
  </si>
  <si>
    <t>Fremont Elementary School</t>
  </si>
  <si>
    <t>7884</t>
  </si>
  <si>
    <t>Fremont Middle School</t>
  </si>
  <si>
    <t>7885</t>
  </si>
  <si>
    <t>Hamilton Community High School</t>
  </si>
  <si>
    <t>7889</t>
  </si>
  <si>
    <t>Hamilton Community Elementary Sch</t>
  </si>
  <si>
    <t>7895</t>
  </si>
  <si>
    <t>Angola Middle School</t>
  </si>
  <si>
    <t>7897</t>
  </si>
  <si>
    <t>Carlin Park Elementary School</t>
  </si>
  <si>
    <t>7899</t>
  </si>
  <si>
    <t>Ryan Park Elementary School</t>
  </si>
  <si>
    <t>7901</t>
  </si>
  <si>
    <t>Hendry Park Elementary School</t>
  </si>
  <si>
    <t>7905</t>
  </si>
  <si>
    <t>Pleasant Lake Elementary School</t>
  </si>
  <si>
    <t>7911</t>
  </si>
  <si>
    <t>Northeast Middle School</t>
  </si>
  <si>
    <t>7921</t>
  </si>
  <si>
    <t>Northeast North Elementary School</t>
  </si>
  <si>
    <t>7941</t>
  </si>
  <si>
    <t>Northeast East Elementary School</t>
  </si>
  <si>
    <t>7953</t>
  </si>
  <si>
    <t>Carlisle Elementary School</t>
  </si>
  <si>
    <t>7954</t>
  </si>
  <si>
    <t>Carlisle Middle School</t>
  </si>
  <si>
    <t>7961</t>
  </si>
  <si>
    <t>Sullivan Middle School</t>
  </si>
  <si>
    <t>7965</t>
  </si>
  <si>
    <t>Sullivan Elementary School</t>
  </si>
  <si>
    <t>7985</t>
  </si>
  <si>
    <t>Jefferson-Craig Elementary School</t>
  </si>
  <si>
    <t>7987</t>
  </si>
  <si>
    <t>Switzerland Co Middle School</t>
  </si>
  <si>
    <t>7994</t>
  </si>
  <si>
    <t>Switzerland Co Elementary School</t>
  </si>
  <si>
    <t>8073</t>
  </si>
  <si>
    <t>Lafayette Sunnyside Intermediate</t>
  </si>
  <si>
    <t>8077</t>
  </si>
  <si>
    <t>Lafayette Tecumseh Jr High School</t>
  </si>
  <si>
    <t>8089</t>
  </si>
  <si>
    <t>Edgelea Elementary School</t>
  </si>
  <si>
    <t>8091</t>
  </si>
  <si>
    <t>Glen Acres Elementary School</t>
  </si>
  <si>
    <t>8103</t>
  </si>
  <si>
    <t>Miami Elementary School</t>
  </si>
  <si>
    <t>8104</t>
  </si>
  <si>
    <t>Thomas Miller Elementary School</t>
  </si>
  <si>
    <t>8105</t>
  </si>
  <si>
    <t>Murdock Elementary School</t>
  </si>
  <si>
    <t>8108</t>
  </si>
  <si>
    <t>Oakland Elementary School</t>
  </si>
  <si>
    <t>8117</t>
  </si>
  <si>
    <t>Vinton Elementary School</t>
  </si>
  <si>
    <t>8119</t>
  </si>
  <si>
    <t>Amelia Earhart Elementary School</t>
  </si>
  <si>
    <t>8005</t>
  </si>
  <si>
    <t>Mayflower Mill Elementary School</t>
  </si>
  <si>
    <t>8006</t>
  </si>
  <si>
    <t>Wyandotte Elementary</t>
  </si>
  <si>
    <t>8007</t>
  </si>
  <si>
    <t>Hershey Elementary School</t>
  </si>
  <si>
    <t>8009</t>
  </si>
  <si>
    <t>Mintonye Elementary School</t>
  </si>
  <si>
    <t>8017</t>
  </si>
  <si>
    <t>Dayton Elementary School</t>
  </si>
  <si>
    <t>8019</t>
  </si>
  <si>
    <t>Burnett Creek Elementary School</t>
  </si>
  <si>
    <t>8021</t>
  </si>
  <si>
    <t>Wea Ridge Elementary School</t>
  </si>
  <si>
    <t>8024</t>
  </si>
  <si>
    <t>Battle Ground Elementary School</t>
  </si>
  <si>
    <t>8025</t>
  </si>
  <si>
    <t>Battle Ground Middle School</t>
  </si>
  <si>
    <t>8026</t>
  </si>
  <si>
    <t>Wainwright Middle School</t>
  </si>
  <si>
    <t>8033</t>
  </si>
  <si>
    <t>East Tipp Middle School</t>
  </si>
  <si>
    <t>8035</t>
  </si>
  <si>
    <t>James Cole Elementary School</t>
  </si>
  <si>
    <t>8041</t>
  </si>
  <si>
    <t>Klondike Middle School</t>
  </si>
  <si>
    <t>8042</t>
  </si>
  <si>
    <t>Klondike Elementary School</t>
  </si>
  <si>
    <t>8049</t>
  </si>
  <si>
    <t>Wea Ridge Middle School</t>
  </si>
  <si>
    <t>8111</t>
  </si>
  <si>
    <t>8129</t>
  </si>
  <si>
    <t>West Lafayette Jr/Sr High School</t>
  </si>
  <si>
    <t>8135</t>
  </si>
  <si>
    <t>Happy Hollow Elementary</t>
  </si>
  <si>
    <t>8138</t>
  </si>
  <si>
    <t>Cumberland Elementary School</t>
  </si>
  <si>
    <t>8154</t>
  </si>
  <si>
    <t>Tri Central Elementary</t>
  </si>
  <si>
    <t>8155</t>
  </si>
  <si>
    <t>Tri Central Middle-High School</t>
  </si>
  <si>
    <t>8163</t>
  </si>
  <si>
    <t>Tipton Elementary School</t>
  </si>
  <si>
    <t>8167</t>
  </si>
  <si>
    <t>Tipton Middle School</t>
  </si>
  <si>
    <t>8206</t>
  </si>
  <si>
    <t>Union County Middle School</t>
  </si>
  <si>
    <t>8209</t>
  </si>
  <si>
    <t>8213</t>
  </si>
  <si>
    <t>College Corner Union Elem School</t>
  </si>
  <si>
    <t>8225</t>
  </si>
  <si>
    <t>Cynthia Heights Elementary School</t>
  </si>
  <si>
    <t>8229</t>
  </si>
  <si>
    <t>Scott Elementary School</t>
  </si>
  <si>
    <t>8230</t>
  </si>
  <si>
    <t>North Junior High School</t>
  </si>
  <si>
    <t>8231</t>
  </si>
  <si>
    <t>Oak Hill Elementary</t>
  </si>
  <si>
    <t>8251</t>
  </si>
  <si>
    <t>Lincoln School</t>
  </si>
  <si>
    <t>8261</t>
  </si>
  <si>
    <t>Caze Elementary School</t>
  </si>
  <si>
    <t>8265</t>
  </si>
  <si>
    <t>Cedar Hall Community School</t>
  </si>
  <si>
    <t>8270</t>
  </si>
  <si>
    <t>Academy for Innovative Studies</t>
  </si>
  <si>
    <t>8285</t>
  </si>
  <si>
    <t>Delaware Elementary School</t>
  </si>
  <si>
    <t>8289</t>
  </si>
  <si>
    <t>Dexter Elementary School</t>
  </si>
  <si>
    <t>8293</t>
  </si>
  <si>
    <t>Fairlawn Elementary School</t>
  </si>
  <si>
    <t>8301</t>
  </si>
  <si>
    <t>Glenwood Leadership Academy</t>
  </si>
  <si>
    <t>8309</t>
  </si>
  <si>
    <t>Harper Elementary School</t>
  </si>
  <si>
    <t>8317</t>
  </si>
  <si>
    <t>8318</t>
  </si>
  <si>
    <t>Helfrich Park STEM Academy</t>
  </si>
  <si>
    <t>8321</t>
  </si>
  <si>
    <t>Stockwell Elementary School</t>
  </si>
  <si>
    <t>8323</t>
  </si>
  <si>
    <t>Thompkins Middle School</t>
  </si>
  <si>
    <t>8325</t>
  </si>
  <si>
    <t>Highland Elementary School</t>
  </si>
  <si>
    <t>8329</t>
  </si>
  <si>
    <t>Lodge Community School</t>
  </si>
  <si>
    <t>8339</t>
  </si>
  <si>
    <t>McGary Middle School</t>
  </si>
  <si>
    <t>8345</t>
  </si>
  <si>
    <t>Perry Heights Middle School</t>
  </si>
  <si>
    <t>8349</t>
  </si>
  <si>
    <t>Plaza Park International Prep Acad</t>
  </si>
  <si>
    <t>8353</t>
  </si>
  <si>
    <t>Evans School</t>
  </si>
  <si>
    <t>8357</t>
  </si>
  <si>
    <t>Stringtown Elementary School</t>
  </si>
  <si>
    <t>8361</t>
  </si>
  <si>
    <t>Tekoppel Elementary School</t>
  </si>
  <si>
    <t>8365</t>
  </si>
  <si>
    <t>Vogel Elementary School</t>
  </si>
  <si>
    <t>8369</t>
  </si>
  <si>
    <t>Washington Middle School</t>
  </si>
  <si>
    <t>8376</t>
  </si>
  <si>
    <t>Daniel Wertz Elementary School</t>
  </si>
  <si>
    <t>8381</t>
  </si>
  <si>
    <t>West Terrace Elementary School</t>
  </si>
  <si>
    <t>8394</t>
  </si>
  <si>
    <t>North Vermillion High School</t>
  </si>
  <si>
    <t>8403</t>
  </si>
  <si>
    <t>North Vermillion Elementary School</t>
  </si>
  <si>
    <t>8409</t>
  </si>
  <si>
    <t>8431</t>
  </si>
  <si>
    <t>Ernie Pyle Elementary School</t>
  </si>
  <si>
    <t>8434</t>
  </si>
  <si>
    <t>South Vermillion Middle School</t>
  </si>
  <si>
    <t>Van Duyn Elementary School</t>
  </si>
  <si>
    <t>Honey Creek Middle School</t>
  </si>
  <si>
    <t>8461</t>
  </si>
  <si>
    <t>West Vigo Middle School</t>
  </si>
  <si>
    <t>8477</t>
  </si>
  <si>
    <t>Otter Creek Middle School</t>
  </si>
  <si>
    <t>8481</t>
  </si>
  <si>
    <t>Sarah Scott Middle School</t>
  </si>
  <si>
    <t>8485</t>
  </si>
  <si>
    <t>Woodrow Wilson Middle School</t>
  </si>
  <si>
    <t>8497</t>
  </si>
  <si>
    <t>Sugar Creek Consolidated Elem Sch</t>
  </si>
  <si>
    <t>8505</t>
  </si>
  <si>
    <t>Davis Park Elementary School</t>
  </si>
  <si>
    <t>8509</t>
  </si>
  <si>
    <t>Deming Elementary School</t>
  </si>
  <si>
    <t>8510</t>
  </si>
  <si>
    <t>Adelaide De Vaney Elementary Sch</t>
  </si>
  <si>
    <t>8511</t>
  </si>
  <si>
    <t>Dixie Bee Elementary School</t>
  </si>
  <si>
    <t>8517</t>
  </si>
  <si>
    <t>Farrington Grove Elementary School</t>
  </si>
  <si>
    <t>8521</t>
  </si>
  <si>
    <t>Fayette Elementary School</t>
  </si>
  <si>
    <t>Rio Grande Elementary School</t>
  </si>
  <si>
    <t>8533</t>
  </si>
  <si>
    <t>Benjamin Franklin Elem School</t>
  </si>
  <si>
    <t>8537</t>
  </si>
  <si>
    <t>Blanche E Fuqua Elementary School</t>
  </si>
  <si>
    <t>8543</t>
  </si>
  <si>
    <t>Hoosier Prairie Elementary School</t>
  </si>
  <si>
    <t>8549</t>
  </si>
  <si>
    <t>Lost Creek Elementary School</t>
  </si>
  <si>
    <t>8561</t>
  </si>
  <si>
    <t>Meadows Elementary School</t>
  </si>
  <si>
    <t>8575</t>
  </si>
  <si>
    <t>Ouabache Elementary School</t>
  </si>
  <si>
    <t>8593</t>
  </si>
  <si>
    <t>8605</t>
  </si>
  <si>
    <t>8607</t>
  </si>
  <si>
    <t>Terre Town Elementary School</t>
  </si>
  <si>
    <t>8609</t>
  </si>
  <si>
    <t>West Vigo Elementary School</t>
  </si>
  <si>
    <t>8612</t>
  </si>
  <si>
    <t>McLean Education Center (Alt)</t>
  </si>
  <si>
    <t>Manchester Jr-Sr High School</t>
  </si>
  <si>
    <t>8633</t>
  </si>
  <si>
    <t>8645</t>
  </si>
  <si>
    <t>Manchester Intermediate School</t>
  </si>
  <si>
    <t>8651</t>
  </si>
  <si>
    <t>Northfield Jr-Sr High School</t>
  </si>
  <si>
    <t>8655</t>
  </si>
  <si>
    <t>Southwood Jr-Sr High School</t>
  </si>
  <si>
    <t>8656</t>
  </si>
  <si>
    <t>Southwood Elementary School</t>
  </si>
  <si>
    <t>8657</t>
  </si>
  <si>
    <t>Sharp Creek Elementary School</t>
  </si>
  <si>
    <t>8673</t>
  </si>
  <si>
    <t>White's Jr-Sr High School</t>
  </si>
  <si>
    <t>8677</t>
  </si>
  <si>
    <t>Metro North Elementary School</t>
  </si>
  <si>
    <t>8694</t>
  </si>
  <si>
    <t>Wabash Middle School</t>
  </si>
  <si>
    <t>8706</t>
  </si>
  <si>
    <t>O J Neighbours Elementary School</t>
  </si>
  <si>
    <t>8729</t>
  </si>
  <si>
    <t>Williamsport Elementary School</t>
  </si>
  <si>
    <t>8733</t>
  </si>
  <si>
    <t>Pine Village Elementary School</t>
  </si>
  <si>
    <t>8737</t>
  </si>
  <si>
    <t>Seeger Memorial Jr-Sr High School</t>
  </si>
  <si>
    <t>8744</t>
  </si>
  <si>
    <t>Warren Central Elementary School</t>
  </si>
  <si>
    <t>8760</t>
  </si>
  <si>
    <t>Castle South Middle School</t>
  </si>
  <si>
    <t>8761</t>
  </si>
  <si>
    <t>Yankeetown Elementary School</t>
  </si>
  <si>
    <t>8764</t>
  </si>
  <si>
    <t>John H Castle Elementary School</t>
  </si>
  <si>
    <t>8769</t>
  </si>
  <si>
    <t>Elberfeld Elementary School</t>
  </si>
  <si>
    <t>8771</t>
  </si>
  <si>
    <t>Tecumseh Middle School</t>
  </si>
  <si>
    <t>8773</t>
  </si>
  <si>
    <t>Lynnville Elementary School</t>
  </si>
  <si>
    <t>8775</t>
  </si>
  <si>
    <t>Castle North Middle School</t>
  </si>
  <si>
    <t>8777</t>
  </si>
  <si>
    <t>Loge Elementary School</t>
  </si>
  <si>
    <t>8785</t>
  </si>
  <si>
    <t>Tennyson Elementary School</t>
  </si>
  <si>
    <t>8793</t>
  </si>
  <si>
    <t>Boonville Middle School</t>
  </si>
  <si>
    <t>8801</t>
  </si>
  <si>
    <t>Oakdale Elementary School</t>
  </si>
  <si>
    <t>8813</t>
  </si>
  <si>
    <t>8817</t>
  </si>
  <si>
    <t>Newburgh Elementary School</t>
  </si>
  <si>
    <t>8819</t>
  </si>
  <si>
    <t>Sharon Elementary School</t>
  </si>
  <si>
    <t>8861</t>
  </si>
  <si>
    <t>Salem Middle School</t>
  </si>
  <si>
    <t>8864</t>
  </si>
  <si>
    <t>Bradie Shrum Elementary</t>
  </si>
  <si>
    <t>8904</t>
  </si>
  <si>
    <t>East Washington Elementary School</t>
  </si>
  <si>
    <t>8906</t>
  </si>
  <si>
    <t>East Washington Middle School</t>
  </si>
  <si>
    <t>8869</t>
  </si>
  <si>
    <t>West Washington Jr-Sr High School</t>
  </si>
  <si>
    <t>8894</t>
  </si>
  <si>
    <t>West Washington Elementary School</t>
  </si>
  <si>
    <t>8985</t>
  </si>
  <si>
    <t>Hagerstown Jr-Sr High School</t>
  </si>
  <si>
    <t>8989</t>
  </si>
  <si>
    <t>Hagerstown Elementary School</t>
  </si>
  <si>
    <t>8965</t>
  </si>
  <si>
    <t>8971</t>
  </si>
  <si>
    <t>Western Wayne Elementary School</t>
  </si>
  <si>
    <t>8982</t>
  </si>
  <si>
    <t>Centerville-Abington Jr High Sch</t>
  </si>
  <si>
    <t>8983</t>
  </si>
  <si>
    <t>Centerville-Abington Elem School</t>
  </si>
  <si>
    <t>8928</t>
  </si>
  <si>
    <t>Northeastern Elementary School</t>
  </si>
  <si>
    <t>8929</t>
  </si>
  <si>
    <t>Northeastern Middle School</t>
  </si>
  <si>
    <t>8997</t>
  </si>
  <si>
    <t>Test Intermediate School</t>
  </si>
  <si>
    <t>9001</t>
  </si>
  <si>
    <t>Dennis Intermediate School</t>
  </si>
  <si>
    <t>9013</t>
  </si>
  <si>
    <t>Charles Elementary School</t>
  </si>
  <si>
    <t>9014</t>
  </si>
  <si>
    <t>Crestdale Elementary School</t>
  </si>
  <si>
    <t>9017</t>
  </si>
  <si>
    <t>9038</t>
  </si>
  <si>
    <t>Starr Elementary School</t>
  </si>
  <si>
    <t>9045</t>
  </si>
  <si>
    <t>Vaile Elementary School</t>
  </si>
  <si>
    <t>9053</t>
  </si>
  <si>
    <t>9057</t>
  </si>
  <si>
    <t>Southern Wells Elementary School</t>
  </si>
  <si>
    <t>9058</t>
  </si>
  <si>
    <t>Southern Wells Jr-Sr High School</t>
  </si>
  <si>
    <t>9081</t>
  </si>
  <si>
    <t>Ossian Elementary</t>
  </si>
  <si>
    <t>9085</t>
  </si>
  <si>
    <t>Lancaster Central School</t>
  </si>
  <si>
    <t>9088</t>
  </si>
  <si>
    <t>Norwell Middle School</t>
  </si>
  <si>
    <t>9093</t>
  </si>
  <si>
    <t>Bluffton-Harrison Middle School</t>
  </si>
  <si>
    <t>9098</t>
  </si>
  <si>
    <t>Bluffton-Harrison Elementary Sch</t>
  </si>
  <si>
    <t>9119</t>
  </si>
  <si>
    <t>North White Elementary School</t>
  </si>
  <si>
    <t>9122</t>
  </si>
  <si>
    <t>North White Middle School</t>
  </si>
  <si>
    <t>9113</t>
  </si>
  <si>
    <t>Frontier Elementary</t>
  </si>
  <si>
    <t>9137</t>
  </si>
  <si>
    <t>Frontier Jr-Sr High School</t>
  </si>
  <si>
    <t>9141</t>
  </si>
  <si>
    <t>9143</t>
  </si>
  <si>
    <t>Tri-County Intermediate School</t>
  </si>
  <si>
    <t>9129</t>
  </si>
  <si>
    <t>Eastlawn Elementary School</t>
  </si>
  <si>
    <t>9153</t>
  </si>
  <si>
    <t>Roosevelt Middle School</t>
  </si>
  <si>
    <t>9157</t>
  </si>
  <si>
    <t>Oaklawn Elementary School</t>
  </si>
  <si>
    <t>9163</t>
  </si>
  <si>
    <t>Meadowlawn Elementary School</t>
  </si>
  <si>
    <t>9193</t>
  </si>
  <si>
    <t>Churubusco Jr-Sr High School</t>
  </si>
  <si>
    <t>9197</t>
  </si>
  <si>
    <t>Churubusco Elementary School</t>
  </si>
  <si>
    <t>9178</t>
  </si>
  <si>
    <t>Little Turtle Elementary School</t>
  </si>
  <si>
    <t>9179</t>
  </si>
  <si>
    <t>Coesse School</t>
  </si>
  <si>
    <t>9180</t>
  </si>
  <si>
    <t>Indian Springs Middle School</t>
  </si>
  <si>
    <t>9186</t>
  </si>
  <si>
    <t>Northern Heights Elementary School</t>
  </si>
  <si>
    <t>9196</t>
  </si>
  <si>
    <t>Mary Raber Elementary School</t>
  </si>
  <si>
    <t>5639</t>
  </si>
  <si>
    <t>Thomas Carr Howe Comm High School</t>
  </si>
  <si>
    <t>4033</t>
  </si>
  <si>
    <t>Theodore Roosevelt Car &amp; Tech Acad</t>
  </si>
  <si>
    <t>5572</t>
  </si>
  <si>
    <t>Emma Donnan Middle School</t>
  </si>
  <si>
    <t>2528</t>
  </si>
  <si>
    <t>9200</t>
  </si>
  <si>
    <t>Archdiocese of Indianapolis</t>
  </si>
  <si>
    <t>A425</t>
  </si>
  <si>
    <t>St Bartholomew School</t>
  </si>
  <si>
    <t>A550</t>
  </si>
  <si>
    <t>St John Paul II Catholic School</t>
  </si>
  <si>
    <t>A560</t>
  </si>
  <si>
    <t>Saint Anthony of Padua</t>
  </si>
  <si>
    <t>A570</t>
  </si>
  <si>
    <t>Sacred Heart School</t>
  </si>
  <si>
    <t>A575</t>
  </si>
  <si>
    <t>Our Lady Of Providence High School</t>
  </si>
  <si>
    <t>A680</t>
  </si>
  <si>
    <t>Saint Nicholas School</t>
  </si>
  <si>
    <t>A685</t>
  </si>
  <si>
    <t>All Saints Catholic Academy</t>
  </si>
  <si>
    <t>A690</t>
  </si>
  <si>
    <t>Saint Mary School</t>
  </si>
  <si>
    <t>A700</t>
  </si>
  <si>
    <t>Saint Lawrence School</t>
  </si>
  <si>
    <t>A730</t>
  </si>
  <si>
    <t>Saint Mary's School</t>
  </si>
  <si>
    <t>B035</t>
  </si>
  <si>
    <t>Saint Gabriel Catholic School</t>
  </si>
  <si>
    <t>B050</t>
  </si>
  <si>
    <t>Holy Family School</t>
  </si>
  <si>
    <t>B060</t>
  </si>
  <si>
    <t>Our Lady Of Perpetual School</t>
  </si>
  <si>
    <t>B067</t>
  </si>
  <si>
    <t>St Mary of-the-Knobs Catholic Sch</t>
  </si>
  <si>
    <t>B095</t>
  </si>
  <si>
    <t>Saint Michael School</t>
  </si>
  <si>
    <t>B265</t>
  </si>
  <si>
    <t>B280</t>
  </si>
  <si>
    <t>Saint Joseph School</t>
  </si>
  <si>
    <t>B285</t>
  </si>
  <si>
    <t>Saint Malachy School</t>
  </si>
  <si>
    <t>B300</t>
  </si>
  <si>
    <t>Saint Susanna School</t>
  </si>
  <si>
    <t>B440</t>
  </si>
  <si>
    <t>Saint Ambrose School</t>
  </si>
  <si>
    <t>B505</t>
  </si>
  <si>
    <t>Shawe Memorial High School</t>
  </si>
  <si>
    <t>B510</t>
  </si>
  <si>
    <t>Pope John XXIII Elementary School</t>
  </si>
  <si>
    <t>B515</t>
  </si>
  <si>
    <t>B518</t>
  </si>
  <si>
    <t>St Rose of Lima School</t>
  </si>
  <si>
    <t>B535</t>
  </si>
  <si>
    <t>Our Lady of the Greenwood School</t>
  </si>
  <si>
    <t>B540</t>
  </si>
  <si>
    <t>SS Francis and Clare Catholic Sch</t>
  </si>
  <si>
    <t>C160</t>
  </si>
  <si>
    <t>Saint Vincent DePaul School</t>
  </si>
  <si>
    <t>C265</t>
  </si>
  <si>
    <t>Nativity Catholic School</t>
  </si>
  <si>
    <t>C280</t>
  </si>
  <si>
    <t>C295</t>
  </si>
  <si>
    <t>Saint Barnabas School</t>
  </si>
  <si>
    <t>C300</t>
  </si>
  <si>
    <t>Saint Jude Elementary School</t>
  </si>
  <si>
    <t>C305</t>
  </si>
  <si>
    <t>Saint Mark School</t>
  </si>
  <si>
    <t>C310</t>
  </si>
  <si>
    <t>Saint Roch School</t>
  </si>
  <si>
    <t>C390</t>
  </si>
  <si>
    <t>Holy Spirit School</t>
  </si>
  <si>
    <t>C435</t>
  </si>
  <si>
    <t>Saint Luke School</t>
  </si>
  <si>
    <t>C440</t>
  </si>
  <si>
    <t>Saint Matthew School</t>
  </si>
  <si>
    <t>C445</t>
  </si>
  <si>
    <t>Saint Monica School</t>
  </si>
  <si>
    <t>C450</t>
  </si>
  <si>
    <t>Saint Pius X School</t>
  </si>
  <si>
    <t>C545</t>
  </si>
  <si>
    <t>Holy Name Catholic School</t>
  </si>
  <si>
    <t>C585</t>
  </si>
  <si>
    <t>Christ The King School</t>
  </si>
  <si>
    <t>C590</t>
  </si>
  <si>
    <t>Holy Angels Catholic School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</si>
  <si>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</si>
  <si>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</si>
  <si>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</si>
  <si>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</si>
  <si>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</si>
  <si>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</si>
  <si>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C615</t>
  </si>
  <si>
    <t>St Anthony Catholic School</t>
  </si>
  <si>
    <t>C625</t>
  </si>
  <si>
    <t>Central Catholic School</t>
  </si>
  <si>
    <t>C645</t>
  </si>
  <si>
    <t>Saint Joan Of Arc School</t>
  </si>
  <si>
    <t>C650</t>
  </si>
  <si>
    <t>St Michael The Archangel School</t>
  </si>
  <si>
    <t>C655</t>
  </si>
  <si>
    <t>Saint Philip Neri School</t>
  </si>
  <si>
    <t>C665</t>
  </si>
  <si>
    <t>Saint Simon The Apostle School</t>
  </si>
  <si>
    <t>C670</t>
  </si>
  <si>
    <t>St Therese Little Flower School</t>
  </si>
  <si>
    <t>C675</t>
  </si>
  <si>
    <t>Saint Thomas Aquinas School</t>
  </si>
  <si>
    <t>C715</t>
  </si>
  <si>
    <t>Cardinal Ritter High School</t>
  </si>
  <si>
    <t>C795</t>
  </si>
  <si>
    <t>Saint Christopher School</t>
  </si>
  <si>
    <t>C900</t>
  </si>
  <si>
    <t>Saint Charles Boromeo School</t>
  </si>
  <si>
    <t>D130</t>
  </si>
  <si>
    <t>Saint Louis School</t>
  </si>
  <si>
    <t>D140</t>
  </si>
  <si>
    <t>Saint Mary Elementary School</t>
  </si>
  <si>
    <t>D335</t>
  </si>
  <si>
    <t>D720</t>
  </si>
  <si>
    <t>Saint Patrick School</t>
  </si>
  <si>
    <t>D840</t>
  </si>
  <si>
    <t>Seton Catholic Elementary</t>
  </si>
  <si>
    <t>D842</t>
  </si>
  <si>
    <t>Seton Catholic High School</t>
  </si>
  <si>
    <t>9205</t>
  </si>
  <si>
    <t>Diocese of Gary</t>
  </si>
  <si>
    <t>B755</t>
  </si>
  <si>
    <t>Aquinas School at St Andrew's</t>
  </si>
  <si>
    <t>B775</t>
  </si>
  <si>
    <t>B780</t>
  </si>
  <si>
    <t>Saint John Evangelist School</t>
  </si>
  <si>
    <t>B835</t>
  </si>
  <si>
    <t>Saint Mary Catholic Comm School</t>
  </si>
  <si>
    <t>B865</t>
  </si>
  <si>
    <t>St Stanislaus School</t>
  </si>
  <si>
    <t>B930</t>
  </si>
  <si>
    <t>B950</t>
  </si>
  <si>
    <t>Saint Casimir School</t>
  </si>
  <si>
    <t>B960</t>
  </si>
  <si>
    <t>Saint John Bosco School</t>
  </si>
  <si>
    <t>B965</t>
  </si>
  <si>
    <t>Saint John The Baptist School</t>
  </si>
  <si>
    <t>C025</t>
  </si>
  <si>
    <t>Our Lady Of Grace School</t>
  </si>
  <si>
    <t>C060</t>
  </si>
  <si>
    <t>Saint Thomas More School</t>
  </si>
  <si>
    <t>C105</t>
  </si>
  <si>
    <t>Notre Dame Catholic School</t>
  </si>
  <si>
    <t>C110</t>
  </si>
  <si>
    <t>Queen Of All Saints School</t>
  </si>
  <si>
    <t>C120</t>
  </si>
  <si>
    <t>Saint Stanislaus Kostka School</t>
  </si>
  <si>
    <t>D050</t>
  </si>
  <si>
    <t>D065</t>
  </si>
  <si>
    <t>Nativity of Our Savior School</t>
  </si>
  <si>
    <t>D085</t>
  </si>
  <si>
    <t>Saint Paul Catholic School</t>
  </si>
  <si>
    <t>9210</t>
  </si>
  <si>
    <t>Diocese of Lafayette Catholic Sch</t>
  </si>
  <si>
    <t>A470</t>
  </si>
  <si>
    <t>A790</t>
  </si>
  <si>
    <t>A795</t>
  </si>
  <si>
    <t>B155</t>
  </si>
  <si>
    <t>Saint Paul Parish School</t>
  </si>
  <si>
    <t>B215</t>
  </si>
  <si>
    <t>Our Lady Of Mt Carmel School</t>
  </si>
  <si>
    <t>B216</t>
  </si>
  <si>
    <t>Saint Maria Goretti School</t>
  </si>
  <si>
    <t>B227</t>
  </si>
  <si>
    <t>Saint Louis de Montfort School</t>
  </si>
  <si>
    <t>B246</t>
  </si>
  <si>
    <t>Our Lady of Grace School</t>
  </si>
  <si>
    <t>B395</t>
  </si>
  <si>
    <t>Sts Joan of Arc &amp; Patrick School</t>
  </si>
  <si>
    <t>B475</t>
  </si>
  <si>
    <t>Saint Augustine School</t>
  </si>
  <si>
    <t>C190</t>
  </si>
  <si>
    <t>C211</t>
  </si>
  <si>
    <t>Holy Cross School</t>
  </si>
  <si>
    <t>D415</t>
  </si>
  <si>
    <t>Central Catholic Jr-Sr High School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</si>
  <si>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</si>
  <si>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</si>
  <si>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</si>
  <si>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</si>
  <si>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</si>
  <si>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</si>
  <si>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9215</t>
  </si>
  <si>
    <t>Diocese of Evansville</t>
  </si>
  <si>
    <t>A660</t>
  </si>
  <si>
    <t>Washington Catholic Mid/High Sch</t>
  </si>
  <si>
    <t>A665</t>
  </si>
  <si>
    <t>Washington Catholic Elementary Sch</t>
  </si>
  <si>
    <t>A871</t>
  </si>
  <si>
    <t>Holy Trinity Catholic School</t>
  </si>
  <si>
    <t>B105</t>
  </si>
  <si>
    <t>St Joseph School</t>
  </si>
  <si>
    <t>B115</t>
  </si>
  <si>
    <t>B120</t>
  </si>
  <si>
    <t>Saint James School</t>
  </si>
  <si>
    <t>B125</t>
  </si>
  <si>
    <t>Saints Peter &amp; Paul School</t>
  </si>
  <si>
    <t>B560</t>
  </si>
  <si>
    <t>Rivet Middle &amp; High School</t>
  </si>
  <si>
    <t>B565</t>
  </si>
  <si>
    <t>Flaget Elementary School</t>
  </si>
  <si>
    <t>D095</t>
  </si>
  <si>
    <t>St Matthew School</t>
  </si>
  <si>
    <t>D100</t>
  </si>
  <si>
    <t>St Philip School</t>
  </si>
  <si>
    <t>D105</t>
  </si>
  <si>
    <t>Saint Wendel School</t>
  </si>
  <si>
    <t>D370</t>
  </si>
  <si>
    <t>St Bernard Catholic School</t>
  </si>
  <si>
    <t>D545</t>
  </si>
  <si>
    <t>Annuc Cthlc Sch @ Christ the King</t>
  </si>
  <si>
    <t>D550</t>
  </si>
  <si>
    <t>Corpus Christi School</t>
  </si>
  <si>
    <t>D555</t>
  </si>
  <si>
    <t>Good Shepherd School</t>
  </si>
  <si>
    <t>D560</t>
  </si>
  <si>
    <t>Holy Redeemer School</t>
  </si>
  <si>
    <t>D565</t>
  </si>
  <si>
    <t>Holy Rosary School</t>
  </si>
  <si>
    <t>D570</t>
  </si>
  <si>
    <t>Annunciation Cthlc at Holy Spirit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</si>
  <si>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</si>
  <si>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</si>
  <si>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</si>
  <si>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</si>
  <si>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</si>
  <si>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</si>
  <si>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</si>
  <si>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D815</t>
  </si>
  <si>
    <t>9220</t>
  </si>
  <si>
    <t>Diocese of Fort Wayne - South Bend</t>
  </si>
  <si>
    <t>A035</t>
  </si>
  <si>
    <t>A104</t>
  </si>
  <si>
    <t>Saint Elizabeth Seton Catholic Sch</t>
  </si>
  <si>
    <t>A106</t>
  </si>
  <si>
    <t>Our Lady School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</si>
  <si>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</si>
  <si>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</si>
  <si>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</si>
  <si>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</si>
  <si>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</si>
  <si>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</si>
  <si>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</si>
  <si>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A155</t>
  </si>
  <si>
    <t>Saint Joseph Catholic School</t>
  </si>
  <si>
    <t>A160</t>
  </si>
  <si>
    <t>A175</t>
  </si>
  <si>
    <t>Saint Therese School</t>
  </si>
  <si>
    <t>A180</t>
  </si>
  <si>
    <t>A270</t>
  </si>
  <si>
    <t>Saint Aloysius Catholic School</t>
  </si>
  <si>
    <t>A340</t>
  </si>
  <si>
    <t>Saint Rose of Lima School</t>
  </si>
  <si>
    <t>A350</t>
  </si>
  <si>
    <t>St Joseph Hessen Cassel Cath Sch</t>
  </si>
  <si>
    <t>A355</t>
  </si>
  <si>
    <t>Saint John The Baptist Catholic</t>
  </si>
  <si>
    <t>A360</t>
  </si>
  <si>
    <t>Saint Louis Besancon Catholic Sch</t>
  </si>
  <si>
    <t>A735</t>
  </si>
  <si>
    <t>A975</t>
  </si>
  <si>
    <t>St Thomas The Apostle School</t>
  </si>
  <si>
    <t>A980</t>
  </si>
  <si>
    <t>St Vincent de Paul School</t>
  </si>
  <si>
    <t>B020</t>
  </si>
  <si>
    <t>St John Evangelist School</t>
  </si>
  <si>
    <t>B418</t>
  </si>
  <si>
    <t>Huntington Catholic School</t>
  </si>
  <si>
    <t>B605</t>
  </si>
  <si>
    <t>C855</t>
  </si>
  <si>
    <t>C980</t>
  </si>
  <si>
    <t>D164</t>
  </si>
  <si>
    <t>St Pius X Catholic School</t>
  </si>
  <si>
    <t>D177</t>
  </si>
  <si>
    <t>Mishawaka Catholic School</t>
  </si>
  <si>
    <t>D198</t>
  </si>
  <si>
    <t>Queen of Peace School</t>
  </si>
  <si>
    <t>D230</t>
  </si>
  <si>
    <t>D235</t>
  </si>
  <si>
    <t>D240</t>
  </si>
  <si>
    <t>D245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</si>
  <si>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</si>
  <si>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</si>
  <si>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</si>
  <si>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</si>
  <si>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</si>
  <si>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</si>
  <si>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</si>
  <si>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</si>
  <si>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</si>
  <si>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</si>
  <si>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</si>
  <si>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</si>
  <si>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D805</t>
  </si>
  <si>
    <t>Saint Bernard Elementary School</t>
  </si>
  <si>
    <t>9230</t>
  </si>
  <si>
    <t>Lutheran Schools of Indiana</t>
  </si>
  <si>
    <t>A040</t>
  </si>
  <si>
    <t>St Peter Immanuel Lutheran School</t>
  </si>
  <si>
    <t>A045</t>
  </si>
  <si>
    <t>Wyneken Memorial Lutheran School</t>
  </si>
  <si>
    <t>A200</t>
  </si>
  <si>
    <t>Suburban Bethlehem Lutheran School</t>
  </si>
  <si>
    <t>A205</t>
  </si>
  <si>
    <t>Concordia Lutheran School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</si>
  <si>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</si>
  <si>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</si>
  <si>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</si>
  <si>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</si>
  <si>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</si>
  <si>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</si>
  <si>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</si>
  <si>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</si>
  <si>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A245</t>
  </si>
  <si>
    <t>Saint Paul Lutheran School</t>
  </si>
  <si>
    <t>A248</t>
  </si>
  <si>
    <t>Ascension Lutheran School</t>
  </si>
  <si>
    <t>A250</t>
  </si>
  <si>
    <t>Saint Peter's Lutheran School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</si>
  <si>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</si>
  <si>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</si>
  <si>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</si>
  <si>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</si>
  <si>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</si>
  <si>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</si>
  <si>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A430</t>
  </si>
  <si>
    <t>White Creek Lutheran School</t>
  </si>
  <si>
    <t>A435</t>
  </si>
  <si>
    <t>Saint Peter Lutheran School</t>
  </si>
  <si>
    <t>A695</t>
  </si>
  <si>
    <t>Saint John Ev Lutheran School</t>
  </si>
  <si>
    <t>B275</t>
  </si>
  <si>
    <t>Saint John Lutheran School</t>
  </si>
  <si>
    <t>B367</t>
  </si>
  <si>
    <t>Redeemer Lutheran School</t>
  </si>
  <si>
    <t>B445</t>
  </si>
  <si>
    <t>Immanuel Lutheran School</t>
  </si>
  <si>
    <t>B450</t>
  </si>
  <si>
    <t>B465</t>
  </si>
  <si>
    <t>Lutheran Central School</t>
  </si>
  <si>
    <t>B850</t>
  </si>
  <si>
    <t>Trinity Lutheran School</t>
  </si>
  <si>
    <t>C050</t>
  </si>
  <si>
    <t>C065</t>
  </si>
  <si>
    <t>St Paul's Lutheran School</t>
  </si>
  <si>
    <t>C150</t>
  </si>
  <si>
    <t>C267</t>
  </si>
  <si>
    <t>C315</t>
  </si>
  <si>
    <t>Calvary Lutheran School</t>
  </si>
  <si>
    <t>C395</t>
  </si>
  <si>
    <t>C400</t>
  </si>
  <si>
    <t>C512</t>
  </si>
  <si>
    <t>Our Shepherd Lutheran School</t>
  </si>
  <si>
    <t>C680</t>
  </si>
  <si>
    <t>C985</t>
  </si>
  <si>
    <t>St John Lutheran School</t>
  </si>
  <si>
    <t>D090</t>
  </si>
  <si>
    <t>D317</t>
  </si>
  <si>
    <t>Resurrection Lutheran Academy</t>
  </si>
  <si>
    <t>D375</t>
  </si>
  <si>
    <t>D435</t>
  </si>
  <si>
    <t>Saint James Lutheran School</t>
  </si>
  <si>
    <t>D625</t>
  </si>
  <si>
    <t>Evansville Lutheran School</t>
  </si>
  <si>
    <t>9240</t>
  </si>
  <si>
    <t>The Oaks Academy</t>
  </si>
  <si>
    <t>B297</t>
  </si>
  <si>
    <t>The Oaks Academy - Brookside</t>
  </si>
  <si>
    <t>C773</t>
  </si>
  <si>
    <t>The Oaks Academy - Fall Creek</t>
  </si>
  <si>
    <t>C774</t>
  </si>
  <si>
    <t>The Oaks Academy - Middle School</t>
  </si>
  <si>
    <t>1535</t>
  </si>
  <si>
    <t>1536</t>
  </si>
  <si>
    <t>Community Montessori</t>
  </si>
  <si>
    <t>1537</t>
  </si>
  <si>
    <t>1539</t>
  </si>
  <si>
    <t>1540</t>
  </si>
  <si>
    <t>5667</t>
  </si>
  <si>
    <t>5671</t>
  </si>
  <si>
    <t>5874</t>
  </si>
  <si>
    <t>5871</t>
  </si>
  <si>
    <t>5860</t>
  </si>
  <si>
    <t>5621</t>
  </si>
  <si>
    <t>5629</t>
  </si>
  <si>
    <t>4022</t>
  </si>
  <si>
    <t>7951</t>
  </si>
  <si>
    <t>Rural Community Academy</t>
  </si>
  <si>
    <t>5868</t>
  </si>
  <si>
    <t>8203</t>
  </si>
  <si>
    <t>4130</t>
  </si>
  <si>
    <t>4164</t>
  </si>
  <si>
    <t>3935</t>
  </si>
  <si>
    <t>5523</t>
  </si>
  <si>
    <t>3971</t>
  </si>
  <si>
    <t>East Chicago Lighthouse</t>
  </si>
  <si>
    <t>C460</t>
  </si>
  <si>
    <t>C695</t>
  </si>
  <si>
    <t>5488</t>
  </si>
  <si>
    <t>1441</t>
  </si>
  <si>
    <t>5978</t>
  </si>
  <si>
    <t>2551</t>
  </si>
  <si>
    <t>5716</t>
  </si>
  <si>
    <t>2572</t>
  </si>
  <si>
    <t>5508</t>
  </si>
  <si>
    <t>Paramount School of Excellence</t>
  </si>
  <si>
    <t>4043</t>
  </si>
  <si>
    <t>4711</t>
  </si>
  <si>
    <t>4486</t>
  </si>
  <si>
    <t>5977</t>
  </si>
  <si>
    <t>3312</t>
  </si>
  <si>
    <t>1518</t>
  </si>
  <si>
    <t>0138</t>
  </si>
  <si>
    <t>5336</t>
  </si>
  <si>
    <t>5979</t>
  </si>
  <si>
    <t>0242</t>
  </si>
  <si>
    <t>5524</t>
  </si>
  <si>
    <t>5761</t>
  </si>
  <si>
    <t>5837</t>
  </si>
  <si>
    <t>5092</t>
  </si>
  <si>
    <t>2411</t>
  </si>
  <si>
    <t>2527</t>
  </si>
  <si>
    <t>6215</t>
  </si>
  <si>
    <t>7571</t>
  </si>
  <si>
    <t>5290</t>
  </si>
  <si>
    <t>Hoosier Acad Virtual Charter Sch</t>
  </si>
  <si>
    <t>6824</t>
  </si>
  <si>
    <t>0771</t>
  </si>
  <si>
    <t>2488</t>
  </si>
  <si>
    <t>5444</t>
  </si>
  <si>
    <t>7944</t>
  </si>
  <si>
    <t>5903</t>
  </si>
  <si>
    <t>5191</t>
  </si>
  <si>
    <t>5496</t>
  </si>
  <si>
    <t>5899</t>
  </si>
  <si>
    <t>5914</t>
  </si>
  <si>
    <t>5926</t>
  </si>
  <si>
    <t>7952</t>
  </si>
  <si>
    <t>7231</t>
  </si>
  <si>
    <t>7562</t>
  </si>
  <si>
    <t>7563</t>
  </si>
  <si>
    <t>1113</t>
  </si>
  <si>
    <t>1114</t>
  </si>
  <si>
    <t>School Total</t>
  </si>
  <si>
    <t>Brookville Middle School</t>
  </si>
  <si>
    <t>Shoals Community Jr-Sr High School</t>
  </si>
  <si>
    <t>Tri-County Middle-Senior High</t>
  </si>
  <si>
    <t>9490</t>
  </si>
  <si>
    <t>Indiana College Preparatory School</t>
  </si>
  <si>
    <t>5441</t>
  </si>
  <si>
    <t>total</t>
  </si>
  <si>
    <t>fraction free</t>
  </si>
  <si>
    <t>elementary</t>
  </si>
  <si>
    <t>slope</t>
  </si>
  <si>
    <t>steyx</t>
  </si>
  <si>
    <t>free</t>
  </si>
  <si>
    <t/>
  </si>
  <si>
    <t>correl</t>
  </si>
  <si>
    <t>int</t>
  </si>
  <si>
    <t>rank</t>
  </si>
  <si>
    <t>Predict</t>
  </si>
  <si>
    <t>Error</t>
  </si>
  <si>
    <t>Error rank</t>
  </si>
  <si>
    <t>stderror</t>
  </si>
  <si>
    <t>Row Labels</t>
  </si>
  <si>
    <t>Grand Total</t>
  </si>
  <si>
    <t>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</si>
  <si>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</si>
  <si>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</si>
  <si>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</si>
  <si>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</si>
  <si>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</si>
  <si>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</si>
  <si>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</si>
  <si>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</si>
  <si>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</si>
  <si>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Average of Both Math and ELA 
Percent Pass</t>
  </si>
  <si>
    <t>RSQ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</si>
</sst>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164" fontId="2" fillId="2" borderId="5" xfId="1" applyNumberFormat="1" applyFont="1" applyFill="1" applyBorder="1" applyAlignment="1">
      <alignment horizontal="center" vertical="center" wrapText="1"/>
    </xf>
    <xf numFmtId="164" fontId="1" fillId="0" borderId="0" xfId="1" applyNumberFormat="1" applyFont="1" applyAlignment="1">
      <alignment horizontal="center"/>
    </xf>
    <xf numFmtId="0" fontId="2" fillId="2" borderId="4" xfId="0" applyFont="1" applyFill="1" applyBorder="1" applyAlignment="1">
      <alignment horizontal="left" wrapText="1"/>
    </xf>
    <xf numFmtId="0" fontId="2" fillId="2" borderId="5" xfId="0" applyFont="1" applyFill="1" applyBorder="1" applyAlignment="1">
      <alignment horizontal="left" wrapText="1"/>
    </xf>
    <xf numFmtId="0" fontId="1" fillId="0" borderId="0" xfId="0" applyFont="1" applyFill="1" applyAlignment="1">
      <alignment horizontal="left"/>
    </xf>
    <xf numFmtId="0" fontId="1" fillId="0" borderId="2" xfId="0" applyFont="1" applyBorder="1" applyAlignment="1">
      <alignment horizontal="center"/>
    </xf>
    <xf numFmtId="0" fontId="2" fillId="3" borderId="3" xfId="0" applyFont="1" applyFill="1" applyBorder="1" applyAlignment="1">
      <alignment horizontal="center" vertical="center"/>
    </xf>
    <xf numFmtId="1" fontId="1" fillId="0" borderId="0" xfId="1" applyNumberFormat="1" applyFont="1" applyAlignment="1">
      <alignment horizontal="center"/>
    </xf>
    <xf numFmtId="0" fontId="0" fillId="0" borderId="0" xfId="0" applyAlignment="1">
      <alignment wrapText="1"/>
    </xf>
    <xf numFmtId="0" fontId="0" fillId="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0" fontId="0" fillId="0" borderId="0" xfId="0" applyNumberFormat="1" applyAlignment="1">
      <alignment horizontal="left"/>
    </xf>
    <xf numFmtId="0" fontId="2" fillId="3" borderId="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[ISTEPTestsReg.xlsx]ThisOne!PivotTable1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Fraction Passing</a:t>
            </a:r>
            <a:r>
              <a:rPr lang="en-US" baseline="0"/>
              <a:t> Both parts of ISTEP based on Free lunch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ThisOne!$S$12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ThisOne!$R$13:$R$23</c:f>
              <c:strCache>
                <c:ptCount val="10"/>
                <c:pt idx="0">
                  <c:v>0-0.1</c:v>
                </c:pt>
                <c:pt idx="1">
                  <c:v>0.1-0.2</c:v>
                </c:pt>
                <c:pt idx="2">
                  <c:v>0.2-0.3</c:v>
                </c:pt>
                <c:pt idx="3">
                  <c:v>0.3-0.4</c:v>
                </c:pt>
                <c:pt idx="4">
                  <c:v>0.4-0.5</c:v>
                </c:pt>
                <c:pt idx="5">
                  <c:v>0.5-0.6</c:v>
                </c:pt>
                <c:pt idx="6">
                  <c:v>0.6-0.7</c:v>
                </c:pt>
                <c:pt idx="7">
                  <c:v>0.7-0.8</c:v>
                </c:pt>
                <c:pt idx="8">
                  <c:v>0.8-0.9</c:v>
                </c:pt>
                <c:pt idx="9">
                  <c:v>0.9-1</c:v>
                </c:pt>
              </c:strCache>
            </c:strRef>
          </c:cat>
          <c:val>
            <c:numRef>
              <c:f>ThisOne!$S$13:$S$23</c:f>
              <c:numCache>
                <c:formatCode>0.00%</c:formatCode>
                <c:ptCount val="10"/>
                <c:pt idx="0">
                  <c:v>0.81583317818539258</c:v>
                </c:pt>
                <c:pt idx="1">
                  <c:v>0.71859949602067785</c:v>
                </c:pt>
                <c:pt idx="2">
                  <c:v>0.69561541791447135</c:v>
                </c:pt>
                <c:pt idx="3">
                  <c:v>0.63561760966969261</c:v>
                </c:pt>
                <c:pt idx="4">
                  <c:v>0.57837572922682012</c:v>
                </c:pt>
                <c:pt idx="5">
                  <c:v>0.4996444763892689</c:v>
                </c:pt>
                <c:pt idx="6">
                  <c:v>0.45909821580644561</c:v>
                </c:pt>
                <c:pt idx="7">
                  <c:v>0.4124196641676055</c:v>
                </c:pt>
                <c:pt idx="8">
                  <c:v>0.32770090494481252</c:v>
                </c:pt>
                <c:pt idx="9">
                  <c:v>0.27473810458191816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D-4597-9C08-CD57D94EA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072880"/>
        <c:axId val="950069600"/>
      </c:barChart>
      <c:catAx>
        <c:axId val="9500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069600"/>
        <c:crosses val="autoZero"/>
        <c:auto val="1"/>
        <c:lblAlgn val="ctr"/>
        <c:lblOffset val="100"/>
        <c:noMultiLvlLbl val="0"/>
      </c:catAx>
      <c:valAx>
        <c:axId val="9500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0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[ISTEPTestsReg.xlsx]BetterThanYouThink!PivotTable1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Fraction Passing</a:t>
            </a:r>
            <a:r>
              <a:rPr lang="en-US" baseline="0"/>
              <a:t> Both parts of ISTEP based on Free lunch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BetterThanYouThink!$S$12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BetterThanYouThink!$R$13:$R$23</c:f>
              <c:strCache>
                <c:ptCount val="10"/>
                <c:pt idx="0">
                  <c:v>0-0.1</c:v>
                </c:pt>
                <c:pt idx="1">
                  <c:v>0.1-0.2</c:v>
                </c:pt>
                <c:pt idx="2">
                  <c:v>0.2-0.3</c:v>
                </c:pt>
                <c:pt idx="3">
                  <c:v>0.3-0.4</c:v>
                </c:pt>
                <c:pt idx="4">
                  <c:v>0.4-0.5</c:v>
                </c:pt>
                <c:pt idx="5">
                  <c:v>0.5-0.6</c:v>
                </c:pt>
                <c:pt idx="6">
                  <c:v>0.6-0.7</c:v>
                </c:pt>
                <c:pt idx="7">
                  <c:v>0.7-0.8</c:v>
                </c:pt>
                <c:pt idx="8">
                  <c:v>0.8-0.9</c:v>
                </c:pt>
                <c:pt idx="9">
                  <c:v>0.9-1</c:v>
                </c:pt>
              </c:strCache>
            </c:strRef>
          </c:cat>
          <c:val>
            <c:numRef>
              <c:f>BetterThanYouThink!$S$13:$S$23</c:f>
              <c:numCache>
                <c:formatCode>0.00%</c:formatCode>
                <c:ptCount val="10"/>
                <c:pt idx="0">
                  <c:v>0.81583317818539258</c:v>
                </c:pt>
                <c:pt idx="1">
                  <c:v>0.71859949602067785</c:v>
                </c:pt>
                <c:pt idx="2">
                  <c:v>0.69561541791447135</c:v>
                </c:pt>
                <c:pt idx="3">
                  <c:v>0.63561760966969261</c:v>
                </c:pt>
                <c:pt idx="4">
                  <c:v>0.57837572922682012</c:v>
                </c:pt>
                <c:pt idx="5">
                  <c:v>0.4996444763892689</c:v>
                </c:pt>
                <c:pt idx="6">
                  <c:v>0.45909821580644561</c:v>
                </c:pt>
                <c:pt idx="7">
                  <c:v>0.4124196641676055</c:v>
                </c:pt>
                <c:pt idx="8">
                  <c:v>0.32770090494481252</c:v>
                </c:pt>
                <c:pt idx="9">
                  <c:v>0.27473810458191816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2-4533-860F-87FF04B9E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072880"/>
        <c:axId val="950069600"/>
      </c:barChart>
      <c:catAx>
        <c:axId val="9500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069600"/>
        <c:crosses val="autoZero"/>
        <c:auto val="1"/>
        <c:lblAlgn val="ctr"/>
        <c:lblOffset val="100"/>
        <c:noMultiLvlLbl val="0"/>
      </c:catAx>
      <c:valAx>
        <c:axId val="9500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0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106070</xdr:colOff>
      <xdr:row>10</xdr:row>
      <xdr:rowOff>179222</xdr:rowOff>
    </xdr:from>
    <xdr:to>
      <xdr:col>28</xdr:col>
      <xdr:colOff>508406</xdr:colOff>
      <xdr:row>25</xdr:row>
      <xdr:rowOff>179222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BAC3A-A259-4A62-9BD7-AB367169D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106070</xdr:colOff>
      <xdr:row>10</xdr:row>
      <xdr:rowOff>179222</xdr:rowOff>
    </xdr:from>
    <xdr:to>
      <xdr:col>28</xdr:col>
      <xdr:colOff>508406</xdr:colOff>
      <xdr:row>25</xdr:row>
      <xdr:rowOff>179222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38E5A-B596-477D-A0B1-B641EB9F5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wner/Documents/wileyanalytics/freelunc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"/>
      <sheetName val="2018"/>
      <sheetName val="2017"/>
      <sheetName val="2016"/>
      <sheetName val="2015"/>
      <sheetName val="2014"/>
      <sheetName val="2013"/>
      <sheetName val="2012"/>
      <sheetName val="2011"/>
      <sheetName val="2010"/>
      <sheetName val="2009"/>
      <sheetName val="2008"/>
      <sheetName val="2007"/>
      <sheetName val="2006"/>
    </sheetNames>
    <sheetDataSet>
      <sheetData sheetId="0">
        <row r="2">
          <cell r="D2" t="str">
            <v>Adams Central Middle School</v>
          </cell>
          <cell r="F2">
            <v>2</v>
          </cell>
          <cell r="G2">
            <v>3</v>
          </cell>
          <cell r="H2">
            <v>12</v>
          </cell>
          <cell r="I2">
            <v>2</v>
          </cell>
          <cell r="K2">
            <v>270</v>
          </cell>
          <cell r="L2">
            <v>74</v>
          </cell>
          <cell r="M2">
            <v>215</v>
          </cell>
          <cell r="N2">
            <v>289</v>
          </cell>
        </row>
        <row r="3">
          <cell r="D3" t="str">
            <v>Adams Central Elementary School</v>
          </cell>
          <cell r="E3">
            <v>1</v>
          </cell>
          <cell r="F3">
            <v>2</v>
          </cell>
          <cell r="G3">
            <v>6</v>
          </cell>
          <cell r="H3">
            <v>31</v>
          </cell>
          <cell r="I3">
            <v>17</v>
          </cell>
          <cell r="K3">
            <v>574</v>
          </cell>
          <cell r="L3">
            <v>171</v>
          </cell>
          <cell r="M3">
            <v>460</v>
          </cell>
          <cell r="N3">
            <v>631</v>
          </cell>
        </row>
        <row r="4">
          <cell r="D4" t="str">
            <v>Adams Central High School</v>
          </cell>
          <cell r="E4">
            <v>1</v>
          </cell>
          <cell r="F4">
            <v>7</v>
          </cell>
          <cell r="G4">
            <v>5</v>
          </cell>
          <cell r="H4">
            <v>5</v>
          </cell>
          <cell r="I4">
            <v>6</v>
          </cell>
          <cell r="K4">
            <v>350</v>
          </cell>
          <cell r="L4">
            <v>74</v>
          </cell>
          <cell r="M4">
            <v>300</v>
          </cell>
          <cell r="N4">
            <v>374</v>
          </cell>
        </row>
        <row r="5">
          <cell r="D5" t="str">
            <v>Bellmont Senior High School</v>
          </cell>
          <cell r="E5">
            <v>3</v>
          </cell>
          <cell r="F5">
            <v>5</v>
          </cell>
          <cell r="G5">
            <v>13</v>
          </cell>
          <cell r="H5">
            <v>79</v>
          </cell>
          <cell r="I5">
            <v>20</v>
          </cell>
          <cell r="K5">
            <v>572</v>
          </cell>
          <cell r="L5">
            <v>246</v>
          </cell>
          <cell r="M5">
            <v>446</v>
          </cell>
          <cell r="N5">
            <v>692</v>
          </cell>
        </row>
        <row r="6">
          <cell r="D6" t="str">
            <v>Bellmont Middle School</v>
          </cell>
          <cell r="E6">
            <v>1</v>
          </cell>
          <cell r="F6">
            <v>2</v>
          </cell>
          <cell r="G6">
            <v>11</v>
          </cell>
          <cell r="H6">
            <v>34</v>
          </cell>
          <cell r="I6">
            <v>13</v>
          </cell>
          <cell r="J6">
            <v>1</v>
          </cell>
          <cell r="K6">
            <v>273</v>
          </cell>
          <cell r="L6">
            <v>179</v>
          </cell>
          <cell r="M6">
            <v>156</v>
          </cell>
          <cell r="N6">
            <v>335</v>
          </cell>
        </row>
        <row r="7">
          <cell r="D7" t="str">
            <v>Bellmont Elementary</v>
          </cell>
          <cell r="F7">
            <v>6</v>
          </cell>
          <cell r="G7">
            <v>31</v>
          </cell>
          <cell r="H7">
            <v>69</v>
          </cell>
          <cell r="I7">
            <v>48</v>
          </cell>
          <cell r="J7">
            <v>2</v>
          </cell>
          <cell r="K7">
            <v>597</v>
          </cell>
          <cell r="L7">
            <v>471</v>
          </cell>
          <cell r="M7">
            <v>282</v>
          </cell>
          <cell r="N7">
            <v>753</v>
          </cell>
        </row>
        <row r="8">
          <cell r="D8" t="str">
            <v>South Adams Middle School</v>
          </cell>
          <cell r="F8">
            <v>6</v>
          </cell>
          <cell r="G8">
            <v>3</v>
          </cell>
          <cell r="H8">
            <v>39</v>
          </cell>
          <cell r="I8">
            <v>4</v>
          </cell>
          <cell r="K8">
            <v>226</v>
          </cell>
          <cell r="L8">
            <v>117</v>
          </cell>
          <cell r="M8">
            <v>161</v>
          </cell>
          <cell r="N8">
            <v>278</v>
          </cell>
        </row>
        <row r="9">
          <cell r="D9" t="str">
            <v>South Adams High School</v>
          </cell>
          <cell r="E9">
            <v>1</v>
          </cell>
          <cell r="F9">
            <v>8</v>
          </cell>
          <cell r="G9">
            <v>5</v>
          </cell>
          <cell r="H9">
            <v>34</v>
          </cell>
          <cell r="I9">
            <v>5</v>
          </cell>
          <cell r="K9">
            <v>302</v>
          </cell>
          <cell r="L9">
            <v>136</v>
          </cell>
          <cell r="M9">
            <v>219</v>
          </cell>
          <cell r="N9">
            <v>355</v>
          </cell>
        </row>
        <row r="10">
          <cell r="D10" t="str">
            <v>South Adams Elementary School</v>
          </cell>
          <cell r="F10">
            <v>3</v>
          </cell>
          <cell r="G10">
            <v>3</v>
          </cell>
          <cell r="H10">
            <v>73</v>
          </cell>
          <cell r="I10">
            <v>16</v>
          </cell>
          <cell r="K10">
            <v>519</v>
          </cell>
          <cell r="L10">
            <v>254</v>
          </cell>
          <cell r="M10">
            <v>360</v>
          </cell>
          <cell r="N10">
            <v>614</v>
          </cell>
        </row>
        <row r="11">
          <cell r="D11" t="str">
            <v>Aboite Elementary School</v>
          </cell>
          <cell r="E11">
            <v>1</v>
          </cell>
          <cell r="F11">
            <v>27</v>
          </cell>
          <cell r="G11">
            <v>6</v>
          </cell>
          <cell r="H11">
            <v>19</v>
          </cell>
          <cell r="I11">
            <v>24</v>
          </cell>
          <cell r="K11">
            <v>402</v>
          </cell>
          <cell r="L11">
            <v>72</v>
          </cell>
          <cell r="M11">
            <v>407</v>
          </cell>
          <cell r="N11">
            <v>479</v>
          </cell>
        </row>
        <row r="12">
          <cell r="D12" t="str">
            <v>Whispering Meadow Elementary Sch</v>
          </cell>
          <cell r="E12">
            <v>3</v>
          </cell>
          <cell r="F12">
            <v>35</v>
          </cell>
          <cell r="G12">
            <v>69</v>
          </cell>
          <cell r="H12">
            <v>34</v>
          </cell>
          <cell r="I12">
            <v>33</v>
          </cell>
          <cell r="J12">
            <v>2</v>
          </cell>
          <cell r="K12">
            <v>370</v>
          </cell>
          <cell r="L12">
            <v>125</v>
          </cell>
          <cell r="M12">
            <v>421</v>
          </cell>
          <cell r="N12">
            <v>546</v>
          </cell>
        </row>
        <row r="13">
          <cell r="D13" t="str">
            <v>Homestead Senior High School</v>
          </cell>
          <cell r="E13">
            <v>7</v>
          </cell>
          <cell r="F13">
            <v>111</v>
          </cell>
          <cell r="G13">
            <v>120</v>
          </cell>
          <cell r="H13">
            <v>132</v>
          </cell>
          <cell r="I13">
            <v>95</v>
          </cell>
          <cell r="J13">
            <v>1</v>
          </cell>
          <cell r="K13">
            <v>1958</v>
          </cell>
          <cell r="L13">
            <v>350</v>
          </cell>
          <cell r="M13">
            <v>2074</v>
          </cell>
          <cell r="N13">
            <v>2424</v>
          </cell>
        </row>
        <row r="14">
          <cell r="D14" t="str">
            <v>Summit Middle School</v>
          </cell>
          <cell r="E14">
            <v>2</v>
          </cell>
          <cell r="F14">
            <v>22</v>
          </cell>
          <cell r="G14">
            <v>19</v>
          </cell>
          <cell r="H14">
            <v>42</v>
          </cell>
          <cell r="I14">
            <v>24</v>
          </cell>
          <cell r="K14">
            <v>609</v>
          </cell>
          <cell r="L14">
            <v>131</v>
          </cell>
          <cell r="M14">
            <v>587</v>
          </cell>
          <cell r="N14">
            <v>718</v>
          </cell>
        </row>
        <row r="15">
          <cell r="D15" t="str">
            <v>Lafayette Meadow School</v>
          </cell>
          <cell r="F15">
            <v>8</v>
          </cell>
          <cell r="G15">
            <v>19</v>
          </cell>
          <cell r="H15">
            <v>21</v>
          </cell>
          <cell r="I15">
            <v>22</v>
          </cell>
          <cell r="J15">
            <v>1</v>
          </cell>
          <cell r="K15">
            <v>497</v>
          </cell>
          <cell r="L15">
            <v>84</v>
          </cell>
          <cell r="M15">
            <v>484</v>
          </cell>
          <cell r="N15">
            <v>568</v>
          </cell>
        </row>
        <row r="16">
          <cell r="D16" t="str">
            <v>Woodside Middle School</v>
          </cell>
          <cell r="E16">
            <v>2</v>
          </cell>
          <cell r="F16">
            <v>54</v>
          </cell>
          <cell r="G16">
            <v>77</v>
          </cell>
          <cell r="H16">
            <v>59</v>
          </cell>
          <cell r="I16">
            <v>61</v>
          </cell>
          <cell r="J16">
            <v>2</v>
          </cell>
          <cell r="K16">
            <v>783</v>
          </cell>
          <cell r="L16">
            <v>192</v>
          </cell>
          <cell r="M16">
            <v>846</v>
          </cell>
          <cell r="N16">
            <v>1038</v>
          </cell>
        </row>
        <row r="17">
          <cell r="D17" t="str">
            <v>Haverhill Elementary School</v>
          </cell>
          <cell r="E17">
            <v>1</v>
          </cell>
          <cell r="F17">
            <v>11</v>
          </cell>
          <cell r="G17">
            <v>16</v>
          </cell>
          <cell r="H17">
            <v>22</v>
          </cell>
          <cell r="I17">
            <v>21</v>
          </cell>
          <cell r="K17">
            <v>347</v>
          </cell>
          <cell r="L17">
            <v>81</v>
          </cell>
          <cell r="M17">
            <v>337</v>
          </cell>
          <cell r="N17">
            <v>418</v>
          </cell>
        </row>
        <row r="18">
          <cell r="D18" t="str">
            <v>Deer Ridge Elementary</v>
          </cell>
          <cell r="F18">
            <v>29</v>
          </cell>
          <cell r="G18">
            <v>15</v>
          </cell>
          <cell r="H18">
            <v>22</v>
          </cell>
          <cell r="I18">
            <v>24</v>
          </cell>
          <cell r="K18">
            <v>336</v>
          </cell>
          <cell r="L18">
            <v>49</v>
          </cell>
          <cell r="M18">
            <v>377</v>
          </cell>
          <cell r="N18">
            <v>426</v>
          </cell>
        </row>
        <row r="19">
          <cell r="D19" t="str">
            <v>Covington Elementary School</v>
          </cell>
          <cell r="E19">
            <v>1</v>
          </cell>
          <cell r="F19">
            <v>24</v>
          </cell>
          <cell r="G19">
            <v>101</v>
          </cell>
          <cell r="H19">
            <v>46</v>
          </cell>
          <cell r="I19">
            <v>45</v>
          </cell>
          <cell r="J19">
            <v>1</v>
          </cell>
          <cell r="K19">
            <v>636</v>
          </cell>
          <cell r="L19">
            <v>189</v>
          </cell>
          <cell r="M19">
            <v>665</v>
          </cell>
          <cell r="N19">
            <v>854</v>
          </cell>
        </row>
        <row r="20">
          <cell r="D20" t="str">
            <v>Arcola School</v>
          </cell>
          <cell r="E20">
            <v>2</v>
          </cell>
          <cell r="H20">
            <v>14</v>
          </cell>
          <cell r="I20">
            <v>8</v>
          </cell>
          <cell r="K20">
            <v>166</v>
          </cell>
          <cell r="L20">
            <v>63</v>
          </cell>
          <cell r="M20">
            <v>127</v>
          </cell>
          <cell r="N20">
            <v>190</v>
          </cell>
        </row>
        <row r="21">
          <cell r="D21" t="str">
            <v>Maple Creek Middle School</v>
          </cell>
          <cell r="F21">
            <v>36</v>
          </cell>
          <cell r="G21">
            <v>18</v>
          </cell>
          <cell r="H21">
            <v>51</v>
          </cell>
          <cell r="I21">
            <v>32</v>
          </cell>
          <cell r="K21">
            <v>764</v>
          </cell>
          <cell r="L21">
            <v>142</v>
          </cell>
          <cell r="M21">
            <v>759</v>
          </cell>
          <cell r="N21">
            <v>901</v>
          </cell>
        </row>
        <row r="22">
          <cell r="D22" t="str">
            <v>Hickory Center Elementary School</v>
          </cell>
          <cell r="E22">
            <v>2</v>
          </cell>
          <cell r="F22">
            <v>18</v>
          </cell>
          <cell r="G22">
            <v>5</v>
          </cell>
          <cell r="H22">
            <v>9</v>
          </cell>
          <cell r="I22">
            <v>34</v>
          </cell>
          <cell r="K22">
            <v>361</v>
          </cell>
          <cell r="L22">
            <v>85</v>
          </cell>
          <cell r="M22">
            <v>344</v>
          </cell>
          <cell r="N22">
            <v>429</v>
          </cell>
        </row>
        <row r="23">
          <cell r="D23" t="str">
            <v>Huntertown Elementary School</v>
          </cell>
          <cell r="F23">
            <v>29</v>
          </cell>
          <cell r="G23">
            <v>9</v>
          </cell>
          <cell r="H23">
            <v>39</v>
          </cell>
          <cell r="I23">
            <v>37</v>
          </cell>
          <cell r="K23">
            <v>544</v>
          </cell>
          <cell r="L23">
            <v>218</v>
          </cell>
          <cell r="M23">
            <v>440</v>
          </cell>
          <cell r="N23">
            <v>658</v>
          </cell>
        </row>
        <row r="24">
          <cell r="D24" t="str">
            <v>Carroll Middle School</v>
          </cell>
          <cell r="E24">
            <v>1</v>
          </cell>
          <cell r="F24">
            <v>24</v>
          </cell>
          <cell r="G24">
            <v>27</v>
          </cell>
          <cell r="H24">
            <v>44</v>
          </cell>
          <cell r="I24">
            <v>50</v>
          </cell>
          <cell r="K24">
            <v>770</v>
          </cell>
          <cell r="L24">
            <v>221</v>
          </cell>
          <cell r="M24">
            <v>695</v>
          </cell>
          <cell r="N24">
            <v>916</v>
          </cell>
        </row>
        <row r="25">
          <cell r="D25" t="str">
            <v>Carroll High School</v>
          </cell>
          <cell r="E25">
            <v>7</v>
          </cell>
          <cell r="F25">
            <v>98</v>
          </cell>
          <cell r="G25">
            <v>59</v>
          </cell>
          <cell r="H25">
            <v>97</v>
          </cell>
          <cell r="I25">
            <v>92</v>
          </cell>
          <cell r="K25">
            <v>2059</v>
          </cell>
          <cell r="L25">
            <v>433</v>
          </cell>
          <cell r="M25">
            <v>1979</v>
          </cell>
          <cell r="N25">
            <v>2412</v>
          </cell>
        </row>
        <row r="26">
          <cell r="D26" t="str">
            <v>Perry Hill Elementary School</v>
          </cell>
          <cell r="F26">
            <v>19</v>
          </cell>
          <cell r="G26">
            <v>18</v>
          </cell>
          <cell r="H26">
            <v>25</v>
          </cell>
          <cell r="I26">
            <v>32</v>
          </cell>
          <cell r="K26">
            <v>469</v>
          </cell>
          <cell r="L26">
            <v>98</v>
          </cell>
          <cell r="M26">
            <v>465</v>
          </cell>
          <cell r="N26">
            <v>563</v>
          </cell>
        </row>
        <row r="27">
          <cell r="D27" t="str">
            <v>Oak View Elementary School</v>
          </cell>
          <cell r="F27">
            <v>17</v>
          </cell>
          <cell r="G27">
            <v>9</v>
          </cell>
          <cell r="H27">
            <v>16</v>
          </cell>
          <cell r="I27">
            <v>36</v>
          </cell>
          <cell r="K27">
            <v>424</v>
          </cell>
          <cell r="L27">
            <v>42</v>
          </cell>
          <cell r="M27">
            <v>460</v>
          </cell>
          <cell r="N27">
            <v>502</v>
          </cell>
        </row>
        <row r="28">
          <cell r="D28" t="str">
            <v>Cedar Canyon Elementary School</v>
          </cell>
          <cell r="E28">
            <v>1</v>
          </cell>
          <cell r="F28">
            <v>33</v>
          </cell>
          <cell r="G28">
            <v>22</v>
          </cell>
          <cell r="H28">
            <v>26</v>
          </cell>
          <cell r="I28">
            <v>22</v>
          </cell>
          <cell r="K28">
            <v>469</v>
          </cell>
          <cell r="L28">
            <v>53</v>
          </cell>
          <cell r="M28">
            <v>520</v>
          </cell>
          <cell r="N28">
            <v>573</v>
          </cell>
        </row>
        <row r="29">
          <cell r="D29" t="str">
            <v>Eel River Elementary School</v>
          </cell>
          <cell r="F29">
            <v>18</v>
          </cell>
          <cell r="G29">
            <v>11</v>
          </cell>
          <cell r="H29">
            <v>29</v>
          </cell>
          <cell r="I29">
            <v>51</v>
          </cell>
          <cell r="K29">
            <v>469</v>
          </cell>
          <cell r="L29">
            <v>117</v>
          </cell>
          <cell r="M29">
            <v>461</v>
          </cell>
          <cell r="N29">
            <v>578</v>
          </cell>
        </row>
        <row r="30">
          <cell r="D30" t="str">
            <v>Allen Co Juvenile Center</v>
          </cell>
          <cell r="G30">
            <v>3</v>
          </cell>
          <cell r="H30">
            <v>1</v>
          </cell>
          <cell r="I30">
            <v>1</v>
          </cell>
          <cell r="K30">
            <v>1</v>
          </cell>
          <cell r="M30">
            <v>6</v>
          </cell>
          <cell r="N30">
            <v>6</v>
          </cell>
        </row>
        <row r="31">
          <cell r="D31" t="str">
            <v>North Side High School</v>
          </cell>
          <cell r="E31">
            <v>3</v>
          </cell>
          <cell r="F31">
            <v>97</v>
          </cell>
          <cell r="G31">
            <v>346</v>
          </cell>
          <cell r="H31">
            <v>258</v>
          </cell>
          <cell r="I31">
            <v>172</v>
          </cell>
          <cell r="J31">
            <v>1</v>
          </cell>
          <cell r="K31">
            <v>673</v>
          </cell>
          <cell r="L31">
            <v>970</v>
          </cell>
          <cell r="M31">
            <v>580</v>
          </cell>
          <cell r="N31">
            <v>1550</v>
          </cell>
        </row>
        <row r="32">
          <cell r="D32" t="str">
            <v>R Nelson Snider High School</v>
          </cell>
          <cell r="E32">
            <v>13</v>
          </cell>
          <cell r="F32">
            <v>89</v>
          </cell>
          <cell r="G32">
            <v>436</v>
          </cell>
          <cell r="H32">
            <v>200</v>
          </cell>
          <cell r="I32">
            <v>142</v>
          </cell>
          <cell r="K32">
            <v>980</v>
          </cell>
          <cell r="L32">
            <v>780</v>
          </cell>
          <cell r="M32">
            <v>1080</v>
          </cell>
          <cell r="N32">
            <v>1860</v>
          </cell>
        </row>
        <row r="33">
          <cell r="D33" t="str">
            <v>South Side High School</v>
          </cell>
          <cell r="F33">
            <v>109</v>
          </cell>
          <cell r="G33">
            <v>435</v>
          </cell>
          <cell r="H33">
            <v>424</v>
          </cell>
          <cell r="I33">
            <v>124</v>
          </cell>
          <cell r="J33">
            <v>2</v>
          </cell>
          <cell r="K33">
            <v>264</v>
          </cell>
          <cell r="L33">
            <v>939</v>
          </cell>
          <cell r="M33">
            <v>419</v>
          </cell>
          <cell r="N33">
            <v>1358</v>
          </cell>
        </row>
        <row r="34">
          <cell r="D34" t="str">
            <v>Blackhawk Middle School</v>
          </cell>
          <cell r="E34">
            <v>2</v>
          </cell>
          <cell r="F34">
            <v>46</v>
          </cell>
          <cell r="G34">
            <v>175</v>
          </cell>
          <cell r="H34">
            <v>66</v>
          </cell>
          <cell r="I34">
            <v>68</v>
          </cell>
          <cell r="J34">
            <v>1</v>
          </cell>
          <cell r="K34">
            <v>456</v>
          </cell>
          <cell r="L34">
            <v>351</v>
          </cell>
          <cell r="M34">
            <v>463</v>
          </cell>
          <cell r="N34">
            <v>814</v>
          </cell>
        </row>
        <row r="35">
          <cell r="D35" t="str">
            <v>Jeff H Towles Intermediate School</v>
          </cell>
          <cell r="E35">
            <v>5</v>
          </cell>
          <cell r="F35">
            <v>17</v>
          </cell>
          <cell r="G35">
            <v>138</v>
          </cell>
          <cell r="H35">
            <v>128</v>
          </cell>
          <cell r="I35">
            <v>51</v>
          </cell>
          <cell r="J35">
            <v>2</v>
          </cell>
          <cell r="K35">
            <v>258</v>
          </cell>
          <cell r="L35">
            <v>295</v>
          </cell>
          <cell r="M35">
            <v>304</v>
          </cell>
          <cell r="N35">
            <v>599</v>
          </cell>
        </row>
        <row r="36">
          <cell r="D36" t="str">
            <v>Jefferson Middle School</v>
          </cell>
          <cell r="E36">
            <v>2</v>
          </cell>
          <cell r="F36">
            <v>27</v>
          </cell>
          <cell r="G36">
            <v>105</v>
          </cell>
          <cell r="H36">
            <v>97</v>
          </cell>
          <cell r="I36">
            <v>63</v>
          </cell>
          <cell r="J36">
            <v>7</v>
          </cell>
          <cell r="K36">
            <v>439</v>
          </cell>
          <cell r="L36">
            <v>354</v>
          </cell>
          <cell r="M36">
            <v>386</v>
          </cell>
          <cell r="N36">
            <v>740</v>
          </cell>
        </row>
        <row r="37">
          <cell r="D37" t="str">
            <v>Kekionga Middle School</v>
          </cell>
          <cell r="E37">
            <v>1</v>
          </cell>
          <cell r="F37">
            <v>22</v>
          </cell>
          <cell r="G37">
            <v>173</v>
          </cell>
          <cell r="H37">
            <v>143</v>
          </cell>
          <cell r="I37">
            <v>67</v>
          </cell>
          <cell r="J37">
            <v>2</v>
          </cell>
          <cell r="K37">
            <v>141</v>
          </cell>
          <cell r="L37">
            <v>400</v>
          </cell>
          <cell r="M37">
            <v>149</v>
          </cell>
          <cell r="N37">
            <v>549</v>
          </cell>
        </row>
        <row r="38">
          <cell r="D38" t="str">
            <v>Lakeside Middle School</v>
          </cell>
          <cell r="E38">
            <v>1</v>
          </cell>
          <cell r="F38">
            <v>55</v>
          </cell>
          <cell r="G38">
            <v>163</v>
          </cell>
          <cell r="H38">
            <v>71</v>
          </cell>
          <cell r="I38">
            <v>74</v>
          </cell>
          <cell r="J38">
            <v>1</v>
          </cell>
          <cell r="K38">
            <v>180</v>
          </cell>
          <cell r="L38">
            <v>387</v>
          </cell>
          <cell r="M38">
            <v>158</v>
          </cell>
          <cell r="N38">
            <v>545</v>
          </cell>
        </row>
        <row r="39">
          <cell r="D39" t="str">
            <v>Lane Middle School</v>
          </cell>
          <cell r="E39">
            <v>3</v>
          </cell>
          <cell r="F39">
            <v>30</v>
          </cell>
          <cell r="G39">
            <v>236</v>
          </cell>
          <cell r="H39">
            <v>133</v>
          </cell>
          <cell r="I39">
            <v>76</v>
          </cell>
          <cell r="J39">
            <v>1</v>
          </cell>
          <cell r="K39">
            <v>247</v>
          </cell>
          <cell r="L39">
            <v>469</v>
          </cell>
          <cell r="M39">
            <v>257</v>
          </cell>
          <cell r="N39">
            <v>726</v>
          </cell>
        </row>
        <row r="40">
          <cell r="D40" t="str">
            <v>Memorial Park Middle School</v>
          </cell>
          <cell r="E40">
            <v>1</v>
          </cell>
          <cell r="F40">
            <v>17</v>
          </cell>
          <cell r="G40">
            <v>166</v>
          </cell>
          <cell r="H40">
            <v>166</v>
          </cell>
          <cell r="I40">
            <v>46</v>
          </cell>
          <cell r="J40">
            <v>3</v>
          </cell>
          <cell r="K40">
            <v>217</v>
          </cell>
          <cell r="L40">
            <v>379</v>
          </cell>
          <cell r="M40">
            <v>237</v>
          </cell>
          <cell r="N40">
            <v>616</v>
          </cell>
        </row>
        <row r="41">
          <cell r="D41" t="str">
            <v>Miami Middle School</v>
          </cell>
          <cell r="E41">
            <v>2</v>
          </cell>
          <cell r="F41">
            <v>101</v>
          </cell>
          <cell r="G41">
            <v>207</v>
          </cell>
          <cell r="H41">
            <v>115</v>
          </cell>
          <cell r="I41">
            <v>47</v>
          </cell>
          <cell r="K41">
            <v>113</v>
          </cell>
          <cell r="L41">
            <v>436</v>
          </cell>
          <cell r="M41">
            <v>149</v>
          </cell>
          <cell r="N41">
            <v>585</v>
          </cell>
        </row>
        <row r="42">
          <cell r="D42" t="str">
            <v>Northwood Middle School</v>
          </cell>
          <cell r="E42">
            <v>4</v>
          </cell>
          <cell r="F42">
            <v>39</v>
          </cell>
          <cell r="G42">
            <v>98</v>
          </cell>
          <cell r="H42">
            <v>110</v>
          </cell>
          <cell r="I42">
            <v>71</v>
          </cell>
          <cell r="J42">
            <v>2</v>
          </cell>
          <cell r="K42">
            <v>271</v>
          </cell>
          <cell r="L42">
            <v>413</v>
          </cell>
          <cell r="M42">
            <v>182</v>
          </cell>
          <cell r="N42">
            <v>595</v>
          </cell>
        </row>
        <row r="43">
          <cell r="D43" t="str">
            <v>Portage Middle School</v>
          </cell>
          <cell r="F43">
            <v>4</v>
          </cell>
          <cell r="G43">
            <v>105</v>
          </cell>
          <cell r="H43">
            <v>123</v>
          </cell>
          <cell r="I43">
            <v>49</v>
          </cell>
          <cell r="K43">
            <v>167</v>
          </cell>
          <cell r="L43">
            <v>328</v>
          </cell>
          <cell r="M43">
            <v>120</v>
          </cell>
          <cell r="N43">
            <v>448</v>
          </cell>
        </row>
        <row r="44">
          <cell r="D44" t="str">
            <v>Weisser Park Elementary School</v>
          </cell>
          <cell r="E44">
            <v>3</v>
          </cell>
          <cell r="F44">
            <v>11</v>
          </cell>
          <cell r="G44">
            <v>205</v>
          </cell>
          <cell r="H44">
            <v>105</v>
          </cell>
          <cell r="I44">
            <v>47</v>
          </cell>
          <cell r="J44">
            <v>2</v>
          </cell>
          <cell r="K44">
            <v>226</v>
          </cell>
          <cell r="L44">
            <v>356</v>
          </cell>
          <cell r="M44">
            <v>243</v>
          </cell>
          <cell r="N44">
            <v>599</v>
          </cell>
        </row>
        <row r="45">
          <cell r="D45" t="str">
            <v>Fairfield Elementary School</v>
          </cell>
          <cell r="E45">
            <v>2</v>
          </cell>
          <cell r="F45">
            <v>31</v>
          </cell>
          <cell r="G45">
            <v>166</v>
          </cell>
          <cell r="H45">
            <v>173</v>
          </cell>
          <cell r="I45">
            <v>78</v>
          </cell>
          <cell r="K45">
            <v>87</v>
          </cell>
          <cell r="L45">
            <v>480</v>
          </cell>
          <cell r="M45">
            <v>57</v>
          </cell>
          <cell r="N45">
            <v>537</v>
          </cell>
        </row>
        <row r="46">
          <cell r="D46" t="str">
            <v>Merle J Abbett Elementary School</v>
          </cell>
          <cell r="F46">
            <v>6</v>
          </cell>
          <cell r="G46">
            <v>224</v>
          </cell>
          <cell r="H46">
            <v>173</v>
          </cell>
          <cell r="I46">
            <v>44</v>
          </cell>
          <cell r="J46">
            <v>1</v>
          </cell>
          <cell r="K46">
            <v>26</v>
          </cell>
          <cell r="L46">
            <v>403</v>
          </cell>
          <cell r="M46">
            <v>71</v>
          </cell>
          <cell r="N46">
            <v>474</v>
          </cell>
        </row>
        <row r="47">
          <cell r="D47" t="str">
            <v>Adams Elementary School</v>
          </cell>
          <cell r="F47">
            <v>23</v>
          </cell>
          <cell r="G47">
            <v>88</v>
          </cell>
          <cell r="H47">
            <v>96</v>
          </cell>
          <cell r="I47">
            <v>35</v>
          </cell>
          <cell r="K47">
            <v>48</v>
          </cell>
          <cell r="L47">
            <v>241</v>
          </cell>
          <cell r="M47">
            <v>49</v>
          </cell>
          <cell r="N47">
            <v>290</v>
          </cell>
        </row>
        <row r="48">
          <cell r="D48" t="str">
            <v>Bloomingdale Elementary School</v>
          </cell>
          <cell r="F48">
            <v>5</v>
          </cell>
          <cell r="G48">
            <v>77</v>
          </cell>
          <cell r="H48">
            <v>55</v>
          </cell>
          <cell r="I48">
            <v>51</v>
          </cell>
          <cell r="K48">
            <v>155</v>
          </cell>
          <cell r="L48">
            <v>269</v>
          </cell>
          <cell r="M48">
            <v>74</v>
          </cell>
          <cell r="N48">
            <v>343</v>
          </cell>
        </row>
        <row r="49">
          <cell r="D49" t="str">
            <v>Bunche Elementary School</v>
          </cell>
          <cell r="F49">
            <v>4</v>
          </cell>
          <cell r="G49">
            <v>62</v>
          </cell>
          <cell r="H49">
            <v>38</v>
          </cell>
          <cell r="I49">
            <v>29</v>
          </cell>
          <cell r="K49">
            <v>103</v>
          </cell>
          <cell r="L49">
            <v>102</v>
          </cell>
          <cell r="M49">
            <v>134</v>
          </cell>
          <cell r="N49">
            <v>236</v>
          </cell>
        </row>
        <row r="50">
          <cell r="D50" t="str">
            <v>Brentwood Elementary School</v>
          </cell>
          <cell r="F50">
            <v>63</v>
          </cell>
          <cell r="G50">
            <v>173</v>
          </cell>
          <cell r="H50">
            <v>60</v>
          </cell>
          <cell r="I50">
            <v>49</v>
          </cell>
          <cell r="K50">
            <v>150</v>
          </cell>
          <cell r="L50">
            <v>346</v>
          </cell>
          <cell r="M50">
            <v>149</v>
          </cell>
          <cell r="N50">
            <v>495</v>
          </cell>
        </row>
        <row r="51">
          <cell r="D51" t="str">
            <v>Fred H Croninger Elementary School</v>
          </cell>
          <cell r="E51">
            <v>2</v>
          </cell>
          <cell r="F51">
            <v>18</v>
          </cell>
          <cell r="G51">
            <v>90</v>
          </cell>
          <cell r="H51">
            <v>30</v>
          </cell>
          <cell r="I51">
            <v>43</v>
          </cell>
          <cell r="K51">
            <v>463</v>
          </cell>
          <cell r="L51">
            <v>165</v>
          </cell>
          <cell r="M51">
            <v>481</v>
          </cell>
          <cell r="N51">
            <v>646</v>
          </cell>
        </row>
        <row r="52">
          <cell r="D52" t="str">
            <v>Forest Park Elementary School</v>
          </cell>
          <cell r="F52">
            <v>84</v>
          </cell>
          <cell r="G52">
            <v>139</v>
          </cell>
          <cell r="H52">
            <v>77</v>
          </cell>
          <cell r="I52">
            <v>68</v>
          </cell>
          <cell r="J52">
            <v>3</v>
          </cell>
          <cell r="K52">
            <v>209</v>
          </cell>
          <cell r="L52">
            <v>401</v>
          </cell>
          <cell r="M52">
            <v>179</v>
          </cell>
          <cell r="N52">
            <v>580</v>
          </cell>
        </row>
        <row r="53">
          <cell r="D53" t="str">
            <v>Franke Park Elementary School</v>
          </cell>
          <cell r="F53">
            <v>19</v>
          </cell>
          <cell r="G53">
            <v>45</v>
          </cell>
          <cell r="H53">
            <v>103</v>
          </cell>
          <cell r="I53">
            <v>52</v>
          </cell>
          <cell r="K53">
            <v>253</v>
          </cell>
          <cell r="L53">
            <v>325</v>
          </cell>
          <cell r="M53">
            <v>147</v>
          </cell>
          <cell r="N53">
            <v>472</v>
          </cell>
        </row>
        <row r="54">
          <cell r="D54" t="str">
            <v>Glenwood Park Elementary School</v>
          </cell>
          <cell r="E54">
            <v>2</v>
          </cell>
          <cell r="F54">
            <v>81</v>
          </cell>
          <cell r="G54">
            <v>109</v>
          </cell>
          <cell r="H54">
            <v>50</v>
          </cell>
          <cell r="I54">
            <v>58</v>
          </cell>
          <cell r="K54">
            <v>309</v>
          </cell>
          <cell r="L54">
            <v>367</v>
          </cell>
          <cell r="M54">
            <v>242</v>
          </cell>
          <cell r="N54">
            <v>609</v>
          </cell>
        </row>
        <row r="55">
          <cell r="D55" t="str">
            <v>J Wilbur Haley Elementary School</v>
          </cell>
          <cell r="E55">
            <v>1</v>
          </cell>
          <cell r="F55">
            <v>31</v>
          </cell>
          <cell r="G55">
            <v>176</v>
          </cell>
          <cell r="H55">
            <v>73</v>
          </cell>
          <cell r="I55">
            <v>88</v>
          </cell>
          <cell r="K55">
            <v>257</v>
          </cell>
          <cell r="L55">
            <v>362</v>
          </cell>
          <cell r="M55">
            <v>264</v>
          </cell>
          <cell r="N55">
            <v>626</v>
          </cell>
        </row>
        <row r="56">
          <cell r="D56" t="str">
            <v>Wayne High School</v>
          </cell>
          <cell r="E56">
            <v>5</v>
          </cell>
          <cell r="F56">
            <v>122</v>
          </cell>
          <cell r="G56">
            <v>432</v>
          </cell>
          <cell r="H56">
            <v>228</v>
          </cell>
          <cell r="I56">
            <v>105</v>
          </cell>
          <cell r="K56">
            <v>477</v>
          </cell>
          <cell r="L56">
            <v>852</v>
          </cell>
          <cell r="M56">
            <v>517</v>
          </cell>
          <cell r="N56">
            <v>1369</v>
          </cell>
        </row>
        <row r="57">
          <cell r="D57" t="str">
            <v>Harrison Hill Elementary School</v>
          </cell>
          <cell r="F57">
            <v>95</v>
          </cell>
          <cell r="G57">
            <v>166</v>
          </cell>
          <cell r="H57">
            <v>209</v>
          </cell>
          <cell r="I57">
            <v>63</v>
          </cell>
          <cell r="K57">
            <v>112</v>
          </cell>
          <cell r="L57">
            <v>501</v>
          </cell>
          <cell r="M57">
            <v>144</v>
          </cell>
          <cell r="N57">
            <v>645</v>
          </cell>
        </row>
        <row r="58">
          <cell r="D58" t="str">
            <v>Mabel K Holland Elementary School</v>
          </cell>
          <cell r="E58">
            <v>1</v>
          </cell>
          <cell r="F58">
            <v>22</v>
          </cell>
          <cell r="G58">
            <v>39</v>
          </cell>
          <cell r="H58">
            <v>69</v>
          </cell>
          <cell r="I58">
            <v>56</v>
          </cell>
          <cell r="K58">
            <v>246</v>
          </cell>
          <cell r="L58">
            <v>264</v>
          </cell>
          <cell r="M58">
            <v>169</v>
          </cell>
          <cell r="N58">
            <v>433</v>
          </cell>
        </row>
        <row r="59">
          <cell r="D59" t="str">
            <v>Indian Village Elementary School</v>
          </cell>
          <cell r="E59">
            <v>5</v>
          </cell>
          <cell r="F59">
            <v>5</v>
          </cell>
          <cell r="G59">
            <v>118</v>
          </cell>
          <cell r="H59">
            <v>102</v>
          </cell>
          <cell r="I59">
            <v>46</v>
          </cell>
          <cell r="K59">
            <v>158</v>
          </cell>
          <cell r="L59">
            <v>288</v>
          </cell>
          <cell r="M59">
            <v>146</v>
          </cell>
          <cell r="N59">
            <v>434</v>
          </cell>
        </row>
        <row r="60">
          <cell r="D60" t="str">
            <v>John S Irwin Elementary School</v>
          </cell>
          <cell r="F60">
            <v>2</v>
          </cell>
          <cell r="G60">
            <v>152</v>
          </cell>
          <cell r="H60">
            <v>38</v>
          </cell>
          <cell r="I60">
            <v>34</v>
          </cell>
          <cell r="K60">
            <v>74</v>
          </cell>
          <cell r="L60">
            <v>185</v>
          </cell>
          <cell r="M60">
            <v>115</v>
          </cell>
          <cell r="N60">
            <v>300</v>
          </cell>
        </row>
        <row r="61">
          <cell r="D61" t="str">
            <v>Lindley Elementary School</v>
          </cell>
          <cell r="E61">
            <v>2</v>
          </cell>
          <cell r="F61">
            <v>6</v>
          </cell>
          <cell r="G61">
            <v>70</v>
          </cell>
          <cell r="H61">
            <v>115</v>
          </cell>
          <cell r="I61">
            <v>51</v>
          </cell>
          <cell r="J61">
            <v>3</v>
          </cell>
          <cell r="K61">
            <v>88</v>
          </cell>
          <cell r="L61">
            <v>206</v>
          </cell>
          <cell r="M61">
            <v>129</v>
          </cell>
          <cell r="N61">
            <v>335</v>
          </cell>
        </row>
        <row r="62">
          <cell r="D62" t="str">
            <v>Maplewood Elementary School</v>
          </cell>
          <cell r="E62">
            <v>3</v>
          </cell>
          <cell r="F62">
            <v>21</v>
          </cell>
          <cell r="G62">
            <v>136</v>
          </cell>
          <cell r="H62">
            <v>53</v>
          </cell>
          <cell r="I62">
            <v>64</v>
          </cell>
          <cell r="K62">
            <v>197</v>
          </cell>
          <cell r="L62">
            <v>315</v>
          </cell>
          <cell r="M62">
            <v>159</v>
          </cell>
          <cell r="N62">
            <v>474</v>
          </cell>
        </row>
        <row r="63">
          <cell r="D63" t="str">
            <v>Willard Shambaugh Elementary Sch</v>
          </cell>
          <cell r="F63">
            <v>4</v>
          </cell>
          <cell r="G63">
            <v>24</v>
          </cell>
          <cell r="H63">
            <v>30</v>
          </cell>
          <cell r="I63">
            <v>24</v>
          </cell>
          <cell r="K63">
            <v>215</v>
          </cell>
          <cell r="L63">
            <v>128</v>
          </cell>
          <cell r="M63">
            <v>169</v>
          </cell>
          <cell r="N63">
            <v>297</v>
          </cell>
        </row>
        <row r="64">
          <cell r="D64" t="str">
            <v>Northcrest Elementary School</v>
          </cell>
          <cell r="F64">
            <v>79</v>
          </cell>
          <cell r="G64">
            <v>135</v>
          </cell>
          <cell r="H64">
            <v>87</v>
          </cell>
          <cell r="I64">
            <v>41</v>
          </cell>
          <cell r="K64">
            <v>95</v>
          </cell>
          <cell r="L64">
            <v>313</v>
          </cell>
          <cell r="M64">
            <v>124</v>
          </cell>
          <cell r="N64">
            <v>437</v>
          </cell>
        </row>
        <row r="65">
          <cell r="D65" t="str">
            <v>Northrop High School</v>
          </cell>
          <cell r="E65">
            <v>8</v>
          </cell>
          <cell r="F65">
            <v>98</v>
          </cell>
          <cell r="G65">
            <v>333</v>
          </cell>
          <cell r="H65">
            <v>305</v>
          </cell>
          <cell r="I65">
            <v>140</v>
          </cell>
          <cell r="K65">
            <v>1148</v>
          </cell>
          <cell r="L65">
            <v>964</v>
          </cell>
          <cell r="M65">
            <v>1068</v>
          </cell>
          <cell r="N65">
            <v>2032</v>
          </cell>
        </row>
        <row r="66">
          <cell r="D66" t="str">
            <v>Francis M Price Elementary School</v>
          </cell>
          <cell r="F66">
            <v>15</v>
          </cell>
          <cell r="G66">
            <v>43</v>
          </cell>
          <cell r="H66">
            <v>83</v>
          </cell>
          <cell r="I66">
            <v>50</v>
          </cell>
          <cell r="J66">
            <v>1</v>
          </cell>
          <cell r="K66">
            <v>310</v>
          </cell>
          <cell r="L66">
            <v>318</v>
          </cell>
          <cell r="M66">
            <v>184</v>
          </cell>
          <cell r="N66">
            <v>502</v>
          </cell>
        </row>
        <row r="67">
          <cell r="D67" t="str">
            <v>Saint Joseph Central School</v>
          </cell>
          <cell r="F67">
            <v>18</v>
          </cell>
          <cell r="G67">
            <v>47</v>
          </cell>
          <cell r="H67">
            <v>23</v>
          </cell>
          <cell r="I67">
            <v>46</v>
          </cell>
          <cell r="J67">
            <v>6</v>
          </cell>
          <cell r="K67">
            <v>298</v>
          </cell>
          <cell r="L67">
            <v>195</v>
          </cell>
          <cell r="M67">
            <v>243</v>
          </cell>
          <cell r="N67">
            <v>438</v>
          </cell>
        </row>
        <row r="68">
          <cell r="D68" t="str">
            <v>Robert C Harris Elementary School</v>
          </cell>
          <cell r="F68">
            <v>23</v>
          </cell>
          <cell r="G68">
            <v>54</v>
          </cell>
          <cell r="H68">
            <v>50</v>
          </cell>
          <cell r="I68">
            <v>33</v>
          </cell>
          <cell r="J68">
            <v>1</v>
          </cell>
          <cell r="K68">
            <v>237</v>
          </cell>
          <cell r="L68">
            <v>204</v>
          </cell>
          <cell r="M68">
            <v>194</v>
          </cell>
          <cell r="N68">
            <v>398</v>
          </cell>
        </row>
        <row r="69">
          <cell r="D69" t="str">
            <v>Shawnee Middle School</v>
          </cell>
          <cell r="E69">
            <v>3</v>
          </cell>
          <cell r="F69">
            <v>49</v>
          </cell>
          <cell r="G69">
            <v>158</v>
          </cell>
          <cell r="H69">
            <v>137</v>
          </cell>
          <cell r="I69">
            <v>74</v>
          </cell>
          <cell r="K69">
            <v>293</v>
          </cell>
          <cell r="L69">
            <v>433</v>
          </cell>
          <cell r="M69">
            <v>281</v>
          </cell>
          <cell r="N69">
            <v>714</v>
          </cell>
        </row>
        <row r="70">
          <cell r="D70" t="str">
            <v>Whitney M Young Early Childhood</v>
          </cell>
          <cell r="E70">
            <v>1</v>
          </cell>
          <cell r="F70">
            <v>6</v>
          </cell>
          <cell r="G70">
            <v>65</v>
          </cell>
          <cell r="H70">
            <v>43</v>
          </cell>
          <cell r="I70">
            <v>9</v>
          </cell>
          <cell r="K70">
            <v>96</v>
          </cell>
          <cell r="L70">
            <v>115</v>
          </cell>
          <cell r="M70">
            <v>105</v>
          </cell>
          <cell r="N70">
            <v>220</v>
          </cell>
        </row>
        <row r="71">
          <cell r="D71" t="str">
            <v>Levan R Scott Academy</v>
          </cell>
          <cell r="F71">
            <v>85</v>
          </cell>
          <cell r="G71">
            <v>173</v>
          </cell>
          <cell r="H71">
            <v>81</v>
          </cell>
          <cell r="I71">
            <v>27</v>
          </cell>
          <cell r="K71">
            <v>20</v>
          </cell>
          <cell r="L71">
            <v>320</v>
          </cell>
          <cell r="M71">
            <v>66</v>
          </cell>
          <cell r="N71">
            <v>386</v>
          </cell>
        </row>
        <row r="72">
          <cell r="D72" t="str">
            <v>South Wayne Elementary School</v>
          </cell>
          <cell r="E72">
            <v>1</v>
          </cell>
          <cell r="F72">
            <v>9</v>
          </cell>
          <cell r="G72">
            <v>145</v>
          </cell>
          <cell r="H72">
            <v>125</v>
          </cell>
          <cell r="I72">
            <v>60</v>
          </cell>
          <cell r="K72">
            <v>79</v>
          </cell>
          <cell r="L72">
            <v>312</v>
          </cell>
          <cell r="M72">
            <v>107</v>
          </cell>
          <cell r="N72">
            <v>419</v>
          </cell>
        </row>
        <row r="73">
          <cell r="D73" t="str">
            <v>Study Elementary School</v>
          </cell>
          <cell r="E73">
            <v>2</v>
          </cell>
          <cell r="F73">
            <v>9</v>
          </cell>
          <cell r="G73">
            <v>65</v>
          </cell>
          <cell r="H73">
            <v>96</v>
          </cell>
          <cell r="I73">
            <v>30</v>
          </cell>
          <cell r="J73">
            <v>1</v>
          </cell>
          <cell r="K73">
            <v>89</v>
          </cell>
          <cell r="L73">
            <v>233</v>
          </cell>
          <cell r="M73">
            <v>59</v>
          </cell>
          <cell r="N73">
            <v>292</v>
          </cell>
        </row>
        <row r="74">
          <cell r="D74" t="str">
            <v>Washington Elementary School</v>
          </cell>
          <cell r="G74">
            <v>48</v>
          </cell>
          <cell r="H74">
            <v>54</v>
          </cell>
          <cell r="I74">
            <v>28</v>
          </cell>
          <cell r="K74">
            <v>113</v>
          </cell>
          <cell r="L74">
            <v>185</v>
          </cell>
          <cell r="M74">
            <v>58</v>
          </cell>
          <cell r="N74">
            <v>243</v>
          </cell>
        </row>
        <row r="75">
          <cell r="D75" t="str">
            <v>Washington Center Elementary Sch</v>
          </cell>
          <cell r="E75">
            <v>2</v>
          </cell>
          <cell r="F75">
            <v>26</v>
          </cell>
          <cell r="G75">
            <v>58</v>
          </cell>
          <cell r="H75">
            <v>46</v>
          </cell>
          <cell r="I75">
            <v>55</v>
          </cell>
          <cell r="J75">
            <v>3</v>
          </cell>
          <cell r="K75">
            <v>298</v>
          </cell>
          <cell r="L75">
            <v>245</v>
          </cell>
          <cell r="M75">
            <v>243</v>
          </cell>
          <cell r="N75">
            <v>488</v>
          </cell>
        </row>
        <row r="76">
          <cell r="D76" t="str">
            <v>Lincoln Elementary School</v>
          </cell>
          <cell r="E76">
            <v>2</v>
          </cell>
          <cell r="F76">
            <v>40</v>
          </cell>
          <cell r="G76">
            <v>166</v>
          </cell>
          <cell r="H76">
            <v>134</v>
          </cell>
          <cell r="I76">
            <v>59</v>
          </cell>
          <cell r="K76">
            <v>281</v>
          </cell>
          <cell r="L76">
            <v>425</v>
          </cell>
          <cell r="M76">
            <v>257</v>
          </cell>
          <cell r="N76">
            <v>682</v>
          </cell>
        </row>
        <row r="77">
          <cell r="D77" t="str">
            <v>Waynedale Elementary School</v>
          </cell>
          <cell r="F77">
            <v>89</v>
          </cell>
          <cell r="G77">
            <v>109</v>
          </cell>
          <cell r="H77">
            <v>48</v>
          </cell>
          <cell r="I77">
            <v>56</v>
          </cell>
          <cell r="J77">
            <v>1</v>
          </cell>
          <cell r="K77">
            <v>181</v>
          </cell>
          <cell r="L77">
            <v>320</v>
          </cell>
          <cell r="M77">
            <v>164</v>
          </cell>
          <cell r="N77">
            <v>484</v>
          </cell>
        </row>
        <row r="78">
          <cell r="D78" t="str">
            <v>Arlington Elementary School</v>
          </cell>
          <cell r="E78">
            <v>1</v>
          </cell>
          <cell r="F78">
            <v>26</v>
          </cell>
          <cell r="G78">
            <v>120</v>
          </cell>
          <cell r="H78">
            <v>83</v>
          </cell>
          <cell r="I78">
            <v>49</v>
          </cell>
          <cell r="K78">
            <v>205</v>
          </cell>
          <cell r="L78">
            <v>240</v>
          </cell>
          <cell r="M78">
            <v>244</v>
          </cell>
          <cell r="N78">
            <v>484</v>
          </cell>
        </row>
        <row r="79">
          <cell r="D79" t="str">
            <v>Prince Chapman Academy</v>
          </cell>
          <cell r="F79">
            <v>355</v>
          </cell>
          <cell r="G79">
            <v>240</v>
          </cell>
          <cell r="H79">
            <v>127</v>
          </cell>
          <cell r="I79">
            <v>47</v>
          </cell>
          <cell r="K79">
            <v>57</v>
          </cell>
          <cell r="L79">
            <v>722</v>
          </cell>
          <cell r="M79">
            <v>104</v>
          </cell>
          <cell r="N79">
            <v>826</v>
          </cell>
        </row>
        <row r="80">
          <cell r="D80" t="str">
            <v>Leo Junior/Senior High School</v>
          </cell>
          <cell r="E80">
            <v>3</v>
          </cell>
          <cell r="F80">
            <v>46</v>
          </cell>
          <cell r="G80">
            <v>25</v>
          </cell>
          <cell r="H80">
            <v>59</v>
          </cell>
          <cell r="I80">
            <v>47</v>
          </cell>
          <cell r="K80">
            <v>1236</v>
          </cell>
          <cell r="L80">
            <v>272</v>
          </cell>
          <cell r="M80">
            <v>1144</v>
          </cell>
          <cell r="N80">
            <v>1416</v>
          </cell>
        </row>
        <row r="81">
          <cell r="D81" t="str">
            <v>Leo Elementary School</v>
          </cell>
          <cell r="E81">
            <v>2</v>
          </cell>
          <cell r="F81">
            <v>4</v>
          </cell>
          <cell r="G81">
            <v>4</v>
          </cell>
          <cell r="H81">
            <v>26</v>
          </cell>
          <cell r="I81">
            <v>26</v>
          </cell>
          <cell r="K81">
            <v>515</v>
          </cell>
          <cell r="L81">
            <v>119</v>
          </cell>
          <cell r="M81">
            <v>458</v>
          </cell>
          <cell r="N81">
            <v>577</v>
          </cell>
        </row>
        <row r="82">
          <cell r="D82" t="str">
            <v>Heritage Jr/Sr High School</v>
          </cell>
          <cell r="E82">
            <v>2</v>
          </cell>
          <cell r="F82">
            <v>119</v>
          </cell>
          <cell r="G82">
            <v>60</v>
          </cell>
          <cell r="H82">
            <v>65</v>
          </cell>
          <cell r="I82">
            <v>44</v>
          </cell>
          <cell r="K82">
            <v>510</v>
          </cell>
          <cell r="L82">
            <v>457</v>
          </cell>
          <cell r="M82">
            <v>343</v>
          </cell>
          <cell r="N82">
            <v>800</v>
          </cell>
        </row>
        <row r="83">
          <cell r="D83" t="str">
            <v>New Haven Primary School</v>
          </cell>
          <cell r="F83">
            <v>5</v>
          </cell>
          <cell r="G83">
            <v>41</v>
          </cell>
          <cell r="H83">
            <v>31</v>
          </cell>
          <cell r="I83">
            <v>33</v>
          </cell>
          <cell r="K83">
            <v>340</v>
          </cell>
          <cell r="L83">
            <v>313</v>
          </cell>
          <cell r="M83">
            <v>137</v>
          </cell>
          <cell r="N83">
            <v>450</v>
          </cell>
        </row>
        <row r="84">
          <cell r="D84" t="str">
            <v>Heritage Elementary School</v>
          </cell>
          <cell r="E84">
            <v>1</v>
          </cell>
          <cell r="F84">
            <v>12</v>
          </cell>
          <cell r="G84">
            <v>62</v>
          </cell>
          <cell r="H84">
            <v>51</v>
          </cell>
          <cell r="I84">
            <v>31</v>
          </cell>
          <cell r="K84">
            <v>354</v>
          </cell>
          <cell r="L84">
            <v>340</v>
          </cell>
          <cell r="M84">
            <v>171</v>
          </cell>
          <cell r="N84">
            <v>511</v>
          </cell>
        </row>
        <row r="85">
          <cell r="D85" t="str">
            <v>Woodlan Jr/Sr High School</v>
          </cell>
          <cell r="F85">
            <v>30</v>
          </cell>
          <cell r="G85">
            <v>24</v>
          </cell>
          <cell r="H85">
            <v>30</v>
          </cell>
          <cell r="I85">
            <v>20</v>
          </cell>
          <cell r="J85">
            <v>1</v>
          </cell>
          <cell r="K85">
            <v>601</v>
          </cell>
          <cell r="L85">
            <v>234</v>
          </cell>
          <cell r="M85">
            <v>472</v>
          </cell>
          <cell r="N85">
            <v>706</v>
          </cell>
        </row>
        <row r="86">
          <cell r="D86" t="str">
            <v>Cedarville Elementary School</v>
          </cell>
          <cell r="F86">
            <v>3</v>
          </cell>
          <cell r="G86">
            <v>22</v>
          </cell>
          <cell r="H86">
            <v>23</v>
          </cell>
          <cell r="I86">
            <v>43</v>
          </cell>
          <cell r="K86">
            <v>725</v>
          </cell>
          <cell r="L86">
            <v>184</v>
          </cell>
          <cell r="M86">
            <v>632</v>
          </cell>
          <cell r="N86">
            <v>816</v>
          </cell>
        </row>
        <row r="87">
          <cell r="D87" t="str">
            <v>Paul Harding Jr High School</v>
          </cell>
          <cell r="F87">
            <v>178</v>
          </cell>
          <cell r="G87">
            <v>116</v>
          </cell>
          <cell r="H87">
            <v>48</v>
          </cell>
          <cell r="I87">
            <v>32</v>
          </cell>
          <cell r="K87">
            <v>19</v>
          </cell>
          <cell r="L87">
            <v>357</v>
          </cell>
          <cell r="M87">
            <v>36</v>
          </cell>
          <cell r="N87">
            <v>393</v>
          </cell>
        </row>
        <row r="88">
          <cell r="D88" t="str">
            <v>New Haven High School</v>
          </cell>
          <cell r="E88">
            <v>1</v>
          </cell>
          <cell r="F88">
            <v>61</v>
          </cell>
          <cell r="G88">
            <v>319</v>
          </cell>
          <cell r="H88">
            <v>107</v>
          </cell>
          <cell r="I88">
            <v>62</v>
          </cell>
          <cell r="K88">
            <v>513</v>
          </cell>
          <cell r="L88">
            <v>695</v>
          </cell>
          <cell r="M88">
            <v>368</v>
          </cell>
          <cell r="N88">
            <v>1063</v>
          </cell>
        </row>
        <row r="89">
          <cell r="D89" t="str">
            <v>New Haven Middle School</v>
          </cell>
          <cell r="E89">
            <v>2</v>
          </cell>
          <cell r="F89">
            <v>5</v>
          </cell>
          <cell r="G89">
            <v>37</v>
          </cell>
          <cell r="H89">
            <v>28</v>
          </cell>
          <cell r="I89">
            <v>39</v>
          </cell>
          <cell r="J89">
            <v>1</v>
          </cell>
          <cell r="K89">
            <v>339</v>
          </cell>
          <cell r="L89">
            <v>299</v>
          </cell>
          <cell r="M89">
            <v>152</v>
          </cell>
          <cell r="N89">
            <v>451</v>
          </cell>
        </row>
        <row r="90">
          <cell r="D90" t="str">
            <v>New Haven Intermediate School</v>
          </cell>
          <cell r="F90">
            <v>6</v>
          </cell>
          <cell r="G90">
            <v>63</v>
          </cell>
          <cell r="H90">
            <v>29</v>
          </cell>
          <cell r="I90">
            <v>34</v>
          </cell>
          <cell r="K90">
            <v>306</v>
          </cell>
          <cell r="L90">
            <v>311</v>
          </cell>
          <cell r="M90">
            <v>127</v>
          </cell>
          <cell r="N90">
            <v>438</v>
          </cell>
        </row>
        <row r="91">
          <cell r="D91" t="str">
            <v>Southwick Elementary School</v>
          </cell>
          <cell r="F91">
            <v>246</v>
          </cell>
          <cell r="G91">
            <v>171</v>
          </cell>
          <cell r="H91">
            <v>97</v>
          </cell>
          <cell r="I91">
            <v>24</v>
          </cell>
          <cell r="K91">
            <v>58</v>
          </cell>
          <cell r="L91">
            <v>503</v>
          </cell>
          <cell r="M91">
            <v>93</v>
          </cell>
          <cell r="N91">
            <v>596</v>
          </cell>
        </row>
        <row r="92">
          <cell r="D92" t="str">
            <v>EACS Early Childhood Preschool</v>
          </cell>
          <cell r="F92">
            <v>2</v>
          </cell>
          <cell r="G92">
            <v>1</v>
          </cell>
          <cell r="H92">
            <v>6</v>
          </cell>
          <cell r="I92">
            <v>1</v>
          </cell>
          <cell r="K92">
            <v>36</v>
          </cell>
          <cell r="L92">
            <v>17</v>
          </cell>
          <cell r="M92">
            <v>29</v>
          </cell>
          <cell r="N92">
            <v>46</v>
          </cell>
        </row>
        <row r="93">
          <cell r="D93" t="str">
            <v>Woodlan Elementary School</v>
          </cell>
          <cell r="F93">
            <v>3</v>
          </cell>
          <cell r="G93">
            <v>6</v>
          </cell>
          <cell r="H93">
            <v>17</v>
          </cell>
          <cell r="I93">
            <v>23</v>
          </cell>
          <cell r="K93">
            <v>495</v>
          </cell>
          <cell r="L93">
            <v>215</v>
          </cell>
          <cell r="M93">
            <v>329</v>
          </cell>
          <cell r="N93">
            <v>544</v>
          </cell>
        </row>
        <row r="94">
          <cell r="D94" t="str">
            <v>East Allen University</v>
          </cell>
          <cell r="F94">
            <v>92</v>
          </cell>
          <cell r="G94">
            <v>33</v>
          </cell>
          <cell r="H94">
            <v>43</v>
          </cell>
          <cell r="I94">
            <v>16</v>
          </cell>
          <cell r="K94">
            <v>129</v>
          </cell>
          <cell r="L94">
            <v>202</v>
          </cell>
          <cell r="M94">
            <v>111</v>
          </cell>
          <cell r="N94">
            <v>313</v>
          </cell>
        </row>
        <row r="95">
          <cell r="D95" t="str">
            <v>Clifty Creek Elementary School</v>
          </cell>
          <cell r="E95">
            <v>2</v>
          </cell>
          <cell r="F95">
            <v>28</v>
          </cell>
          <cell r="G95">
            <v>12</v>
          </cell>
          <cell r="H95">
            <v>163</v>
          </cell>
          <cell r="I95">
            <v>32</v>
          </cell>
          <cell r="K95">
            <v>311</v>
          </cell>
          <cell r="L95">
            <v>421</v>
          </cell>
          <cell r="M95">
            <v>127</v>
          </cell>
          <cell r="N95">
            <v>548</v>
          </cell>
        </row>
        <row r="96">
          <cell r="D96" t="str">
            <v>CSA Lincoln Campus</v>
          </cell>
          <cell r="F96">
            <v>25</v>
          </cell>
          <cell r="G96">
            <v>5</v>
          </cell>
          <cell r="H96">
            <v>23</v>
          </cell>
          <cell r="I96">
            <v>12</v>
          </cell>
          <cell r="J96">
            <v>1</v>
          </cell>
          <cell r="K96">
            <v>286</v>
          </cell>
          <cell r="L96">
            <v>97</v>
          </cell>
          <cell r="M96">
            <v>255</v>
          </cell>
          <cell r="N96">
            <v>352</v>
          </cell>
        </row>
        <row r="97">
          <cell r="D97" t="str">
            <v>Mount Healthy Elementary School</v>
          </cell>
          <cell r="E97">
            <v>1</v>
          </cell>
          <cell r="F97">
            <v>2</v>
          </cell>
          <cell r="G97">
            <v>1</v>
          </cell>
          <cell r="H97">
            <v>45</v>
          </cell>
          <cell r="I97">
            <v>15</v>
          </cell>
          <cell r="K97">
            <v>393</v>
          </cell>
          <cell r="L97">
            <v>205</v>
          </cell>
          <cell r="M97">
            <v>252</v>
          </cell>
          <cell r="N97">
            <v>457</v>
          </cell>
        </row>
        <row r="98">
          <cell r="D98" t="str">
            <v>Richard L Johnson Early Educ Cntr</v>
          </cell>
          <cell r="F98">
            <v>3</v>
          </cell>
          <cell r="G98">
            <v>6</v>
          </cell>
          <cell r="H98">
            <v>16</v>
          </cell>
          <cell r="I98">
            <v>8</v>
          </cell>
          <cell r="K98">
            <v>65</v>
          </cell>
          <cell r="L98">
            <v>67</v>
          </cell>
          <cell r="M98">
            <v>31</v>
          </cell>
          <cell r="N98">
            <v>98</v>
          </cell>
        </row>
        <row r="99">
          <cell r="D99" t="str">
            <v>Parkside Elementary School</v>
          </cell>
          <cell r="E99">
            <v>1</v>
          </cell>
          <cell r="F99">
            <v>107</v>
          </cell>
          <cell r="G99">
            <v>12</v>
          </cell>
          <cell r="H99">
            <v>172</v>
          </cell>
          <cell r="I99">
            <v>28</v>
          </cell>
          <cell r="K99">
            <v>430</v>
          </cell>
          <cell r="L99">
            <v>328</v>
          </cell>
          <cell r="M99">
            <v>422</v>
          </cell>
          <cell r="N99">
            <v>750</v>
          </cell>
        </row>
        <row r="100">
          <cell r="D100" t="str">
            <v>W D Richards Elementary School</v>
          </cell>
          <cell r="E100">
            <v>2</v>
          </cell>
          <cell r="F100">
            <v>22</v>
          </cell>
          <cell r="G100">
            <v>13</v>
          </cell>
          <cell r="H100">
            <v>109</v>
          </cell>
          <cell r="I100">
            <v>29</v>
          </cell>
          <cell r="J100">
            <v>2</v>
          </cell>
          <cell r="K100">
            <v>389</v>
          </cell>
          <cell r="L100">
            <v>243</v>
          </cell>
          <cell r="M100">
            <v>323</v>
          </cell>
          <cell r="N100">
            <v>566</v>
          </cell>
        </row>
        <row r="101">
          <cell r="D101" t="str">
            <v>Rockcreek Elementary School</v>
          </cell>
          <cell r="F101">
            <v>1</v>
          </cell>
          <cell r="G101">
            <v>3</v>
          </cell>
          <cell r="H101">
            <v>15</v>
          </cell>
          <cell r="I101">
            <v>10</v>
          </cell>
          <cell r="J101">
            <v>1</v>
          </cell>
          <cell r="K101">
            <v>342</v>
          </cell>
          <cell r="L101">
            <v>152</v>
          </cell>
          <cell r="M101">
            <v>220</v>
          </cell>
          <cell r="N101">
            <v>372</v>
          </cell>
        </row>
        <row r="102">
          <cell r="D102" t="str">
            <v>Lillian Schmitt Elementary School</v>
          </cell>
          <cell r="E102">
            <v>3</v>
          </cell>
          <cell r="F102">
            <v>14</v>
          </cell>
          <cell r="G102">
            <v>28</v>
          </cell>
          <cell r="H102">
            <v>84</v>
          </cell>
          <cell r="I102">
            <v>45</v>
          </cell>
          <cell r="J102">
            <v>1</v>
          </cell>
          <cell r="K102">
            <v>482</v>
          </cell>
          <cell r="L102">
            <v>499</v>
          </cell>
          <cell r="M102">
            <v>158</v>
          </cell>
          <cell r="N102">
            <v>657</v>
          </cell>
        </row>
        <row r="103">
          <cell r="D103" t="str">
            <v>L F Smith Elementary</v>
          </cell>
          <cell r="F103">
            <v>27</v>
          </cell>
          <cell r="G103">
            <v>25</v>
          </cell>
          <cell r="H103">
            <v>61</v>
          </cell>
          <cell r="I103">
            <v>39</v>
          </cell>
          <cell r="K103">
            <v>345</v>
          </cell>
          <cell r="L103">
            <v>315</v>
          </cell>
          <cell r="M103">
            <v>182</v>
          </cell>
          <cell r="N103">
            <v>497</v>
          </cell>
        </row>
        <row r="104">
          <cell r="D104" t="str">
            <v>CSA Fodrea Campus</v>
          </cell>
          <cell r="E104">
            <v>2</v>
          </cell>
          <cell r="F104">
            <v>84</v>
          </cell>
          <cell r="G104">
            <v>6</v>
          </cell>
          <cell r="H104">
            <v>44</v>
          </cell>
          <cell r="I104">
            <v>15</v>
          </cell>
          <cell r="K104">
            <v>227</v>
          </cell>
          <cell r="L104">
            <v>147</v>
          </cell>
          <cell r="M104">
            <v>231</v>
          </cell>
          <cell r="N104">
            <v>378</v>
          </cell>
        </row>
        <row r="105">
          <cell r="D105" t="str">
            <v>Taylorsville Elementary School</v>
          </cell>
          <cell r="E105">
            <v>1</v>
          </cell>
          <cell r="F105">
            <v>3</v>
          </cell>
          <cell r="G105">
            <v>6</v>
          </cell>
          <cell r="H105">
            <v>239</v>
          </cell>
          <cell r="I105">
            <v>20</v>
          </cell>
          <cell r="J105">
            <v>1</v>
          </cell>
          <cell r="K105">
            <v>370</v>
          </cell>
          <cell r="L105">
            <v>465</v>
          </cell>
          <cell r="M105">
            <v>175</v>
          </cell>
          <cell r="N105">
            <v>640</v>
          </cell>
        </row>
        <row r="106">
          <cell r="D106" t="str">
            <v>Central Middle School</v>
          </cell>
          <cell r="E106">
            <v>5</v>
          </cell>
          <cell r="F106">
            <v>42</v>
          </cell>
          <cell r="G106">
            <v>31</v>
          </cell>
          <cell r="H106">
            <v>88</v>
          </cell>
          <cell r="I106">
            <v>39</v>
          </cell>
          <cell r="K106">
            <v>670</v>
          </cell>
          <cell r="L106">
            <v>396</v>
          </cell>
          <cell r="M106">
            <v>479</v>
          </cell>
          <cell r="N106">
            <v>875</v>
          </cell>
        </row>
        <row r="107">
          <cell r="D107" t="str">
            <v>Southside Elementary School</v>
          </cell>
          <cell r="E107">
            <v>7</v>
          </cell>
          <cell r="F107">
            <v>257</v>
          </cell>
          <cell r="G107">
            <v>16</v>
          </cell>
          <cell r="H107">
            <v>116</v>
          </cell>
          <cell r="I107">
            <v>26</v>
          </cell>
          <cell r="J107">
            <v>1</v>
          </cell>
          <cell r="K107">
            <v>544</v>
          </cell>
          <cell r="L107">
            <v>210</v>
          </cell>
          <cell r="M107">
            <v>757</v>
          </cell>
          <cell r="N107">
            <v>967</v>
          </cell>
        </row>
        <row r="108">
          <cell r="D108" t="str">
            <v>Northside Middle School</v>
          </cell>
          <cell r="E108">
            <v>8</v>
          </cell>
          <cell r="F108">
            <v>44</v>
          </cell>
          <cell r="G108">
            <v>14</v>
          </cell>
          <cell r="H108">
            <v>184</v>
          </cell>
          <cell r="I108">
            <v>29</v>
          </cell>
          <cell r="J108">
            <v>1</v>
          </cell>
          <cell r="K108">
            <v>555</v>
          </cell>
          <cell r="L108">
            <v>398</v>
          </cell>
          <cell r="M108">
            <v>437</v>
          </cell>
          <cell r="N108">
            <v>835</v>
          </cell>
        </row>
        <row r="109">
          <cell r="D109" t="str">
            <v>Columbus North High School</v>
          </cell>
          <cell r="E109">
            <v>5</v>
          </cell>
          <cell r="F109">
            <v>133</v>
          </cell>
          <cell r="G109">
            <v>53</v>
          </cell>
          <cell r="H109">
            <v>352</v>
          </cell>
          <cell r="I109">
            <v>71</v>
          </cell>
          <cell r="J109">
            <v>1</v>
          </cell>
          <cell r="K109">
            <v>1448</v>
          </cell>
          <cell r="L109">
            <v>689</v>
          </cell>
          <cell r="M109">
            <v>1374</v>
          </cell>
          <cell r="N109">
            <v>2063</v>
          </cell>
        </row>
        <row r="110">
          <cell r="D110" t="str">
            <v>Columbus East High School</v>
          </cell>
          <cell r="E110">
            <v>2</v>
          </cell>
          <cell r="F110">
            <v>19</v>
          </cell>
          <cell r="G110">
            <v>43</v>
          </cell>
          <cell r="H110">
            <v>122</v>
          </cell>
          <cell r="I110">
            <v>75</v>
          </cell>
          <cell r="K110">
            <v>1214</v>
          </cell>
          <cell r="L110">
            <v>474</v>
          </cell>
          <cell r="M110">
            <v>1001</v>
          </cell>
          <cell r="N110">
            <v>1475</v>
          </cell>
        </row>
        <row r="111">
          <cell r="D111" t="str">
            <v>Hope Elementary School</v>
          </cell>
          <cell r="E111">
            <v>1</v>
          </cell>
          <cell r="F111">
            <v>1</v>
          </cell>
          <cell r="G111">
            <v>1</v>
          </cell>
          <cell r="H111">
            <v>15</v>
          </cell>
          <cell r="I111">
            <v>5</v>
          </cell>
          <cell r="J111">
            <v>1</v>
          </cell>
          <cell r="K111">
            <v>442</v>
          </cell>
          <cell r="L111">
            <v>208</v>
          </cell>
          <cell r="M111">
            <v>258</v>
          </cell>
          <cell r="N111">
            <v>466</v>
          </cell>
        </row>
        <row r="112">
          <cell r="D112" t="str">
            <v>Hauser Jr-Sr High School</v>
          </cell>
          <cell r="F112">
            <v>7</v>
          </cell>
          <cell r="G112">
            <v>1</v>
          </cell>
          <cell r="H112">
            <v>12</v>
          </cell>
          <cell r="I112">
            <v>10</v>
          </cell>
          <cell r="J112">
            <v>1</v>
          </cell>
          <cell r="K112">
            <v>406</v>
          </cell>
          <cell r="L112">
            <v>152</v>
          </cell>
          <cell r="M112">
            <v>285</v>
          </cell>
          <cell r="N112">
            <v>437</v>
          </cell>
        </row>
        <row r="113">
          <cell r="D113" t="str">
            <v>Otterbein Elementary School</v>
          </cell>
          <cell r="G113">
            <v>5</v>
          </cell>
          <cell r="H113">
            <v>18</v>
          </cell>
          <cell r="I113">
            <v>1</v>
          </cell>
          <cell r="K113">
            <v>291</v>
          </cell>
          <cell r="L113">
            <v>118</v>
          </cell>
          <cell r="M113">
            <v>197</v>
          </cell>
          <cell r="N113">
            <v>315</v>
          </cell>
        </row>
        <row r="114">
          <cell r="D114" t="str">
            <v>Boswell Elementary School</v>
          </cell>
          <cell r="E114">
            <v>1</v>
          </cell>
          <cell r="G114">
            <v>1</v>
          </cell>
          <cell r="H114">
            <v>46</v>
          </cell>
          <cell r="I114">
            <v>5</v>
          </cell>
          <cell r="K114">
            <v>111</v>
          </cell>
          <cell r="L114">
            <v>117</v>
          </cell>
          <cell r="M114">
            <v>47</v>
          </cell>
          <cell r="N114">
            <v>164</v>
          </cell>
        </row>
        <row r="115">
          <cell r="D115" t="str">
            <v>Benton Central Jr-Sr High School</v>
          </cell>
          <cell r="E115">
            <v>1</v>
          </cell>
          <cell r="F115">
            <v>2</v>
          </cell>
          <cell r="G115">
            <v>6</v>
          </cell>
          <cell r="H115">
            <v>63</v>
          </cell>
          <cell r="I115">
            <v>16</v>
          </cell>
          <cell r="K115">
            <v>767</v>
          </cell>
          <cell r="L115">
            <v>367</v>
          </cell>
          <cell r="M115">
            <v>488</v>
          </cell>
          <cell r="N115">
            <v>855</v>
          </cell>
        </row>
        <row r="116">
          <cell r="D116" t="str">
            <v>Prairie Crossing Elementary School</v>
          </cell>
          <cell r="E116">
            <v>1</v>
          </cell>
          <cell r="F116">
            <v>1</v>
          </cell>
          <cell r="G116">
            <v>5</v>
          </cell>
          <cell r="H116">
            <v>30</v>
          </cell>
          <cell r="I116">
            <v>13</v>
          </cell>
          <cell r="K116">
            <v>373</v>
          </cell>
          <cell r="L116">
            <v>228</v>
          </cell>
          <cell r="M116">
            <v>195</v>
          </cell>
          <cell r="N116">
            <v>423</v>
          </cell>
        </row>
        <row r="117">
          <cell r="D117" t="str">
            <v>Montpelier School</v>
          </cell>
          <cell r="G117">
            <v>1</v>
          </cell>
          <cell r="H117">
            <v>3</v>
          </cell>
          <cell r="I117">
            <v>6</v>
          </cell>
          <cell r="K117">
            <v>178</v>
          </cell>
          <cell r="L117">
            <v>115</v>
          </cell>
          <cell r="M117">
            <v>73</v>
          </cell>
          <cell r="N117">
            <v>188</v>
          </cell>
        </row>
        <row r="118">
          <cell r="D118" t="str">
            <v>Blackford High School</v>
          </cell>
          <cell r="F118">
            <v>2</v>
          </cell>
          <cell r="G118">
            <v>2</v>
          </cell>
          <cell r="H118">
            <v>10</v>
          </cell>
          <cell r="I118">
            <v>14</v>
          </cell>
          <cell r="K118">
            <v>483</v>
          </cell>
          <cell r="L118">
            <v>262</v>
          </cell>
          <cell r="M118">
            <v>249</v>
          </cell>
          <cell r="N118">
            <v>511</v>
          </cell>
        </row>
        <row r="119">
          <cell r="D119" t="str">
            <v>Blackford Junior High School</v>
          </cell>
          <cell r="G119">
            <v>1</v>
          </cell>
          <cell r="H119">
            <v>7</v>
          </cell>
          <cell r="I119">
            <v>11</v>
          </cell>
          <cell r="K119">
            <v>220</v>
          </cell>
          <cell r="L119">
            <v>132</v>
          </cell>
          <cell r="M119">
            <v>107</v>
          </cell>
          <cell r="N119">
            <v>239</v>
          </cell>
        </row>
        <row r="120">
          <cell r="D120" t="str">
            <v>North Side Elementary School</v>
          </cell>
          <cell r="F120">
            <v>1</v>
          </cell>
          <cell r="G120">
            <v>1</v>
          </cell>
          <cell r="H120">
            <v>14</v>
          </cell>
          <cell r="I120">
            <v>14</v>
          </cell>
          <cell r="K120">
            <v>340</v>
          </cell>
          <cell r="L120">
            <v>211</v>
          </cell>
          <cell r="M120">
            <v>159</v>
          </cell>
          <cell r="N120">
            <v>370</v>
          </cell>
        </row>
        <row r="121">
          <cell r="D121" t="str">
            <v>Southside Elementary School</v>
          </cell>
          <cell r="E121">
            <v>1</v>
          </cell>
          <cell r="G121">
            <v>2</v>
          </cell>
          <cell r="H121">
            <v>6</v>
          </cell>
          <cell r="I121">
            <v>14</v>
          </cell>
          <cell r="K121">
            <v>255</v>
          </cell>
          <cell r="L121">
            <v>174</v>
          </cell>
          <cell r="M121">
            <v>104</v>
          </cell>
          <cell r="N121">
            <v>278</v>
          </cell>
        </row>
        <row r="122">
          <cell r="D122" t="str">
            <v>Granville Wells Elementary School</v>
          </cell>
          <cell r="F122">
            <v>3</v>
          </cell>
          <cell r="G122">
            <v>1</v>
          </cell>
          <cell r="H122">
            <v>10</v>
          </cell>
          <cell r="I122">
            <v>4</v>
          </cell>
          <cell r="K122">
            <v>436</v>
          </cell>
          <cell r="L122">
            <v>153</v>
          </cell>
          <cell r="M122">
            <v>301</v>
          </cell>
          <cell r="N122">
            <v>454</v>
          </cell>
        </row>
        <row r="123">
          <cell r="D123" t="str">
            <v>Thorntown Elementary School</v>
          </cell>
          <cell r="G123">
            <v>1</v>
          </cell>
          <cell r="H123">
            <v>14</v>
          </cell>
          <cell r="I123">
            <v>17</v>
          </cell>
          <cell r="K123">
            <v>443</v>
          </cell>
          <cell r="L123">
            <v>177</v>
          </cell>
          <cell r="M123">
            <v>298</v>
          </cell>
          <cell r="N123">
            <v>475</v>
          </cell>
        </row>
        <row r="124">
          <cell r="D124" t="str">
            <v>Western Boone Jr-Sr High School</v>
          </cell>
          <cell r="E124">
            <v>1</v>
          </cell>
          <cell r="F124">
            <v>2</v>
          </cell>
          <cell r="G124">
            <v>3</v>
          </cell>
          <cell r="H124">
            <v>19</v>
          </cell>
          <cell r="I124">
            <v>9</v>
          </cell>
          <cell r="J124">
            <v>2</v>
          </cell>
          <cell r="K124">
            <v>745</v>
          </cell>
          <cell r="L124">
            <v>238</v>
          </cell>
          <cell r="M124">
            <v>543</v>
          </cell>
          <cell r="N124">
            <v>781</v>
          </cell>
        </row>
        <row r="125">
          <cell r="D125" t="str">
            <v>Zionsville West Middle School</v>
          </cell>
          <cell r="E125">
            <v>1</v>
          </cell>
          <cell r="F125">
            <v>84</v>
          </cell>
          <cell r="G125">
            <v>27</v>
          </cell>
          <cell r="H125">
            <v>70</v>
          </cell>
          <cell r="I125">
            <v>62</v>
          </cell>
          <cell r="K125">
            <v>844</v>
          </cell>
          <cell r="L125">
            <v>83</v>
          </cell>
          <cell r="M125">
            <v>1005</v>
          </cell>
          <cell r="N125">
            <v>1088</v>
          </cell>
        </row>
        <row r="126">
          <cell r="D126" t="str">
            <v>Zionsville Middle School</v>
          </cell>
          <cell r="F126">
            <v>42</v>
          </cell>
          <cell r="G126">
            <v>15</v>
          </cell>
          <cell r="H126">
            <v>32</v>
          </cell>
          <cell r="I126">
            <v>54</v>
          </cell>
          <cell r="K126">
            <v>1033</v>
          </cell>
          <cell r="L126">
            <v>50</v>
          </cell>
          <cell r="M126">
            <v>1126</v>
          </cell>
          <cell r="N126">
            <v>1176</v>
          </cell>
        </row>
        <row r="127">
          <cell r="D127" t="str">
            <v>Zionsville Community High School</v>
          </cell>
          <cell r="E127">
            <v>5</v>
          </cell>
          <cell r="F127">
            <v>103</v>
          </cell>
          <cell r="G127">
            <v>44</v>
          </cell>
          <cell r="H127">
            <v>95</v>
          </cell>
          <cell r="I127">
            <v>88</v>
          </cell>
          <cell r="K127">
            <v>1730</v>
          </cell>
          <cell r="L127">
            <v>135</v>
          </cell>
          <cell r="M127">
            <v>1930</v>
          </cell>
          <cell r="N127">
            <v>2065</v>
          </cell>
        </row>
        <row r="128">
          <cell r="D128" t="str">
            <v>Eagle Elementary School</v>
          </cell>
          <cell r="F128">
            <v>28</v>
          </cell>
          <cell r="G128">
            <v>7</v>
          </cell>
          <cell r="H128">
            <v>21</v>
          </cell>
          <cell r="I128">
            <v>28</v>
          </cell>
          <cell r="K128">
            <v>315</v>
          </cell>
          <cell r="L128">
            <v>27</v>
          </cell>
          <cell r="M128">
            <v>372</v>
          </cell>
          <cell r="N128">
            <v>399</v>
          </cell>
        </row>
        <row r="129">
          <cell r="D129" t="str">
            <v>Zionsville Pleasant View Elem Sch</v>
          </cell>
          <cell r="F129">
            <v>20</v>
          </cell>
          <cell r="G129">
            <v>3</v>
          </cell>
          <cell r="H129">
            <v>30</v>
          </cell>
          <cell r="I129">
            <v>45</v>
          </cell>
          <cell r="K129">
            <v>707</v>
          </cell>
          <cell r="L129">
            <v>33</v>
          </cell>
          <cell r="M129">
            <v>772</v>
          </cell>
          <cell r="N129">
            <v>805</v>
          </cell>
        </row>
        <row r="130">
          <cell r="D130" t="str">
            <v>Union Elementary School</v>
          </cell>
          <cell r="F130">
            <v>36</v>
          </cell>
          <cell r="G130">
            <v>15</v>
          </cell>
          <cell r="H130">
            <v>26</v>
          </cell>
          <cell r="I130">
            <v>24</v>
          </cell>
          <cell r="K130">
            <v>619</v>
          </cell>
          <cell r="L130">
            <v>22</v>
          </cell>
          <cell r="M130">
            <v>698</v>
          </cell>
          <cell r="N130">
            <v>720</v>
          </cell>
        </row>
        <row r="131">
          <cell r="D131" t="str">
            <v>Stonegate Elementary</v>
          </cell>
          <cell r="F131">
            <v>27</v>
          </cell>
          <cell r="G131">
            <v>13</v>
          </cell>
          <cell r="H131">
            <v>28</v>
          </cell>
          <cell r="I131">
            <v>27</v>
          </cell>
          <cell r="K131">
            <v>423</v>
          </cell>
          <cell r="L131">
            <v>47</v>
          </cell>
          <cell r="M131">
            <v>471</v>
          </cell>
          <cell r="N131">
            <v>518</v>
          </cell>
        </row>
        <row r="132">
          <cell r="D132" t="str">
            <v>Boone Meadow</v>
          </cell>
          <cell r="E132">
            <v>1</v>
          </cell>
          <cell r="F132">
            <v>56</v>
          </cell>
          <cell r="G132">
            <v>19</v>
          </cell>
          <cell r="H132">
            <v>25</v>
          </cell>
          <cell r="I132">
            <v>37</v>
          </cell>
          <cell r="J132">
            <v>1</v>
          </cell>
          <cell r="K132">
            <v>391</v>
          </cell>
          <cell r="L132">
            <v>14</v>
          </cell>
          <cell r="M132">
            <v>516</v>
          </cell>
          <cell r="N132">
            <v>530</v>
          </cell>
        </row>
        <row r="133">
          <cell r="D133" t="str">
            <v>Perry Worth Elementary School</v>
          </cell>
          <cell r="F133">
            <v>8</v>
          </cell>
          <cell r="G133">
            <v>16</v>
          </cell>
          <cell r="H133">
            <v>20</v>
          </cell>
          <cell r="I133">
            <v>18</v>
          </cell>
          <cell r="K133">
            <v>310</v>
          </cell>
          <cell r="L133">
            <v>88</v>
          </cell>
          <cell r="M133">
            <v>284</v>
          </cell>
          <cell r="N133">
            <v>372</v>
          </cell>
        </row>
        <row r="134">
          <cell r="D134" t="str">
            <v>Lebanon Senior High School</v>
          </cell>
          <cell r="E134">
            <v>1</v>
          </cell>
          <cell r="F134">
            <v>10</v>
          </cell>
          <cell r="G134">
            <v>17</v>
          </cell>
          <cell r="H134">
            <v>60</v>
          </cell>
          <cell r="I134">
            <v>24</v>
          </cell>
          <cell r="K134">
            <v>861</v>
          </cell>
          <cell r="L134">
            <v>332</v>
          </cell>
          <cell r="M134">
            <v>641</v>
          </cell>
          <cell r="N134">
            <v>973</v>
          </cell>
        </row>
        <row r="135">
          <cell r="D135" t="str">
            <v>Lebanon Middle School</v>
          </cell>
          <cell r="F135">
            <v>7</v>
          </cell>
          <cell r="G135">
            <v>24</v>
          </cell>
          <cell r="H135">
            <v>68</v>
          </cell>
          <cell r="I135">
            <v>35</v>
          </cell>
          <cell r="K135">
            <v>677</v>
          </cell>
          <cell r="L135">
            <v>321</v>
          </cell>
          <cell r="M135">
            <v>490</v>
          </cell>
          <cell r="N135">
            <v>811</v>
          </cell>
        </row>
        <row r="136">
          <cell r="D136" t="str">
            <v>Central Elementary School</v>
          </cell>
          <cell r="F136">
            <v>2</v>
          </cell>
          <cell r="G136">
            <v>6</v>
          </cell>
          <cell r="H136">
            <v>18</v>
          </cell>
          <cell r="I136">
            <v>6</v>
          </cell>
          <cell r="K136">
            <v>335</v>
          </cell>
          <cell r="L136">
            <v>105</v>
          </cell>
          <cell r="M136">
            <v>262</v>
          </cell>
          <cell r="N136">
            <v>367</v>
          </cell>
        </row>
        <row r="137">
          <cell r="D137" t="str">
            <v>Harney Elementary School</v>
          </cell>
          <cell r="G137">
            <v>3</v>
          </cell>
          <cell r="H137">
            <v>38</v>
          </cell>
          <cell r="I137">
            <v>12</v>
          </cell>
          <cell r="K137">
            <v>416</v>
          </cell>
          <cell r="L137">
            <v>236</v>
          </cell>
          <cell r="M137">
            <v>233</v>
          </cell>
          <cell r="N137">
            <v>469</v>
          </cell>
        </row>
        <row r="138">
          <cell r="D138" t="str">
            <v>Hattie B Stokes Elementary School</v>
          </cell>
          <cell r="E138">
            <v>1</v>
          </cell>
          <cell r="F138">
            <v>5</v>
          </cell>
          <cell r="G138">
            <v>10</v>
          </cell>
          <cell r="H138">
            <v>33</v>
          </cell>
          <cell r="I138">
            <v>35</v>
          </cell>
          <cell r="K138">
            <v>361</v>
          </cell>
          <cell r="L138">
            <v>323</v>
          </cell>
          <cell r="M138">
            <v>122</v>
          </cell>
          <cell r="N138">
            <v>445</v>
          </cell>
        </row>
        <row r="139">
          <cell r="D139" t="str">
            <v>Brown County Intermediate School</v>
          </cell>
          <cell r="E139">
            <v>1</v>
          </cell>
          <cell r="F139">
            <v>1</v>
          </cell>
          <cell r="G139">
            <v>1</v>
          </cell>
          <cell r="H139">
            <v>2</v>
          </cell>
          <cell r="I139">
            <v>5</v>
          </cell>
          <cell r="K139">
            <v>254</v>
          </cell>
          <cell r="L139">
            <v>156</v>
          </cell>
          <cell r="M139">
            <v>108</v>
          </cell>
          <cell r="N139">
            <v>264</v>
          </cell>
        </row>
        <row r="140">
          <cell r="D140" t="str">
            <v>Brown County High School</v>
          </cell>
          <cell r="E140">
            <v>5</v>
          </cell>
          <cell r="F140">
            <v>6</v>
          </cell>
          <cell r="H140">
            <v>14</v>
          </cell>
          <cell r="I140">
            <v>10</v>
          </cell>
          <cell r="K140">
            <v>584</v>
          </cell>
          <cell r="L140">
            <v>277</v>
          </cell>
          <cell r="M140">
            <v>342</v>
          </cell>
          <cell r="N140">
            <v>619</v>
          </cell>
        </row>
        <row r="141">
          <cell r="D141" t="str">
            <v>Van Buren Elementary School</v>
          </cell>
          <cell r="F141">
            <v>1</v>
          </cell>
          <cell r="G141">
            <v>1</v>
          </cell>
          <cell r="H141">
            <v>3</v>
          </cell>
          <cell r="I141">
            <v>4</v>
          </cell>
          <cell r="J141">
            <v>1</v>
          </cell>
          <cell r="K141">
            <v>202</v>
          </cell>
          <cell r="L141">
            <v>111</v>
          </cell>
          <cell r="M141">
            <v>101</v>
          </cell>
          <cell r="N141">
            <v>212</v>
          </cell>
        </row>
        <row r="142">
          <cell r="D142" t="str">
            <v>Helmsburg Elementary School</v>
          </cell>
          <cell r="E142">
            <v>1</v>
          </cell>
          <cell r="G142">
            <v>1</v>
          </cell>
          <cell r="H142">
            <v>7</v>
          </cell>
          <cell r="I142">
            <v>2</v>
          </cell>
          <cell r="K142">
            <v>222</v>
          </cell>
          <cell r="L142">
            <v>137</v>
          </cell>
          <cell r="M142">
            <v>96</v>
          </cell>
          <cell r="N142">
            <v>233</v>
          </cell>
        </row>
        <row r="143">
          <cell r="D143" t="str">
            <v>Sprunica Elementary School</v>
          </cell>
          <cell r="E143">
            <v>2</v>
          </cell>
          <cell r="G143">
            <v>3</v>
          </cell>
          <cell r="H143">
            <v>3</v>
          </cell>
          <cell r="I143">
            <v>4</v>
          </cell>
          <cell r="J143">
            <v>1</v>
          </cell>
          <cell r="K143">
            <v>282</v>
          </cell>
          <cell r="L143">
            <v>162</v>
          </cell>
          <cell r="M143">
            <v>133</v>
          </cell>
          <cell r="N143">
            <v>295</v>
          </cell>
        </row>
        <row r="144">
          <cell r="D144" t="str">
            <v>Brown County Junior High</v>
          </cell>
          <cell r="E144">
            <v>4</v>
          </cell>
          <cell r="F144">
            <v>3</v>
          </cell>
          <cell r="G144">
            <v>1</v>
          </cell>
          <cell r="H144">
            <v>7</v>
          </cell>
          <cell r="I144">
            <v>6</v>
          </cell>
          <cell r="K144">
            <v>260</v>
          </cell>
          <cell r="L144">
            <v>155</v>
          </cell>
          <cell r="M144">
            <v>126</v>
          </cell>
          <cell r="N144">
            <v>281</v>
          </cell>
        </row>
        <row r="145">
          <cell r="D145" t="str">
            <v>Carroll Senior High School</v>
          </cell>
          <cell r="G145">
            <v>2</v>
          </cell>
          <cell r="H145">
            <v>10</v>
          </cell>
          <cell r="I145">
            <v>6</v>
          </cell>
          <cell r="J145">
            <v>2</v>
          </cell>
          <cell r="K145">
            <v>304</v>
          </cell>
          <cell r="L145">
            <v>97</v>
          </cell>
          <cell r="M145">
            <v>227</v>
          </cell>
          <cell r="N145">
            <v>324</v>
          </cell>
        </row>
        <row r="146">
          <cell r="D146" t="str">
            <v>Carroll Junior High School</v>
          </cell>
          <cell r="G146">
            <v>1</v>
          </cell>
          <cell r="H146">
            <v>9</v>
          </cell>
          <cell r="I146">
            <v>3</v>
          </cell>
          <cell r="K146">
            <v>171</v>
          </cell>
          <cell r="L146">
            <v>63</v>
          </cell>
          <cell r="M146">
            <v>121</v>
          </cell>
          <cell r="N146">
            <v>184</v>
          </cell>
        </row>
        <row r="147">
          <cell r="D147" t="str">
            <v>Carroll Elementary School</v>
          </cell>
          <cell r="F147">
            <v>1</v>
          </cell>
          <cell r="G147">
            <v>5</v>
          </cell>
          <cell r="H147">
            <v>21</v>
          </cell>
          <cell r="I147">
            <v>13</v>
          </cell>
          <cell r="J147">
            <v>1</v>
          </cell>
          <cell r="K147">
            <v>522</v>
          </cell>
          <cell r="L147">
            <v>252</v>
          </cell>
          <cell r="M147">
            <v>311</v>
          </cell>
          <cell r="N147">
            <v>563</v>
          </cell>
        </row>
        <row r="148">
          <cell r="D148" t="str">
            <v>Delphi Community Middle School</v>
          </cell>
          <cell r="G148">
            <v>3</v>
          </cell>
          <cell r="H148">
            <v>36</v>
          </cell>
          <cell r="I148">
            <v>4</v>
          </cell>
          <cell r="K148">
            <v>294</v>
          </cell>
          <cell r="L148">
            <v>199</v>
          </cell>
          <cell r="M148">
            <v>138</v>
          </cell>
          <cell r="N148">
            <v>337</v>
          </cell>
        </row>
        <row r="149">
          <cell r="D149" t="str">
            <v>Delphi Community High School</v>
          </cell>
          <cell r="F149">
            <v>1</v>
          </cell>
          <cell r="G149">
            <v>4</v>
          </cell>
          <cell r="H149">
            <v>52</v>
          </cell>
          <cell r="I149">
            <v>10</v>
          </cell>
          <cell r="K149">
            <v>364</v>
          </cell>
          <cell r="L149">
            <v>197</v>
          </cell>
          <cell r="M149">
            <v>234</v>
          </cell>
          <cell r="N149">
            <v>431</v>
          </cell>
        </row>
        <row r="150">
          <cell r="D150" t="str">
            <v>Delphi Community Elementary School</v>
          </cell>
          <cell r="E150">
            <v>2</v>
          </cell>
          <cell r="F150">
            <v>2</v>
          </cell>
          <cell r="G150">
            <v>5</v>
          </cell>
          <cell r="H150">
            <v>63</v>
          </cell>
          <cell r="I150">
            <v>17</v>
          </cell>
          <cell r="K150">
            <v>535</v>
          </cell>
          <cell r="L150">
            <v>367</v>
          </cell>
          <cell r="M150">
            <v>257</v>
          </cell>
          <cell r="N150">
            <v>624</v>
          </cell>
        </row>
        <row r="151">
          <cell r="D151" t="str">
            <v>Pioneer Jr-Sr High School</v>
          </cell>
          <cell r="E151">
            <v>3</v>
          </cell>
          <cell r="F151">
            <v>6</v>
          </cell>
          <cell r="G151">
            <v>4</v>
          </cell>
          <cell r="H151">
            <v>26</v>
          </cell>
          <cell r="I151">
            <v>8</v>
          </cell>
          <cell r="K151">
            <v>397</v>
          </cell>
          <cell r="L151">
            <v>180</v>
          </cell>
          <cell r="M151">
            <v>264</v>
          </cell>
          <cell r="N151">
            <v>444</v>
          </cell>
        </row>
        <row r="152">
          <cell r="D152" t="str">
            <v>Pioneer Elementary School</v>
          </cell>
          <cell r="E152">
            <v>1</v>
          </cell>
          <cell r="F152">
            <v>2</v>
          </cell>
          <cell r="G152">
            <v>2</v>
          </cell>
          <cell r="H152">
            <v>18</v>
          </cell>
          <cell r="I152">
            <v>19</v>
          </cell>
          <cell r="K152">
            <v>469</v>
          </cell>
          <cell r="L152">
            <v>241</v>
          </cell>
          <cell r="M152">
            <v>270</v>
          </cell>
          <cell r="N152">
            <v>511</v>
          </cell>
        </row>
        <row r="153">
          <cell r="D153" t="str">
            <v>Lewis Cass High School</v>
          </cell>
          <cell r="F153">
            <v>3</v>
          </cell>
          <cell r="G153">
            <v>4</v>
          </cell>
          <cell r="H153">
            <v>32</v>
          </cell>
          <cell r="I153">
            <v>7</v>
          </cell>
          <cell r="K153">
            <v>393</v>
          </cell>
          <cell r="L153">
            <v>144</v>
          </cell>
          <cell r="M153">
            <v>295</v>
          </cell>
          <cell r="N153">
            <v>439</v>
          </cell>
        </row>
        <row r="154">
          <cell r="D154" t="str">
            <v>Lewis Cass Junior High School</v>
          </cell>
          <cell r="E154">
            <v>1</v>
          </cell>
          <cell r="F154">
            <v>4</v>
          </cell>
          <cell r="H154">
            <v>28</v>
          </cell>
          <cell r="I154">
            <v>14</v>
          </cell>
          <cell r="J154">
            <v>1</v>
          </cell>
          <cell r="K154">
            <v>276</v>
          </cell>
          <cell r="L154">
            <v>136</v>
          </cell>
          <cell r="M154">
            <v>188</v>
          </cell>
          <cell r="N154">
            <v>324</v>
          </cell>
        </row>
        <row r="155">
          <cell r="D155" t="str">
            <v>Lewis Cass Elementary School</v>
          </cell>
          <cell r="F155">
            <v>9</v>
          </cell>
          <cell r="G155">
            <v>3</v>
          </cell>
          <cell r="H155">
            <v>39</v>
          </cell>
          <cell r="I155">
            <v>41</v>
          </cell>
          <cell r="K155">
            <v>526</v>
          </cell>
          <cell r="L155">
            <v>295</v>
          </cell>
          <cell r="M155">
            <v>323</v>
          </cell>
          <cell r="N155">
            <v>618</v>
          </cell>
        </row>
        <row r="156">
          <cell r="D156" t="str">
            <v>Logansport Community High School</v>
          </cell>
          <cell r="E156">
            <v>2</v>
          </cell>
          <cell r="F156">
            <v>38</v>
          </cell>
          <cell r="G156">
            <v>16</v>
          </cell>
          <cell r="H156">
            <v>522</v>
          </cell>
          <cell r="I156">
            <v>31</v>
          </cell>
          <cell r="K156">
            <v>610</v>
          </cell>
          <cell r="L156">
            <v>661</v>
          </cell>
          <cell r="M156">
            <v>558</v>
          </cell>
          <cell r="N156">
            <v>1219</v>
          </cell>
        </row>
        <row r="157">
          <cell r="D157" t="str">
            <v>Logansport Junior High School</v>
          </cell>
          <cell r="F157">
            <v>20</v>
          </cell>
          <cell r="G157">
            <v>20</v>
          </cell>
          <cell r="H157">
            <v>281</v>
          </cell>
          <cell r="I157">
            <v>18</v>
          </cell>
          <cell r="K157">
            <v>307</v>
          </cell>
          <cell r="L157">
            <v>379</v>
          </cell>
          <cell r="M157">
            <v>267</v>
          </cell>
          <cell r="N157">
            <v>646</v>
          </cell>
        </row>
        <row r="158">
          <cell r="D158" t="str">
            <v>Franklin Elementary School</v>
          </cell>
          <cell r="F158">
            <v>9</v>
          </cell>
          <cell r="G158">
            <v>6</v>
          </cell>
          <cell r="H158">
            <v>141</v>
          </cell>
          <cell r="I158">
            <v>19</v>
          </cell>
          <cell r="K158">
            <v>200</v>
          </cell>
          <cell r="L158">
            <v>232</v>
          </cell>
          <cell r="M158">
            <v>143</v>
          </cell>
          <cell r="N158">
            <v>375</v>
          </cell>
        </row>
        <row r="159">
          <cell r="D159" t="str">
            <v>Fairview Elementary School</v>
          </cell>
          <cell r="F159">
            <v>5</v>
          </cell>
          <cell r="G159">
            <v>6</v>
          </cell>
          <cell r="H159">
            <v>182</v>
          </cell>
          <cell r="I159">
            <v>12</v>
          </cell>
          <cell r="K159">
            <v>221</v>
          </cell>
          <cell r="L159">
            <v>262</v>
          </cell>
          <cell r="M159">
            <v>164</v>
          </cell>
          <cell r="N159">
            <v>426</v>
          </cell>
        </row>
        <row r="160">
          <cell r="D160" t="str">
            <v>Landis Elementary School</v>
          </cell>
          <cell r="E160">
            <v>2</v>
          </cell>
          <cell r="F160">
            <v>32</v>
          </cell>
          <cell r="G160">
            <v>12</v>
          </cell>
          <cell r="H160">
            <v>375</v>
          </cell>
          <cell r="I160">
            <v>37</v>
          </cell>
          <cell r="K160">
            <v>384</v>
          </cell>
          <cell r="L160">
            <v>474</v>
          </cell>
          <cell r="M160">
            <v>368</v>
          </cell>
          <cell r="N160">
            <v>842</v>
          </cell>
        </row>
        <row r="161">
          <cell r="D161" t="str">
            <v>Columbia Elementary School</v>
          </cell>
          <cell r="F161">
            <v>22</v>
          </cell>
          <cell r="G161">
            <v>10</v>
          </cell>
          <cell r="H161">
            <v>223</v>
          </cell>
          <cell r="I161">
            <v>10</v>
          </cell>
          <cell r="K161">
            <v>184</v>
          </cell>
          <cell r="L161">
            <v>345</v>
          </cell>
          <cell r="M161">
            <v>104</v>
          </cell>
          <cell r="N161">
            <v>449</v>
          </cell>
        </row>
        <row r="162">
          <cell r="D162" t="str">
            <v>Columbia 6th Grade Academy</v>
          </cell>
          <cell r="E162">
            <v>1</v>
          </cell>
          <cell r="F162">
            <v>6</v>
          </cell>
          <cell r="G162">
            <v>8</v>
          </cell>
          <cell r="H162">
            <v>160</v>
          </cell>
          <cell r="I162">
            <v>13</v>
          </cell>
          <cell r="K162">
            <v>148</v>
          </cell>
          <cell r="L162">
            <v>222</v>
          </cell>
          <cell r="M162">
            <v>114</v>
          </cell>
          <cell r="N162">
            <v>336</v>
          </cell>
        </row>
        <row r="163">
          <cell r="D163" t="str">
            <v>Henryville Jr &amp; Sr High School</v>
          </cell>
          <cell r="F163">
            <v>6</v>
          </cell>
          <cell r="G163">
            <v>1</v>
          </cell>
          <cell r="H163">
            <v>15</v>
          </cell>
          <cell r="I163">
            <v>13</v>
          </cell>
          <cell r="J163">
            <v>1</v>
          </cell>
          <cell r="K163">
            <v>465</v>
          </cell>
          <cell r="L163">
            <v>160</v>
          </cell>
          <cell r="M163">
            <v>341</v>
          </cell>
          <cell r="N163">
            <v>501</v>
          </cell>
        </row>
        <row r="164">
          <cell r="D164" t="str">
            <v>Henryville Elementary School</v>
          </cell>
          <cell r="E164">
            <v>3</v>
          </cell>
          <cell r="F164">
            <v>1</v>
          </cell>
          <cell r="G164">
            <v>5</v>
          </cell>
          <cell r="H164">
            <v>15</v>
          </cell>
          <cell r="I164">
            <v>26</v>
          </cell>
          <cell r="K164">
            <v>640</v>
          </cell>
          <cell r="L164">
            <v>281</v>
          </cell>
          <cell r="M164">
            <v>409</v>
          </cell>
          <cell r="N164">
            <v>690</v>
          </cell>
        </row>
        <row r="165">
          <cell r="D165" t="str">
            <v>Silver Creek High School</v>
          </cell>
          <cell r="E165">
            <v>2</v>
          </cell>
          <cell r="F165">
            <v>13</v>
          </cell>
          <cell r="G165">
            <v>9</v>
          </cell>
          <cell r="H165">
            <v>73</v>
          </cell>
          <cell r="I165">
            <v>28</v>
          </cell>
          <cell r="J165">
            <v>3</v>
          </cell>
          <cell r="K165">
            <v>753</v>
          </cell>
          <cell r="L165">
            <v>225</v>
          </cell>
          <cell r="M165">
            <v>656</v>
          </cell>
          <cell r="N165">
            <v>881</v>
          </cell>
        </row>
        <row r="166">
          <cell r="D166" t="str">
            <v>Silver Creek Middle School</v>
          </cell>
          <cell r="F166">
            <v>7</v>
          </cell>
          <cell r="G166">
            <v>12</v>
          </cell>
          <cell r="H166">
            <v>56</v>
          </cell>
          <cell r="I166">
            <v>28</v>
          </cell>
          <cell r="J166">
            <v>2</v>
          </cell>
          <cell r="K166">
            <v>581</v>
          </cell>
          <cell r="L166">
            <v>199</v>
          </cell>
          <cell r="M166">
            <v>487</v>
          </cell>
          <cell r="N166">
            <v>686</v>
          </cell>
        </row>
        <row r="167">
          <cell r="D167" t="str">
            <v>Silver Creek Elementary School</v>
          </cell>
          <cell r="F167">
            <v>11</v>
          </cell>
          <cell r="G167">
            <v>12</v>
          </cell>
          <cell r="H167">
            <v>95</v>
          </cell>
          <cell r="I167">
            <v>45</v>
          </cell>
          <cell r="K167">
            <v>675</v>
          </cell>
          <cell r="L167">
            <v>278</v>
          </cell>
          <cell r="M167">
            <v>560</v>
          </cell>
          <cell r="N167">
            <v>838</v>
          </cell>
        </row>
        <row r="168">
          <cell r="D168" t="str">
            <v>William W Borden High School</v>
          </cell>
          <cell r="F168">
            <v>1</v>
          </cell>
          <cell r="G168">
            <v>1</v>
          </cell>
          <cell r="H168">
            <v>12</v>
          </cell>
          <cell r="I168">
            <v>2</v>
          </cell>
          <cell r="J168">
            <v>1</v>
          </cell>
          <cell r="K168">
            <v>308</v>
          </cell>
          <cell r="L168">
            <v>100</v>
          </cell>
          <cell r="M168">
            <v>225</v>
          </cell>
          <cell r="N168">
            <v>325</v>
          </cell>
        </row>
        <row r="169">
          <cell r="D169" t="str">
            <v>William W Borden Elementary School</v>
          </cell>
          <cell r="G169">
            <v>2</v>
          </cell>
          <cell r="H169">
            <v>7</v>
          </cell>
          <cell r="I169">
            <v>1</v>
          </cell>
          <cell r="K169">
            <v>301</v>
          </cell>
          <cell r="L169">
            <v>93</v>
          </cell>
          <cell r="M169">
            <v>218</v>
          </cell>
          <cell r="N169">
            <v>311</v>
          </cell>
        </row>
        <row r="170">
          <cell r="D170" t="str">
            <v>Silver Creek Primary School</v>
          </cell>
          <cell r="E170">
            <v>3</v>
          </cell>
          <cell r="F170">
            <v>7</v>
          </cell>
          <cell r="G170">
            <v>3</v>
          </cell>
          <cell r="H170">
            <v>35</v>
          </cell>
          <cell r="I170">
            <v>14</v>
          </cell>
          <cell r="K170">
            <v>349</v>
          </cell>
          <cell r="L170">
            <v>121</v>
          </cell>
          <cell r="M170">
            <v>290</v>
          </cell>
          <cell r="N170">
            <v>411</v>
          </cell>
        </row>
        <row r="171">
          <cell r="D171" t="str">
            <v>Clarksville Senior High School</v>
          </cell>
          <cell r="E171">
            <v>2</v>
          </cell>
          <cell r="F171">
            <v>2</v>
          </cell>
          <cell r="G171">
            <v>42</v>
          </cell>
          <cell r="H171">
            <v>37</v>
          </cell>
          <cell r="I171">
            <v>33</v>
          </cell>
          <cell r="K171">
            <v>322</v>
          </cell>
          <cell r="L171">
            <v>269</v>
          </cell>
          <cell r="M171">
            <v>169</v>
          </cell>
          <cell r="N171">
            <v>438</v>
          </cell>
        </row>
        <row r="172">
          <cell r="D172" t="str">
            <v>Clarksville Elementary School</v>
          </cell>
          <cell r="E172">
            <v>1</v>
          </cell>
          <cell r="F172">
            <v>2</v>
          </cell>
          <cell r="G172">
            <v>57</v>
          </cell>
          <cell r="H172">
            <v>69</v>
          </cell>
          <cell r="I172">
            <v>57</v>
          </cell>
          <cell r="K172">
            <v>330</v>
          </cell>
          <cell r="L172">
            <v>347</v>
          </cell>
          <cell r="M172">
            <v>169</v>
          </cell>
          <cell r="N172">
            <v>516</v>
          </cell>
        </row>
        <row r="173">
          <cell r="D173" t="str">
            <v>Clarksville Middle School</v>
          </cell>
          <cell r="F173">
            <v>1</v>
          </cell>
          <cell r="G173">
            <v>35</v>
          </cell>
          <cell r="H173">
            <v>56</v>
          </cell>
          <cell r="I173">
            <v>33</v>
          </cell>
          <cell r="K173">
            <v>266</v>
          </cell>
          <cell r="L173">
            <v>285</v>
          </cell>
          <cell r="M173">
            <v>106</v>
          </cell>
          <cell r="N173">
            <v>391</v>
          </cell>
        </row>
        <row r="174">
          <cell r="D174" t="str">
            <v>W E Wilson Elementary</v>
          </cell>
          <cell r="E174">
            <v>5</v>
          </cell>
          <cell r="F174">
            <v>4</v>
          </cell>
          <cell r="G174">
            <v>129</v>
          </cell>
          <cell r="H174">
            <v>56</v>
          </cell>
          <cell r="I174">
            <v>71</v>
          </cell>
          <cell r="J174">
            <v>1</v>
          </cell>
          <cell r="K174">
            <v>238</v>
          </cell>
          <cell r="L174">
            <v>274</v>
          </cell>
          <cell r="M174">
            <v>230</v>
          </cell>
          <cell r="N174">
            <v>504</v>
          </cell>
        </row>
        <row r="175">
          <cell r="D175" t="str">
            <v>Thomas Jefferson Elementary School</v>
          </cell>
          <cell r="E175">
            <v>1</v>
          </cell>
          <cell r="F175">
            <v>6</v>
          </cell>
          <cell r="G175">
            <v>41</v>
          </cell>
          <cell r="H175">
            <v>27</v>
          </cell>
          <cell r="I175">
            <v>45</v>
          </cell>
          <cell r="K175">
            <v>265</v>
          </cell>
          <cell r="L175">
            <v>174</v>
          </cell>
          <cell r="M175">
            <v>211</v>
          </cell>
          <cell r="N175">
            <v>385</v>
          </cell>
        </row>
        <row r="176">
          <cell r="D176" t="str">
            <v>Northaven Elementary School</v>
          </cell>
          <cell r="E176">
            <v>1</v>
          </cell>
          <cell r="F176">
            <v>18</v>
          </cell>
          <cell r="G176">
            <v>107</v>
          </cell>
          <cell r="H176">
            <v>141</v>
          </cell>
          <cell r="I176">
            <v>64</v>
          </cell>
          <cell r="J176">
            <v>10</v>
          </cell>
          <cell r="K176">
            <v>179</v>
          </cell>
          <cell r="L176">
            <v>340</v>
          </cell>
          <cell r="M176">
            <v>180</v>
          </cell>
          <cell r="N176">
            <v>520</v>
          </cell>
        </row>
        <row r="177">
          <cell r="D177" t="str">
            <v>Utica Elementary School</v>
          </cell>
          <cell r="E177">
            <v>1</v>
          </cell>
          <cell r="F177">
            <v>3</v>
          </cell>
          <cell r="G177">
            <v>43</v>
          </cell>
          <cell r="H177">
            <v>32</v>
          </cell>
          <cell r="I177">
            <v>51</v>
          </cell>
          <cell r="K177">
            <v>429</v>
          </cell>
          <cell r="L177">
            <v>154</v>
          </cell>
          <cell r="M177">
            <v>405</v>
          </cell>
          <cell r="N177">
            <v>559</v>
          </cell>
        </row>
        <row r="178">
          <cell r="D178" t="str">
            <v>New Washington Elementary School</v>
          </cell>
          <cell r="F178">
            <v>2</v>
          </cell>
          <cell r="G178">
            <v>1</v>
          </cell>
          <cell r="H178">
            <v>10</v>
          </cell>
          <cell r="I178">
            <v>18</v>
          </cell>
          <cell r="K178">
            <v>267</v>
          </cell>
          <cell r="L178">
            <v>148</v>
          </cell>
          <cell r="M178">
            <v>150</v>
          </cell>
          <cell r="N178">
            <v>298</v>
          </cell>
        </row>
        <row r="179">
          <cell r="D179" t="str">
            <v>New Washington Middle/High School</v>
          </cell>
          <cell r="F179">
            <v>1</v>
          </cell>
          <cell r="H179">
            <v>10</v>
          </cell>
          <cell r="I179">
            <v>7</v>
          </cell>
          <cell r="K179">
            <v>325</v>
          </cell>
          <cell r="L179">
            <v>165</v>
          </cell>
          <cell r="M179">
            <v>178</v>
          </cell>
          <cell r="N179">
            <v>343</v>
          </cell>
        </row>
        <row r="180">
          <cell r="D180" t="str">
            <v>Charlestown Senior High School</v>
          </cell>
          <cell r="E180">
            <v>2</v>
          </cell>
          <cell r="F180">
            <v>3</v>
          </cell>
          <cell r="G180">
            <v>23</v>
          </cell>
          <cell r="H180">
            <v>66</v>
          </cell>
          <cell r="I180">
            <v>29</v>
          </cell>
          <cell r="K180">
            <v>568</v>
          </cell>
          <cell r="L180">
            <v>276</v>
          </cell>
          <cell r="M180">
            <v>415</v>
          </cell>
          <cell r="N180">
            <v>691</v>
          </cell>
        </row>
        <row r="181">
          <cell r="D181" t="str">
            <v>Jonathan Jennings Elementary Sch</v>
          </cell>
          <cell r="F181">
            <v>2</v>
          </cell>
          <cell r="G181">
            <v>25</v>
          </cell>
          <cell r="H181">
            <v>46</v>
          </cell>
          <cell r="I181">
            <v>35</v>
          </cell>
          <cell r="K181">
            <v>370</v>
          </cell>
          <cell r="L181">
            <v>250</v>
          </cell>
          <cell r="M181">
            <v>228</v>
          </cell>
          <cell r="N181">
            <v>478</v>
          </cell>
        </row>
        <row r="182">
          <cell r="D182" t="str">
            <v>Pleasant Ridge Elementary School</v>
          </cell>
          <cell r="F182">
            <v>3</v>
          </cell>
          <cell r="G182">
            <v>14</v>
          </cell>
          <cell r="H182">
            <v>44</v>
          </cell>
          <cell r="I182">
            <v>40</v>
          </cell>
          <cell r="J182">
            <v>2</v>
          </cell>
          <cell r="K182">
            <v>406</v>
          </cell>
          <cell r="L182">
            <v>273</v>
          </cell>
          <cell r="M182">
            <v>236</v>
          </cell>
          <cell r="N182">
            <v>509</v>
          </cell>
        </row>
        <row r="183">
          <cell r="D183" t="str">
            <v>Jeffersonville High School</v>
          </cell>
          <cell r="E183">
            <v>6</v>
          </cell>
          <cell r="F183">
            <v>28</v>
          </cell>
          <cell r="G183">
            <v>404</v>
          </cell>
          <cell r="H183">
            <v>266</v>
          </cell>
          <cell r="I183">
            <v>192</v>
          </cell>
          <cell r="J183">
            <v>1</v>
          </cell>
          <cell r="K183">
            <v>1138</v>
          </cell>
          <cell r="L183">
            <v>1059</v>
          </cell>
          <cell r="M183">
            <v>976</v>
          </cell>
          <cell r="N183">
            <v>2035</v>
          </cell>
        </row>
        <row r="184">
          <cell r="D184" t="str">
            <v>Parkview Middle School</v>
          </cell>
          <cell r="E184">
            <v>3</v>
          </cell>
          <cell r="F184">
            <v>8</v>
          </cell>
          <cell r="G184">
            <v>167</v>
          </cell>
          <cell r="H184">
            <v>75</v>
          </cell>
          <cell r="I184">
            <v>81</v>
          </cell>
          <cell r="J184">
            <v>2</v>
          </cell>
          <cell r="K184">
            <v>390</v>
          </cell>
          <cell r="L184">
            <v>406</v>
          </cell>
          <cell r="M184">
            <v>320</v>
          </cell>
          <cell r="N184">
            <v>726</v>
          </cell>
        </row>
        <row r="185">
          <cell r="D185" t="str">
            <v>Charlestown Middle School</v>
          </cell>
          <cell r="E185">
            <v>1</v>
          </cell>
          <cell r="F185">
            <v>3</v>
          </cell>
          <cell r="G185">
            <v>22</v>
          </cell>
          <cell r="H185">
            <v>51</v>
          </cell>
          <cell r="I185">
            <v>21</v>
          </cell>
          <cell r="K185">
            <v>428</v>
          </cell>
          <cell r="L185">
            <v>250</v>
          </cell>
          <cell r="M185">
            <v>276</v>
          </cell>
          <cell r="N185">
            <v>526</v>
          </cell>
        </row>
        <row r="186">
          <cell r="D186" t="str">
            <v>Bridgepoint Elementary School</v>
          </cell>
          <cell r="F186">
            <v>2</v>
          </cell>
          <cell r="G186">
            <v>74</v>
          </cell>
          <cell r="H186">
            <v>34</v>
          </cell>
          <cell r="I186">
            <v>59</v>
          </cell>
          <cell r="K186">
            <v>193</v>
          </cell>
          <cell r="L186">
            <v>233</v>
          </cell>
          <cell r="M186">
            <v>129</v>
          </cell>
          <cell r="N186">
            <v>362</v>
          </cell>
        </row>
        <row r="187">
          <cell r="D187" t="str">
            <v>Maple Elementary School</v>
          </cell>
          <cell r="E187">
            <v>1</v>
          </cell>
          <cell r="G187">
            <v>23</v>
          </cell>
          <cell r="H187">
            <v>21</v>
          </cell>
          <cell r="I187">
            <v>35</v>
          </cell>
          <cell r="K187">
            <v>98</v>
          </cell>
          <cell r="L187">
            <v>119</v>
          </cell>
          <cell r="M187">
            <v>59</v>
          </cell>
          <cell r="N187">
            <v>178</v>
          </cell>
        </row>
        <row r="188">
          <cell r="D188" t="str">
            <v>Riverside Elementary School</v>
          </cell>
          <cell r="E188">
            <v>1</v>
          </cell>
          <cell r="G188">
            <v>58</v>
          </cell>
          <cell r="H188">
            <v>58</v>
          </cell>
          <cell r="I188">
            <v>72</v>
          </cell>
          <cell r="K188">
            <v>279</v>
          </cell>
          <cell r="L188">
            <v>267</v>
          </cell>
          <cell r="M188">
            <v>201</v>
          </cell>
          <cell r="N188">
            <v>468</v>
          </cell>
        </row>
        <row r="189">
          <cell r="D189" t="str">
            <v>Spring Hill Elementary School</v>
          </cell>
          <cell r="G189">
            <v>62</v>
          </cell>
          <cell r="H189">
            <v>26</v>
          </cell>
          <cell r="I189">
            <v>50</v>
          </cell>
          <cell r="K189">
            <v>44</v>
          </cell>
          <cell r="L189">
            <v>157</v>
          </cell>
          <cell r="M189">
            <v>25</v>
          </cell>
          <cell r="N189">
            <v>182</v>
          </cell>
        </row>
        <row r="190">
          <cell r="D190" t="str">
            <v>Parkwood Elementary School</v>
          </cell>
          <cell r="F190">
            <v>2</v>
          </cell>
          <cell r="G190">
            <v>55</v>
          </cell>
          <cell r="H190">
            <v>291</v>
          </cell>
          <cell r="I190">
            <v>56</v>
          </cell>
          <cell r="J190">
            <v>1</v>
          </cell>
          <cell r="K190">
            <v>143</v>
          </cell>
          <cell r="L190">
            <v>433</v>
          </cell>
          <cell r="M190">
            <v>115</v>
          </cell>
          <cell r="N190">
            <v>548</v>
          </cell>
        </row>
        <row r="191">
          <cell r="D191" t="str">
            <v>River Valley Middle School</v>
          </cell>
          <cell r="E191">
            <v>5</v>
          </cell>
          <cell r="F191">
            <v>20</v>
          </cell>
          <cell r="G191">
            <v>169</v>
          </cell>
          <cell r="H191">
            <v>224</v>
          </cell>
          <cell r="I191">
            <v>88</v>
          </cell>
          <cell r="J191">
            <v>2</v>
          </cell>
          <cell r="K191">
            <v>421</v>
          </cell>
          <cell r="L191">
            <v>575</v>
          </cell>
          <cell r="M191">
            <v>354</v>
          </cell>
          <cell r="N191">
            <v>929</v>
          </cell>
        </row>
        <row r="192">
          <cell r="D192" t="str">
            <v>Old Corden Porter School</v>
          </cell>
          <cell r="G192">
            <v>7</v>
          </cell>
          <cell r="H192">
            <v>2</v>
          </cell>
          <cell r="I192">
            <v>5</v>
          </cell>
          <cell r="K192">
            <v>28</v>
          </cell>
          <cell r="L192">
            <v>26</v>
          </cell>
          <cell r="M192">
            <v>16</v>
          </cell>
          <cell r="N192">
            <v>42</v>
          </cell>
        </row>
        <row r="193">
          <cell r="D193" t="str">
            <v>Clark County Middle/High School</v>
          </cell>
          <cell r="G193">
            <v>15</v>
          </cell>
          <cell r="H193">
            <v>5</v>
          </cell>
          <cell r="I193">
            <v>7</v>
          </cell>
          <cell r="K193">
            <v>50</v>
          </cell>
          <cell r="L193">
            <v>41</v>
          </cell>
          <cell r="M193">
            <v>36</v>
          </cell>
          <cell r="N193">
            <v>77</v>
          </cell>
        </row>
        <row r="194">
          <cell r="D194" t="str">
            <v>Clay City Elementary School</v>
          </cell>
          <cell r="E194">
            <v>1</v>
          </cell>
          <cell r="H194">
            <v>11</v>
          </cell>
          <cell r="I194">
            <v>5</v>
          </cell>
          <cell r="K194">
            <v>330</v>
          </cell>
          <cell r="L194">
            <v>171</v>
          </cell>
          <cell r="M194">
            <v>176</v>
          </cell>
          <cell r="N194">
            <v>347</v>
          </cell>
        </row>
        <row r="195">
          <cell r="D195" t="str">
            <v>Clay City Jr-Sr High School</v>
          </cell>
          <cell r="E195">
            <v>3</v>
          </cell>
          <cell r="F195">
            <v>1</v>
          </cell>
          <cell r="H195">
            <v>7</v>
          </cell>
          <cell r="I195">
            <v>2</v>
          </cell>
          <cell r="K195">
            <v>358</v>
          </cell>
          <cell r="L195">
            <v>136</v>
          </cell>
          <cell r="M195">
            <v>235</v>
          </cell>
          <cell r="N195">
            <v>371</v>
          </cell>
        </row>
        <row r="196">
          <cell r="D196" t="str">
            <v>Jackson Township Elementary School</v>
          </cell>
          <cell r="F196">
            <v>4</v>
          </cell>
          <cell r="I196">
            <v>5</v>
          </cell>
          <cell r="J196">
            <v>1</v>
          </cell>
          <cell r="K196">
            <v>254</v>
          </cell>
          <cell r="L196">
            <v>97</v>
          </cell>
          <cell r="M196">
            <v>167</v>
          </cell>
          <cell r="N196">
            <v>264</v>
          </cell>
        </row>
        <row r="197">
          <cell r="D197" t="str">
            <v>Staunton Elementary School</v>
          </cell>
          <cell r="E197">
            <v>1</v>
          </cell>
          <cell r="H197">
            <v>4</v>
          </cell>
          <cell r="I197">
            <v>11</v>
          </cell>
          <cell r="J197">
            <v>1</v>
          </cell>
          <cell r="K197">
            <v>302</v>
          </cell>
          <cell r="L197">
            <v>173</v>
          </cell>
          <cell r="M197">
            <v>146</v>
          </cell>
          <cell r="N197">
            <v>319</v>
          </cell>
        </row>
        <row r="198">
          <cell r="D198" t="str">
            <v>Van Buren Elementary School</v>
          </cell>
          <cell r="E198">
            <v>1</v>
          </cell>
          <cell r="G198">
            <v>1</v>
          </cell>
          <cell r="H198">
            <v>5</v>
          </cell>
          <cell r="I198">
            <v>9</v>
          </cell>
          <cell r="K198">
            <v>243</v>
          </cell>
          <cell r="L198">
            <v>160</v>
          </cell>
          <cell r="M198">
            <v>99</v>
          </cell>
          <cell r="N198">
            <v>259</v>
          </cell>
        </row>
        <row r="199">
          <cell r="D199" t="str">
            <v>North Clay Middle School</v>
          </cell>
          <cell r="E199">
            <v>1</v>
          </cell>
          <cell r="F199">
            <v>2</v>
          </cell>
          <cell r="G199">
            <v>5</v>
          </cell>
          <cell r="H199">
            <v>18</v>
          </cell>
          <cell r="I199">
            <v>19</v>
          </cell>
          <cell r="K199">
            <v>760</v>
          </cell>
          <cell r="L199">
            <v>475</v>
          </cell>
          <cell r="M199">
            <v>330</v>
          </cell>
          <cell r="N199">
            <v>805</v>
          </cell>
        </row>
        <row r="200">
          <cell r="D200" t="str">
            <v>Northview High School</v>
          </cell>
          <cell r="E200">
            <v>1</v>
          </cell>
          <cell r="F200">
            <v>4</v>
          </cell>
          <cell r="G200">
            <v>4</v>
          </cell>
          <cell r="H200">
            <v>20</v>
          </cell>
          <cell r="I200">
            <v>19</v>
          </cell>
          <cell r="K200">
            <v>968</v>
          </cell>
          <cell r="L200">
            <v>512</v>
          </cell>
          <cell r="M200">
            <v>504</v>
          </cell>
          <cell r="N200">
            <v>1016</v>
          </cell>
        </row>
        <row r="201">
          <cell r="D201" t="str">
            <v>East Side Elementary School</v>
          </cell>
          <cell r="G201">
            <v>2</v>
          </cell>
          <cell r="H201">
            <v>3</v>
          </cell>
          <cell r="I201">
            <v>7</v>
          </cell>
          <cell r="K201">
            <v>228</v>
          </cell>
          <cell r="L201">
            <v>166</v>
          </cell>
          <cell r="M201">
            <v>74</v>
          </cell>
          <cell r="N201">
            <v>240</v>
          </cell>
        </row>
        <row r="202">
          <cell r="D202" t="str">
            <v>Forest Park Elementary School</v>
          </cell>
          <cell r="F202">
            <v>2</v>
          </cell>
          <cell r="G202">
            <v>1</v>
          </cell>
          <cell r="H202">
            <v>13</v>
          </cell>
          <cell r="I202">
            <v>7</v>
          </cell>
          <cell r="K202">
            <v>259</v>
          </cell>
          <cell r="L202">
            <v>191</v>
          </cell>
          <cell r="M202">
            <v>91</v>
          </cell>
          <cell r="N202">
            <v>282</v>
          </cell>
        </row>
        <row r="203">
          <cell r="D203" t="str">
            <v>Meridian Street Elementary School</v>
          </cell>
          <cell r="E203">
            <v>2</v>
          </cell>
          <cell r="F203">
            <v>2</v>
          </cell>
          <cell r="G203">
            <v>3</v>
          </cell>
          <cell r="H203">
            <v>14</v>
          </cell>
          <cell r="I203">
            <v>12</v>
          </cell>
          <cell r="K203">
            <v>247</v>
          </cell>
          <cell r="L203">
            <v>193</v>
          </cell>
          <cell r="M203">
            <v>87</v>
          </cell>
          <cell r="N203">
            <v>280</v>
          </cell>
        </row>
        <row r="204">
          <cell r="D204" t="str">
            <v>Clinton Central Junior-Senior HS</v>
          </cell>
          <cell r="E204">
            <v>2</v>
          </cell>
          <cell r="G204">
            <v>4</v>
          </cell>
          <cell r="H204">
            <v>18</v>
          </cell>
          <cell r="I204">
            <v>3</v>
          </cell>
          <cell r="K204">
            <v>394</v>
          </cell>
          <cell r="L204">
            <v>156</v>
          </cell>
          <cell r="M204">
            <v>265</v>
          </cell>
          <cell r="N204">
            <v>421</v>
          </cell>
        </row>
        <row r="205">
          <cell r="D205" t="str">
            <v>Clinton Central Elementary School</v>
          </cell>
          <cell r="F205">
            <v>6</v>
          </cell>
          <cell r="G205">
            <v>5</v>
          </cell>
          <cell r="H205">
            <v>15</v>
          </cell>
          <cell r="I205">
            <v>9</v>
          </cell>
          <cell r="K205">
            <v>411</v>
          </cell>
          <cell r="L205">
            <v>223</v>
          </cell>
          <cell r="M205">
            <v>223</v>
          </cell>
          <cell r="N205">
            <v>446</v>
          </cell>
        </row>
        <row r="206">
          <cell r="D206" t="str">
            <v>Clinton Prairie Jr-Sr High School</v>
          </cell>
          <cell r="G206">
            <v>2</v>
          </cell>
          <cell r="H206">
            <v>60</v>
          </cell>
          <cell r="I206">
            <v>5</v>
          </cell>
          <cell r="K206">
            <v>505</v>
          </cell>
          <cell r="L206">
            <v>240</v>
          </cell>
          <cell r="M206">
            <v>332</v>
          </cell>
          <cell r="N206">
            <v>572</v>
          </cell>
        </row>
        <row r="207">
          <cell r="D207" t="str">
            <v>Clinton Prairie Elementary School</v>
          </cell>
          <cell r="E207">
            <v>3</v>
          </cell>
          <cell r="G207">
            <v>3</v>
          </cell>
          <cell r="H207">
            <v>47</v>
          </cell>
          <cell r="I207">
            <v>13</v>
          </cell>
          <cell r="K207">
            <v>663</v>
          </cell>
          <cell r="L207">
            <v>314</v>
          </cell>
          <cell r="M207">
            <v>415</v>
          </cell>
          <cell r="N207">
            <v>729</v>
          </cell>
        </row>
        <row r="208">
          <cell r="D208" t="str">
            <v>Frankfort High School</v>
          </cell>
          <cell r="F208">
            <v>1</v>
          </cell>
          <cell r="G208">
            <v>9</v>
          </cell>
          <cell r="H208">
            <v>460</v>
          </cell>
          <cell r="I208">
            <v>14</v>
          </cell>
          <cell r="K208">
            <v>420</v>
          </cell>
          <cell r="L208">
            <v>645</v>
          </cell>
          <cell r="M208">
            <v>259</v>
          </cell>
          <cell r="N208">
            <v>904</v>
          </cell>
        </row>
        <row r="209">
          <cell r="D209" t="str">
            <v>Frankfort Middle School</v>
          </cell>
          <cell r="E209">
            <v>3</v>
          </cell>
          <cell r="F209">
            <v>3</v>
          </cell>
          <cell r="G209">
            <v>3</v>
          </cell>
          <cell r="H209">
            <v>389</v>
          </cell>
          <cell r="I209">
            <v>8</v>
          </cell>
          <cell r="J209">
            <v>2</v>
          </cell>
          <cell r="K209">
            <v>335</v>
          </cell>
          <cell r="L209">
            <v>602</v>
          </cell>
          <cell r="M209">
            <v>141</v>
          </cell>
          <cell r="N209">
            <v>743</v>
          </cell>
        </row>
        <row r="210">
          <cell r="D210" t="str">
            <v>Blue Ridge Primary Elementary Sch</v>
          </cell>
          <cell r="E210">
            <v>1</v>
          </cell>
          <cell r="F210">
            <v>2</v>
          </cell>
          <cell r="G210">
            <v>8</v>
          </cell>
          <cell r="H210">
            <v>237</v>
          </cell>
          <cell r="I210">
            <v>11</v>
          </cell>
          <cell r="K210">
            <v>247</v>
          </cell>
          <cell r="L210">
            <v>369</v>
          </cell>
          <cell r="M210">
            <v>137</v>
          </cell>
          <cell r="N210">
            <v>506</v>
          </cell>
        </row>
        <row r="211">
          <cell r="D211" t="str">
            <v>Green Meadows Intermediate Elem</v>
          </cell>
          <cell r="E211">
            <v>1</v>
          </cell>
          <cell r="F211">
            <v>2</v>
          </cell>
          <cell r="G211">
            <v>4</v>
          </cell>
          <cell r="H211">
            <v>235</v>
          </cell>
          <cell r="I211">
            <v>6</v>
          </cell>
          <cell r="K211">
            <v>202</v>
          </cell>
          <cell r="L211">
            <v>347</v>
          </cell>
          <cell r="M211">
            <v>103</v>
          </cell>
          <cell r="N211">
            <v>450</v>
          </cell>
        </row>
        <row r="212">
          <cell r="D212" t="str">
            <v>Suncrest Elementary School</v>
          </cell>
          <cell r="G212">
            <v>4</v>
          </cell>
          <cell r="H212">
            <v>300</v>
          </cell>
          <cell r="I212">
            <v>20</v>
          </cell>
          <cell r="J212">
            <v>1</v>
          </cell>
          <cell r="K212">
            <v>275</v>
          </cell>
          <cell r="L212">
            <v>505</v>
          </cell>
          <cell r="M212">
            <v>95</v>
          </cell>
          <cell r="N212">
            <v>600</v>
          </cell>
        </row>
        <row r="213">
          <cell r="D213" t="str">
            <v>Rossville Middle/Senior High Sch</v>
          </cell>
          <cell r="F213">
            <v>4</v>
          </cell>
          <cell r="G213">
            <v>2</v>
          </cell>
          <cell r="H213">
            <v>10</v>
          </cell>
          <cell r="I213">
            <v>9</v>
          </cell>
          <cell r="K213">
            <v>497</v>
          </cell>
          <cell r="L213">
            <v>130</v>
          </cell>
          <cell r="M213">
            <v>392</v>
          </cell>
          <cell r="N213">
            <v>522</v>
          </cell>
        </row>
        <row r="214">
          <cell r="D214" t="str">
            <v>Rossville Elementary School</v>
          </cell>
          <cell r="E214">
            <v>2</v>
          </cell>
          <cell r="F214">
            <v>1</v>
          </cell>
          <cell r="G214">
            <v>4</v>
          </cell>
          <cell r="H214">
            <v>14</v>
          </cell>
          <cell r="I214">
            <v>6</v>
          </cell>
          <cell r="K214">
            <v>423</v>
          </cell>
          <cell r="L214">
            <v>148</v>
          </cell>
          <cell r="M214">
            <v>302</v>
          </cell>
          <cell r="N214">
            <v>450</v>
          </cell>
        </row>
        <row r="215">
          <cell r="D215" t="str">
            <v>South Crawford Elementary School</v>
          </cell>
          <cell r="H215">
            <v>3</v>
          </cell>
          <cell r="I215">
            <v>4</v>
          </cell>
          <cell r="K215">
            <v>150</v>
          </cell>
          <cell r="L215">
            <v>94</v>
          </cell>
          <cell r="M215">
            <v>63</v>
          </cell>
          <cell r="N215">
            <v>157</v>
          </cell>
        </row>
        <row r="216">
          <cell r="D216" t="str">
            <v>West Crawford Elementary School</v>
          </cell>
          <cell r="H216">
            <v>5</v>
          </cell>
          <cell r="I216">
            <v>7</v>
          </cell>
          <cell r="K216">
            <v>238</v>
          </cell>
          <cell r="L216">
            <v>184</v>
          </cell>
          <cell r="M216">
            <v>66</v>
          </cell>
          <cell r="N216">
            <v>250</v>
          </cell>
        </row>
        <row r="217">
          <cell r="D217" t="str">
            <v>Crawford County High School</v>
          </cell>
          <cell r="H217">
            <v>8</v>
          </cell>
          <cell r="I217">
            <v>9</v>
          </cell>
          <cell r="K217">
            <v>433</v>
          </cell>
          <cell r="L217">
            <v>247</v>
          </cell>
          <cell r="M217">
            <v>203</v>
          </cell>
          <cell r="N217">
            <v>450</v>
          </cell>
        </row>
        <row r="218">
          <cell r="D218" t="str">
            <v>Crawford County Middle School</v>
          </cell>
          <cell r="G218">
            <v>3</v>
          </cell>
          <cell r="H218">
            <v>5</v>
          </cell>
          <cell r="I218">
            <v>7</v>
          </cell>
          <cell r="K218">
            <v>339</v>
          </cell>
          <cell r="L218">
            <v>242</v>
          </cell>
          <cell r="M218">
            <v>112</v>
          </cell>
          <cell r="N218">
            <v>354</v>
          </cell>
        </row>
        <row r="219">
          <cell r="D219" t="str">
            <v>East Crawford Elementary School</v>
          </cell>
          <cell r="G219">
            <v>1</v>
          </cell>
          <cell r="H219">
            <v>5</v>
          </cell>
          <cell r="I219">
            <v>5</v>
          </cell>
          <cell r="J219">
            <v>1</v>
          </cell>
          <cell r="K219">
            <v>288</v>
          </cell>
          <cell r="L219">
            <v>196</v>
          </cell>
          <cell r="M219">
            <v>104</v>
          </cell>
          <cell r="N219">
            <v>300</v>
          </cell>
        </row>
        <row r="220">
          <cell r="D220" t="str">
            <v>Barr Reeve Middle/High School</v>
          </cell>
          <cell r="F220">
            <v>2</v>
          </cell>
          <cell r="H220">
            <v>6</v>
          </cell>
          <cell r="I220">
            <v>6</v>
          </cell>
          <cell r="K220">
            <v>429</v>
          </cell>
          <cell r="L220">
            <v>120</v>
          </cell>
          <cell r="M220">
            <v>323</v>
          </cell>
          <cell r="N220">
            <v>443</v>
          </cell>
        </row>
        <row r="221">
          <cell r="D221" t="str">
            <v>Barr Reeve Primary Grade School</v>
          </cell>
          <cell r="F221">
            <v>3</v>
          </cell>
          <cell r="G221">
            <v>1</v>
          </cell>
          <cell r="H221">
            <v>2</v>
          </cell>
          <cell r="I221">
            <v>1</v>
          </cell>
          <cell r="K221">
            <v>165</v>
          </cell>
          <cell r="L221">
            <v>60</v>
          </cell>
          <cell r="M221">
            <v>112</v>
          </cell>
          <cell r="N221">
            <v>172</v>
          </cell>
        </row>
        <row r="222">
          <cell r="D222" t="str">
            <v>Barr Reeve Elementary School</v>
          </cell>
          <cell r="F222">
            <v>1</v>
          </cell>
          <cell r="G222">
            <v>1</v>
          </cell>
          <cell r="H222">
            <v>7</v>
          </cell>
          <cell r="I222">
            <v>3</v>
          </cell>
          <cell r="K222">
            <v>308</v>
          </cell>
          <cell r="L222">
            <v>103</v>
          </cell>
          <cell r="M222">
            <v>217</v>
          </cell>
          <cell r="N222">
            <v>320</v>
          </cell>
        </row>
        <row r="223">
          <cell r="D223" t="str">
            <v>North Daviess Elementary School</v>
          </cell>
          <cell r="E223">
            <v>2</v>
          </cell>
          <cell r="F223">
            <v>1</v>
          </cell>
          <cell r="G223">
            <v>2</v>
          </cell>
          <cell r="H223">
            <v>18</v>
          </cell>
          <cell r="I223">
            <v>13</v>
          </cell>
          <cell r="K223">
            <v>676</v>
          </cell>
          <cell r="L223">
            <v>329</v>
          </cell>
          <cell r="M223">
            <v>383</v>
          </cell>
          <cell r="N223">
            <v>712</v>
          </cell>
        </row>
        <row r="224">
          <cell r="D224" t="str">
            <v>North Daviess Jr-Sr High School</v>
          </cell>
          <cell r="E224">
            <v>3</v>
          </cell>
          <cell r="F224">
            <v>1</v>
          </cell>
          <cell r="G224">
            <v>2</v>
          </cell>
          <cell r="H224">
            <v>10</v>
          </cell>
          <cell r="I224">
            <v>10</v>
          </cell>
          <cell r="K224">
            <v>451</v>
          </cell>
          <cell r="L224">
            <v>206</v>
          </cell>
          <cell r="M224">
            <v>271</v>
          </cell>
          <cell r="N224">
            <v>477</v>
          </cell>
        </row>
        <row r="225">
          <cell r="D225" t="str">
            <v>Lena Dunn Elementary School</v>
          </cell>
          <cell r="F225">
            <v>1</v>
          </cell>
          <cell r="G225">
            <v>30</v>
          </cell>
          <cell r="H225">
            <v>180</v>
          </cell>
          <cell r="I225">
            <v>19</v>
          </cell>
          <cell r="K225">
            <v>201</v>
          </cell>
          <cell r="L225">
            <v>404</v>
          </cell>
          <cell r="M225">
            <v>27</v>
          </cell>
          <cell r="N225">
            <v>431</v>
          </cell>
        </row>
        <row r="226">
          <cell r="D226" t="str">
            <v>Veale Elementary School</v>
          </cell>
          <cell r="E226">
            <v>1</v>
          </cell>
          <cell r="H226">
            <v>3</v>
          </cell>
          <cell r="I226">
            <v>1</v>
          </cell>
          <cell r="K226">
            <v>164</v>
          </cell>
          <cell r="L226">
            <v>38</v>
          </cell>
          <cell r="M226">
            <v>131</v>
          </cell>
          <cell r="N226">
            <v>169</v>
          </cell>
        </row>
        <row r="227">
          <cell r="D227" t="str">
            <v>Washington Junior High School</v>
          </cell>
          <cell r="E227">
            <v>3</v>
          </cell>
          <cell r="F227">
            <v>1</v>
          </cell>
          <cell r="G227">
            <v>13</v>
          </cell>
          <cell r="H227">
            <v>90</v>
          </cell>
          <cell r="I227">
            <v>7</v>
          </cell>
          <cell r="K227">
            <v>283</v>
          </cell>
          <cell r="L227">
            <v>273</v>
          </cell>
          <cell r="M227">
            <v>124</v>
          </cell>
          <cell r="N227">
            <v>397</v>
          </cell>
        </row>
        <row r="228">
          <cell r="D228" t="str">
            <v>Washington High School</v>
          </cell>
          <cell r="E228">
            <v>2</v>
          </cell>
          <cell r="F228">
            <v>6</v>
          </cell>
          <cell r="G228">
            <v>26</v>
          </cell>
          <cell r="H228">
            <v>143</v>
          </cell>
          <cell r="I228">
            <v>27</v>
          </cell>
          <cell r="K228">
            <v>547</v>
          </cell>
          <cell r="L228">
            <v>462</v>
          </cell>
          <cell r="M228">
            <v>289</v>
          </cell>
          <cell r="N228">
            <v>751</v>
          </cell>
        </row>
        <row r="229">
          <cell r="D229" t="str">
            <v>North Elementary School</v>
          </cell>
          <cell r="E229">
            <v>1</v>
          </cell>
          <cell r="F229">
            <v>3</v>
          </cell>
          <cell r="G229">
            <v>10</v>
          </cell>
          <cell r="H229">
            <v>49</v>
          </cell>
          <cell r="I229">
            <v>18</v>
          </cell>
          <cell r="K229">
            <v>329</v>
          </cell>
          <cell r="L229">
            <v>216</v>
          </cell>
          <cell r="M229">
            <v>194</v>
          </cell>
          <cell r="N229">
            <v>410</v>
          </cell>
        </row>
        <row r="230">
          <cell r="D230" t="str">
            <v>Helen Griffith Elementary School</v>
          </cell>
          <cell r="E230">
            <v>1</v>
          </cell>
          <cell r="F230">
            <v>2</v>
          </cell>
          <cell r="G230">
            <v>25</v>
          </cell>
          <cell r="H230">
            <v>113</v>
          </cell>
          <cell r="I230">
            <v>6</v>
          </cell>
          <cell r="K230">
            <v>265</v>
          </cell>
          <cell r="L230">
            <v>324</v>
          </cell>
          <cell r="M230">
            <v>88</v>
          </cell>
          <cell r="N230">
            <v>412</v>
          </cell>
        </row>
        <row r="231">
          <cell r="D231" t="str">
            <v>North Dearborn Elementary School</v>
          </cell>
          <cell r="F231">
            <v>3</v>
          </cell>
          <cell r="G231">
            <v>1</v>
          </cell>
          <cell r="H231">
            <v>11</v>
          </cell>
          <cell r="I231">
            <v>17</v>
          </cell>
          <cell r="K231">
            <v>627</v>
          </cell>
          <cell r="L231">
            <v>146</v>
          </cell>
          <cell r="M231">
            <v>513</v>
          </cell>
          <cell r="N231">
            <v>659</v>
          </cell>
        </row>
        <row r="232">
          <cell r="D232" t="str">
            <v>Sunman-Dearborn Middle School</v>
          </cell>
          <cell r="F232">
            <v>3</v>
          </cell>
          <cell r="G232">
            <v>1</v>
          </cell>
          <cell r="H232">
            <v>19</v>
          </cell>
          <cell r="I232">
            <v>22</v>
          </cell>
          <cell r="K232">
            <v>863</v>
          </cell>
          <cell r="L232">
            <v>232</v>
          </cell>
          <cell r="M232">
            <v>676</v>
          </cell>
          <cell r="N232">
            <v>908</v>
          </cell>
        </row>
        <row r="233">
          <cell r="D233" t="str">
            <v>Bright Elementary School</v>
          </cell>
          <cell r="E233">
            <v>1</v>
          </cell>
          <cell r="F233">
            <v>2</v>
          </cell>
          <cell r="G233">
            <v>2</v>
          </cell>
          <cell r="H233">
            <v>4</v>
          </cell>
          <cell r="I233">
            <v>33</v>
          </cell>
          <cell r="K233">
            <v>506</v>
          </cell>
          <cell r="L233">
            <v>106</v>
          </cell>
          <cell r="M233">
            <v>442</v>
          </cell>
          <cell r="N233">
            <v>548</v>
          </cell>
        </row>
        <row r="234">
          <cell r="D234" t="str">
            <v>Sunman Elementary School</v>
          </cell>
          <cell r="F234">
            <v>1</v>
          </cell>
          <cell r="G234">
            <v>1</v>
          </cell>
          <cell r="H234">
            <v>16</v>
          </cell>
          <cell r="I234">
            <v>6</v>
          </cell>
          <cell r="K234">
            <v>310</v>
          </cell>
          <cell r="L234">
            <v>142</v>
          </cell>
          <cell r="M234">
            <v>192</v>
          </cell>
          <cell r="N234">
            <v>334</v>
          </cell>
        </row>
        <row r="235">
          <cell r="D235" t="str">
            <v>East Central High School</v>
          </cell>
          <cell r="E235">
            <v>2</v>
          </cell>
          <cell r="F235">
            <v>3</v>
          </cell>
          <cell r="G235">
            <v>4</v>
          </cell>
          <cell r="H235">
            <v>20</v>
          </cell>
          <cell r="I235">
            <v>29</v>
          </cell>
          <cell r="J235">
            <v>1</v>
          </cell>
          <cell r="K235">
            <v>1172</v>
          </cell>
          <cell r="L235">
            <v>243</v>
          </cell>
          <cell r="M235">
            <v>988</v>
          </cell>
          <cell r="N235">
            <v>1231</v>
          </cell>
        </row>
        <row r="236">
          <cell r="D236" t="str">
            <v>Dillsboro Elementary School</v>
          </cell>
          <cell r="E236">
            <v>2</v>
          </cell>
          <cell r="F236">
            <v>3</v>
          </cell>
          <cell r="G236">
            <v>1</v>
          </cell>
          <cell r="H236">
            <v>3</v>
          </cell>
          <cell r="I236">
            <v>2</v>
          </cell>
          <cell r="K236">
            <v>216</v>
          </cell>
          <cell r="L236">
            <v>114</v>
          </cell>
          <cell r="M236">
            <v>113</v>
          </cell>
          <cell r="N236">
            <v>227</v>
          </cell>
        </row>
        <row r="237">
          <cell r="D237" t="str">
            <v>Manchester Elementary School</v>
          </cell>
          <cell r="H237">
            <v>2</v>
          </cell>
          <cell r="I237">
            <v>6</v>
          </cell>
          <cell r="K237">
            <v>252</v>
          </cell>
          <cell r="L237">
            <v>109</v>
          </cell>
          <cell r="M237">
            <v>151</v>
          </cell>
          <cell r="N237">
            <v>260</v>
          </cell>
        </row>
        <row r="238">
          <cell r="D238" t="str">
            <v>Moores Hill Elementary School</v>
          </cell>
          <cell r="F238">
            <v>1</v>
          </cell>
          <cell r="H238">
            <v>2</v>
          </cell>
          <cell r="I238">
            <v>1</v>
          </cell>
          <cell r="K238">
            <v>139</v>
          </cell>
          <cell r="L238">
            <v>93</v>
          </cell>
          <cell r="M238">
            <v>50</v>
          </cell>
          <cell r="N238">
            <v>143</v>
          </cell>
        </row>
        <row r="239">
          <cell r="D239" t="str">
            <v>South Dearborn Middle School</v>
          </cell>
          <cell r="F239">
            <v>3</v>
          </cell>
          <cell r="G239">
            <v>2</v>
          </cell>
          <cell r="H239">
            <v>4</v>
          </cell>
          <cell r="I239">
            <v>9</v>
          </cell>
          <cell r="K239">
            <v>327</v>
          </cell>
          <cell r="L239">
            <v>164</v>
          </cell>
          <cell r="M239">
            <v>181</v>
          </cell>
          <cell r="N239">
            <v>345</v>
          </cell>
        </row>
        <row r="240">
          <cell r="D240" t="str">
            <v>South Dearborn High School</v>
          </cell>
          <cell r="E240">
            <v>3</v>
          </cell>
          <cell r="F240">
            <v>1</v>
          </cell>
          <cell r="G240">
            <v>2</v>
          </cell>
          <cell r="H240">
            <v>14</v>
          </cell>
          <cell r="I240">
            <v>17</v>
          </cell>
          <cell r="K240">
            <v>797</v>
          </cell>
          <cell r="L240">
            <v>358</v>
          </cell>
          <cell r="M240">
            <v>476</v>
          </cell>
          <cell r="N240">
            <v>834</v>
          </cell>
        </row>
        <row r="241">
          <cell r="D241" t="str">
            <v>Aurora Elementary School</v>
          </cell>
          <cell r="E241">
            <v>2</v>
          </cell>
          <cell r="G241">
            <v>5</v>
          </cell>
          <cell r="H241">
            <v>5</v>
          </cell>
          <cell r="I241">
            <v>18</v>
          </cell>
          <cell r="K241">
            <v>506</v>
          </cell>
          <cell r="L241">
            <v>291</v>
          </cell>
          <cell r="M241">
            <v>245</v>
          </cell>
          <cell r="N241">
            <v>536</v>
          </cell>
        </row>
        <row r="242">
          <cell r="D242" t="str">
            <v>Lawrenceburg High School</v>
          </cell>
          <cell r="F242">
            <v>7</v>
          </cell>
          <cell r="G242">
            <v>9</v>
          </cell>
          <cell r="H242">
            <v>18</v>
          </cell>
          <cell r="I242">
            <v>32</v>
          </cell>
          <cell r="K242">
            <v>615</v>
          </cell>
          <cell r="L242">
            <v>228</v>
          </cell>
          <cell r="M242">
            <v>453</v>
          </cell>
          <cell r="N242">
            <v>681</v>
          </cell>
        </row>
        <row r="243">
          <cell r="D243" t="str">
            <v>Greendale Middle School</v>
          </cell>
          <cell r="F243">
            <v>3</v>
          </cell>
          <cell r="G243">
            <v>7</v>
          </cell>
          <cell r="H243">
            <v>11</v>
          </cell>
          <cell r="I243">
            <v>34</v>
          </cell>
          <cell r="K243">
            <v>407</v>
          </cell>
          <cell r="L243">
            <v>186</v>
          </cell>
          <cell r="M243">
            <v>276</v>
          </cell>
          <cell r="N243">
            <v>462</v>
          </cell>
        </row>
        <row r="244">
          <cell r="D244" t="str">
            <v>Lawrenceburg Primary School</v>
          </cell>
          <cell r="F244">
            <v>5</v>
          </cell>
          <cell r="G244">
            <v>3</v>
          </cell>
          <cell r="H244">
            <v>15</v>
          </cell>
          <cell r="I244">
            <v>30</v>
          </cell>
          <cell r="K244">
            <v>415</v>
          </cell>
          <cell r="L244">
            <v>173</v>
          </cell>
          <cell r="M244">
            <v>295</v>
          </cell>
          <cell r="N244">
            <v>468</v>
          </cell>
        </row>
        <row r="245">
          <cell r="D245" t="str">
            <v>Central Elementary School</v>
          </cell>
          <cell r="E245">
            <v>1</v>
          </cell>
          <cell r="F245">
            <v>2</v>
          </cell>
          <cell r="G245">
            <v>10</v>
          </cell>
          <cell r="H245">
            <v>9</v>
          </cell>
          <cell r="I245">
            <v>27</v>
          </cell>
          <cell r="K245">
            <v>417</v>
          </cell>
          <cell r="L245">
            <v>199</v>
          </cell>
          <cell r="M245">
            <v>267</v>
          </cell>
          <cell r="N245">
            <v>466</v>
          </cell>
        </row>
        <row r="246">
          <cell r="D246" t="str">
            <v>South Decatur Jr-Sr High School</v>
          </cell>
          <cell r="G246">
            <v>1</v>
          </cell>
          <cell r="H246">
            <v>12</v>
          </cell>
          <cell r="I246">
            <v>6</v>
          </cell>
          <cell r="K246">
            <v>444</v>
          </cell>
          <cell r="L246">
            <v>232</v>
          </cell>
          <cell r="M246">
            <v>231</v>
          </cell>
          <cell r="N246">
            <v>463</v>
          </cell>
        </row>
        <row r="247">
          <cell r="D247" t="str">
            <v>South Decatur Elementary School</v>
          </cell>
          <cell r="E247">
            <v>1</v>
          </cell>
          <cell r="H247">
            <v>16</v>
          </cell>
          <cell r="I247">
            <v>6</v>
          </cell>
          <cell r="K247">
            <v>442</v>
          </cell>
          <cell r="L247">
            <v>275</v>
          </cell>
          <cell r="M247">
            <v>190</v>
          </cell>
          <cell r="N247">
            <v>465</v>
          </cell>
        </row>
        <row r="248">
          <cell r="D248" t="str">
            <v>North Decatur Elementary School</v>
          </cell>
          <cell r="E248">
            <v>1</v>
          </cell>
          <cell r="F248">
            <v>2</v>
          </cell>
          <cell r="G248">
            <v>1</v>
          </cell>
          <cell r="H248">
            <v>12</v>
          </cell>
          <cell r="I248">
            <v>7</v>
          </cell>
          <cell r="K248">
            <v>492</v>
          </cell>
          <cell r="L248">
            <v>269</v>
          </cell>
          <cell r="M248">
            <v>246</v>
          </cell>
          <cell r="N248">
            <v>515</v>
          </cell>
        </row>
        <row r="249">
          <cell r="D249" t="str">
            <v>North Decatur Jr-Sr High School</v>
          </cell>
          <cell r="E249">
            <v>2</v>
          </cell>
          <cell r="H249">
            <v>6</v>
          </cell>
          <cell r="I249">
            <v>10</v>
          </cell>
          <cell r="K249">
            <v>491</v>
          </cell>
          <cell r="L249">
            <v>202</v>
          </cell>
          <cell r="M249">
            <v>307</v>
          </cell>
          <cell r="N249">
            <v>509</v>
          </cell>
        </row>
        <row r="250">
          <cell r="D250" t="str">
            <v>Greensburg Community High School</v>
          </cell>
          <cell r="E250">
            <v>1</v>
          </cell>
          <cell r="F250">
            <v>5</v>
          </cell>
          <cell r="G250">
            <v>1</v>
          </cell>
          <cell r="H250">
            <v>30</v>
          </cell>
          <cell r="I250">
            <v>24</v>
          </cell>
          <cell r="J250">
            <v>2</v>
          </cell>
          <cell r="K250">
            <v>671</v>
          </cell>
          <cell r="L250">
            <v>310</v>
          </cell>
          <cell r="M250">
            <v>424</v>
          </cell>
          <cell r="N250">
            <v>734</v>
          </cell>
        </row>
        <row r="251">
          <cell r="D251" t="str">
            <v>Greensburg Community Jr High</v>
          </cell>
          <cell r="E251">
            <v>1</v>
          </cell>
          <cell r="F251">
            <v>4</v>
          </cell>
          <cell r="G251">
            <v>2</v>
          </cell>
          <cell r="H251">
            <v>8</v>
          </cell>
          <cell r="I251">
            <v>16</v>
          </cell>
          <cell r="J251">
            <v>3</v>
          </cell>
          <cell r="K251">
            <v>445</v>
          </cell>
          <cell r="L251">
            <v>260</v>
          </cell>
          <cell r="M251">
            <v>219</v>
          </cell>
          <cell r="N251">
            <v>479</v>
          </cell>
        </row>
        <row r="252">
          <cell r="D252" t="str">
            <v>Greensburg Elementary</v>
          </cell>
          <cell r="E252">
            <v>2</v>
          </cell>
          <cell r="F252">
            <v>6</v>
          </cell>
          <cell r="G252">
            <v>5</v>
          </cell>
          <cell r="H252">
            <v>37</v>
          </cell>
          <cell r="I252">
            <v>28</v>
          </cell>
          <cell r="J252">
            <v>1</v>
          </cell>
          <cell r="K252">
            <v>860</v>
          </cell>
          <cell r="L252">
            <v>559</v>
          </cell>
          <cell r="M252">
            <v>380</v>
          </cell>
          <cell r="N252">
            <v>939</v>
          </cell>
        </row>
        <row r="253">
          <cell r="D253" t="str">
            <v>Eastside Junior-Senior High School</v>
          </cell>
          <cell r="E253">
            <v>3</v>
          </cell>
          <cell r="F253">
            <v>6</v>
          </cell>
          <cell r="G253">
            <v>12</v>
          </cell>
          <cell r="H253">
            <v>24</v>
          </cell>
          <cell r="I253">
            <v>3</v>
          </cell>
          <cell r="K253">
            <v>583</v>
          </cell>
          <cell r="L253">
            <v>257</v>
          </cell>
          <cell r="M253">
            <v>374</v>
          </cell>
          <cell r="N253">
            <v>631</v>
          </cell>
        </row>
        <row r="254">
          <cell r="D254" t="str">
            <v>Butler Elementary School</v>
          </cell>
          <cell r="E254">
            <v>3</v>
          </cell>
          <cell r="F254">
            <v>1</v>
          </cell>
          <cell r="G254">
            <v>6</v>
          </cell>
          <cell r="H254">
            <v>13</v>
          </cell>
          <cell r="I254">
            <v>3</v>
          </cell>
          <cell r="K254">
            <v>390</v>
          </cell>
          <cell r="L254">
            <v>247</v>
          </cell>
          <cell r="M254">
            <v>169</v>
          </cell>
          <cell r="N254">
            <v>416</v>
          </cell>
        </row>
        <row r="255">
          <cell r="D255" t="str">
            <v>Riverdale Elementary School</v>
          </cell>
          <cell r="G255">
            <v>2</v>
          </cell>
          <cell r="H255">
            <v>4</v>
          </cell>
          <cell r="I255">
            <v>4</v>
          </cell>
          <cell r="K255">
            <v>289</v>
          </cell>
          <cell r="L255">
            <v>124</v>
          </cell>
          <cell r="M255">
            <v>175</v>
          </cell>
          <cell r="N255">
            <v>299</v>
          </cell>
        </row>
        <row r="256">
          <cell r="D256" t="str">
            <v>Garrett High School</v>
          </cell>
          <cell r="F256">
            <v>1</v>
          </cell>
          <cell r="G256">
            <v>2</v>
          </cell>
          <cell r="H256">
            <v>18</v>
          </cell>
          <cell r="I256">
            <v>18</v>
          </cell>
          <cell r="J256">
            <v>6</v>
          </cell>
          <cell r="K256">
            <v>547</v>
          </cell>
          <cell r="L256">
            <v>245</v>
          </cell>
          <cell r="M256">
            <v>347</v>
          </cell>
          <cell r="N256">
            <v>592</v>
          </cell>
        </row>
        <row r="257">
          <cell r="D257" t="str">
            <v>J E Ober Elementary School</v>
          </cell>
          <cell r="E257">
            <v>4</v>
          </cell>
          <cell r="F257">
            <v>1</v>
          </cell>
          <cell r="G257">
            <v>7</v>
          </cell>
          <cell r="H257">
            <v>15</v>
          </cell>
          <cell r="I257">
            <v>34</v>
          </cell>
          <cell r="J257">
            <v>4</v>
          </cell>
          <cell r="K257">
            <v>671</v>
          </cell>
          <cell r="L257">
            <v>404</v>
          </cell>
          <cell r="M257">
            <v>332</v>
          </cell>
          <cell r="N257">
            <v>736</v>
          </cell>
        </row>
        <row r="258">
          <cell r="D258" t="str">
            <v>Garrett Middle School</v>
          </cell>
          <cell r="G258">
            <v>1</v>
          </cell>
          <cell r="H258">
            <v>15</v>
          </cell>
          <cell r="I258">
            <v>18</v>
          </cell>
          <cell r="J258">
            <v>3</v>
          </cell>
          <cell r="K258">
            <v>382</v>
          </cell>
          <cell r="L258">
            <v>194</v>
          </cell>
          <cell r="M258">
            <v>225</v>
          </cell>
          <cell r="N258">
            <v>419</v>
          </cell>
        </row>
        <row r="259">
          <cell r="D259" t="str">
            <v>Waterloo Elementary School</v>
          </cell>
          <cell r="G259">
            <v>2</v>
          </cell>
          <cell r="H259">
            <v>13</v>
          </cell>
          <cell r="I259">
            <v>9</v>
          </cell>
          <cell r="K259">
            <v>200</v>
          </cell>
          <cell r="L259">
            <v>159</v>
          </cell>
          <cell r="M259">
            <v>65</v>
          </cell>
          <cell r="N259">
            <v>224</v>
          </cell>
        </row>
        <row r="260">
          <cell r="D260" t="str">
            <v>DeKalb High School</v>
          </cell>
          <cell r="E260">
            <v>1</v>
          </cell>
          <cell r="F260">
            <v>11</v>
          </cell>
          <cell r="G260">
            <v>7</v>
          </cell>
          <cell r="H260">
            <v>41</v>
          </cell>
          <cell r="I260">
            <v>23</v>
          </cell>
          <cell r="K260">
            <v>1044</v>
          </cell>
          <cell r="L260">
            <v>387</v>
          </cell>
          <cell r="M260">
            <v>740</v>
          </cell>
          <cell r="N260">
            <v>1127</v>
          </cell>
        </row>
        <row r="261">
          <cell r="D261" t="str">
            <v>DeKalb Middle School</v>
          </cell>
          <cell r="F261">
            <v>12</v>
          </cell>
          <cell r="G261">
            <v>1</v>
          </cell>
          <cell r="H261">
            <v>35</v>
          </cell>
          <cell r="I261">
            <v>20</v>
          </cell>
          <cell r="J261">
            <v>1</v>
          </cell>
          <cell r="K261">
            <v>764</v>
          </cell>
          <cell r="L261">
            <v>346</v>
          </cell>
          <cell r="M261">
            <v>487</v>
          </cell>
          <cell r="N261">
            <v>833</v>
          </cell>
        </row>
        <row r="262">
          <cell r="D262" t="str">
            <v>James R Watson Elementary School</v>
          </cell>
          <cell r="F262">
            <v>3</v>
          </cell>
          <cell r="G262">
            <v>3</v>
          </cell>
          <cell r="H262">
            <v>21</v>
          </cell>
          <cell r="I262">
            <v>16</v>
          </cell>
          <cell r="K262">
            <v>524</v>
          </cell>
          <cell r="L262">
            <v>208</v>
          </cell>
          <cell r="M262">
            <v>359</v>
          </cell>
          <cell r="N262">
            <v>567</v>
          </cell>
        </row>
        <row r="263">
          <cell r="D263" t="str">
            <v>McKenney-Harrison Elementary Sch</v>
          </cell>
          <cell r="F263">
            <v>9</v>
          </cell>
          <cell r="G263">
            <v>3</v>
          </cell>
          <cell r="H263">
            <v>21</v>
          </cell>
          <cell r="I263">
            <v>14</v>
          </cell>
          <cell r="K263">
            <v>570</v>
          </cell>
          <cell r="L263">
            <v>303</v>
          </cell>
          <cell r="M263">
            <v>314</v>
          </cell>
          <cell r="N263">
            <v>617</v>
          </cell>
        </row>
        <row r="264">
          <cell r="D264" t="str">
            <v>Country Meadow Elementary School</v>
          </cell>
          <cell r="F264">
            <v>1</v>
          </cell>
          <cell r="G264">
            <v>2</v>
          </cell>
          <cell r="H264">
            <v>5</v>
          </cell>
          <cell r="I264">
            <v>12</v>
          </cell>
          <cell r="K264">
            <v>288</v>
          </cell>
          <cell r="L264">
            <v>147</v>
          </cell>
          <cell r="M264">
            <v>161</v>
          </cell>
          <cell r="N264">
            <v>308</v>
          </cell>
        </row>
        <row r="265">
          <cell r="D265" t="str">
            <v>Royerton Elementary School</v>
          </cell>
          <cell r="E265">
            <v>3</v>
          </cell>
          <cell r="F265">
            <v>10</v>
          </cell>
          <cell r="G265">
            <v>11</v>
          </cell>
          <cell r="H265">
            <v>11</v>
          </cell>
          <cell r="I265">
            <v>36</v>
          </cell>
          <cell r="J265">
            <v>1</v>
          </cell>
          <cell r="K265">
            <v>554</v>
          </cell>
          <cell r="L265">
            <v>250</v>
          </cell>
          <cell r="M265">
            <v>376</v>
          </cell>
          <cell r="N265">
            <v>626</v>
          </cell>
        </row>
        <row r="266">
          <cell r="D266" t="str">
            <v>Delta Middle School</v>
          </cell>
          <cell r="E266">
            <v>2</v>
          </cell>
          <cell r="G266">
            <v>13</v>
          </cell>
          <cell r="H266">
            <v>12</v>
          </cell>
          <cell r="I266">
            <v>28</v>
          </cell>
          <cell r="K266">
            <v>558</v>
          </cell>
          <cell r="L266">
            <v>284</v>
          </cell>
          <cell r="M266">
            <v>329</v>
          </cell>
          <cell r="N266">
            <v>613</v>
          </cell>
        </row>
        <row r="267">
          <cell r="D267" t="str">
            <v>Delta High School</v>
          </cell>
          <cell r="E267">
            <v>2</v>
          </cell>
          <cell r="F267">
            <v>1</v>
          </cell>
          <cell r="G267">
            <v>11</v>
          </cell>
          <cell r="H267">
            <v>10</v>
          </cell>
          <cell r="I267">
            <v>24</v>
          </cell>
          <cell r="J267">
            <v>1</v>
          </cell>
          <cell r="K267">
            <v>801</v>
          </cell>
          <cell r="L267">
            <v>310</v>
          </cell>
          <cell r="M267">
            <v>540</v>
          </cell>
          <cell r="N267">
            <v>850</v>
          </cell>
        </row>
        <row r="268">
          <cell r="D268" t="str">
            <v>Eaton Elementary School</v>
          </cell>
          <cell r="E268">
            <v>3</v>
          </cell>
          <cell r="F268">
            <v>1</v>
          </cell>
          <cell r="H268">
            <v>4</v>
          </cell>
          <cell r="I268">
            <v>4</v>
          </cell>
          <cell r="K268">
            <v>252</v>
          </cell>
          <cell r="L268">
            <v>159</v>
          </cell>
          <cell r="M268">
            <v>105</v>
          </cell>
          <cell r="N268">
            <v>264</v>
          </cell>
        </row>
        <row r="269">
          <cell r="D269" t="str">
            <v>Albany Elementary School</v>
          </cell>
          <cell r="E269">
            <v>2</v>
          </cell>
          <cell r="F269">
            <v>3</v>
          </cell>
          <cell r="H269">
            <v>1</v>
          </cell>
          <cell r="I269">
            <v>9</v>
          </cell>
          <cell r="K269">
            <v>279</v>
          </cell>
          <cell r="L269">
            <v>187</v>
          </cell>
          <cell r="M269">
            <v>107</v>
          </cell>
          <cell r="N269">
            <v>294</v>
          </cell>
        </row>
        <row r="270">
          <cell r="D270" t="str">
            <v>Wes-Del Middle/Senior High School</v>
          </cell>
          <cell r="F270">
            <v>4</v>
          </cell>
          <cell r="G270">
            <v>1</v>
          </cell>
          <cell r="H270">
            <v>18</v>
          </cell>
          <cell r="I270">
            <v>16</v>
          </cell>
          <cell r="K270">
            <v>440</v>
          </cell>
          <cell r="L270">
            <v>239</v>
          </cell>
          <cell r="M270">
            <v>240</v>
          </cell>
          <cell r="N270">
            <v>479</v>
          </cell>
        </row>
        <row r="271">
          <cell r="D271" t="str">
            <v>Wes-Del Preschool</v>
          </cell>
          <cell r="K271">
            <v>18</v>
          </cell>
          <cell r="L271">
            <v>6</v>
          </cell>
          <cell r="M271">
            <v>12</v>
          </cell>
          <cell r="N271">
            <v>18</v>
          </cell>
        </row>
        <row r="272">
          <cell r="D272" t="str">
            <v>Wes-Del Elementary School</v>
          </cell>
          <cell r="E272">
            <v>1</v>
          </cell>
          <cell r="F272">
            <v>2</v>
          </cell>
          <cell r="G272">
            <v>1</v>
          </cell>
          <cell r="H272">
            <v>26</v>
          </cell>
          <cell r="I272">
            <v>9</v>
          </cell>
          <cell r="K272">
            <v>341</v>
          </cell>
          <cell r="L272">
            <v>222</v>
          </cell>
          <cell r="M272">
            <v>158</v>
          </cell>
          <cell r="N272">
            <v>380</v>
          </cell>
        </row>
        <row r="273">
          <cell r="D273" t="str">
            <v>Wapahani High School</v>
          </cell>
          <cell r="F273">
            <v>4</v>
          </cell>
          <cell r="G273">
            <v>5</v>
          </cell>
          <cell r="H273">
            <v>5</v>
          </cell>
          <cell r="I273">
            <v>11</v>
          </cell>
          <cell r="K273">
            <v>335</v>
          </cell>
          <cell r="L273">
            <v>143</v>
          </cell>
          <cell r="M273">
            <v>217</v>
          </cell>
          <cell r="N273">
            <v>360</v>
          </cell>
        </row>
        <row r="274">
          <cell r="D274" t="str">
            <v>Selma Middle School</v>
          </cell>
          <cell r="E274">
            <v>1</v>
          </cell>
          <cell r="G274">
            <v>4</v>
          </cell>
          <cell r="H274">
            <v>2</v>
          </cell>
          <cell r="I274">
            <v>12</v>
          </cell>
          <cell r="K274">
            <v>261</v>
          </cell>
          <cell r="L274">
            <v>143</v>
          </cell>
          <cell r="M274">
            <v>137</v>
          </cell>
          <cell r="N274">
            <v>280</v>
          </cell>
        </row>
        <row r="275">
          <cell r="D275" t="str">
            <v>Selma Elementary School</v>
          </cell>
          <cell r="E275">
            <v>2</v>
          </cell>
          <cell r="G275">
            <v>3</v>
          </cell>
          <cell r="H275">
            <v>9</v>
          </cell>
          <cell r="I275">
            <v>24</v>
          </cell>
          <cell r="K275">
            <v>515</v>
          </cell>
          <cell r="L275">
            <v>326</v>
          </cell>
          <cell r="M275">
            <v>227</v>
          </cell>
          <cell r="N275">
            <v>553</v>
          </cell>
        </row>
        <row r="276">
          <cell r="D276" t="str">
            <v>Cowan Elementary School</v>
          </cell>
          <cell r="G276">
            <v>2</v>
          </cell>
          <cell r="H276">
            <v>9</v>
          </cell>
          <cell r="I276">
            <v>13</v>
          </cell>
          <cell r="K276">
            <v>415</v>
          </cell>
          <cell r="L276">
            <v>235</v>
          </cell>
          <cell r="M276">
            <v>204</v>
          </cell>
          <cell r="N276">
            <v>439</v>
          </cell>
        </row>
        <row r="277">
          <cell r="D277" t="str">
            <v>Cowan High School</v>
          </cell>
          <cell r="F277">
            <v>1</v>
          </cell>
          <cell r="G277">
            <v>3</v>
          </cell>
          <cell r="H277">
            <v>8</v>
          </cell>
          <cell r="I277">
            <v>6</v>
          </cell>
          <cell r="K277">
            <v>354</v>
          </cell>
          <cell r="L277">
            <v>145</v>
          </cell>
          <cell r="M277">
            <v>227</v>
          </cell>
          <cell r="N277">
            <v>372</v>
          </cell>
        </row>
        <row r="278">
          <cell r="D278" t="str">
            <v>Yorktown Middle School</v>
          </cell>
          <cell r="F278">
            <v>14</v>
          </cell>
          <cell r="G278">
            <v>34</v>
          </cell>
          <cell r="H278">
            <v>18</v>
          </cell>
          <cell r="I278">
            <v>36</v>
          </cell>
          <cell r="J278">
            <v>1</v>
          </cell>
          <cell r="K278">
            <v>490</v>
          </cell>
          <cell r="L278">
            <v>214</v>
          </cell>
          <cell r="M278">
            <v>379</v>
          </cell>
          <cell r="N278">
            <v>593</v>
          </cell>
        </row>
        <row r="279">
          <cell r="D279" t="str">
            <v>Yorktown High School</v>
          </cell>
          <cell r="F279">
            <v>25</v>
          </cell>
          <cell r="G279">
            <v>28</v>
          </cell>
          <cell r="H279">
            <v>32</v>
          </cell>
          <cell r="I279">
            <v>48</v>
          </cell>
          <cell r="K279">
            <v>671</v>
          </cell>
          <cell r="L279">
            <v>248</v>
          </cell>
          <cell r="M279">
            <v>556</v>
          </cell>
          <cell r="N279">
            <v>804</v>
          </cell>
        </row>
        <row r="280">
          <cell r="D280" t="str">
            <v>Yorktown Elementary School</v>
          </cell>
          <cell r="F280">
            <v>19</v>
          </cell>
          <cell r="G280">
            <v>31</v>
          </cell>
          <cell r="H280">
            <v>14</v>
          </cell>
          <cell r="I280">
            <v>38</v>
          </cell>
          <cell r="J280">
            <v>1</v>
          </cell>
          <cell r="K280">
            <v>524</v>
          </cell>
          <cell r="L280">
            <v>234</v>
          </cell>
          <cell r="M280">
            <v>393</v>
          </cell>
          <cell r="N280">
            <v>627</v>
          </cell>
        </row>
        <row r="281">
          <cell r="D281" t="str">
            <v>Pleasant View Elementary School</v>
          </cell>
          <cell r="E281">
            <v>2</v>
          </cell>
          <cell r="F281">
            <v>18</v>
          </cell>
          <cell r="G281">
            <v>27</v>
          </cell>
          <cell r="H281">
            <v>9</v>
          </cell>
          <cell r="I281">
            <v>36</v>
          </cell>
          <cell r="K281">
            <v>529</v>
          </cell>
          <cell r="L281">
            <v>244</v>
          </cell>
          <cell r="M281">
            <v>377</v>
          </cell>
          <cell r="N281">
            <v>621</v>
          </cell>
        </row>
        <row r="282">
          <cell r="D282" t="str">
            <v>Daleville Jr-Sr High School</v>
          </cell>
          <cell r="E282">
            <v>1</v>
          </cell>
          <cell r="F282">
            <v>4</v>
          </cell>
          <cell r="G282">
            <v>4</v>
          </cell>
          <cell r="H282">
            <v>6</v>
          </cell>
          <cell r="I282">
            <v>14</v>
          </cell>
          <cell r="J282">
            <v>1</v>
          </cell>
          <cell r="K282">
            <v>395</v>
          </cell>
          <cell r="L282">
            <v>163</v>
          </cell>
          <cell r="M282">
            <v>262</v>
          </cell>
          <cell r="N282">
            <v>425</v>
          </cell>
        </row>
        <row r="283">
          <cell r="D283" t="str">
            <v>Daleville Elementary School</v>
          </cell>
          <cell r="E283">
            <v>1</v>
          </cell>
          <cell r="F283">
            <v>1</v>
          </cell>
          <cell r="G283">
            <v>3</v>
          </cell>
          <cell r="H283">
            <v>7</v>
          </cell>
          <cell r="I283">
            <v>17</v>
          </cell>
          <cell r="J283">
            <v>2</v>
          </cell>
          <cell r="K283">
            <v>505</v>
          </cell>
          <cell r="L283">
            <v>277</v>
          </cell>
          <cell r="M283">
            <v>259</v>
          </cell>
          <cell r="N283">
            <v>536</v>
          </cell>
        </row>
        <row r="284">
          <cell r="D284" t="str">
            <v>Muncie Central High School</v>
          </cell>
          <cell r="E284">
            <v>7</v>
          </cell>
          <cell r="F284">
            <v>6</v>
          </cell>
          <cell r="G284">
            <v>327</v>
          </cell>
          <cell r="H284">
            <v>75</v>
          </cell>
          <cell r="I284">
            <v>134</v>
          </cell>
          <cell r="K284">
            <v>792</v>
          </cell>
          <cell r="L284">
            <v>940</v>
          </cell>
          <cell r="M284">
            <v>401</v>
          </cell>
          <cell r="N284">
            <v>1341</v>
          </cell>
        </row>
        <row r="285">
          <cell r="D285" t="str">
            <v>Northside Middle School</v>
          </cell>
          <cell r="E285">
            <v>5</v>
          </cell>
          <cell r="G285">
            <v>143</v>
          </cell>
          <cell r="H285">
            <v>35</v>
          </cell>
          <cell r="I285">
            <v>77</v>
          </cell>
          <cell r="J285">
            <v>2</v>
          </cell>
          <cell r="K285">
            <v>289</v>
          </cell>
          <cell r="L285">
            <v>385</v>
          </cell>
          <cell r="M285">
            <v>166</v>
          </cell>
          <cell r="N285">
            <v>551</v>
          </cell>
        </row>
        <row r="286">
          <cell r="D286" t="str">
            <v>Southside Middle School</v>
          </cell>
          <cell r="E286">
            <v>2</v>
          </cell>
          <cell r="G286">
            <v>115</v>
          </cell>
          <cell r="H286">
            <v>23</v>
          </cell>
          <cell r="I286">
            <v>74</v>
          </cell>
          <cell r="J286">
            <v>1</v>
          </cell>
          <cell r="K286">
            <v>369</v>
          </cell>
          <cell r="L286">
            <v>503</v>
          </cell>
          <cell r="M286">
            <v>81</v>
          </cell>
          <cell r="N286">
            <v>584</v>
          </cell>
        </row>
        <row r="287">
          <cell r="D287" t="str">
            <v>Grissom Elementary School</v>
          </cell>
          <cell r="G287">
            <v>79</v>
          </cell>
          <cell r="H287">
            <v>16</v>
          </cell>
          <cell r="I287">
            <v>75</v>
          </cell>
          <cell r="J287">
            <v>2</v>
          </cell>
          <cell r="K287">
            <v>339</v>
          </cell>
          <cell r="L287">
            <v>450</v>
          </cell>
          <cell r="M287">
            <v>61</v>
          </cell>
          <cell r="N287">
            <v>511</v>
          </cell>
        </row>
        <row r="288">
          <cell r="D288" t="str">
            <v>South View Elementary School</v>
          </cell>
          <cell r="E288">
            <v>3</v>
          </cell>
          <cell r="F288">
            <v>2</v>
          </cell>
          <cell r="G288">
            <v>95</v>
          </cell>
          <cell r="H288">
            <v>21</v>
          </cell>
          <cell r="I288">
            <v>86</v>
          </cell>
          <cell r="J288">
            <v>1</v>
          </cell>
          <cell r="K288">
            <v>337</v>
          </cell>
          <cell r="L288">
            <v>506</v>
          </cell>
          <cell r="M288">
            <v>39</v>
          </cell>
          <cell r="N288">
            <v>545</v>
          </cell>
        </row>
        <row r="289">
          <cell r="D289" t="str">
            <v>Longfellow Elementary School</v>
          </cell>
          <cell r="G289">
            <v>155</v>
          </cell>
          <cell r="H289">
            <v>21</v>
          </cell>
          <cell r="I289">
            <v>49</v>
          </cell>
          <cell r="J289">
            <v>3</v>
          </cell>
          <cell r="K289">
            <v>132</v>
          </cell>
          <cell r="L289">
            <v>301</v>
          </cell>
          <cell r="M289">
            <v>59</v>
          </cell>
          <cell r="N289">
            <v>360</v>
          </cell>
        </row>
        <row r="290">
          <cell r="D290" t="str">
            <v>North View Elementary School</v>
          </cell>
          <cell r="E290">
            <v>2</v>
          </cell>
          <cell r="F290">
            <v>14</v>
          </cell>
          <cell r="G290">
            <v>46</v>
          </cell>
          <cell r="H290">
            <v>19</v>
          </cell>
          <cell r="I290">
            <v>47</v>
          </cell>
          <cell r="K290">
            <v>197</v>
          </cell>
          <cell r="L290">
            <v>209</v>
          </cell>
          <cell r="M290">
            <v>116</v>
          </cell>
          <cell r="N290">
            <v>325</v>
          </cell>
        </row>
        <row r="291">
          <cell r="D291" t="str">
            <v>East Washington Academy</v>
          </cell>
          <cell r="E291">
            <v>1</v>
          </cell>
          <cell r="F291">
            <v>11</v>
          </cell>
          <cell r="G291">
            <v>97</v>
          </cell>
          <cell r="H291">
            <v>27</v>
          </cell>
          <cell r="I291">
            <v>73</v>
          </cell>
          <cell r="K291">
            <v>349</v>
          </cell>
          <cell r="L291">
            <v>363</v>
          </cell>
          <cell r="M291">
            <v>195</v>
          </cell>
          <cell r="N291">
            <v>558</v>
          </cell>
        </row>
        <row r="292">
          <cell r="D292" t="str">
            <v>West View Elementary School</v>
          </cell>
          <cell r="F292">
            <v>2</v>
          </cell>
          <cell r="G292">
            <v>36</v>
          </cell>
          <cell r="H292">
            <v>19</v>
          </cell>
          <cell r="I292">
            <v>43</v>
          </cell>
          <cell r="J292">
            <v>1</v>
          </cell>
          <cell r="K292">
            <v>265</v>
          </cell>
          <cell r="L292">
            <v>225</v>
          </cell>
          <cell r="M292">
            <v>141</v>
          </cell>
          <cell r="N292">
            <v>366</v>
          </cell>
        </row>
        <row r="293">
          <cell r="D293" t="str">
            <v>Youth Opportunity Center</v>
          </cell>
          <cell r="E293">
            <v>1</v>
          </cell>
          <cell r="F293">
            <v>1</v>
          </cell>
          <cell r="G293">
            <v>14</v>
          </cell>
          <cell r="H293">
            <v>11</v>
          </cell>
          <cell r="I293">
            <v>7</v>
          </cell>
          <cell r="K293">
            <v>89</v>
          </cell>
          <cell r="L293">
            <v>110</v>
          </cell>
          <cell r="M293">
            <v>13</v>
          </cell>
          <cell r="N293">
            <v>123</v>
          </cell>
        </row>
        <row r="294">
          <cell r="D294" t="str">
            <v>Celestine Elementary School</v>
          </cell>
          <cell r="H294">
            <v>2</v>
          </cell>
          <cell r="K294">
            <v>83</v>
          </cell>
          <cell r="L294">
            <v>10</v>
          </cell>
          <cell r="M294">
            <v>75</v>
          </cell>
          <cell r="N294">
            <v>85</v>
          </cell>
        </row>
        <row r="295">
          <cell r="D295" t="str">
            <v>Northeast Dubois High School</v>
          </cell>
          <cell r="F295">
            <v>2</v>
          </cell>
          <cell r="H295">
            <v>5</v>
          </cell>
          <cell r="I295">
            <v>2</v>
          </cell>
          <cell r="K295">
            <v>265</v>
          </cell>
          <cell r="L295">
            <v>62</v>
          </cell>
          <cell r="M295">
            <v>212</v>
          </cell>
          <cell r="N295">
            <v>274</v>
          </cell>
        </row>
        <row r="296">
          <cell r="D296" t="str">
            <v>Dubois Middle School</v>
          </cell>
          <cell r="E296">
            <v>1</v>
          </cell>
          <cell r="H296">
            <v>2</v>
          </cell>
          <cell r="I296">
            <v>1</v>
          </cell>
          <cell r="J296">
            <v>1</v>
          </cell>
          <cell r="K296">
            <v>239</v>
          </cell>
          <cell r="L296">
            <v>55</v>
          </cell>
          <cell r="M296">
            <v>189</v>
          </cell>
          <cell r="N296">
            <v>244</v>
          </cell>
        </row>
        <row r="297">
          <cell r="D297" t="str">
            <v>Dubois Elementary School</v>
          </cell>
          <cell r="H297">
            <v>3</v>
          </cell>
          <cell r="I297">
            <v>3</v>
          </cell>
          <cell r="K297">
            <v>270</v>
          </cell>
          <cell r="L297">
            <v>73</v>
          </cell>
          <cell r="M297">
            <v>203</v>
          </cell>
          <cell r="N297">
            <v>276</v>
          </cell>
        </row>
        <row r="298">
          <cell r="D298" t="str">
            <v>Pine Ridge Elementary School</v>
          </cell>
          <cell r="H298">
            <v>8</v>
          </cell>
          <cell r="I298">
            <v>6</v>
          </cell>
          <cell r="K298">
            <v>228</v>
          </cell>
          <cell r="L298">
            <v>75</v>
          </cell>
          <cell r="M298">
            <v>167</v>
          </cell>
          <cell r="N298">
            <v>242</v>
          </cell>
        </row>
        <row r="299">
          <cell r="D299" t="str">
            <v>Ferdinand Elementary School</v>
          </cell>
          <cell r="F299">
            <v>1</v>
          </cell>
          <cell r="H299">
            <v>12</v>
          </cell>
          <cell r="I299">
            <v>2</v>
          </cell>
          <cell r="K299">
            <v>266</v>
          </cell>
          <cell r="L299">
            <v>49</v>
          </cell>
          <cell r="M299">
            <v>232</v>
          </cell>
          <cell r="N299">
            <v>281</v>
          </cell>
        </row>
        <row r="300">
          <cell r="D300" t="str">
            <v>Forest Park Jr-Sr High School</v>
          </cell>
          <cell r="E300">
            <v>1</v>
          </cell>
          <cell r="F300">
            <v>4</v>
          </cell>
          <cell r="G300">
            <v>2</v>
          </cell>
          <cell r="H300">
            <v>22</v>
          </cell>
          <cell r="I300">
            <v>10</v>
          </cell>
          <cell r="K300">
            <v>533</v>
          </cell>
          <cell r="L300">
            <v>114</v>
          </cell>
          <cell r="M300">
            <v>458</v>
          </cell>
          <cell r="N300">
            <v>572</v>
          </cell>
        </row>
        <row r="301">
          <cell r="D301" t="str">
            <v>Cedar Crest Intermediate School</v>
          </cell>
          <cell r="F301">
            <v>1</v>
          </cell>
          <cell r="H301">
            <v>11</v>
          </cell>
          <cell r="I301">
            <v>2</v>
          </cell>
          <cell r="K301">
            <v>199</v>
          </cell>
          <cell r="L301">
            <v>46</v>
          </cell>
          <cell r="M301">
            <v>167</v>
          </cell>
          <cell r="N301">
            <v>213</v>
          </cell>
        </row>
        <row r="302">
          <cell r="D302" t="str">
            <v>Holland Elementary School</v>
          </cell>
          <cell r="E302">
            <v>1</v>
          </cell>
          <cell r="H302">
            <v>6</v>
          </cell>
          <cell r="I302">
            <v>4</v>
          </cell>
          <cell r="K302">
            <v>216</v>
          </cell>
          <cell r="L302">
            <v>62</v>
          </cell>
          <cell r="M302">
            <v>165</v>
          </cell>
          <cell r="N302">
            <v>227</v>
          </cell>
        </row>
        <row r="303">
          <cell r="D303" t="str">
            <v>Southridge Middle School</v>
          </cell>
          <cell r="F303">
            <v>3</v>
          </cell>
          <cell r="G303">
            <v>1</v>
          </cell>
          <cell r="H303">
            <v>100</v>
          </cell>
          <cell r="I303">
            <v>6</v>
          </cell>
          <cell r="K303">
            <v>287</v>
          </cell>
          <cell r="L303">
            <v>167</v>
          </cell>
          <cell r="M303">
            <v>230</v>
          </cell>
          <cell r="N303">
            <v>397</v>
          </cell>
        </row>
        <row r="304">
          <cell r="D304" t="str">
            <v>Southridge High School</v>
          </cell>
          <cell r="F304">
            <v>1</v>
          </cell>
          <cell r="G304">
            <v>3</v>
          </cell>
          <cell r="H304">
            <v>124</v>
          </cell>
          <cell r="I304">
            <v>3</v>
          </cell>
          <cell r="K304">
            <v>392</v>
          </cell>
          <cell r="L304">
            <v>215</v>
          </cell>
          <cell r="M304">
            <v>308</v>
          </cell>
          <cell r="N304">
            <v>523</v>
          </cell>
        </row>
        <row r="305">
          <cell r="D305" t="str">
            <v>Huntingburg Elementary School</v>
          </cell>
          <cell r="F305">
            <v>1</v>
          </cell>
          <cell r="G305">
            <v>3</v>
          </cell>
          <cell r="H305">
            <v>308</v>
          </cell>
          <cell r="I305">
            <v>11</v>
          </cell>
          <cell r="K305">
            <v>345</v>
          </cell>
          <cell r="L305">
            <v>455</v>
          </cell>
          <cell r="M305">
            <v>213</v>
          </cell>
          <cell r="N305">
            <v>668</v>
          </cell>
        </row>
        <row r="306">
          <cell r="D306" t="str">
            <v>Ireland Elementary School</v>
          </cell>
          <cell r="F306">
            <v>12</v>
          </cell>
          <cell r="G306">
            <v>3</v>
          </cell>
          <cell r="H306">
            <v>17</v>
          </cell>
          <cell r="I306">
            <v>11</v>
          </cell>
          <cell r="K306">
            <v>493</v>
          </cell>
          <cell r="L306">
            <v>68</v>
          </cell>
          <cell r="M306">
            <v>468</v>
          </cell>
          <cell r="N306">
            <v>536</v>
          </cell>
        </row>
        <row r="307">
          <cell r="D307" t="str">
            <v>Jasper Middle School</v>
          </cell>
          <cell r="F307">
            <v>8</v>
          </cell>
          <cell r="G307">
            <v>3</v>
          </cell>
          <cell r="H307">
            <v>110</v>
          </cell>
          <cell r="I307">
            <v>16</v>
          </cell>
          <cell r="K307">
            <v>546</v>
          </cell>
          <cell r="L307">
            <v>228</v>
          </cell>
          <cell r="M307">
            <v>455</v>
          </cell>
          <cell r="N307">
            <v>683</v>
          </cell>
        </row>
        <row r="308">
          <cell r="D308" t="str">
            <v>Jasper High School</v>
          </cell>
          <cell r="E308">
            <v>1</v>
          </cell>
          <cell r="F308">
            <v>20</v>
          </cell>
          <cell r="G308">
            <v>5</v>
          </cell>
          <cell r="H308">
            <v>160</v>
          </cell>
          <cell r="I308">
            <v>10</v>
          </cell>
          <cell r="K308">
            <v>917</v>
          </cell>
          <cell r="L308">
            <v>282</v>
          </cell>
          <cell r="M308">
            <v>831</v>
          </cell>
          <cell r="N308">
            <v>1113</v>
          </cell>
        </row>
        <row r="309">
          <cell r="D309" t="str">
            <v>Fifth Street Elementary School</v>
          </cell>
          <cell r="E309">
            <v>3</v>
          </cell>
          <cell r="F309">
            <v>4</v>
          </cell>
          <cell r="G309">
            <v>4</v>
          </cell>
          <cell r="H309">
            <v>107</v>
          </cell>
          <cell r="I309">
            <v>13</v>
          </cell>
          <cell r="K309">
            <v>294</v>
          </cell>
          <cell r="L309">
            <v>245</v>
          </cell>
          <cell r="M309">
            <v>180</v>
          </cell>
          <cell r="N309">
            <v>425</v>
          </cell>
        </row>
        <row r="310">
          <cell r="D310" t="str">
            <v>Tenth Street School</v>
          </cell>
          <cell r="F310">
            <v>6</v>
          </cell>
          <cell r="G310">
            <v>2</v>
          </cell>
          <cell r="H310">
            <v>114</v>
          </cell>
          <cell r="I310">
            <v>14</v>
          </cell>
          <cell r="K310">
            <v>262</v>
          </cell>
          <cell r="L310">
            <v>241</v>
          </cell>
          <cell r="M310">
            <v>157</v>
          </cell>
          <cell r="N310">
            <v>398</v>
          </cell>
        </row>
        <row r="311">
          <cell r="D311" t="str">
            <v>Fairfield Jr-Sr High School</v>
          </cell>
          <cell r="E311">
            <v>2</v>
          </cell>
          <cell r="F311">
            <v>5</v>
          </cell>
          <cell r="G311">
            <v>12</v>
          </cell>
          <cell r="H311">
            <v>44</v>
          </cell>
          <cell r="I311">
            <v>11</v>
          </cell>
          <cell r="J311">
            <v>1</v>
          </cell>
          <cell r="K311">
            <v>692</v>
          </cell>
          <cell r="L311">
            <v>174</v>
          </cell>
          <cell r="M311">
            <v>593</v>
          </cell>
          <cell r="N311">
            <v>767</v>
          </cell>
        </row>
        <row r="312">
          <cell r="D312" t="str">
            <v>Millersburg Elementary- Middle Sch</v>
          </cell>
          <cell r="E312">
            <v>1</v>
          </cell>
          <cell r="F312">
            <v>1</v>
          </cell>
          <cell r="G312">
            <v>1</v>
          </cell>
          <cell r="H312">
            <v>9</v>
          </cell>
          <cell r="I312">
            <v>7</v>
          </cell>
          <cell r="K312">
            <v>473</v>
          </cell>
          <cell r="L312">
            <v>112</v>
          </cell>
          <cell r="M312">
            <v>380</v>
          </cell>
          <cell r="N312">
            <v>492</v>
          </cell>
        </row>
        <row r="313">
          <cell r="D313" t="str">
            <v>New Paris Elementary School</v>
          </cell>
          <cell r="G313">
            <v>2</v>
          </cell>
          <cell r="H313">
            <v>32</v>
          </cell>
          <cell r="I313">
            <v>9</v>
          </cell>
          <cell r="K313">
            <v>415</v>
          </cell>
          <cell r="L313">
            <v>126</v>
          </cell>
          <cell r="M313">
            <v>332</v>
          </cell>
          <cell r="N313">
            <v>458</v>
          </cell>
        </row>
        <row r="314">
          <cell r="D314" t="str">
            <v>Benton Elementary School</v>
          </cell>
          <cell r="G314">
            <v>6</v>
          </cell>
          <cell r="H314">
            <v>35</v>
          </cell>
          <cell r="I314">
            <v>13</v>
          </cell>
          <cell r="K314">
            <v>423</v>
          </cell>
          <cell r="L314">
            <v>105</v>
          </cell>
          <cell r="M314">
            <v>372</v>
          </cell>
          <cell r="N314">
            <v>477</v>
          </cell>
        </row>
        <row r="315">
          <cell r="D315" t="str">
            <v>Jimtown High School</v>
          </cell>
          <cell r="E315">
            <v>1</v>
          </cell>
          <cell r="F315">
            <v>5</v>
          </cell>
          <cell r="G315">
            <v>13</v>
          </cell>
          <cell r="H315">
            <v>60</v>
          </cell>
          <cell r="I315">
            <v>28</v>
          </cell>
          <cell r="K315">
            <v>488</v>
          </cell>
          <cell r="L315">
            <v>194</v>
          </cell>
          <cell r="M315">
            <v>401</v>
          </cell>
          <cell r="N315">
            <v>595</v>
          </cell>
        </row>
        <row r="316">
          <cell r="D316" t="str">
            <v>Jimtown Junior High School</v>
          </cell>
          <cell r="F316">
            <v>1</v>
          </cell>
          <cell r="G316">
            <v>8</v>
          </cell>
          <cell r="H316">
            <v>34</v>
          </cell>
          <cell r="I316">
            <v>22</v>
          </cell>
          <cell r="K316">
            <v>225</v>
          </cell>
          <cell r="L316">
            <v>131</v>
          </cell>
          <cell r="M316">
            <v>159</v>
          </cell>
          <cell r="N316">
            <v>290</v>
          </cell>
        </row>
        <row r="317">
          <cell r="D317" t="str">
            <v>Jimtown Elementary School</v>
          </cell>
          <cell r="E317">
            <v>3</v>
          </cell>
          <cell r="F317">
            <v>3</v>
          </cell>
          <cell r="G317">
            <v>4</v>
          </cell>
          <cell r="H317">
            <v>40</v>
          </cell>
          <cell r="I317">
            <v>36</v>
          </cell>
          <cell r="K317">
            <v>312</v>
          </cell>
          <cell r="L317">
            <v>189</v>
          </cell>
          <cell r="M317">
            <v>209</v>
          </cell>
          <cell r="N317">
            <v>398</v>
          </cell>
        </row>
        <row r="318">
          <cell r="D318" t="str">
            <v>Jimtown Intermediate School</v>
          </cell>
          <cell r="E318">
            <v>1</v>
          </cell>
          <cell r="F318">
            <v>5</v>
          </cell>
          <cell r="G318">
            <v>12</v>
          </cell>
          <cell r="H318">
            <v>51</v>
          </cell>
          <cell r="I318">
            <v>43</v>
          </cell>
          <cell r="K318">
            <v>464</v>
          </cell>
          <cell r="L318">
            <v>266</v>
          </cell>
          <cell r="M318">
            <v>310</v>
          </cell>
          <cell r="N318">
            <v>576</v>
          </cell>
        </row>
        <row r="319">
          <cell r="D319" t="str">
            <v>Concord Junior High School</v>
          </cell>
          <cell r="F319">
            <v>11</v>
          </cell>
          <cell r="G319">
            <v>67</v>
          </cell>
          <cell r="H319">
            <v>354</v>
          </cell>
          <cell r="I319">
            <v>54</v>
          </cell>
          <cell r="K319">
            <v>396</v>
          </cell>
          <cell r="L319">
            <v>515</v>
          </cell>
          <cell r="M319">
            <v>367</v>
          </cell>
          <cell r="N319">
            <v>882</v>
          </cell>
        </row>
        <row r="320">
          <cell r="D320" t="str">
            <v>Concord Community High School</v>
          </cell>
          <cell r="E320">
            <v>3</v>
          </cell>
          <cell r="F320">
            <v>18</v>
          </cell>
          <cell r="G320">
            <v>138</v>
          </cell>
          <cell r="H320">
            <v>598</v>
          </cell>
          <cell r="I320">
            <v>114</v>
          </cell>
          <cell r="K320">
            <v>789</v>
          </cell>
          <cell r="L320">
            <v>878</v>
          </cell>
          <cell r="M320">
            <v>782</v>
          </cell>
          <cell r="N320">
            <v>1660</v>
          </cell>
        </row>
        <row r="321">
          <cell r="D321" t="str">
            <v>Concord Intermediate School</v>
          </cell>
          <cell r="E321">
            <v>2</v>
          </cell>
          <cell r="F321">
            <v>8</v>
          </cell>
          <cell r="G321">
            <v>68</v>
          </cell>
          <cell r="H321">
            <v>354</v>
          </cell>
          <cell r="I321">
            <v>53</v>
          </cell>
          <cell r="J321">
            <v>1</v>
          </cell>
          <cell r="K321">
            <v>395</v>
          </cell>
          <cell r="L321">
            <v>536</v>
          </cell>
          <cell r="M321">
            <v>345</v>
          </cell>
          <cell r="N321">
            <v>881</v>
          </cell>
        </row>
        <row r="322">
          <cell r="D322" t="str">
            <v>Concord East Side Elementary Sch</v>
          </cell>
          <cell r="F322">
            <v>3</v>
          </cell>
          <cell r="G322">
            <v>33</v>
          </cell>
          <cell r="H322">
            <v>193</v>
          </cell>
          <cell r="I322">
            <v>23</v>
          </cell>
          <cell r="K322">
            <v>290</v>
          </cell>
          <cell r="L322">
            <v>272</v>
          </cell>
          <cell r="M322">
            <v>270</v>
          </cell>
          <cell r="N322">
            <v>542</v>
          </cell>
        </row>
        <row r="323">
          <cell r="D323" t="str">
            <v>Concord Ox-Bow Elementary School</v>
          </cell>
          <cell r="E323">
            <v>1</v>
          </cell>
          <cell r="F323">
            <v>11</v>
          </cell>
          <cell r="G323">
            <v>14</v>
          </cell>
          <cell r="H323">
            <v>128</v>
          </cell>
          <cell r="I323">
            <v>18</v>
          </cell>
          <cell r="K323">
            <v>282</v>
          </cell>
          <cell r="L323">
            <v>195</v>
          </cell>
          <cell r="M323">
            <v>259</v>
          </cell>
          <cell r="N323">
            <v>454</v>
          </cell>
        </row>
        <row r="324">
          <cell r="D324" t="str">
            <v>Concord South Side Elementary Sch</v>
          </cell>
          <cell r="G324">
            <v>74</v>
          </cell>
          <cell r="H324">
            <v>114</v>
          </cell>
          <cell r="I324">
            <v>34</v>
          </cell>
          <cell r="K324">
            <v>189</v>
          </cell>
          <cell r="L324">
            <v>239</v>
          </cell>
          <cell r="M324">
            <v>172</v>
          </cell>
          <cell r="N324">
            <v>411</v>
          </cell>
        </row>
        <row r="325">
          <cell r="D325" t="str">
            <v>Concord West Side Elem School</v>
          </cell>
          <cell r="F325">
            <v>1</v>
          </cell>
          <cell r="G325">
            <v>64</v>
          </cell>
          <cell r="H325">
            <v>368</v>
          </cell>
          <cell r="I325">
            <v>28</v>
          </cell>
          <cell r="J325">
            <v>3</v>
          </cell>
          <cell r="K325">
            <v>85</v>
          </cell>
          <cell r="L325">
            <v>417</v>
          </cell>
          <cell r="M325">
            <v>132</v>
          </cell>
          <cell r="N325">
            <v>549</v>
          </cell>
        </row>
        <row r="326">
          <cell r="D326" t="str">
            <v>Jefferson Elementary School</v>
          </cell>
          <cell r="F326">
            <v>4</v>
          </cell>
          <cell r="G326">
            <v>2</v>
          </cell>
          <cell r="H326">
            <v>60</v>
          </cell>
          <cell r="I326">
            <v>12</v>
          </cell>
          <cell r="K326">
            <v>318</v>
          </cell>
          <cell r="L326">
            <v>159</v>
          </cell>
          <cell r="M326">
            <v>237</v>
          </cell>
          <cell r="N326">
            <v>396</v>
          </cell>
        </row>
        <row r="327">
          <cell r="D327" t="str">
            <v>Northridge Middle School</v>
          </cell>
          <cell r="E327">
            <v>5</v>
          </cell>
          <cell r="F327">
            <v>13</v>
          </cell>
          <cell r="G327">
            <v>10</v>
          </cell>
          <cell r="H327">
            <v>135</v>
          </cell>
          <cell r="I327">
            <v>31</v>
          </cell>
          <cell r="J327">
            <v>2</v>
          </cell>
          <cell r="K327">
            <v>951</v>
          </cell>
          <cell r="L327">
            <v>332</v>
          </cell>
          <cell r="M327">
            <v>815</v>
          </cell>
          <cell r="N327">
            <v>1147</v>
          </cell>
        </row>
        <row r="328">
          <cell r="D328" t="str">
            <v>York Elementary School</v>
          </cell>
          <cell r="F328">
            <v>1</v>
          </cell>
          <cell r="G328">
            <v>1</v>
          </cell>
          <cell r="H328">
            <v>12</v>
          </cell>
          <cell r="I328">
            <v>12</v>
          </cell>
          <cell r="K328">
            <v>246</v>
          </cell>
          <cell r="L328">
            <v>115</v>
          </cell>
          <cell r="M328">
            <v>157</v>
          </cell>
          <cell r="N328">
            <v>272</v>
          </cell>
        </row>
        <row r="329">
          <cell r="D329" t="str">
            <v>Heritage Intermediate School</v>
          </cell>
          <cell r="E329">
            <v>1</v>
          </cell>
          <cell r="F329">
            <v>7</v>
          </cell>
          <cell r="G329">
            <v>13</v>
          </cell>
          <cell r="H329">
            <v>72</v>
          </cell>
          <cell r="I329">
            <v>23</v>
          </cell>
          <cell r="J329">
            <v>1</v>
          </cell>
          <cell r="K329">
            <v>589</v>
          </cell>
          <cell r="L329">
            <v>209</v>
          </cell>
          <cell r="M329">
            <v>497</v>
          </cell>
          <cell r="N329">
            <v>706</v>
          </cell>
        </row>
        <row r="330">
          <cell r="D330" t="str">
            <v>Middlebury Elementary School</v>
          </cell>
          <cell r="E330">
            <v>1</v>
          </cell>
          <cell r="F330">
            <v>1</v>
          </cell>
          <cell r="G330">
            <v>4</v>
          </cell>
          <cell r="H330">
            <v>14</v>
          </cell>
          <cell r="I330">
            <v>7</v>
          </cell>
          <cell r="K330">
            <v>259</v>
          </cell>
          <cell r="L330">
            <v>74</v>
          </cell>
          <cell r="M330">
            <v>212</v>
          </cell>
          <cell r="N330">
            <v>286</v>
          </cell>
        </row>
        <row r="331">
          <cell r="D331" t="str">
            <v>Northridge High School</v>
          </cell>
          <cell r="E331">
            <v>3</v>
          </cell>
          <cell r="F331">
            <v>22</v>
          </cell>
          <cell r="G331">
            <v>11</v>
          </cell>
          <cell r="H331">
            <v>152</v>
          </cell>
          <cell r="I331">
            <v>30</v>
          </cell>
          <cell r="J331">
            <v>1</v>
          </cell>
          <cell r="K331">
            <v>1186</v>
          </cell>
          <cell r="L331">
            <v>323</v>
          </cell>
          <cell r="M331">
            <v>1082</v>
          </cell>
          <cell r="N331">
            <v>1405</v>
          </cell>
        </row>
        <row r="332">
          <cell r="D332" t="str">
            <v>Orchard View School</v>
          </cell>
          <cell r="F332">
            <v>3</v>
          </cell>
          <cell r="G332">
            <v>4</v>
          </cell>
          <cell r="H332">
            <v>26</v>
          </cell>
          <cell r="I332">
            <v>5</v>
          </cell>
          <cell r="K332">
            <v>323</v>
          </cell>
          <cell r="L332">
            <v>80</v>
          </cell>
          <cell r="M332">
            <v>281</v>
          </cell>
          <cell r="N332">
            <v>361</v>
          </cell>
        </row>
        <row r="333">
          <cell r="D333" t="str">
            <v>North Wood Middle School</v>
          </cell>
          <cell r="E333">
            <v>1</v>
          </cell>
          <cell r="F333">
            <v>3</v>
          </cell>
          <cell r="G333">
            <v>11</v>
          </cell>
          <cell r="H333">
            <v>70</v>
          </cell>
          <cell r="I333">
            <v>42</v>
          </cell>
          <cell r="J333">
            <v>1</v>
          </cell>
          <cell r="K333">
            <v>645</v>
          </cell>
          <cell r="L333">
            <v>247</v>
          </cell>
          <cell r="M333">
            <v>526</v>
          </cell>
          <cell r="N333">
            <v>773</v>
          </cell>
        </row>
        <row r="334">
          <cell r="D334" t="str">
            <v>Wakarusa Elementary School</v>
          </cell>
          <cell r="E334">
            <v>1</v>
          </cell>
          <cell r="F334">
            <v>3</v>
          </cell>
          <cell r="G334">
            <v>11</v>
          </cell>
          <cell r="H334">
            <v>53</v>
          </cell>
          <cell r="I334">
            <v>33</v>
          </cell>
          <cell r="K334">
            <v>421</v>
          </cell>
          <cell r="L334">
            <v>150</v>
          </cell>
          <cell r="M334">
            <v>372</v>
          </cell>
          <cell r="N334">
            <v>522</v>
          </cell>
        </row>
        <row r="335">
          <cell r="D335" t="str">
            <v>North Wood High School</v>
          </cell>
          <cell r="E335">
            <v>1</v>
          </cell>
          <cell r="F335">
            <v>14</v>
          </cell>
          <cell r="G335">
            <v>18</v>
          </cell>
          <cell r="H335">
            <v>74</v>
          </cell>
          <cell r="I335">
            <v>36</v>
          </cell>
          <cell r="K335">
            <v>762</v>
          </cell>
          <cell r="L335">
            <v>212</v>
          </cell>
          <cell r="M335">
            <v>693</v>
          </cell>
          <cell r="N335">
            <v>905</v>
          </cell>
        </row>
        <row r="336">
          <cell r="D336" t="str">
            <v>Nappanee Elementary School</v>
          </cell>
          <cell r="F336">
            <v>5</v>
          </cell>
          <cell r="G336">
            <v>2</v>
          </cell>
          <cell r="H336">
            <v>27</v>
          </cell>
          <cell r="I336">
            <v>9</v>
          </cell>
          <cell r="K336">
            <v>351</v>
          </cell>
          <cell r="L336">
            <v>147</v>
          </cell>
          <cell r="M336">
            <v>247</v>
          </cell>
          <cell r="N336">
            <v>394</v>
          </cell>
        </row>
        <row r="337">
          <cell r="D337" t="str">
            <v>Woodview Elementary School</v>
          </cell>
          <cell r="F337">
            <v>7</v>
          </cell>
          <cell r="G337">
            <v>6</v>
          </cell>
          <cell r="H337">
            <v>40</v>
          </cell>
          <cell r="I337">
            <v>12</v>
          </cell>
          <cell r="K337">
            <v>401</v>
          </cell>
          <cell r="L337">
            <v>169</v>
          </cell>
          <cell r="M337">
            <v>297</v>
          </cell>
          <cell r="N337">
            <v>466</v>
          </cell>
        </row>
        <row r="338">
          <cell r="D338" t="str">
            <v>Cleveland Elementary School</v>
          </cell>
          <cell r="E338">
            <v>1</v>
          </cell>
          <cell r="F338">
            <v>12</v>
          </cell>
          <cell r="G338">
            <v>76</v>
          </cell>
          <cell r="H338">
            <v>70</v>
          </cell>
          <cell r="I338">
            <v>57</v>
          </cell>
          <cell r="K338">
            <v>393</v>
          </cell>
          <cell r="L338">
            <v>333</v>
          </cell>
          <cell r="M338">
            <v>276</v>
          </cell>
          <cell r="N338">
            <v>609</v>
          </cell>
        </row>
        <row r="339">
          <cell r="D339" t="str">
            <v>Osolo Elementary School</v>
          </cell>
          <cell r="F339">
            <v>12</v>
          </cell>
          <cell r="G339">
            <v>25</v>
          </cell>
          <cell r="H339">
            <v>172</v>
          </cell>
          <cell r="I339">
            <v>39</v>
          </cell>
          <cell r="J339">
            <v>2</v>
          </cell>
          <cell r="K339">
            <v>288</v>
          </cell>
          <cell r="L339">
            <v>407</v>
          </cell>
          <cell r="M339">
            <v>131</v>
          </cell>
          <cell r="N339">
            <v>538</v>
          </cell>
        </row>
        <row r="340">
          <cell r="D340" t="str">
            <v>Eastwood Elementary School</v>
          </cell>
          <cell r="F340">
            <v>7</v>
          </cell>
          <cell r="G340">
            <v>18</v>
          </cell>
          <cell r="H340">
            <v>63</v>
          </cell>
          <cell r="I340">
            <v>40</v>
          </cell>
          <cell r="K340">
            <v>327</v>
          </cell>
          <cell r="L340">
            <v>163</v>
          </cell>
          <cell r="M340">
            <v>292</v>
          </cell>
          <cell r="N340">
            <v>455</v>
          </cell>
        </row>
        <row r="341">
          <cell r="D341" t="str">
            <v>Mary Feeser Elementary School</v>
          </cell>
          <cell r="E341">
            <v>1</v>
          </cell>
          <cell r="F341">
            <v>20</v>
          </cell>
          <cell r="G341">
            <v>70</v>
          </cell>
          <cell r="H341">
            <v>115</v>
          </cell>
          <cell r="I341">
            <v>61</v>
          </cell>
          <cell r="K341">
            <v>322</v>
          </cell>
          <cell r="L341">
            <v>328</v>
          </cell>
          <cell r="M341">
            <v>261</v>
          </cell>
          <cell r="N341">
            <v>589</v>
          </cell>
        </row>
        <row r="342">
          <cell r="D342" t="str">
            <v>Bristol Elementary School</v>
          </cell>
          <cell r="F342">
            <v>6</v>
          </cell>
          <cell r="G342">
            <v>14</v>
          </cell>
          <cell r="H342">
            <v>102</v>
          </cell>
          <cell r="I342">
            <v>38</v>
          </cell>
          <cell r="K342">
            <v>234</v>
          </cell>
          <cell r="L342">
            <v>241</v>
          </cell>
          <cell r="M342">
            <v>153</v>
          </cell>
          <cell r="N342">
            <v>394</v>
          </cell>
        </row>
        <row r="343">
          <cell r="D343" t="str">
            <v>Elkhart Central High School</v>
          </cell>
          <cell r="E343">
            <v>2</v>
          </cell>
          <cell r="F343">
            <v>19</v>
          </cell>
          <cell r="G343">
            <v>204</v>
          </cell>
          <cell r="H343">
            <v>665</v>
          </cell>
          <cell r="I343">
            <v>99</v>
          </cell>
          <cell r="K343">
            <v>638</v>
          </cell>
          <cell r="L343">
            <v>911</v>
          </cell>
          <cell r="M343">
            <v>716</v>
          </cell>
          <cell r="N343">
            <v>1627</v>
          </cell>
        </row>
        <row r="344">
          <cell r="D344" t="str">
            <v>Elkhart Memorial High School</v>
          </cell>
          <cell r="E344">
            <v>3</v>
          </cell>
          <cell r="F344">
            <v>31</v>
          </cell>
          <cell r="G344">
            <v>221</v>
          </cell>
          <cell r="H344">
            <v>485</v>
          </cell>
          <cell r="I344">
            <v>109</v>
          </cell>
          <cell r="J344">
            <v>1</v>
          </cell>
          <cell r="K344">
            <v>754</v>
          </cell>
          <cell r="L344">
            <v>907</v>
          </cell>
          <cell r="M344">
            <v>697</v>
          </cell>
          <cell r="N344">
            <v>1604</v>
          </cell>
        </row>
        <row r="345">
          <cell r="D345" t="str">
            <v>Elkhart Alternative Education</v>
          </cell>
          <cell r="E345">
            <v>1</v>
          </cell>
          <cell r="F345">
            <v>1</v>
          </cell>
          <cell r="G345">
            <v>83</v>
          </cell>
          <cell r="H345">
            <v>55</v>
          </cell>
          <cell r="I345">
            <v>32</v>
          </cell>
          <cell r="J345">
            <v>1</v>
          </cell>
          <cell r="K345">
            <v>143</v>
          </cell>
          <cell r="L345">
            <v>191</v>
          </cell>
          <cell r="M345">
            <v>125</v>
          </cell>
          <cell r="N345">
            <v>316</v>
          </cell>
        </row>
        <row r="346">
          <cell r="D346" t="str">
            <v>North Side Middle School</v>
          </cell>
          <cell r="F346">
            <v>10</v>
          </cell>
          <cell r="G346">
            <v>88</v>
          </cell>
          <cell r="H346">
            <v>244</v>
          </cell>
          <cell r="I346">
            <v>66</v>
          </cell>
          <cell r="K346">
            <v>324</v>
          </cell>
          <cell r="L346">
            <v>493</v>
          </cell>
          <cell r="M346">
            <v>239</v>
          </cell>
          <cell r="N346">
            <v>732</v>
          </cell>
        </row>
        <row r="347">
          <cell r="D347" t="str">
            <v>West Side Middle School</v>
          </cell>
          <cell r="F347">
            <v>8</v>
          </cell>
          <cell r="G347">
            <v>116</v>
          </cell>
          <cell r="H347">
            <v>177</v>
          </cell>
          <cell r="I347">
            <v>44</v>
          </cell>
          <cell r="K347">
            <v>250</v>
          </cell>
          <cell r="L347">
            <v>398</v>
          </cell>
          <cell r="M347">
            <v>197</v>
          </cell>
          <cell r="N347">
            <v>595</v>
          </cell>
        </row>
        <row r="348">
          <cell r="D348" t="str">
            <v>Pierre Moran Middle School</v>
          </cell>
          <cell r="F348">
            <v>3</v>
          </cell>
          <cell r="G348">
            <v>54</v>
          </cell>
          <cell r="H348">
            <v>258</v>
          </cell>
          <cell r="I348">
            <v>36</v>
          </cell>
          <cell r="K348">
            <v>154</v>
          </cell>
          <cell r="L348">
            <v>364</v>
          </cell>
          <cell r="M348">
            <v>141</v>
          </cell>
          <cell r="N348">
            <v>505</v>
          </cell>
        </row>
        <row r="349">
          <cell r="D349" t="str">
            <v>Beardsley Elementary School</v>
          </cell>
          <cell r="G349">
            <v>92</v>
          </cell>
          <cell r="H349">
            <v>198</v>
          </cell>
          <cell r="I349">
            <v>38</v>
          </cell>
          <cell r="K349">
            <v>97</v>
          </cell>
          <cell r="L349">
            <v>349</v>
          </cell>
          <cell r="M349">
            <v>76</v>
          </cell>
          <cell r="N349">
            <v>425</v>
          </cell>
        </row>
        <row r="350">
          <cell r="D350" t="str">
            <v>Mary Beck Elementary School</v>
          </cell>
          <cell r="G350">
            <v>133</v>
          </cell>
          <cell r="H350">
            <v>160</v>
          </cell>
          <cell r="I350">
            <v>23</v>
          </cell>
          <cell r="K350">
            <v>61</v>
          </cell>
          <cell r="L350">
            <v>318</v>
          </cell>
          <cell r="M350">
            <v>59</v>
          </cell>
          <cell r="N350">
            <v>377</v>
          </cell>
        </row>
        <row r="351">
          <cell r="D351" t="str">
            <v>Mary Daly Elementary School</v>
          </cell>
          <cell r="E351">
            <v>2</v>
          </cell>
          <cell r="G351">
            <v>109</v>
          </cell>
          <cell r="H351">
            <v>168</v>
          </cell>
          <cell r="I351">
            <v>68</v>
          </cell>
          <cell r="K351">
            <v>187</v>
          </cell>
          <cell r="L351">
            <v>443</v>
          </cell>
          <cell r="M351">
            <v>91</v>
          </cell>
          <cell r="N351">
            <v>534</v>
          </cell>
        </row>
        <row r="352">
          <cell r="D352" t="str">
            <v>Hawthorne Elementary School</v>
          </cell>
          <cell r="F352">
            <v>3</v>
          </cell>
          <cell r="G352">
            <v>148</v>
          </cell>
          <cell r="H352">
            <v>337</v>
          </cell>
          <cell r="I352">
            <v>34</v>
          </cell>
          <cell r="K352">
            <v>66</v>
          </cell>
          <cell r="L352">
            <v>354</v>
          </cell>
          <cell r="M352">
            <v>234</v>
          </cell>
          <cell r="N352">
            <v>588</v>
          </cell>
        </row>
        <row r="353">
          <cell r="D353" t="str">
            <v>Pinewood Elementary School</v>
          </cell>
          <cell r="E353">
            <v>1</v>
          </cell>
          <cell r="F353">
            <v>5</v>
          </cell>
          <cell r="G353">
            <v>54</v>
          </cell>
          <cell r="H353">
            <v>194</v>
          </cell>
          <cell r="I353">
            <v>65</v>
          </cell>
          <cell r="K353">
            <v>404</v>
          </cell>
          <cell r="L353">
            <v>392</v>
          </cell>
          <cell r="M353">
            <v>331</v>
          </cell>
          <cell r="N353">
            <v>723</v>
          </cell>
        </row>
        <row r="354">
          <cell r="D354" t="str">
            <v>Monger Elementary School</v>
          </cell>
          <cell r="F354">
            <v>2</v>
          </cell>
          <cell r="G354">
            <v>100</v>
          </cell>
          <cell r="H354">
            <v>244</v>
          </cell>
          <cell r="I354">
            <v>43</v>
          </cell>
          <cell r="K354">
            <v>72</v>
          </cell>
          <cell r="L354">
            <v>405</v>
          </cell>
          <cell r="M354">
            <v>56</v>
          </cell>
          <cell r="N354">
            <v>461</v>
          </cell>
        </row>
        <row r="355">
          <cell r="D355" t="str">
            <v>Riverview Elementary School</v>
          </cell>
          <cell r="F355">
            <v>3</v>
          </cell>
          <cell r="G355">
            <v>38</v>
          </cell>
          <cell r="H355">
            <v>151</v>
          </cell>
          <cell r="I355">
            <v>52</v>
          </cell>
          <cell r="K355">
            <v>203</v>
          </cell>
          <cell r="L355">
            <v>295</v>
          </cell>
          <cell r="M355">
            <v>152</v>
          </cell>
          <cell r="N355">
            <v>447</v>
          </cell>
        </row>
        <row r="356">
          <cell r="D356" t="str">
            <v>Roosevelt STEAM Academy</v>
          </cell>
          <cell r="E356">
            <v>1</v>
          </cell>
          <cell r="G356">
            <v>181</v>
          </cell>
          <cell r="H356">
            <v>255</v>
          </cell>
          <cell r="I356">
            <v>19</v>
          </cell>
          <cell r="K356">
            <v>44</v>
          </cell>
          <cell r="L356">
            <v>361</v>
          </cell>
          <cell r="M356">
            <v>139</v>
          </cell>
          <cell r="N356">
            <v>500</v>
          </cell>
        </row>
        <row r="357">
          <cell r="D357" t="str">
            <v>Woodland Elementary School</v>
          </cell>
          <cell r="F357">
            <v>4</v>
          </cell>
          <cell r="G357">
            <v>74</v>
          </cell>
          <cell r="H357">
            <v>176</v>
          </cell>
          <cell r="I357">
            <v>50</v>
          </cell>
          <cell r="K357">
            <v>250</v>
          </cell>
          <cell r="L357">
            <v>397</v>
          </cell>
          <cell r="M357">
            <v>157</v>
          </cell>
          <cell r="N357">
            <v>554</v>
          </cell>
        </row>
        <row r="358">
          <cell r="D358" t="str">
            <v>Goshen Middle School</v>
          </cell>
          <cell r="E358">
            <v>1</v>
          </cell>
          <cell r="F358">
            <v>13</v>
          </cell>
          <cell r="G358">
            <v>50</v>
          </cell>
          <cell r="H358">
            <v>924</v>
          </cell>
          <cell r="I358">
            <v>52</v>
          </cell>
          <cell r="K358">
            <v>540</v>
          </cell>
          <cell r="L358">
            <v>1046</v>
          </cell>
          <cell r="M358">
            <v>534</v>
          </cell>
          <cell r="N358">
            <v>1580</v>
          </cell>
        </row>
        <row r="359">
          <cell r="D359" t="str">
            <v>Model Elementary School</v>
          </cell>
          <cell r="E359">
            <v>1</v>
          </cell>
          <cell r="F359">
            <v>6</v>
          </cell>
          <cell r="G359">
            <v>16</v>
          </cell>
          <cell r="H359">
            <v>325</v>
          </cell>
          <cell r="I359">
            <v>24</v>
          </cell>
          <cell r="J359">
            <v>2</v>
          </cell>
          <cell r="K359">
            <v>236</v>
          </cell>
          <cell r="L359">
            <v>371</v>
          </cell>
          <cell r="M359">
            <v>239</v>
          </cell>
          <cell r="N359">
            <v>610</v>
          </cell>
        </row>
        <row r="360">
          <cell r="D360" t="str">
            <v>Waterford Elementary School</v>
          </cell>
          <cell r="E360">
            <v>1</v>
          </cell>
          <cell r="F360">
            <v>14</v>
          </cell>
          <cell r="G360">
            <v>10</v>
          </cell>
          <cell r="H360">
            <v>288</v>
          </cell>
          <cell r="I360">
            <v>13</v>
          </cell>
          <cell r="K360">
            <v>175</v>
          </cell>
          <cell r="L360">
            <v>289</v>
          </cell>
          <cell r="M360">
            <v>212</v>
          </cell>
          <cell r="N360">
            <v>501</v>
          </cell>
        </row>
        <row r="361">
          <cell r="D361" t="str">
            <v>Goshen High School</v>
          </cell>
          <cell r="E361">
            <v>4</v>
          </cell>
          <cell r="F361">
            <v>28</v>
          </cell>
          <cell r="G361">
            <v>34</v>
          </cell>
          <cell r="H361">
            <v>1039</v>
          </cell>
          <cell r="I361">
            <v>67</v>
          </cell>
          <cell r="K361">
            <v>773</v>
          </cell>
          <cell r="L361">
            <v>1072</v>
          </cell>
          <cell r="M361">
            <v>873</v>
          </cell>
          <cell r="N361">
            <v>1945</v>
          </cell>
        </row>
        <row r="362">
          <cell r="D362" t="str">
            <v>Chamberlain Elementary School</v>
          </cell>
          <cell r="F362">
            <v>1</v>
          </cell>
          <cell r="G362">
            <v>8</v>
          </cell>
          <cell r="H362">
            <v>218</v>
          </cell>
          <cell r="I362">
            <v>12</v>
          </cell>
          <cell r="K362">
            <v>85</v>
          </cell>
          <cell r="L362">
            <v>234</v>
          </cell>
          <cell r="M362">
            <v>90</v>
          </cell>
          <cell r="N362">
            <v>324</v>
          </cell>
        </row>
        <row r="363">
          <cell r="D363" t="str">
            <v>Chandler Elementary School</v>
          </cell>
          <cell r="F363">
            <v>3</v>
          </cell>
          <cell r="G363">
            <v>11</v>
          </cell>
          <cell r="H363">
            <v>208</v>
          </cell>
          <cell r="I363">
            <v>14</v>
          </cell>
          <cell r="K363">
            <v>191</v>
          </cell>
          <cell r="L363">
            <v>313</v>
          </cell>
          <cell r="M363">
            <v>114</v>
          </cell>
          <cell r="N363">
            <v>427</v>
          </cell>
        </row>
        <row r="364">
          <cell r="D364" t="str">
            <v>Parkside Elementary School</v>
          </cell>
          <cell r="F364">
            <v>4</v>
          </cell>
          <cell r="G364">
            <v>11</v>
          </cell>
          <cell r="H364">
            <v>135</v>
          </cell>
          <cell r="I364">
            <v>13</v>
          </cell>
          <cell r="K364">
            <v>187</v>
          </cell>
          <cell r="L364">
            <v>204</v>
          </cell>
          <cell r="M364">
            <v>146</v>
          </cell>
          <cell r="N364">
            <v>350</v>
          </cell>
        </row>
        <row r="365">
          <cell r="D365" t="str">
            <v>Prairie View Elementary School</v>
          </cell>
          <cell r="E365">
            <v>1</v>
          </cell>
          <cell r="F365">
            <v>4</v>
          </cell>
          <cell r="G365">
            <v>9</v>
          </cell>
          <cell r="H365">
            <v>237</v>
          </cell>
          <cell r="I365">
            <v>22</v>
          </cell>
          <cell r="K365">
            <v>228</v>
          </cell>
          <cell r="L365">
            <v>275</v>
          </cell>
          <cell r="M365">
            <v>226</v>
          </cell>
          <cell r="N365">
            <v>501</v>
          </cell>
        </row>
        <row r="366">
          <cell r="D366" t="str">
            <v>West Goshen Elementary School</v>
          </cell>
          <cell r="F366">
            <v>6</v>
          </cell>
          <cell r="G366">
            <v>6</v>
          </cell>
          <cell r="H366">
            <v>216</v>
          </cell>
          <cell r="I366">
            <v>13</v>
          </cell>
          <cell r="K366">
            <v>127</v>
          </cell>
          <cell r="L366">
            <v>278</v>
          </cell>
          <cell r="M366">
            <v>90</v>
          </cell>
          <cell r="N366">
            <v>368</v>
          </cell>
        </row>
        <row r="367">
          <cell r="D367" t="str">
            <v>Everton Elementary School</v>
          </cell>
          <cell r="E367">
            <v>1</v>
          </cell>
          <cell r="I367">
            <v>4</v>
          </cell>
          <cell r="K367">
            <v>233</v>
          </cell>
          <cell r="L367">
            <v>137</v>
          </cell>
          <cell r="M367">
            <v>101</v>
          </cell>
          <cell r="N367">
            <v>238</v>
          </cell>
        </row>
        <row r="368">
          <cell r="D368" t="str">
            <v>Connersville Sr High School</v>
          </cell>
          <cell r="E368">
            <v>2</v>
          </cell>
          <cell r="F368">
            <v>5</v>
          </cell>
          <cell r="G368">
            <v>10</v>
          </cell>
          <cell r="H368">
            <v>22</v>
          </cell>
          <cell r="I368">
            <v>24</v>
          </cell>
          <cell r="K368">
            <v>965</v>
          </cell>
          <cell r="L368">
            <v>502</v>
          </cell>
          <cell r="M368">
            <v>526</v>
          </cell>
          <cell r="N368">
            <v>1028</v>
          </cell>
        </row>
        <row r="369">
          <cell r="D369" t="str">
            <v>Connersville Middle School</v>
          </cell>
          <cell r="E369">
            <v>2</v>
          </cell>
          <cell r="F369">
            <v>3</v>
          </cell>
          <cell r="G369">
            <v>3</v>
          </cell>
          <cell r="H369">
            <v>11</v>
          </cell>
          <cell r="I369">
            <v>16</v>
          </cell>
          <cell r="K369">
            <v>548</v>
          </cell>
          <cell r="L369">
            <v>344</v>
          </cell>
          <cell r="M369">
            <v>239</v>
          </cell>
          <cell r="N369">
            <v>583</v>
          </cell>
        </row>
        <row r="370">
          <cell r="D370" t="str">
            <v>Eastview Elementary School</v>
          </cell>
          <cell r="F370">
            <v>1</v>
          </cell>
          <cell r="G370">
            <v>1</v>
          </cell>
          <cell r="H370">
            <v>3</v>
          </cell>
          <cell r="I370">
            <v>20</v>
          </cell>
          <cell r="K370">
            <v>321</v>
          </cell>
          <cell r="L370">
            <v>216</v>
          </cell>
          <cell r="M370">
            <v>130</v>
          </cell>
          <cell r="N370">
            <v>346</v>
          </cell>
        </row>
        <row r="371">
          <cell r="D371" t="str">
            <v>Frazee Elementary School</v>
          </cell>
          <cell r="G371">
            <v>5</v>
          </cell>
          <cell r="H371">
            <v>5</v>
          </cell>
          <cell r="I371">
            <v>10</v>
          </cell>
          <cell r="K371">
            <v>293</v>
          </cell>
          <cell r="L371">
            <v>219</v>
          </cell>
          <cell r="M371">
            <v>94</v>
          </cell>
          <cell r="N371">
            <v>313</v>
          </cell>
        </row>
        <row r="372">
          <cell r="D372" t="str">
            <v>Grandview Elementary School</v>
          </cell>
          <cell r="E372">
            <v>1</v>
          </cell>
          <cell r="F372">
            <v>1</v>
          </cell>
          <cell r="G372">
            <v>4</v>
          </cell>
          <cell r="H372">
            <v>6</v>
          </cell>
          <cell r="I372">
            <v>11</v>
          </cell>
          <cell r="K372">
            <v>354</v>
          </cell>
          <cell r="L372">
            <v>268</v>
          </cell>
          <cell r="M372">
            <v>109</v>
          </cell>
          <cell r="N372">
            <v>377</v>
          </cell>
        </row>
        <row r="373">
          <cell r="D373" t="str">
            <v>Maplewood Elementary School</v>
          </cell>
          <cell r="E373">
            <v>2</v>
          </cell>
          <cell r="G373">
            <v>8</v>
          </cell>
          <cell r="H373">
            <v>10</v>
          </cell>
          <cell r="I373">
            <v>13</v>
          </cell>
          <cell r="K373">
            <v>293</v>
          </cell>
          <cell r="L373">
            <v>251</v>
          </cell>
          <cell r="M373">
            <v>75</v>
          </cell>
          <cell r="N373">
            <v>326</v>
          </cell>
        </row>
        <row r="374">
          <cell r="D374" t="str">
            <v>Fayette Central Elementary</v>
          </cell>
          <cell r="G374">
            <v>2</v>
          </cell>
          <cell r="H374">
            <v>1</v>
          </cell>
          <cell r="I374">
            <v>6</v>
          </cell>
          <cell r="K374">
            <v>278</v>
          </cell>
          <cell r="L374">
            <v>172</v>
          </cell>
          <cell r="M374">
            <v>115</v>
          </cell>
          <cell r="N374">
            <v>287</v>
          </cell>
        </row>
        <row r="375">
          <cell r="D375" t="str">
            <v>New Albany Senior High School</v>
          </cell>
          <cell r="E375">
            <v>5</v>
          </cell>
          <cell r="F375">
            <v>34</v>
          </cell>
          <cell r="G375">
            <v>272</v>
          </cell>
          <cell r="H375">
            <v>140</v>
          </cell>
          <cell r="I375">
            <v>177</v>
          </cell>
          <cell r="K375">
            <v>1205</v>
          </cell>
          <cell r="L375">
            <v>1032</v>
          </cell>
          <cell r="M375">
            <v>801</v>
          </cell>
          <cell r="N375">
            <v>1833</v>
          </cell>
        </row>
        <row r="376">
          <cell r="D376" t="str">
            <v>Georgetown Elementary School</v>
          </cell>
          <cell r="E376">
            <v>1</v>
          </cell>
          <cell r="F376">
            <v>4</v>
          </cell>
          <cell r="G376">
            <v>6</v>
          </cell>
          <cell r="H376">
            <v>18</v>
          </cell>
          <cell r="I376">
            <v>15</v>
          </cell>
          <cell r="K376">
            <v>552</v>
          </cell>
          <cell r="L376">
            <v>147</v>
          </cell>
          <cell r="M376">
            <v>449</v>
          </cell>
          <cell r="N376">
            <v>596</v>
          </cell>
        </row>
        <row r="377">
          <cell r="D377" t="str">
            <v>Floyd Central High School</v>
          </cell>
          <cell r="E377">
            <v>11</v>
          </cell>
          <cell r="F377">
            <v>42</v>
          </cell>
          <cell r="G377">
            <v>20</v>
          </cell>
          <cell r="H377">
            <v>61</v>
          </cell>
          <cell r="I377">
            <v>37</v>
          </cell>
          <cell r="J377">
            <v>1</v>
          </cell>
          <cell r="K377">
            <v>1643</v>
          </cell>
          <cell r="L377">
            <v>309</v>
          </cell>
          <cell r="M377">
            <v>1506</v>
          </cell>
          <cell r="N377">
            <v>1815</v>
          </cell>
        </row>
        <row r="378">
          <cell r="D378" t="str">
            <v>Highland Hills Middle School</v>
          </cell>
          <cell r="E378">
            <v>5</v>
          </cell>
          <cell r="F378">
            <v>33</v>
          </cell>
          <cell r="G378">
            <v>25</v>
          </cell>
          <cell r="H378">
            <v>46</v>
          </cell>
          <cell r="I378">
            <v>44</v>
          </cell>
          <cell r="J378">
            <v>1</v>
          </cell>
          <cell r="K378">
            <v>1589</v>
          </cell>
          <cell r="L378">
            <v>334</v>
          </cell>
          <cell r="M378">
            <v>1409</v>
          </cell>
          <cell r="N378">
            <v>1743</v>
          </cell>
        </row>
        <row r="379">
          <cell r="D379" t="str">
            <v>Hazelwood Middle School</v>
          </cell>
          <cell r="E379">
            <v>4</v>
          </cell>
          <cell r="F379">
            <v>2</v>
          </cell>
          <cell r="G379">
            <v>155</v>
          </cell>
          <cell r="H379">
            <v>68</v>
          </cell>
          <cell r="I379">
            <v>92</v>
          </cell>
          <cell r="K379">
            <v>623</v>
          </cell>
          <cell r="L379">
            <v>707</v>
          </cell>
          <cell r="M379">
            <v>237</v>
          </cell>
          <cell r="N379">
            <v>944</v>
          </cell>
        </row>
        <row r="380">
          <cell r="D380" t="str">
            <v>Nathaniel Scribner Middle School</v>
          </cell>
          <cell r="E380">
            <v>1</v>
          </cell>
          <cell r="F380">
            <v>12</v>
          </cell>
          <cell r="G380">
            <v>151</v>
          </cell>
          <cell r="H380">
            <v>102</v>
          </cell>
          <cell r="I380">
            <v>99</v>
          </cell>
          <cell r="J380">
            <v>1</v>
          </cell>
          <cell r="K380">
            <v>601</v>
          </cell>
          <cell r="L380">
            <v>535</v>
          </cell>
          <cell r="M380">
            <v>432</v>
          </cell>
          <cell r="N380">
            <v>967</v>
          </cell>
        </row>
        <row r="381">
          <cell r="D381" t="str">
            <v>Slate Run Elementary School</v>
          </cell>
          <cell r="F381">
            <v>1</v>
          </cell>
          <cell r="G381">
            <v>40</v>
          </cell>
          <cell r="H381">
            <v>11</v>
          </cell>
          <cell r="I381">
            <v>49</v>
          </cell>
          <cell r="K381">
            <v>194</v>
          </cell>
          <cell r="L381">
            <v>199</v>
          </cell>
          <cell r="M381">
            <v>96</v>
          </cell>
          <cell r="N381">
            <v>295</v>
          </cell>
        </row>
        <row r="382">
          <cell r="D382" t="str">
            <v>Fairmont Elementary School</v>
          </cell>
          <cell r="E382">
            <v>1</v>
          </cell>
          <cell r="F382">
            <v>8</v>
          </cell>
          <cell r="G382">
            <v>55</v>
          </cell>
          <cell r="H382">
            <v>89</v>
          </cell>
          <cell r="I382">
            <v>34</v>
          </cell>
          <cell r="K382">
            <v>152</v>
          </cell>
          <cell r="L382">
            <v>254</v>
          </cell>
          <cell r="M382">
            <v>85</v>
          </cell>
          <cell r="N382">
            <v>339</v>
          </cell>
        </row>
        <row r="383">
          <cell r="D383" t="str">
            <v>Greenville Elementary School</v>
          </cell>
          <cell r="E383">
            <v>1</v>
          </cell>
          <cell r="F383">
            <v>6</v>
          </cell>
          <cell r="G383">
            <v>3</v>
          </cell>
          <cell r="H383">
            <v>4</v>
          </cell>
          <cell r="I383">
            <v>24</v>
          </cell>
          <cell r="K383">
            <v>353</v>
          </cell>
          <cell r="L383">
            <v>72</v>
          </cell>
          <cell r="M383">
            <v>319</v>
          </cell>
          <cell r="N383">
            <v>391</v>
          </cell>
        </row>
        <row r="384">
          <cell r="D384" t="str">
            <v>Grant Line Elementary School</v>
          </cell>
          <cell r="F384">
            <v>7</v>
          </cell>
          <cell r="G384">
            <v>44</v>
          </cell>
          <cell r="H384">
            <v>21</v>
          </cell>
          <cell r="I384">
            <v>61</v>
          </cell>
          <cell r="J384">
            <v>1</v>
          </cell>
          <cell r="K384">
            <v>492</v>
          </cell>
          <cell r="L384">
            <v>225</v>
          </cell>
          <cell r="M384">
            <v>401</v>
          </cell>
          <cell r="N384">
            <v>626</v>
          </cell>
        </row>
        <row r="385">
          <cell r="D385" t="str">
            <v>Green Valley Elementary School</v>
          </cell>
          <cell r="E385">
            <v>1</v>
          </cell>
          <cell r="F385">
            <v>5</v>
          </cell>
          <cell r="G385">
            <v>117</v>
          </cell>
          <cell r="H385">
            <v>34</v>
          </cell>
          <cell r="I385">
            <v>54</v>
          </cell>
          <cell r="K385">
            <v>200</v>
          </cell>
          <cell r="L385">
            <v>313</v>
          </cell>
          <cell r="M385">
            <v>98</v>
          </cell>
          <cell r="N385">
            <v>411</v>
          </cell>
        </row>
        <row r="386">
          <cell r="D386" t="str">
            <v>Floyds Knobs Elementary School</v>
          </cell>
          <cell r="F386">
            <v>8</v>
          </cell>
          <cell r="G386">
            <v>6</v>
          </cell>
          <cell r="H386">
            <v>23</v>
          </cell>
          <cell r="I386">
            <v>27</v>
          </cell>
          <cell r="J386">
            <v>1</v>
          </cell>
          <cell r="K386">
            <v>668</v>
          </cell>
          <cell r="L386">
            <v>111</v>
          </cell>
          <cell r="M386">
            <v>622</v>
          </cell>
          <cell r="N386">
            <v>733</v>
          </cell>
        </row>
        <row r="387">
          <cell r="D387" t="str">
            <v>Mount Tabor Elementary School</v>
          </cell>
          <cell r="E387">
            <v>1</v>
          </cell>
          <cell r="F387">
            <v>3</v>
          </cell>
          <cell r="G387">
            <v>74</v>
          </cell>
          <cell r="H387">
            <v>25</v>
          </cell>
          <cell r="I387">
            <v>55</v>
          </cell>
          <cell r="K387">
            <v>483</v>
          </cell>
          <cell r="L387">
            <v>348</v>
          </cell>
          <cell r="M387">
            <v>293</v>
          </cell>
          <cell r="N387">
            <v>641</v>
          </cell>
        </row>
        <row r="388">
          <cell r="D388" t="str">
            <v>S Ellen Jones Elementary School</v>
          </cell>
          <cell r="E388">
            <v>1</v>
          </cell>
          <cell r="G388">
            <v>51</v>
          </cell>
          <cell r="H388">
            <v>13</v>
          </cell>
          <cell r="I388">
            <v>31</v>
          </cell>
          <cell r="K388">
            <v>127</v>
          </cell>
          <cell r="L388">
            <v>195</v>
          </cell>
          <cell r="M388">
            <v>28</v>
          </cell>
          <cell r="N388">
            <v>223</v>
          </cell>
        </row>
        <row r="389">
          <cell r="D389" t="str">
            <v>CA Early Learning Center</v>
          </cell>
          <cell r="F389">
            <v>3</v>
          </cell>
          <cell r="G389">
            <v>4</v>
          </cell>
          <cell r="H389">
            <v>4</v>
          </cell>
          <cell r="I389">
            <v>10</v>
          </cell>
          <cell r="K389">
            <v>59</v>
          </cell>
          <cell r="L389">
            <v>48</v>
          </cell>
          <cell r="M389">
            <v>32</v>
          </cell>
          <cell r="N389">
            <v>80</v>
          </cell>
        </row>
        <row r="390">
          <cell r="D390" t="str">
            <v>Attica High School</v>
          </cell>
          <cell r="F390">
            <v>1</v>
          </cell>
          <cell r="G390">
            <v>2</v>
          </cell>
          <cell r="H390">
            <v>12</v>
          </cell>
          <cell r="I390">
            <v>7</v>
          </cell>
          <cell r="K390">
            <v>306</v>
          </cell>
          <cell r="L390">
            <v>157</v>
          </cell>
          <cell r="M390">
            <v>171</v>
          </cell>
          <cell r="N390">
            <v>328</v>
          </cell>
        </row>
        <row r="391">
          <cell r="D391" t="str">
            <v>Attica Elementary School</v>
          </cell>
          <cell r="G391">
            <v>1</v>
          </cell>
          <cell r="H391">
            <v>20</v>
          </cell>
          <cell r="I391">
            <v>6</v>
          </cell>
          <cell r="K391">
            <v>316</v>
          </cell>
          <cell r="L391">
            <v>180</v>
          </cell>
          <cell r="M391">
            <v>163</v>
          </cell>
          <cell r="N391">
            <v>343</v>
          </cell>
        </row>
        <row r="392">
          <cell r="D392" t="str">
            <v>Covington Community High School</v>
          </cell>
          <cell r="F392">
            <v>1</v>
          </cell>
          <cell r="G392">
            <v>2</v>
          </cell>
          <cell r="H392">
            <v>15</v>
          </cell>
          <cell r="I392">
            <v>7</v>
          </cell>
          <cell r="K392">
            <v>255</v>
          </cell>
          <cell r="L392">
            <v>89</v>
          </cell>
          <cell r="M392">
            <v>191</v>
          </cell>
          <cell r="N392">
            <v>280</v>
          </cell>
        </row>
        <row r="393">
          <cell r="D393" t="str">
            <v>Covington Elementary School</v>
          </cell>
          <cell r="F393">
            <v>1</v>
          </cell>
          <cell r="G393">
            <v>2</v>
          </cell>
          <cell r="H393">
            <v>18</v>
          </cell>
          <cell r="I393">
            <v>12</v>
          </cell>
          <cell r="K393">
            <v>360</v>
          </cell>
          <cell r="L393">
            <v>153</v>
          </cell>
          <cell r="M393">
            <v>240</v>
          </cell>
          <cell r="N393">
            <v>393</v>
          </cell>
        </row>
        <row r="394">
          <cell r="D394" t="str">
            <v>Covington Middle School</v>
          </cell>
          <cell r="F394">
            <v>2</v>
          </cell>
          <cell r="G394">
            <v>1</v>
          </cell>
          <cell r="H394">
            <v>9</v>
          </cell>
          <cell r="I394">
            <v>8</v>
          </cell>
          <cell r="K394">
            <v>202</v>
          </cell>
          <cell r="L394">
            <v>94</v>
          </cell>
          <cell r="M394">
            <v>128</v>
          </cell>
          <cell r="N394">
            <v>222</v>
          </cell>
        </row>
        <row r="395">
          <cell r="D395" t="str">
            <v>Southeast Fountain Elementary</v>
          </cell>
          <cell r="E395">
            <v>1</v>
          </cell>
          <cell r="G395">
            <v>1</v>
          </cell>
          <cell r="H395">
            <v>38</v>
          </cell>
          <cell r="I395">
            <v>11</v>
          </cell>
          <cell r="J395">
            <v>1</v>
          </cell>
          <cell r="K395">
            <v>522</v>
          </cell>
          <cell r="L395">
            <v>308</v>
          </cell>
          <cell r="M395">
            <v>266</v>
          </cell>
          <cell r="N395">
            <v>574</v>
          </cell>
        </row>
        <row r="396">
          <cell r="D396" t="str">
            <v>Fountain Central High School</v>
          </cell>
          <cell r="G396">
            <v>1</v>
          </cell>
          <cell r="H396">
            <v>39</v>
          </cell>
          <cell r="I396">
            <v>9</v>
          </cell>
          <cell r="K396">
            <v>422</v>
          </cell>
          <cell r="L396">
            <v>204</v>
          </cell>
          <cell r="M396">
            <v>267</v>
          </cell>
          <cell r="N396">
            <v>471</v>
          </cell>
        </row>
        <row r="397">
          <cell r="D397" t="str">
            <v>Laurel School</v>
          </cell>
          <cell r="H397">
            <v>1</v>
          </cell>
          <cell r="I397">
            <v>9</v>
          </cell>
          <cell r="K397">
            <v>275</v>
          </cell>
          <cell r="L397">
            <v>218</v>
          </cell>
          <cell r="M397">
            <v>67</v>
          </cell>
          <cell r="N397">
            <v>285</v>
          </cell>
        </row>
        <row r="398">
          <cell r="D398" t="str">
            <v>Franklin County High</v>
          </cell>
          <cell r="F398">
            <v>5</v>
          </cell>
          <cell r="G398">
            <v>2</v>
          </cell>
          <cell r="H398">
            <v>7</v>
          </cell>
          <cell r="I398">
            <v>7</v>
          </cell>
          <cell r="K398">
            <v>743</v>
          </cell>
          <cell r="L398">
            <v>297</v>
          </cell>
          <cell r="M398">
            <v>467</v>
          </cell>
          <cell r="N398">
            <v>764</v>
          </cell>
        </row>
        <row r="399">
          <cell r="D399" t="str">
            <v>Franklin County Middle School</v>
          </cell>
          <cell r="E399">
            <v>1</v>
          </cell>
          <cell r="F399">
            <v>3</v>
          </cell>
          <cell r="G399">
            <v>1</v>
          </cell>
          <cell r="H399">
            <v>1</v>
          </cell>
          <cell r="I399">
            <v>2</v>
          </cell>
          <cell r="K399">
            <v>456</v>
          </cell>
          <cell r="L399">
            <v>233</v>
          </cell>
          <cell r="M399">
            <v>231</v>
          </cell>
          <cell r="N399">
            <v>464</v>
          </cell>
        </row>
        <row r="400">
          <cell r="D400" t="str">
            <v>Brookville Elementary School</v>
          </cell>
          <cell r="F400">
            <v>3</v>
          </cell>
          <cell r="H400">
            <v>4</v>
          </cell>
          <cell r="I400">
            <v>20</v>
          </cell>
          <cell r="K400">
            <v>473</v>
          </cell>
          <cell r="L400">
            <v>265</v>
          </cell>
          <cell r="M400">
            <v>235</v>
          </cell>
          <cell r="N400">
            <v>500</v>
          </cell>
        </row>
        <row r="401">
          <cell r="D401" t="str">
            <v>Mount Carmel School</v>
          </cell>
          <cell r="H401">
            <v>1</v>
          </cell>
          <cell r="I401">
            <v>11</v>
          </cell>
          <cell r="K401">
            <v>242</v>
          </cell>
          <cell r="L401">
            <v>83</v>
          </cell>
          <cell r="M401">
            <v>171</v>
          </cell>
          <cell r="N401">
            <v>254</v>
          </cell>
        </row>
        <row r="402">
          <cell r="D402" t="str">
            <v>Rochester Community High School</v>
          </cell>
          <cell r="E402">
            <v>5</v>
          </cell>
          <cell r="F402">
            <v>1</v>
          </cell>
          <cell r="G402">
            <v>2</v>
          </cell>
          <cell r="H402">
            <v>25</v>
          </cell>
          <cell r="I402">
            <v>15</v>
          </cell>
          <cell r="K402">
            <v>454</v>
          </cell>
          <cell r="L402">
            <v>209</v>
          </cell>
          <cell r="M402">
            <v>293</v>
          </cell>
          <cell r="N402">
            <v>502</v>
          </cell>
        </row>
        <row r="403">
          <cell r="D403" t="str">
            <v>Rochester Community Middle School</v>
          </cell>
          <cell r="E403">
            <v>1</v>
          </cell>
          <cell r="F403">
            <v>3</v>
          </cell>
          <cell r="G403">
            <v>5</v>
          </cell>
          <cell r="H403">
            <v>22</v>
          </cell>
          <cell r="I403">
            <v>15</v>
          </cell>
          <cell r="K403">
            <v>370</v>
          </cell>
          <cell r="L403">
            <v>220</v>
          </cell>
          <cell r="M403">
            <v>196</v>
          </cell>
          <cell r="N403">
            <v>416</v>
          </cell>
        </row>
        <row r="404">
          <cell r="D404" t="str">
            <v>Columbia Elementary School</v>
          </cell>
          <cell r="G404">
            <v>1</v>
          </cell>
          <cell r="H404">
            <v>28</v>
          </cell>
          <cell r="I404">
            <v>17</v>
          </cell>
          <cell r="K404">
            <v>397</v>
          </cell>
          <cell r="L404">
            <v>267</v>
          </cell>
          <cell r="M404">
            <v>176</v>
          </cell>
          <cell r="N404">
            <v>443</v>
          </cell>
        </row>
        <row r="405">
          <cell r="D405" t="str">
            <v>George M Riddle Elementary School</v>
          </cell>
          <cell r="G405">
            <v>2</v>
          </cell>
          <cell r="H405">
            <v>17</v>
          </cell>
          <cell r="I405">
            <v>13</v>
          </cell>
          <cell r="K405">
            <v>383</v>
          </cell>
          <cell r="L405">
            <v>232</v>
          </cell>
          <cell r="M405">
            <v>183</v>
          </cell>
          <cell r="N405">
            <v>415</v>
          </cell>
        </row>
        <row r="406">
          <cell r="D406" t="str">
            <v>Caston Elementary School</v>
          </cell>
          <cell r="H406">
            <v>22</v>
          </cell>
          <cell r="I406">
            <v>4</v>
          </cell>
          <cell r="K406">
            <v>281</v>
          </cell>
          <cell r="L406">
            <v>146</v>
          </cell>
          <cell r="M406">
            <v>161</v>
          </cell>
          <cell r="N406">
            <v>307</v>
          </cell>
        </row>
        <row r="407">
          <cell r="D407" t="str">
            <v>Caston Jr-Sr High School</v>
          </cell>
          <cell r="E407">
            <v>1</v>
          </cell>
          <cell r="F407">
            <v>2</v>
          </cell>
          <cell r="G407">
            <v>2</v>
          </cell>
          <cell r="H407">
            <v>29</v>
          </cell>
          <cell r="I407">
            <v>6</v>
          </cell>
          <cell r="K407">
            <v>337</v>
          </cell>
          <cell r="L407">
            <v>151</v>
          </cell>
          <cell r="M407">
            <v>226</v>
          </cell>
          <cell r="N407">
            <v>377</v>
          </cell>
        </row>
        <row r="408">
          <cell r="D408" t="str">
            <v>Barton Township Elementary</v>
          </cell>
          <cell r="I408">
            <v>5</v>
          </cell>
          <cell r="K408">
            <v>112</v>
          </cell>
          <cell r="L408">
            <v>47</v>
          </cell>
          <cell r="M408">
            <v>70</v>
          </cell>
          <cell r="N408">
            <v>117</v>
          </cell>
        </row>
        <row r="409">
          <cell r="D409" t="str">
            <v>Waldo J Wood Memorial JHS</v>
          </cell>
          <cell r="H409">
            <v>2</v>
          </cell>
          <cell r="I409">
            <v>4</v>
          </cell>
          <cell r="K409">
            <v>130</v>
          </cell>
          <cell r="L409">
            <v>69</v>
          </cell>
          <cell r="M409">
            <v>67</v>
          </cell>
          <cell r="N409">
            <v>136</v>
          </cell>
        </row>
        <row r="410">
          <cell r="D410" t="str">
            <v>Francisco Elementary School</v>
          </cell>
          <cell r="F410">
            <v>1</v>
          </cell>
          <cell r="H410">
            <v>2</v>
          </cell>
          <cell r="I410">
            <v>1</v>
          </cell>
          <cell r="K410">
            <v>71</v>
          </cell>
          <cell r="L410">
            <v>44</v>
          </cell>
          <cell r="M410">
            <v>31</v>
          </cell>
          <cell r="N410">
            <v>75</v>
          </cell>
        </row>
        <row r="411">
          <cell r="D411" t="str">
            <v>Waldo J Wood Memorial High</v>
          </cell>
          <cell r="G411">
            <v>1</v>
          </cell>
          <cell r="I411">
            <v>4</v>
          </cell>
          <cell r="K411">
            <v>240</v>
          </cell>
          <cell r="L411">
            <v>99</v>
          </cell>
          <cell r="M411">
            <v>146</v>
          </cell>
          <cell r="N411">
            <v>245</v>
          </cell>
        </row>
        <row r="412">
          <cell r="D412" t="str">
            <v>Oakland City Elementary School</v>
          </cell>
          <cell r="G412">
            <v>1</v>
          </cell>
          <cell r="H412">
            <v>5</v>
          </cell>
          <cell r="I412">
            <v>11</v>
          </cell>
          <cell r="K412">
            <v>260</v>
          </cell>
          <cell r="L412">
            <v>160</v>
          </cell>
          <cell r="M412">
            <v>117</v>
          </cell>
          <cell r="N412">
            <v>277</v>
          </cell>
        </row>
        <row r="413">
          <cell r="D413" t="str">
            <v>Princeton Comm Intermediate School</v>
          </cell>
          <cell r="F413">
            <v>3</v>
          </cell>
          <cell r="G413">
            <v>17</v>
          </cell>
          <cell r="H413">
            <v>26</v>
          </cell>
          <cell r="I413">
            <v>33</v>
          </cell>
          <cell r="K413">
            <v>375</v>
          </cell>
          <cell r="L413">
            <v>276</v>
          </cell>
          <cell r="M413">
            <v>178</v>
          </cell>
          <cell r="N413">
            <v>454</v>
          </cell>
        </row>
        <row r="414">
          <cell r="D414" t="str">
            <v>Princeton Community Middle</v>
          </cell>
          <cell r="E414">
            <v>1</v>
          </cell>
          <cell r="F414">
            <v>7</v>
          </cell>
          <cell r="G414">
            <v>20</v>
          </cell>
          <cell r="H414">
            <v>18</v>
          </cell>
          <cell r="I414">
            <v>42</v>
          </cell>
          <cell r="J414">
            <v>1</v>
          </cell>
          <cell r="K414">
            <v>412</v>
          </cell>
          <cell r="L414">
            <v>264</v>
          </cell>
          <cell r="M414">
            <v>237</v>
          </cell>
          <cell r="N414">
            <v>501</v>
          </cell>
        </row>
        <row r="415">
          <cell r="D415" t="str">
            <v>Princeton Community High School</v>
          </cell>
          <cell r="F415">
            <v>9</v>
          </cell>
          <cell r="G415">
            <v>18</v>
          </cell>
          <cell r="H415">
            <v>20</v>
          </cell>
          <cell r="I415">
            <v>60</v>
          </cell>
          <cell r="K415">
            <v>511</v>
          </cell>
          <cell r="L415">
            <v>273</v>
          </cell>
          <cell r="M415">
            <v>345</v>
          </cell>
          <cell r="N415">
            <v>618</v>
          </cell>
        </row>
        <row r="416">
          <cell r="D416" t="str">
            <v>Princeton Comm Primary School</v>
          </cell>
          <cell r="G416">
            <v>19</v>
          </cell>
          <cell r="H416">
            <v>15</v>
          </cell>
          <cell r="I416">
            <v>46</v>
          </cell>
          <cell r="K416">
            <v>369</v>
          </cell>
          <cell r="L416">
            <v>275</v>
          </cell>
          <cell r="M416">
            <v>174</v>
          </cell>
          <cell r="N416">
            <v>449</v>
          </cell>
        </row>
        <row r="417">
          <cell r="D417" t="str">
            <v>Haubstadt Community School</v>
          </cell>
          <cell r="F417">
            <v>3</v>
          </cell>
          <cell r="H417">
            <v>13</v>
          </cell>
          <cell r="I417">
            <v>5</v>
          </cell>
          <cell r="K417">
            <v>367</v>
          </cell>
          <cell r="L417">
            <v>54</v>
          </cell>
          <cell r="M417">
            <v>334</v>
          </cell>
          <cell r="N417">
            <v>388</v>
          </cell>
        </row>
        <row r="418">
          <cell r="D418" t="str">
            <v>Gibson Southern High School</v>
          </cell>
          <cell r="F418">
            <v>9</v>
          </cell>
          <cell r="G418">
            <v>2</v>
          </cell>
          <cell r="H418">
            <v>11</v>
          </cell>
          <cell r="I418">
            <v>10</v>
          </cell>
          <cell r="K418">
            <v>671</v>
          </cell>
          <cell r="L418">
            <v>120</v>
          </cell>
          <cell r="M418">
            <v>583</v>
          </cell>
          <cell r="N418">
            <v>703</v>
          </cell>
        </row>
        <row r="419">
          <cell r="D419" t="str">
            <v>Fort Branch Community School</v>
          </cell>
          <cell r="G419">
            <v>1</v>
          </cell>
          <cell r="H419">
            <v>11</v>
          </cell>
          <cell r="I419">
            <v>24</v>
          </cell>
          <cell r="K419">
            <v>476</v>
          </cell>
          <cell r="L419">
            <v>145</v>
          </cell>
          <cell r="M419">
            <v>367</v>
          </cell>
          <cell r="N419">
            <v>512</v>
          </cell>
        </row>
        <row r="420">
          <cell r="D420" t="str">
            <v>Owensville Community School</v>
          </cell>
          <cell r="F420">
            <v>3</v>
          </cell>
          <cell r="G420">
            <v>3</v>
          </cell>
          <cell r="H420">
            <v>9</v>
          </cell>
          <cell r="I420">
            <v>15</v>
          </cell>
          <cell r="K420">
            <v>402</v>
          </cell>
          <cell r="L420">
            <v>145</v>
          </cell>
          <cell r="M420">
            <v>287</v>
          </cell>
          <cell r="N420">
            <v>432</v>
          </cell>
        </row>
        <row r="421">
          <cell r="D421" t="str">
            <v>Eastbrook South Elementary</v>
          </cell>
          <cell r="G421">
            <v>2</v>
          </cell>
          <cell r="H421">
            <v>13</v>
          </cell>
          <cell r="I421">
            <v>18</v>
          </cell>
          <cell r="K421">
            <v>460</v>
          </cell>
          <cell r="L421">
            <v>204</v>
          </cell>
          <cell r="M421">
            <v>289</v>
          </cell>
          <cell r="N421">
            <v>493</v>
          </cell>
        </row>
        <row r="422">
          <cell r="D422" t="str">
            <v>Eastbrook North Elementary</v>
          </cell>
          <cell r="G422">
            <v>5</v>
          </cell>
          <cell r="H422">
            <v>10</v>
          </cell>
          <cell r="I422">
            <v>11</v>
          </cell>
          <cell r="J422">
            <v>1</v>
          </cell>
          <cell r="K422">
            <v>344</v>
          </cell>
          <cell r="L422">
            <v>220</v>
          </cell>
          <cell r="M422">
            <v>151</v>
          </cell>
          <cell r="N422">
            <v>371</v>
          </cell>
        </row>
        <row r="423">
          <cell r="D423" t="str">
            <v>Early Childhood Center</v>
          </cell>
          <cell r="I423">
            <v>1</v>
          </cell>
          <cell r="K423">
            <v>8</v>
          </cell>
          <cell r="L423">
            <v>2</v>
          </cell>
          <cell r="M423">
            <v>7</v>
          </cell>
          <cell r="N423">
            <v>9</v>
          </cell>
        </row>
        <row r="424">
          <cell r="D424" t="str">
            <v>Eastbrook High School</v>
          </cell>
          <cell r="E424">
            <v>1</v>
          </cell>
          <cell r="F424">
            <v>3</v>
          </cell>
          <cell r="G424">
            <v>5</v>
          </cell>
          <cell r="H424">
            <v>20</v>
          </cell>
          <cell r="I424">
            <v>6</v>
          </cell>
          <cell r="K424">
            <v>465</v>
          </cell>
          <cell r="L424">
            <v>177</v>
          </cell>
          <cell r="M424">
            <v>323</v>
          </cell>
          <cell r="N424">
            <v>500</v>
          </cell>
        </row>
        <row r="425">
          <cell r="D425" t="str">
            <v>Eastbrook Junior High School</v>
          </cell>
          <cell r="F425">
            <v>1</v>
          </cell>
          <cell r="G425">
            <v>4</v>
          </cell>
          <cell r="H425">
            <v>18</v>
          </cell>
          <cell r="I425">
            <v>7</v>
          </cell>
          <cell r="K425">
            <v>232</v>
          </cell>
          <cell r="L425">
            <v>104</v>
          </cell>
          <cell r="M425">
            <v>158</v>
          </cell>
          <cell r="N425">
            <v>262</v>
          </cell>
        </row>
        <row r="426">
          <cell r="D426" t="str">
            <v>Madison-Grant Jr./Sr. High School</v>
          </cell>
          <cell r="E426">
            <v>1</v>
          </cell>
          <cell r="F426">
            <v>3</v>
          </cell>
          <cell r="G426">
            <v>5</v>
          </cell>
          <cell r="H426">
            <v>13</v>
          </cell>
          <cell r="I426">
            <v>14</v>
          </cell>
          <cell r="K426">
            <v>515</v>
          </cell>
          <cell r="L426">
            <v>228</v>
          </cell>
          <cell r="M426">
            <v>323</v>
          </cell>
          <cell r="N426">
            <v>551</v>
          </cell>
        </row>
        <row r="427">
          <cell r="D427" t="str">
            <v>Park Elementary School</v>
          </cell>
          <cell r="E427">
            <v>2</v>
          </cell>
          <cell r="G427">
            <v>1</v>
          </cell>
          <cell r="H427">
            <v>5</v>
          </cell>
          <cell r="I427">
            <v>11</v>
          </cell>
          <cell r="K427">
            <v>326</v>
          </cell>
          <cell r="L427">
            <v>188</v>
          </cell>
          <cell r="M427">
            <v>157</v>
          </cell>
          <cell r="N427">
            <v>345</v>
          </cell>
        </row>
        <row r="428">
          <cell r="D428" t="str">
            <v>Summitville School</v>
          </cell>
          <cell r="E428">
            <v>1</v>
          </cell>
          <cell r="G428">
            <v>2</v>
          </cell>
          <cell r="H428">
            <v>11</v>
          </cell>
          <cell r="I428">
            <v>7</v>
          </cell>
          <cell r="J428">
            <v>2</v>
          </cell>
          <cell r="K428">
            <v>216</v>
          </cell>
          <cell r="L428">
            <v>127</v>
          </cell>
          <cell r="M428">
            <v>112</v>
          </cell>
          <cell r="N428">
            <v>239</v>
          </cell>
        </row>
        <row r="429">
          <cell r="D429" t="str">
            <v>Mississinewa High School</v>
          </cell>
          <cell r="E429">
            <v>6</v>
          </cell>
          <cell r="F429">
            <v>5</v>
          </cell>
          <cell r="G429">
            <v>15</v>
          </cell>
          <cell r="H429">
            <v>31</v>
          </cell>
          <cell r="I429">
            <v>58</v>
          </cell>
          <cell r="K429">
            <v>697</v>
          </cell>
          <cell r="L429">
            <v>471</v>
          </cell>
          <cell r="M429">
            <v>341</v>
          </cell>
          <cell r="N429">
            <v>812</v>
          </cell>
        </row>
        <row r="430">
          <cell r="D430" t="str">
            <v>R J Baskett Middle School</v>
          </cell>
          <cell r="E430">
            <v>1</v>
          </cell>
          <cell r="F430">
            <v>3</v>
          </cell>
          <cell r="G430">
            <v>9</v>
          </cell>
          <cell r="H430">
            <v>32</v>
          </cell>
          <cell r="I430">
            <v>49</v>
          </cell>
          <cell r="K430">
            <v>461</v>
          </cell>
          <cell r="L430">
            <v>353</v>
          </cell>
          <cell r="M430">
            <v>202</v>
          </cell>
          <cell r="N430">
            <v>555</v>
          </cell>
        </row>
        <row r="431">
          <cell r="D431" t="str">
            <v>Westview Elementary School</v>
          </cell>
          <cell r="F431">
            <v>3</v>
          </cell>
          <cell r="G431">
            <v>6</v>
          </cell>
          <cell r="H431">
            <v>23</v>
          </cell>
          <cell r="I431">
            <v>55</v>
          </cell>
          <cell r="K431">
            <v>364</v>
          </cell>
          <cell r="L431">
            <v>297</v>
          </cell>
          <cell r="M431">
            <v>154</v>
          </cell>
          <cell r="N431">
            <v>451</v>
          </cell>
        </row>
        <row r="432">
          <cell r="D432" t="str">
            <v>Northview Elementary School</v>
          </cell>
          <cell r="F432">
            <v>5</v>
          </cell>
          <cell r="G432">
            <v>14</v>
          </cell>
          <cell r="H432">
            <v>36</v>
          </cell>
          <cell r="I432">
            <v>45</v>
          </cell>
          <cell r="K432">
            <v>548</v>
          </cell>
          <cell r="L432">
            <v>440</v>
          </cell>
          <cell r="M432">
            <v>208</v>
          </cell>
          <cell r="N432">
            <v>648</v>
          </cell>
        </row>
        <row r="433">
          <cell r="D433" t="str">
            <v>Justice Thurgood Marshall Intrmd</v>
          </cell>
          <cell r="F433">
            <v>4</v>
          </cell>
          <cell r="G433">
            <v>110</v>
          </cell>
          <cell r="H433">
            <v>92</v>
          </cell>
          <cell r="I433">
            <v>93</v>
          </cell>
          <cell r="K433">
            <v>294</v>
          </cell>
          <cell r="L433">
            <v>436</v>
          </cell>
          <cell r="M433">
            <v>157</v>
          </cell>
          <cell r="N433">
            <v>593</v>
          </cell>
        </row>
        <row r="434">
          <cell r="D434" t="str">
            <v>Marion High School</v>
          </cell>
          <cell r="E434">
            <v>1</v>
          </cell>
          <cell r="F434">
            <v>19</v>
          </cell>
          <cell r="G434">
            <v>268</v>
          </cell>
          <cell r="H434">
            <v>106</v>
          </cell>
          <cell r="I434">
            <v>142</v>
          </cell>
          <cell r="K434">
            <v>557</v>
          </cell>
          <cell r="L434">
            <v>571</v>
          </cell>
          <cell r="M434">
            <v>522</v>
          </cell>
          <cell r="N434">
            <v>1093</v>
          </cell>
        </row>
        <row r="435">
          <cell r="D435" t="str">
            <v>John L McCulloch Junior High Sch</v>
          </cell>
          <cell r="E435">
            <v>1</v>
          </cell>
          <cell r="F435">
            <v>5</v>
          </cell>
          <cell r="G435">
            <v>108</v>
          </cell>
          <cell r="H435">
            <v>66</v>
          </cell>
          <cell r="I435">
            <v>65</v>
          </cell>
          <cell r="K435">
            <v>243</v>
          </cell>
          <cell r="L435">
            <v>322</v>
          </cell>
          <cell r="M435">
            <v>166</v>
          </cell>
          <cell r="N435">
            <v>488</v>
          </cell>
        </row>
        <row r="436">
          <cell r="D436" t="str">
            <v>Allen Elementary School</v>
          </cell>
          <cell r="G436">
            <v>48</v>
          </cell>
          <cell r="H436">
            <v>49</v>
          </cell>
          <cell r="I436">
            <v>52</v>
          </cell>
          <cell r="J436">
            <v>2</v>
          </cell>
          <cell r="K436">
            <v>183</v>
          </cell>
          <cell r="L436">
            <v>261</v>
          </cell>
          <cell r="M436">
            <v>73</v>
          </cell>
          <cell r="N436">
            <v>334</v>
          </cell>
        </row>
        <row r="437">
          <cell r="D437" t="str">
            <v>Marion Early Childhood Ed Cntr</v>
          </cell>
          <cell r="E437">
            <v>2</v>
          </cell>
          <cell r="F437">
            <v>3</v>
          </cell>
          <cell r="G437">
            <v>76</v>
          </cell>
          <cell r="H437">
            <v>13</v>
          </cell>
          <cell r="I437">
            <v>42</v>
          </cell>
          <cell r="K437">
            <v>171</v>
          </cell>
          <cell r="L437">
            <v>242</v>
          </cell>
          <cell r="M437">
            <v>65</v>
          </cell>
          <cell r="N437">
            <v>307</v>
          </cell>
        </row>
        <row r="438">
          <cell r="D438" t="str">
            <v>John W Kendall Elem School</v>
          </cell>
          <cell r="E438">
            <v>1</v>
          </cell>
          <cell r="F438">
            <v>3</v>
          </cell>
          <cell r="G438">
            <v>60</v>
          </cell>
          <cell r="H438">
            <v>30</v>
          </cell>
          <cell r="I438">
            <v>82</v>
          </cell>
          <cell r="K438">
            <v>207</v>
          </cell>
          <cell r="L438">
            <v>295</v>
          </cell>
          <cell r="M438">
            <v>88</v>
          </cell>
          <cell r="N438">
            <v>383</v>
          </cell>
        </row>
        <row r="439">
          <cell r="D439" t="str">
            <v>Riverview Elementary School</v>
          </cell>
          <cell r="F439">
            <v>2</v>
          </cell>
          <cell r="G439">
            <v>47</v>
          </cell>
          <cell r="H439">
            <v>55</v>
          </cell>
          <cell r="I439">
            <v>63</v>
          </cell>
          <cell r="K439">
            <v>196</v>
          </cell>
          <cell r="L439">
            <v>207</v>
          </cell>
          <cell r="M439">
            <v>156</v>
          </cell>
          <cell r="N439">
            <v>363</v>
          </cell>
        </row>
        <row r="440">
          <cell r="D440" t="str">
            <v>Frances Slocum Elem School</v>
          </cell>
          <cell r="F440">
            <v>2</v>
          </cell>
          <cell r="G440">
            <v>102</v>
          </cell>
          <cell r="H440">
            <v>45</v>
          </cell>
          <cell r="I440">
            <v>40</v>
          </cell>
          <cell r="K440">
            <v>112</v>
          </cell>
          <cell r="L440">
            <v>220</v>
          </cell>
          <cell r="M440">
            <v>81</v>
          </cell>
          <cell r="N440">
            <v>301</v>
          </cell>
        </row>
        <row r="441">
          <cell r="D441" t="str">
            <v>Grant County Comm Justice Center</v>
          </cell>
          <cell r="K441">
            <v>1</v>
          </cell>
          <cell r="M441">
            <v>1</v>
          </cell>
          <cell r="N441">
            <v>1</v>
          </cell>
        </row>
        <row r="442">
          <cell r="D442" t="str">
            <v>Bloomfield Elementary School</v>
          </cell>
          <cell r="E442">
            <v>1</v>
          </cell>
          <cell r="F442">
            <v>2</v>
          </cell>
          <cell r="G442">
            <v>2</v>
          </cell>
          <cell r="H442">
            <v>15</v>
          </cell>
          <cell r="I442">
            <v>2</v>
          </cell>
          <cell r="K442">
            <v>432</v>
          </cell>
          <cell r="L442">
            <v>216</v>
          </cell>
          <cell r="M442">
            <v>238</v>
          </cell>
          <cell r="N442">
            <v>454</v>
          </cell>
        </row>
        <row r="443">
          <cell r="D443" t="str">
            <v>Bloomfield Jr-Sr High School</v>
          </cell>
          <cell r="E443">
            <v>1</v>
          </cell>
          <cell r="F443">
            <v>3</v>
          </cell>
          <cell r="G443">
            <v>2</v>
          </cell>
          <cell r="H443">
            <v>12</v>
          </cell>
          <cell r="I443">
            <v>9</v>
          </cell>
          <cell r="K443">
            <v>354</v>
          </cell>
          <cell r="L443">
            <v>133</v>
          </cell>
          <cell r="M443">
            <v>248</v>
          </cell>
          <cell r="N443">
            <v>381</v>
          </cell>
        </row>
        <row r="444">
          <cell r="D444" t="str">
            <v>Eastern Greene Elementary School</v>
          </cell>
          <cell r="E444">
            <v>2</v>
          </cell>
          <cell r="F444">
            <v>1</v>
          </cell>
          <cell r="G444">
            <v>3</v>
          </cell>
          <cell r="H444">
            <v>11</v>
          </cell>
          <cell r="I444">
            <v>10</v>
          </cell>
          <cell r="K444">
            <v>480</v>
          </cell>
          <cell r="L444">
            <v>264</v>
          </cell>
          <cell r="M444">
            <v>243</v>
          </cell>
          <cell r="N444">
            <v>507</v>
          </cell>
        </row>
        <row r="445">
          <cell r="D445" t="str">
            <v>Eastern Greene High School</v>
          </cell>
          <cell r="E445">
            <v>2</v>
          </cell>
          <cell r="F445">
            <v>3</v>
          </cell>
          <cell r="H445">
            <v>7</v>
          </cell>
          <cell r="I445">
            <v>9</v>
          </cell>
          <cell r="K445">
            <v>349</v>
          </cell>
          <cell r="L445">
            <v>148</v>
          </cell>
          <cell r="M445">
            <v>222</v>
          </cell>
          <cell r="N445">
            <v>370</v>
          </cell>
        </row>
        <row r="446">
          <cell r="D446" t="str">
            <v>Eastern Greene Middle School</v>
          </cell>
          <cell r="E446">
            <v>3</v>
          </cell>
          <cell r="G446">
            <v>1</v>
          </cell>
          <cell r="H446">
            <v>5</v>
          </cell>
          <cell r="I446">
            <v>9</v>
          </cell>
          <cell r="K446">
            <v>326</v>
          </cell>
          <cell r="L446">
            <v>169</v>
          </cell>
          <cell r="M446">
            <v>175</v>
          </cell>
          <cell r="N446">
            <v>344</v>
          </cell>
        </row>
        <row r="447">
          <cell r="D447" t="str">
            <v>Linton-Stockton High School</v>
          </cell>
          <cell r="E447">
            <v>1</v>
          </cell>
          <cell r="F447">
            <v>1</v>
          </cell>
          <cell r="H447">
            <v>9</v>
          </cell>
          <cell r="I447">
            <v>5</v>
          </cell>
          <cell r="K447">
            <v>375</v>
          </cell>
          <cell r="L447">
            <v>148</v>
          </cell>
          <cell r="M447">
            <v>243</v>
          </cell>
          <cell r="N447">
            <v>391</v>
          </cell>
        </row>
        <row r="448">
          <cell r="D448" t="str">
            <v>Linton-Stockton Middle School</v>
          </cell>
          <cell r="F448">
            <v>1</v>
          </cell>
          <cell r="H448">
            <v>11</v>
          </cell>
          <cell r="I448">
            <v>3</v>
          </cell>
          <cell r="K448">
            <v>305</v>
          </cell>
          <cell r="L448">
            <v>142</v>
          </cell>
          <cell r="M448">
            <v>178</v>
          </cell>
          <cell r="N448">
            <v>320</v>
          </cell>
        </row>
        <row r="449">
          <cell r="D449" t="str">
            <v>Linton-Stockton Elementary</v>
          </cell>
          <cell r="F449">
            <v>5</v>
          </cell>
          <cell r="H449">
            <v>19</v>
          </cell>
          <cell r="I449">
            <v>8</v>
          </cell>
          <cell r="K449">
            <v>623</v>
          </cell>
          <cell r="L449">
            <v>324</v>
          </cell>
          <cell r="M449">
            <v>331</v>
          </cell>
          <cell r="N449">
            <v>655</v>
          </cell>
        </row>
        <row r="450">
          <cell r="D450" t="str">
            <v>Shakamak Jr-Sr High School</v>
          </cell>
          <cell r="E450">
            <v>1</v>
          </cell>
          <cell r="F450">
            <v>1</v>
          </cell>
          <cell r="G450">
            <v>1</v>
          </cell>
          <cell r="H450">
            <v>5</v>
          </cell>
          <cell r="I450">
            <v>1</v>
          </cell>
          <cell r="K450">
            <v>339</v>
          </cell>
          <cell r="L450">
            <v>173</v>
          </cell>
          <cell r="M450">
            <v>175</v>
          </cell>
          <cell r="N450">
            <v>348</v>
          </cell>
        </row>
        <row r="451">
          <cell r="D451" t="str">
            <v>Shakamak Elementary School</v>
          </cell>
          <cell r="G451">
            <v>1</v>
          </cell>
          <cell r="H451">
            <v>8</v>
          </cell>
          <cell r="I451">
            <v>7</v>
          </cell>
          <cell r="K451">
            <v>377</v>
          </cell>
          <cell r="L451">
            <v>235</v>
          </cell>
          <cell r="M451">
            <v>158</v>
          </cell>
          <cell r="N451">
            <v>393</v>
          </cell>
        </row>
        <row r="452">
          <cell r="D452" t="str">
            <v>White River Valley High School</v>
          </cell>
          <cell r="F452">
            <v>2</v>
          </cell>
          <cell r="G452">
            <v>2</v>
          </cell>
          <cell r="H452">
            <v>11</v>
          </cell>
          <cell r="I452">
            <v>6</v>
          </cell>
          <cell r="K452">
            <v>254</v>
          </cell>
          <cell r="L452">
            <v>114</v>
          </cell>
          <cell r="M452">
            <v>161</v>
          </cell>
          <cell r="N452">
            <v>275</v>
          </cell>
        </row>
        <row r="453">
          <cell r="D453" t="str">
            <v>White River Valley Middle School</v>
          </cell>
          <cell r="F453">
            <v>2</v>
          </cell>
          <cell r="G453">
            <v>3</v>
          </cell>
          <cell r="H453">
            <v>14</v>
          </cell>
          <cell r="I453">
            <v>3</v>
          </cell>
          <cell r="K453">
            <v>191</v>
          </cell>
          <cell r="L453">
            <v>127</v>
          </cell>
          <cell r="M453">
            <v>86</v>
          </cell>
          <cell r="N453">
            <v>213</v>
          </cell>
        </row>
        <row r="454">
          <cell r="D454" t="str">
            <v>White River Valley Elementary Sch</v>
          </cell>
          <cell r="G454">
            <v>2</v>
          </cell>
          <cell r="H454">
            <v>21</v>
          </cell>
          <cell r="I454">
            <v>3</v>
          </cell>
          <cell r="K454">
            <v>290</v>
          </cell>
          <cell r="L454">
            <v>173</v>
          </cell>
          <cell r="M454">
            <v>143</v>
          </cell>
          <cell r="N454">
            <v>316</v>
          </cell>
        </row>
        <row r="455">
          <cell r="D455" t="str">
            <v>Brooks School Elementary</v>
          </cell>
          <cell r="E455">
            <v>1</v>
          </cell>
          <cell r="F455">
            <v>53</v>
          </cell>
          <cell r="G455">
            <v>49</v>
          </cell>
          <cell r="H455">
            <v>42</v>
          </cell>
          <cell r="I455">
            <v>44</v>
          </cell>
          <cell r="K455">
            <v>502</v>
          </cell>
          <cell r="L455">
            <v>98</v>
          </cell>
          <cell r="M455">
            <v>593</v>
          </cell>
          <cell r="N455">
            <v>691</v>
          </cell>
        </row>
        <row r="456">
          <cell r="D456" t="str">
            <v>New Britton Elementary School</v>
          </cell>
          <cell r="E456">
            <v>3</v>
          </cell>
          <cell r="F456">
            <v>102</v>
          </cell>
          <cell r="G456">
            <v>32</v>
          </cell>
          <cell r="H456">
            <v>61</v>
          </cell>
          <cell r="I456">
            <v>31</v>
          </cell>
          <cell r="J456">
            <v>1</v>
          </cell>
          <cell r="K456">
            <v>496</v>
          </cell>
          <cell r="L456">
            <v>138</v>
          </cell>
          <cell r="M456">
            <v>588</v>
          </cell>
          <cell r="N456">
            <v>726</v>
          </cell>
        </row>
        <row r="457">
          <cell r="D457" t="str">
            <v>Fishers Elementary School</v>
          </cell>
          <cell r="F457">
            <v>28</v>
          </cell>
          <cell r="G457">
            <v>58</v>
          </cell>
          <cell r="H457">
            <v>37</v>
          </cell>
          <cell r="I457">
            <v>33</v>
          </cell>
          <cell r="J457">
            <v>1</v>
          </cell>
          <cell r="K457">
            <v>329</v>
          </cell>
          <cell r="L457">
            <v>112</v>
          </cell>
          <cell r="M457">
            <v>374</v>
          </cell>
          <cell r="N457">
            <v>486</v>
          </cell>
        </row>
        <row r="458">
          <cell r="D458" t="str">
            <v>Cumberland Road Elem School</v>
          </cell>
          <cell r="E458">
            <v>2</v>
          </cell>
          <cell r="F458">
            <v>41</v>
          </cell>
          <cell r="G458">
            <v>38</v>
          </cell>
          <cell r="H458">
            <v>47</v>
          </cell>
          <cell r="I458">
            <v>35</v>
          </cell>
          <cell r="J458">
            <v>1</v>
          </cell>
          <cell r="K458">
            <v>407</v>
          </cell>
          <cell r="L458">
            <v>123</v>
          </cell>
          <cell r="M458">
            <v>448</v>
          </cell>
          <cell r="N458">
            <v>571</v>
          </cell>
        </row>
        <row r="459">
          <cell r="D459" t="str">
            <v>Hoosier Road Elementary School</v>
          </cell>
          <cell r="E459">
            <v>2</v>
          </cell>
          <cell r="F459">
            <v>69</v>
          </cell>
          <cell r="G459">
            <v>60</v>
          </cell>
          <cell r="H459">
            <v>47</v>
          </cell>
          <cell r="I459">
            <v>29</v>
          </cell>
          <cell r="J459">
            <v>1</v>
          </cell>
          <cell r="K459">
            <v>439</v>
          </cell>
          <cell r="L459">
            <v>119</v>
          </cell>
          <cell r="M459">
            <v>528</v>
          </cell>
          <cell r="N459">
            <v>647</v>
          </cell>
        </row>
        <row r="460">
          <cell r="D460" t="str">
            <v>Fall Creek Elementary School</v>
          </cell>
          <cell r="F460">
            <v>32</v>
          </cell>
          <cell r="G460">
            <v>17</v>
          </cell>
          <cell r="H460">
            <v>33</v>
          </cell>
          <cell r="I460">
            <v>34</v>
          </cell>
          <cell r="K460">
            <v>493</v>
          </cell>
          <cell r="L460">
            <v>33</v>
          </cell>
          <cell r="M460">
            <v>576</v>
          </cell>
          <cell r="N460">
            <v>609</v>
          </cell>
        </row>
        <row r="461">
          <cell r="D461" t="str">
            <v>Geist Elementary School</v>
          </cell>
          <cell r="E461">
            <v>5</v>
          </cell>
          <cell r="F461">
            <v>57</v>
          </cell>
          <cell r="G461">
            <v>47</v>
          </cell>
          <cell r="H461">
            <v>40</v>
          </cell>
          <cell r="I461">
            <v>55</v>
          </cell>
          <cell r="J461">
            <v>1</v>
          </cell>
          <cell r="K461">
            <v>662</v>
          </cell>
          <cell r="L461">
            <v>31</v>
          </cell>
          <cell r="M461">
            <v>836</v>
          </cell>
          <cell r="N461">
            <v>867</v>
          </cell>
        </row>
        <row r="462">
          <cell r="D462" t="str">
            <v>Lantern Road Elementary School</v>
          </cell>
          <cell r="E462">
            <v>2</v>
          </cell>
          <cell r="F462">
            <v>73</v>
          </cell>
          <cell r="G462">
            <v>50</v>
          </cell>
          <cell r="H462">
            <v>35</v>
          </cell>
          <cell r="I462">
            <v>47</v>
          </cell>
          <cell r="J462">
            <v>1</v>
          </cell>
          <cell r="K462">
            <v>616</v>
          </cell>
          <cell r="L462">
            <v>81</v>
          </cell>
          <cell r="M462">
            <v>743</v>
          </cell>
          <cell r="N462">
            <v>824</v>
          </cell>
        </row>
        <row r="463">
          <cell r="D463" t="str">
            <v>Fishers Junior High School</v>
          </cell>
          <cell r="E463">
            <v>5</v>
          </cell>
          <cell r="F463">
            <v>70</v>
          </cell>
          <cell r="G463">
            <v>111</v>
          </cell>
          <cell r="H463">
            <v>69</v>
          </cell>
          <cell r="I463">
            <v>51</v>
          </cell>
          <cell r="J463">
            <v>1</v>
          </cell>
          <cell r="K463">
            <v>682</v>
          </cell>
          <cell r="L463">
            <v>232</v>
          </cell>
          <cell r="M463">
            <v>757</v>
          </cell>
          <cell r="N463">
            <v>989</v>
          </cell>
        </row>
        <row r="464">
          <cell r="D464" t="str">
            <v>Sand Creek Intermediate School</v>
          </cell>
          <cell r="E464">
            <v>1</v>
          </cell>
          <cell r="F464">
            <v>71</v>
          </cell>
          <cell r="G464">
            <v>107</v>
          </cell>
          <cell r="H464">
            <v>81</v>
          </cell>
          <cell r="I464">
            <v>55</v>
          </cell>
          <cell r="J464">
            <v>2</v>
          </cell>
          <cell r="K464">
            <v>645</v>
          </cell>
          <cell r="L464">
            <v>233</v>
          </cell>
          <cell r="M464">
            <v>729</v>
          </cell>
          <cell r="N464">
            <v>962</v>
          </cell>
        </row>
        <row r="465">
          <cell r="D465" t="str">
            <v>Harrison Parkway Elementary School</v>
          </cell>
          <cell r="F465">
            <v>24</v>
          </cell>
          <cell r="G465">
            <v>45</v>
          </cell>
          <cell r="H465">
            <v>49</v>
          </cell>
          <cell r="I465">
            <v>48</v>
          </cell>
          <cell r="K465">
            <v>405</v>
          </cell>
          <cell r="L465">
            <v>154</v>
          </cell>
          <cell r="M465">
            <v>417</v>
          </cell>
          <cell r="N465">
            <v>571</v>
          </cell>
        </row>
        <row r="466">
          <cell r="D466" t="str">
            <v>Sand Creek Elementary</v>
          </cell>
          <cell r="E466">
            <v>4</v>
          </cell>
          <cell r="F466">
            <v>45</v>
          </cell>
          <cell r="G466">
            <v>69</v>
          </cell>
          <cell r="H466">
            <v>63</v>
          </cell>
          <cell r="I466">
            <v>42</v>
          </cell>
          <cell r="J466">
            <v>1</v>
          </cell>
          <cell r="K466">
            <v>395</v>
          </cell>
          <cell r="L466">
            <v>130</v>
          </cell>
          <cell r="M466">
            <v>489</v>
          </cell>
          <cell r="N466">
            <v>619</v>
          </cell>
        </row>
        <row r="467">
          <cell r="D467" t="str">
            <v>Thorpe Creek Elementary</v>
          </cell>
          <cell r="E467">
            <v>2</v>
          </cell>
          <cell r="F467">
            <v>61</v>
          </cell>
          <cell r="G467">
            <v>62</v>
          </cell>
          <cell r="H467">
            <v>72</v>
          </cell>
          <cell r="I467">
            <v>66</v>
          </cell>
          <cell r="K467">
            <v>632</v>
          </cell>
          <cell r="L467">
            <v>115</v>
          </cell>
          <cell r="M467">
            <v>780</v>
          </cell>
          <cell r="N467">
            <v>895</v>
          </cell>
        </row>
        <row r="468">
          <cell r="D468" t="str">
            <v>Fall Creek Intermediate School</v>
          </cell>
          <cell r="E468">
            <v>1</v>
          </cell>
          <cell r="F468">
            <v>41</v>
          </cell>
          <cell r="G468">
            <v>68</v>
          </cell>
          <cell r="H468">
            <v>67</v>
          </cell>
          <cell r="I468">
            <v>42</v>
          </cell>
          <cell r="K468">
            <v>654</v>
          </cell>
          <cell r="L468">
            <v>133</v>
          </cell>
          <cell r="M468">
            <v>740</v>
          </cell>
          <cell r="N468">
            <v>873</v>
          </cell>
        </row>
        <row r="469">
          <cell r="D469" t="str">
            <v>Fall Creek Junior High</v>
          </cell>
          <cell r="E469">
            <v>1</v>
          </cell>
          <cell r="F469">
            <v>51</v>
          </cell>
          <cell r="G469">
            <v>77</v>
          </cell>
          <cell r="H469">
            <v>53</v>
          </cell>
          <cell r="I469">
            <v>48</v>
          </cell>
          <cell r="J469">
            <v>1</v>
          </cell>
          <cell r="K469">
            <v>662</v>
          </cell>
          <cell r="L469">
            <v>139</v>
          </cell>
          <cell r="M469">
            <v>754</v>
          </cell>
          <cell r="N469">
            <v>893</v>
          </cell>
        </row>
        <row r="470">
          <cell r="D470" t="str">
            <v>Fishers High School</v>
          </cell>
          <cell r="E470">
            <v>7</v>
          </cell>
          <cell r="F470">
            <v>215</v>
          </cell>
          <cell r="G470">
            <v>269</v>
          </cell>
          <cell r="H470">
            <v>272</v>
          </cell>
          <cell r="I470">
            <v>189</v>
          </cell>
          <cell r="J470">
            <v>2</v>
          </cell>
          <cell r="K470">
            <v>2555</v>
          </cell>
          <cell r="L470">
            <v>588</v>
          </cell>
          <cell r="M470">
            <v>2921</v>
          </cell>
          <cell r="N470">
            <v>3509</v>
          </cell>
        </row>
        <row r="471">
          <cell r="D471" t="str">
            <v>Hamilton SE Int and Jr High Sch</v>
          </cell>
          <cell r="E471">
            <v>2</v>
          </cell>
          <cell r="F471">
            <v>118</v>
          </cell>
          <cell r="G471">
            <v>98</v>
          </cell>
          <cell r="H471">
            <v>84</v>
          </cell>
          <cell r="I471">
            <v>60</v>
          </cell>
          <cell r="J471">
            <v>1</v>
          </cell>
          <cell r="K471">
            <v>957</v>
          </cell>
          <cell r="L471">
            <v>123</v>
          </cell>
          <cell r="M471">
            <v>1197</v>
          </cell>
          <cell r="N471">
            <v>1320</v>
          </cell>
        </row>
        <row r="472">
          <cell r="D472" t="str">
            <v>Riverside Junior High</v>
          </cell>
          <cell r="E472">
            <v>3</v>
          </cell>
          <cell r="F472">
            <v>58</v>
          </cell>
          <cell r="G472">
            <v>55</v>
          </cell>
          <cell r="H472">
            <v>77</v>
          </cell>
          <cell r="I472">
            <v>47</v>
          </cell>
          <cell r="K472">
            <v>697</v>
          </cell>
          <cell r="L472">
            <v>138</v>
          </cell>
          <cell r="M472">
            <v>799</v>
          </cell>
          <cell r="N472">
            <v>937</v>
          </cell>
        </row>
        <row r="473">
          <cell r="D473" t="str">
            <v>Durbin Elementary School</v>
          </cell>
          <cell r="F473">
            <v>13</v>
          </cell>
          <cell r="G473">
            <v>22</v>
          </cell>
          <cell r="H473">
            <v>30</v>
          </cell>
          <cell r="I473">
            <v>26</v>
          </cell>
          <cell r="J473">
            <v>1</v>
          </cell>
          <cell r="K473">
            <v>332</v>
          </cell>
          <cell r="L473">
            <v>94</v>
          </cell>
          <cell r="M473">
            <v>330</v>
          </cell>
          <cell r="N473">
            <v>424</v>
          </cell>
        </row>
        <row r="474">
          <cell r="D474" t="str">
            <v>Hamilton Southeastern HS</v>
          </cell>
          <cell r="E474">
            <v>4</v>
          </cell>
          <cell r="F474">
            <v>222</v>
          </cell>
          <cell r="G474">
            <v>277</v>
          </cell>
          <cell r="H474">
            <v>204</v>
          </cell>
          <cell r="I474">
            <v>151</v>
          </cell>
          <cell r="J474">
            <v>1</v>
          </cell>
          <cell r="K474">
            <v>2414</v>
          </cell>
          <cell r="L474">
            <v>460</v>
          </cell>
          <cell r="M474">
            <v>2813</v>
          </cell>
          <cell r="N474">
            <v>3273</v>
          </cell>
        </row>
        <row r="475">
          <cell r="D475" t="str">
            <v>Riverside Intermediate School</v>
          </cell>
          <cell r="E475">
            <v>1</v>
          </cell>
          <cell r="F475">
            <v>53</v>
          </cell>
          <cell r="G475">
            <v>49</v>
          </cell>
          <cell r="H475">
            <v>73</v>
          </cell>
          <cell r="I475">
            <v>35</v>
          </cell>
          <cell r="J475">
            <v>1</v>
          </cell>
          <cell r="K475">
            <v>701</v>
          </cell>
          <cell r="L475">
            <v>124</v>
          </cell>
          <cell r="M475">
            <v>789</v>
          </cell>
          <cell r="N475">
            <v>913</v>
          </cell>
        </row>
        <row r="476">
          <cell r="D476" t="str">
            <v>Hamilton Heights High School</v>
          </cell>
          <cell r="E476">
            <v>5</v>
          </cell>
          <cell r="F476">
            <v>4</v>
          </cell>
          <cell r="G476">
            <v>11</v>
          </cell>
          <cell r="H476">
            <v>29</v>
          </cell>
          <cell r="I476">
            <v>5</v>
          </cell>
          <cell r="K476">
            <v>688</v>
          </cell>
          <cell r="L476">
            <v>194</v>
          </cell>
          <cell r="M476">
            <v>548</v>
          </cell>
          <cell r="N476">
            <v>742</v>
          </cell>
        </row>
        <row r="477">
          <cell r="D477" t="str">
            <v>Hamilton Heights Elementary School</v>
          </cell>
          <cell r="F477">
            <v>1</v>
          </cell>
          <cell r="G477">
            <v>9</v>
          </cell>
          <cell r="H477">
            <v>22</v>
          </cell>
          <cell r="I477">
            <v>11</v>
          </cell>
          <cell r="K477">
            <v>455</v>
          </cell>
          <cell r="L477">
            <v>181</v>
          </cell>
          <cell r="M477">
            <v>317</v>
          </cell>
          <cell r="N477">
            <v>498</v>
          </cell>
        </row>
        <row r="478">
          <cell r="D478" t="str">
            <v>Hamilton Heights Middle School</v>
          </cell>
          <cell r="E478">
            <v>4</v>
          </cell>
          <cell r="F478">
            <v>3</v>
          </cell>
          <cell r="G478">
            <v>9</v>
          </cell>
          <cell r="H478">
            <v>16</v>
          </cell>
          <cell r="I478">
            <v>8</v>
          </cell>
          <cell r="K478">
            <v>502</v>
          </cell>
          <cell r="L478">
            <v>176</v>
          </cell>
          <cell r="M478">
            <v>366</v>
          </cell>
          <cell r="N478">
            <v>542</v>
          </cell>
        </row>
        <row r="479">
          <cell r="D479" t="str">
            <v>Hamilton Heights Primary School</v>
          </cell>
          <cell r="G479">
            <v>2</v>
          </cell>
          <cell r="H479">
            <v>14</v>
          </cell>
          <cell r="I479">
            <v>17</v>
          </cell>
          <cell r="K479">
            <v>519</v>
          </cell>
          <cell r="L479">
            <v>182</v>
          </cell>
          <cell r="M479">
            <v>370</v>
          </cell>
          <cell r="N479">
            <v>552</v>
          </cell>
        </row>
        <row r="480">
          <cell r="D480" t="str">
            <v>Westfield Middle School</v>
          </cell>
          <cell r="F480">
            <v>33</v>
          </cell>
          <cell r="G480">
            <v>40</v>
          </cell>
          <cell r="H480">
            <v>99</v>
          </cell>
          <cell r="I480">
            <v>62</v>
          </cell>
          <cell r="K480">
            <v>982</v>
          </cell>
          <cell r="L480">
            <v>204</v>
          </cell>
          <cell r="M480">
            <v>1012</v>
          </cell>
          <cell r="N480">
            <v>1216</v>
          </cell>
        </row>
        <row r="481">
          <cell r="D481" t="str">
            <v>Shamrock Springs Elementary School</v>
          </cell>
          <cell r="E481">
            <v>3</v>
          </cell>
          <cell r="F481">
            <v>12</v>
          </cell>
          <cell r="G481">
            <v>10</v>
          </cell>
          <cell r="H481">
            <v>16</v>
          </cell>
          <cell r="I481">
            <v>26</v>
          </cell>
          <cell r="J481">
            <v>1</v>
          </cell>
          <cell r="K481">
            <v>408</v>
          </cell>
          <cell r="L481">
            <v>43</v>
          </cell>
          <cell r="M481">
            <v>433</v>
          </cell>
          <cell r="N481">
            <v>476</v>
          </cell>
        </row>
        <row r="482">
          <cell r="D482" t="str">
            <v>Westfield High School</v>
          </cell>
          <cell r="E482">
            <v>1</v>
          </cell>
          <cell r="F482">
            <v>72</v>
          </cell>
          <cell r="G482">
            <v>80</v>
          </cell>
          <cell r="H482">
            <v>188</v>
          </cell>
          <cell r="I482">
            <v>110</v>
          </cell>
          <cell r="K482">
            <v>1895</v>
          </cell>
          <cell r="L482">
            <v>386</v>
          </cell>
          <cell r="M482">
            <v>1960</v>
          </cell>
          <cell r="N482">
            <v>2346</v>
          </cell>
        </row>
        <row r="483">
          <cell r="D483" t="str">
            <v>Carey Ridge Elementary School</v>
          </cell>
          <cell r="F483">
            <v>17</v>
          </cell>
          <cell r="G483">
            <v>29</v>
          </cell>
          <cell r="H483">
            <v>65</v>
          </cell>
          <cell r="I483">
            <v>21</v>
          </cell>
          <cell r="K483">
            <v>478</v>
          </cell>
          <cell r="L483">
            <v>109</v>
          </cell>
          <cell r="M483">
            <v>501</v>
          </cell>
          <cell r="N483">
            <v>610</v>
          </cell>
        </row>
        <row r="484">
          <cell r="D484" t="str">
            <v>Washington Woods Elementary School</v>
          </cell>
          <cell r="E484">
            <v>1</v>
          </cell>
          <cell r="F484">
            <v>8</v>
          </cell>
          <cell r="G484">
            <v>12</v>
          </cell>
          <cell r="H484">
            <v>82</v>
          </cell>
          <cell r="I484">
            <v>34</v>
          </cell>
          <cell r="K484">
            <v>381</v>
          </cell>
          <cell r="L484">
            <v>146</v>
          </cell>
          <cell r="M484">
            <v>372</v>
          </cell>
          <cell r="N484">
            <v>518</v>
          </cell>
        </row>
        <row r="485">
          <cell r="D485" t="str">
            <v>Oak Trace Elementary School</v>
          </cell>
          <cell r="E485">
            <v>1</v>
          </cell>
          <cell r="F485">
            <v>11</v>
          </cell>
          <cell r="G485">
            <v>16</v>
          </cell>
          <cell r="H485">
            <v>13</v>
          </cell>
          <cell r="I485">
            <v>31</v>
          </cell>
          <cell r="K485">
            <v>515</v>
          </cell>
          <cell r="L485">
            <v>33</v>
          </cell>
          <cell r="M485">
            <v>554</v>
          </cell>
          <cell r="N485">
            <v>587</v>
          </cell>
        </row>
        <row r="486">
          <cell r="D486" t="str">
            <v>Monon Trail Elementary School</v>
          </cell>
          <cell r="E486">
            <v>1</v>
          </cell>
          <cell r="F486">
            <v>15</v>
          </cell>
          <cell r="G486">
            <v>34</v>
          </cell>
          <cell r="H486">
            <v>66</v>
          </cell>
          <cell r="I486">
            <v>24</v>
          </cell>
          <cell r="J486">
            <v>1</v>
          </cell>
          <cell r="K486">
            <v>366</v>
          </cell>
          <cell r="L486">
            <v>171</v>
          </cell>
          <cell r="M486">
            <v>336</v>
          </cell>
          <cell r="N486">
            <v>507</v>
          </cell>
        </row>
        <row r="487">
          <cell r="D487" t="str">
            <v>Westfield Intermediate School</v>
          </cell>
          <cell r="E487">
            <v>4</v>
          </cell>
          <cell r="F487">
            <v>26</v>
          </cell>
          <cell r="G487">
            <v>61</v>
          </cell>
          <cell r="H487">
            <v>115</v>
          </cell>
          <cell r="I487">
            <v>64</v>
          </cell>
          <cell r="K487">
            <v>987</v>
          </cell>
          <cell r="L487">
            <v>237</v>
          </cell>
          <cell r="M487">
            <v>1020</v>
          </cell>
          <cell r="N487">
            <v>1257</v>
          </cell>
        </row>
        <row r="488">
          <cell r="D488" t="str">
            <v>Maple Glen Elementary</v>
          </cell>
          <cell r="E488">
            <v>1</v>
          </cell>
          <cell r="F488">
            <v>23</v>
          </cell>
          <cell r="G488">
            <v>17</v>
          </cell>
          <cell r="H488">
            <v>20</v>
          </cell>
          <cell r="I488">
            <v>37</v>
          </cell>
          <cell r="K488">
            <v>504</v>
          </cell>
          <cell r="L488">
            <v>68</v>
          </cell>
          <cell r="M488">
            <v>534</v>
          </cell>
          <cell r="N488">
            <v>602</v>
          </cell>
        </row>
        <row r="489">
          <cell r="D489" t="str">
            <v>Sheridan High School</v>
          </cell>
          <cell r="H489">
            <v>12</v>
          </cell>
          <cell r="I489">
            <v>4</v>
          </cell>
          <cell r="K489">
            <v>294</v>
          </cell>
          <cell r="L489">
            <v>108</v>
          </cell>
          <cell r="M489">
            <v>202</v>
          </cell>
          <cell r="N489">
            <v>310</v>
          </cell>
        </row>
        <row r="490">
          <cell r="D490" t="str">
            <v>Sheridan Elementary School</v>
          </cell>
          <cell r="E490">
            <v>1</v>
          </cell>
          <cell r="H490">
            <v>30</v>
          </cell>
          <cell r="I490">
            <v>17</v>
          </cell>
          <cell r="K490">
            <v>445</v>
          </cell>
          <cell r="L490">
            <v>219</v>
          </cell>
          <cell r="M490">
            <v>274</v>
          </cell>
          <cell r="N490">
            <v>493</v>
          </cell>
        </row>
        <row r="491">
          <cell r="D491" t="str">
            <v>Sheridan Middle School</v>
          </cell>
          <cell r="H491">
            <v>13</v>
          </cell>
          <cell r="I491">
            <v>5</v>
          </cell>
          <cell r="K491">
            <v>219</v>
          </cell>
          <cell r="L491">
            <v>99</v>
          </cell>
          <cell r="M491">
            <v>138</v>
          </cell>
          <cell r="N491">
            <v>237</v>
          </cell>
        </row>
        <row r="492">
          <cell r="D492" t="str">
            <v>Carmel High School</v>
          </cell>
          <cell r="E492">
            <v>5</v>
          </cell>
          <cell r="F492">
            <v>681</v>
          </cell>
          <cell r="G492">
            <v>192</v>
          </cell>
          <cell r="H492">
            <v>194</v>
          </cell>
          <cell r="I492">
            <v>318</v>
          </cell>
          <cell r="J492">
            <v>19</v>
          </cell>
          <cell r="K492">
            <v>3877</v>
          </cell>
          <cell r="L492">
            <v>494</v>
          </cell>
          <cell r="M492">
            <v>4792</v>
          </cell>
          <cell r="N492">
            <v>5286</v>
          </cell>
        </row>
        <row r="493">
          <cell r="D493" t="str">
            <v>Clay Middle School</v>
          </cell>
          <cell r="F493">
            <v>160</v>
          </cell>
          <cell r="G493">
            <v>32</v>
          </cell>
          <cell r="H493">
            <v>46</v>
          </cell>
          <cell r="I493">
            <v>81</v>
          </cell>
          <cell r="J493">
            <v>8</v>
          </cell>
          <cell r="K493">
            <v>1045</v>
          </cell>
          <cell r="L493">
            <v>148</v>
          </cell>
          <cell r="M493">
            <v>1224</v>
          </cell>
          <cell r="N493">
            <v>1372</v>
          </cell>
        </row>
        <row r="494">
          <cell r="D494" t="str">
            <v>Woodbrook Elementary School</v>
          </cell>
          <cell r="F494">
            <v>42</v>
          </cell>
          <cell r="G494">
            <v>13</v>
          </cell>
          <cell r="H494">
            <v>4</v>
          </cell>
          <cell r="I494">
            <v>36</v>
          </cell>
          <cell r="J494">
            <v>2</v>
          </cell>
          <cell r="K494">
            <v>368</v>
          </cell>
          <cell r="L494">
            <v>40</v>
          </cell>
          <cell r="M494">
            <v>425</v>
          </cell>
          <cell r="N494">
            <v>465</v>
          </cell>
        </row>
        <row r="495">
          <cell r="D495" t="str">
            <v>Cherry Tree Elementary School</v>
          </cell>
          <cell r="F495">
            <v>40</v>
          </cell>
          <cell r="G495">
            <v>9</v>
          </cell>
          <cell r="H495">
            <v>36</v>
          </cell>
          <cell r="I495">
            <v>35</v>
          </cell>
          <cell r="J495">
            <v>2</v>
          </cell>
          <cell r="K495">
            <v>571</v>
          </cell>
          <cell r="L495">
            <v>72</v>
          </cell>
          <cell r="M495">
            <v>621</v>
          </cell>
          <cell r="N495">
            <v>693</v>
          </cell>
        </row>
        <row r="496">
          <cell r="D496" t="str">
            <v>Carmel Elementary School</v>
          </cell>
          <cell r="E496">
            <v>1</v>
          </cell>
          <cell r="F496">
            <v>22</v>
          </cell>
          <cell r="G496">
            <v>13</v>
          </cell>
          <cell r="H496">
            <v>14</v>
          </cell>
          <cell r="I496">
            <v>35</v>
          </cell>
          <cell r="K496">
            <v>377</v>
          </cell>
          <cell r="L496">
            <v>77</v>
          </cell>
          <cell r="M496">
            <v>385</v>
          </cell>
          <cell r="N496">
            <v>462</v>
          </cell>
        </row>
        <row r="497">
          <cell r="D497" t="str">
            <v>College Wood Elementary School</v>
          </cell>
          <cell r="E497">
            <v>6</v>
          </cell>
          <cell r="F497">
            <v>261</v>
          </cell>
          <cell r="G497">
            <v>28</v>
          </cell>
          <cell r="H497">
            <v>9</v>
          </cell>
          <cell r="I497">
            <v>64</v>
          </cell>
          <cell r="J497">
            <v>1</v>
          </cell>
          <cell r="K497">
            <v>411</v>
          </cell>
          <cell r="L497">
            <v>28</v>
          </cell>
          <cell r="M497">
            <v>752</v>
          </cell>
          <cell r="N497">
            <v>780</v>
          </cell>
        </row>
        <row r="498">
          <cell r="D498" t="str">
            <v>Carmel Middle School</v>
          </cell>
          <cell r="E498">
            <v>1</v>
          </cell>
          <cell r="F498">
            <v>136</v>
          </cell>
          <cell r="G498">
            <v>47</v>
          </cell>
          <cell r="H498">
            <v>67</v>
          </cell>
          <cell r="I498">
            <v>91</v>
          </cell>
          <cell r="J498">
            <v>1</v>
          </cell>
          <cell r="K498">
            <v>1032</v>
          </cell>
          <cell r="L498">
            <v>210</v>
          </cell>
          <cell r="M498">
            <v>1165</v>
          </cell>
          <cell r="N498">
            <v>1375</v>
          </cell>
        </row>
        <row r="499">
          <cell r="D499" t="str">
            <v>Smoky Row Elementary School</v>
          </cell>
          <cell r="E499">
            <v>4</v>
          </cell>
          <cell r="F499">
            <v>125</v>
          </cell>
          <cell r="G499">
            <v>25</v>
          </cell>
          <cell r="H499">
            <v>13</v>
          </cell>
          <cell r="I499">
            <v>58</v>
          </cell>
          <cell r="K499">
            <v>489</v>
          </cell>
          <cell r="L499">
            <v>24</v>
          </cell>
          <cell r="M499">
            <v>690</v>
          </cell>
          <cell r="N499">
            <v>714</v>
          </cell>
        </row>
        <row r="500">
          <cell r="D500" t="str">
            <v>Orchard Park Elementary School</v>
          </cell>
          <cell r="F500">
            <v>120</v>
          </cell>
          <cell r="G500">
            <v>39</v>
          </cell>
          <cell r="H500">
            <v>48</v>
          </cell>
          <cell r="I500">
            <v>68</v>
          </cell>
          <cell r="K500">
            <v>421</v>
          </cell>
          <cell r="L500">
            <v>210</v>
          </cell>
          <cell r="M500">
            <v>486</v>
          </cell>
          <cell r="N500">
            <v>696</v>
          </cell>
        </row>
        <row r="501">
          <cell r="D501" t="str">
            <v>Prairie Trace Elementary School</v>
          </cell>
          <cell r="E501">
            <v>1</v>
          </cell>
          <cell r="F501">
            <v>116</v>
          </cell>
          <cell r="G501">
            <v>18</v>
          </cell>
          <cell r="H501">
            <v>17</v>
          </cell>
          <cell r="I501">
            <v>38</v>
          </cell>
          <cell r="K501">
            <v>410</v>
          </cell>
          <cell r="L501">
            <v>36</v>
          </cell>
          <cell r="M501">
            <v>564</v>
          </cell>
          <cell r="N501">
            <v>600</v>
          </cell>
        </row>
        <row r="502">
          <cell r="D502" t="str">
            <v>Mohawk Trails Elementary School</v>
          </cell>
          <cell r="F502">
            <v>21</v>
          </cell>
          <cell r="G502">
            <v>5</v>
          </cell>
          <cell r="H502">
            <v>4</v>
          </cell>
          <cell r="I502">
            <v>21</v>
          </cell>
          <cell r="J502">
            <v>1</v>
          </cell>
          <cell r="K502">
            <v>513</v>
          </cell>
          <cell r="L502">
            <v>34</v>
          </cell>
          <cell r="M502">
            <v>531</v>
          </cell>
          <cell r="N502">
            <v>565</v>
          </cell>
        </row>
        <row r="503">
          <cell r="D503" t="str">
            <v>Forest Dale Elementary School</v>
          </cell>
          <cell r="F503">
            <v>50</v>
          </cell>
          <cell r="G503">
            <v>23</v>
          </cell>
          <cell r="H503">
            <v>21</v>
          </cell>
          <cell r="I503">
            <v>52</v>
          </cell>
          <cell r="K503">
            <v>511</v>
          </cell>
          <cell r="L503">
            <v>119</v>
          </cell>
          <cell r="M503">
            <v>538</v>
          </cell>
          <cell r="N503">
            <v>657</v>
          </cell>
        </row>
        <row r="504">
          <cell r="D504" t="str">
            <v>Creekside Middle School</v>
          </cell>
          <cell r="E504">
            <v>2</v>
          </cell>
          <cell r="F504">
            <v>290</v>
          </cell>
          <cell r="G504">
            <v>54</v>
          </cell>
          <cell r="H504">
            <v>20</v>
          </cell>
          <cell r="I504">
            <v>87</v>
          </cell>
          <cell r="K504">
            <v>801</v>
          </cell>
          <cell r="L504">
            <v>48</v>
          </cell>
          <cell r="M504">
            <v>1206</v>
          </cell>
          <cell r="N504">
            <v>1254</v>
          </cell>
        </row>
        <row r="505">
          <cell r="D505" t="str">
            <v>Towne Meadow Elementary School</v>
          </cell>
          <cell r="F505">
            <v>124</v>
          </cell>
          <cell r="G505">
            <v>32</v>
          </cell>
          <cell r="H505">
            <v>17</v>
          </cell>
          <cell r="I505">
            <v>41</v>
          </cell>
          <cell r="K505">
            <v>431</v>
          </cell>
          <cell r="L505">
            <v>29</v>
          </cell>
          <cell r="M505">
            <v>616</v>
          </cell>
          <cell r="N505">
            <v>645</v>
          </cell>
        </row>
        <row r="506">
          <cell r="D506" t="str">
            <v>West Clay Elementary School</v>
          </cell>
          <cell r="F506">
            <v>185</v>
          </cell>
          <cell r="G506">
            <v>26</v>
          </cell>
          <cell r="H506">
            <v>20</v>
          </cell>
          <cell r="I506">
            <v>54</v>
          </cell>
          <cell r="K506">
            <v>503</v>
          </cell>
          <cell r="L506">
            <v>28</v>
          </cell>
          <cell r="M506">
            <v>760</v>
          </cell>
          <cell r="N506">
            <v>788</v>
          </cell>
        </row>
        <row r="507">
          <cell r="D507" t="str">
            <v>Noblesville High School</v>
          </cell>
          <cell r="E507">
            <v>4</v>
          </cell>
          <cell r="F507">
            <v>72</v>
          </cell>
          <cell r="G507">
            <v>94</v>
          </cell>
          <cell r="H507">
            <v>168</v>
          </cell>
          <cell r="I507">
            <v>92</v>
          </cell>
          <cell r="J507">
            <v>2</v>
          </cell>
          <cell r="K507">
            <v>2578</v>
          </cell>
          <cell r="L507">
            <v>622</v>
          </cell>
          <cell r="M507">
            <v>2388</v>
          </cell>
          <cell r="N507">
            <v>3010</v>
          </cell>
        </row>
        <row r="508">
          <cell r="D508" t="str">
            <v>Noblesville East Middle School</v>
          </cell>
          <cell r="E508">
            <v>1</v>
          </cell>
          <cell r="F508">
            <v>45</v>
          </cell>
          <cell r="G508">
            <v>59</v>
          </cell>
          <cell r="H508">
            <v>81</v>
          </cell>
          <cell r="I508">
            <v>39</v>
          </cell>
          <cell r="J508">
            <v>1</v>
          </cell>
          <cell r="K508">
            <v>914</v>
          </cell>
          <cell r="L508">
            <v>352</v>
          </cell>
          <cell r="M508">
            <v>788</v>
          </cell>
          <cell r="N508">
            <v>1140</v>
          </cell>
        </row>
        <row r="509">
          <cell r="D509" t="str">
            <v>Hinkle Creek Elementary School</v>
          </cell>
          <cell r="E509">
            <v>2</v>
          </cell>
          <cell r="F509">
            <v>14</v>
          </cell>
          <cell r="G509">
            <v>27</v>
          </cell>
          <cell r="H509">
            <v>41</v>
          </cell>
          <cell r="I509">
            <v>14</v>
          </cell>
          <cell r="J509">
            <v>1</v>
          </cell>
          <cell r="K509">
            <v>805</v>
          </cell>
          <cell r="L509">
            <v>186</v>
          </cell>
          <cell r="M509">
            <v>718</v>
          </cell>
          <cell r="N509">
            <v>904</v>
          </cell>
        </row>
        <row r="510">
          <cell r="D510" t="str">
            <v>North Elementary School</v>
          </cell>
          <cell r="E510">
            <v>2</v>
          </cell>
          <cell r="F510">
            <v>5</v>
          </cell>
          <cell r="G510">
            <v>27</v>
          </cell>
          <cell r="H510">
            <v>41</v>
          </cell>
          <cell r="I510">
            <v>26</v>
          </cell>
          <cell r="J510">
            <v>2</v>
          </cell>
          <cell r="K510">
            <v>453</v>
          </cell>
          <cell r="L510">
            <v>201</v>
          </cell>
          <cell r="M510">
            <v>355</v>
          </cell>
          <cell r="N510">
            <v>556</v>
          </cell>
        </row>
        <row r="511">
          <cell r="D511" t="str">
            <v>Stony Creek Elementary School</v>
          </cell>
          <cell r="F511">
            <v>13</v>
          </cell>
          <cell r="G511">
            <v>41</v>
          </cell>
          <cell r="H511">
            <v>46</v>
          </cell>
          <cell r="I511">
            <v>13</v>
          </cell>
          <cell r="K511">
            <v>556</v>
          </cell>
          <cell r="L511">
            <v>167</v>
          </cell>
          <cell r="M511">
            <v>502</v>
          </cell>
          <cell r="N511">
            <v>669</v>
          </cell>
        </row>
        <row r="512">
          <cell r="D512" t="str">
            <v>Noble Crossing Elementary School</v>
          </cell>
          <cell r="E512">
            <v>1</v>
          </cell>
          <cell r="F512">
            <v>21</v>
          </cell>
          <cell r="G512">
            <v>43</v>
          </cell>
          <cell r="H512">
            <v>64</v>
          </cell>
          <cell r="I512">
            <v>19</v>
          </cell>
          <cell r="J512">
            <v>1</v>
          </cell>
          <cell r="K512">
            <v>635</v>
          </cell>
          <cell r="L512">
            <v>127</v>
          </cell>
          <cell r="M512">
            <v>657</v>
          </cell>
          <cell r="N512">
            <v>784</v>
          </cell>
        </row>
        <row r="513">
          <cell r="D513" t="str">
            <v>Hazel Dell Elementary School</v>
          </cell>
          <cell r="F513">
            <v>8</v>
          </cell>
          <cell r="G513">
            <v>14</v>
          </cell>
          <cell r="H513">
            <v>64</v>
          </cell>
          <cell r="I513">
            <v>5</v>
          </cell>
          <cell r="K513">
            <v>651</v>
          </cell>
          <cell r="L513">
            <v>131</v>
          </cell>
          <cell r="M513">
            <v>611</v>
          </cell>
          <cell r="N513">
            <v>742</v>
          </cell>
        </row>
        <row r="514">
          <cell r="D514" t="str">
            <v>Promise Road Elementary</v>
          </cell>
          <cell r="E514">
            <v>2</v>
          </cell>
          <cell r="F514">
            <v>52</v>
          </cell>
          <cell r="G514">
            <v>60</v>
          </cell>
          <cell r="H514">
            <v>76</v>
          </cell>
          <cell r="I514">
            <v>17</v>
          </cell>
          <cell r="J514">
            <v>1</v>
          </cell>
          <cell r="K514">
            <v>532</v>
          </cell>
          <cell r="L514">
            <v>202</v>
          </cell>
          <cell r="M514">
            <v>538</v>
          </cell>
          <cell r="N514">
            <v>740</v>
          </cell>
        </row>
        <row r="515">
          <cell r="D515" t="str">
            <v>Noblesville West Middle School</v>
          </cell>
          <cell r="E515">
            <v>2</v>
          </cell>
          <cell r="F515">
            <v>17</v>
          </cell>
          <cell r="G515">
            <v>40</v>
          </cell>
          <cell r="H515">
            <v>74</v>
          </cell>
          <cell r="I515">
            <v>32</v>
          </cell>
          <cell r="J515">
            <v>6</v>
          </cell>
          <cell r="K515">
            <v>1229</v>
          </cell>
          <cell r="L515">
            <v>259</v>
          </cell>
          <cell r="M515">
            <v>1141</v>
          </cell>
          <cell r="N515">
            <v>1400</v>
          </cell>
        </row>
        <row r="516">
          <cell r="D516" t="str">
            <v>White River Elementary School</v>
          </cell>
          <cell r="E516">
            <v>3</v>
          </cell>
          <cell r="F516">
            <v>16</v>
          </cell>
          <cell r="G516">
            <v>54</v>
          </cell>
          <cell r="H516">
            <v>70</v>
          </cell>
          <cell r="I516">
            <v>12</v>
          </cell>
          <cell r="K516">
            <v>511</v>
          </cell>
          <cell r="L516">
            <v>248</v>
          </cell>
          <cell r="M516">
            <v>418</v>
          </cell>
          <cell r="N516">
            <v>666</v>
          </cell>
        </row>
        <row r="517">
          <cell r="D517" t="str">
            <v>New Palestine Intermediate School</v>
          </cell>
          <cell r="E517">
            <v>4</v>
          </cell>
          <cell r="F517">
            <v>2</v>
          </cell>
          <cell r="G517">
            <v>2</v>
          </cell>
          <cell r="H517">
            <v>24</v>
          </cell>
          <cell r="I517">
            <v>16</v>
          </cell>
          <cell r="K517">
            <v>538</v>
          </cell>
          <cell r="L517">
            <v>137</v>
          </cell>
          <cell r="M517">
            <v>449</v>
          </cell>
          <cell r="N517">
            <v>586</v>
          </cell>
        </row>
        <row r="518">
          <cell r="D518" t="str">
            <v>Brandywine Elementary School</v>
          </cell>
          <cell r="E518">
            <v>1</v>
          </cell>
          <cell r="G518">
            <v>3</v>
          </cell>
          <cell r="H518">
            <v>8</v>
          </cell>
          <cell r="I518">
            <v>4</v>
          </cell>
          <cell r="J518">
            <v>1</v>
          </cell>
          <cell r="K518">
            <v>248</v>
          </cell>
          <cell r="L518">
            <v>84</v>
          </cell>
          <cell r="M518">
            <v>181</v>
          </cell>
          <cell r="N518">
            <v>265</v>
          </cell>
        </row>
        <row r="519">
          <cell r="D519" t="str">
            <v>New Palestine Elementary School</v>
          </cell>
          <cell r="E519">
            <v>2</v>
          </cell>
          <cell r="F519">
            <v>5</v>
          </cell>
          <cell r="G519">
            <v>2</v>
          </cell>
          <cell r="H519">
            <v>12</v>
          </cell>
          <cell r="I519">
            <v>12</v>
          </cell>
          <cell r="K519">
            <v>539</v>
          </cell>
          <cell r="L519">
            <v>111</v>
          </cell>
          <cell r="M519">
            <v>461</v>
          </cell>
          <cell r="N519">
            <v>572</v>
          </cell>
        </row>
        <row r="520">
          <cell r="D520" t="str">
            <v>New Palestine High School</v>
          </cell>
          <cell r="E520">
            <v>1</v>
          </cell>
          <cell r="F520">
            <v>10</v>
          </cell>
          <cell r="G520">
            <v>8</v>
          </cell>
          <cell r="H520">
            <v>32</v>
          </cell>
          <cell r="I520">
            <v>22</v>
          </cell>
          <cell r="J520">
            <v>1</v>
          </cell>
          <cell r="K520">
            <v>1109</v>
          </cell>
          <cell r="L520">
            <v>220</v>
          </cell>
          <cell r="M520">
            <v>963</v>
          </cell>
          <cell r="N520">
            <v>1183</v>
          </cell>
        </row>
        <row r="521">
          <cell r="D521" t="str">
            <v>New Palestine Jr High School</v>
          </cell>
          <cell r="E521">
            <v>4</v>
          </cell>
          <cell r="F521">
            <v>5</v>
          </cell>
          <cell r="G521">
            <v>3</v>
          </cell>
          <cell r="H521">
            <v>19</v>
          </cell>
          <cell r="I521">
            <v>22</v>
          </cell>
          <cell r="J521">
            <v>2</v>
          </cell>
          <cell r="K521">
            <v>531</v>
          </cell>
          <cell r="L521">
            <v>137</v>
          </cell>
          <cell r="M521">
            <v>449</v>
          </cell>
          <cell r="N521">
            <v>586</v>
          </cell>
        </row>
        <row r="522">
          <cell r="D522" t="str">
            <v>Sugar Creek Elementary Sch</v>
          </cell>
          <cell r="E522">
            <v>3</v>
          </cell>
          <cell r="F522">
            <v>3</v>
          </cell>
          <cell r="G522">
            <v>6</v>
          </cell>
          <cell r="H522">
            <v>20</v>
          </cell>
          <cell r="I522">
            <v>19</v>
          </cell>
          <cell r="J522">
            <v>1</v>
          </cell>
          <cell r="K522">
            <v>526</v>
          </cell>
          <cell r="L522">
            <v>152</v>
          </cell>
          <cell r="M522">
            <v>426</v>
          </cell>
          <cell r="N522">
            <v>578</v>
          </cell>
        </row>
        <row r="523">
          <cell r="D523" t="str">
            <v>Maxwell Intermediate School</v>
          </cell>
          <cell r="F523">
            <v>7</v>
          </cell>
          <cell r="G523">
            <v>4</v>
          </cell>
          <cell r="H523">
            <v>13</v>
          </cell>
          <cell r="I523">
            <v>15</v>
          </cell>
          <cell r="K523">
            <v>462</v>
          </cell>
          <cell r="L523">
            <v>172</v>
          </cell>
          <cell r="M523">
            <v>329</v>
          </cell>
          <cell r="N523">
            <v>501</v>
          </cell>
        </row>
        <row r="524">
          <cell r="D524" t="str">
            <v>Greenfield Central Junior High Sch</v>
          </cell>
          <cell r="E524">
            <v>4</v>
          </cell>
          <cell r="F524">
            <v>4</v>
          </cell>
          <cell r="G524">
            <v>7</v>
          </cell>
          <cell r="H524">
            <v>23</v>
          </cell>
          <cell r="I524">
            <v>26</v>
          </cell>
          <cell r="K524">
            <v>684</v>
          </cell>
          <cell r="L524">
            <v>261</v>
          </cell>
          <cell r="M524">
            <v>487</v>
          </cell>
          <cell r="N524">
            <v>748</v>
          </cell>
        </row>
        <row r="525">
          <cell r="D525" t="str">
            <v>Eden Elementary School</v>
          </cell>
          <cell r="F525">
            <v>2</v>
          </cell>
          <cell r="H525">
            <v>5</v>
          </cell>
          <cell r="I525">
            <v>5</v>
          </cell>
          <cell r="K525">
            <v>158</v>
          </cell>
          <cell r="L525">
            <v>39</v>
          </cell>
          <cell r="M525">
            <v>131</v>
          </cell>
          <cell r="N525">
            <v>170</v>
          </cell>
        </row>
        <row r="526">
          <cell r="D526" t="str">
            <v>JB Stephens Elementary School</v>
          </cell>
          <cell r="F526">
            <v>3</v>
          </cell>
          <cell r="G526">
            <v>4</v>
          </cell>
          <cell r="H526">
            <v>20</v>
          </cell>
          <cell r="I526">
            <v>18</v>
          </cell>
          <cell r="K526">
            <v>405</v>
          </cell>
          <cell r="L526">
            <v>169</v>
          </cell>
          <cell r="M526">
            <v>281</v>
          </cell>
          <cell r="N526">
            <v>450</v>
          </cell>
        </row>
        <row r="527">
          <cell r="D527" t="str">
            <v>Greenfield Intermediate School</v>
          </cell>
          <cell r="E527">
            <v>1</v>
          </cell>
          <cell r="F527">
            <v>2</v>
          </cell>
          <cell r="G527">
            <v>2</v>
          </cell>
          <cell r="H527">
            <v>12</v>
          </cell>
          <cell r="I527">
            <v>24</v>
          </cell>
          <cell r="J527">
            <v>1</v>
          </cell>
          <cell r="K527">
            <v>506</v>
          </cell>
          <cell r="L527">
            <v>248</v>
          </cell>
          <cell r="M527">
            <v>300</v>
          </cell>
          <cell r="N527">
            <v>548</v>
          </cell>
        </row>
        <row r="528">
          <cell r="D528" t="str">
            <v>Greenfield-Central High School</v>
          </cell>
          <cell r="E528">
            <v>4</v>
          </cell>
          <cell r="F528">
            <v>14</v>
          </cell>
          <cell r="G528">
            <v>8</v>
          </cell>
          <cell r="H528">
            <v>38</v>
          </cell>
          <cell r="I528">
            <v>34</v>
          </cell>
          <cell r="K528">
            <v>1355</v>
          </cell>
          <cell r="L528">
            <v>412</v>
          </cell>
          <cell r="M528">
            <v>1041</v>
          </cell>
          <cell r="N528">
            <v>1453</v>
          </cell>
        </row>
        <row r="529">
          <cell r="D529" t="str">
            <v>Harris Elementary School</v>
          </cell>
          <cell r="E529">
            <v>3</v>
          </cell>
          <cell r="F529">
            <v>1</v>
          </cell>
          <cell r="H529">
            <v>1</v>
          </cell>
          <cell r="I529">
            <v>7</v>
          </cell>
          <cell r="K529">
            <v>270</v>
          </cell>
          <cell r="L529">
            <v>145</v>
          </cell>
          <cell r="M529">
            <v>137</v>
          </cell>
          <cell r="N529">
            <v>282</v>
          </cell>
        </row>
        <row r="530">
          <cell r="D530" t="str">
            <v>Weston Elementary School</v>
          </cell>
          <cell r="F530">
            <v>1</v>
          </cell>
          <cell r="G530">
            <v>2</v>
          </cell>
          <cell r="H530">
            <v>9</v>
          </cell>
          <cell r="I530">
            <v>15</v>
          </cell>
          <cell r="K530">
            <v>297</v>
          </cell>
          <cell r="L530">
            <v>135</v>
          </cell>
          <cell r="M530">
            <v>189</v>
          </cell>
          <cell r="N530">
            <v>324</v>
          </cell>
        </row>
        <row r="531">
          <cell r="D531" t="str">
            <v>Fortville Elementary School</v>
          </cell>
          <cell r="E531">
            <v>1</v>
          </cell>
          <cell r="F531">
            <v>6</v>
          </cell>
          <cell r="G531">
            <v>11</v>
          </cell>
          <cell r="H531">
            <v>28</v>
          </cell>
          <cell r="I531">
            <v>33</v>
          </cell>
          <cell r="K531">
            <v>586</v>
          </cell>
          <cell r="L531">
            <v>177</v>
          </cell>
          <cell r="M531">
            <v>488</v>
          </cell>
          <cell r="N531">
            <v>665</v>
          </cell>
        </row>
        <row r="532">
          <cell r="D532" t="str">
            <v>Mt Vernon Middle School</v>
          </cell>
          <cell r="E532">
            <v>1</v>
          </cell>
          <cell r="F532">
            <v>10</v>
          </cell>
          <cell r="G532">
            <v>93</v>
          </cell>
          <cell r="H532">
            <v>48</v>
          </cell>
          <cell r="I532">
            <v>57</v>
          </cell>
          <cell r="K532">
            <v>776</v>
          </cell>
          <cell r="L532">
            <v>262</v>
          </cell>
          <cell r="M532">
            <v>723</v>
          </cell>
          <cell r="N532">
            <v>985</v>
          </cell>
        </row>
        <row r="533">
          <cell r="D533" t="str">
            <v>Mt Comfort Elementary School</v>
          </cell>
          <cell r="E533">
            <v>2</v>
          </cell>
          <cell r="F533">
            <v>3</v>
          </cell>
          <cell r="G533">
            <v>62</v>
          </cell>
          <cell r="H533">
            <v>21</v>
          </cell>
          <cell r="I533">
            <v>43</v>
          </cell>
          <cell r="J533">
            <v>1</v>
          </cell>
          <cell r="K533">
            <v>440</v>
          </cell>
          <cell r="L533">
            <v>165</v>
          </cell>
          <cell r="M533">
            <v>407</v>
          </cell>
          <cell r="N533">
            <v>572</v>
          </cell>
        </row>
        <row r="534">
          <cell r="D534" t="str">
            <v>Mt Vernon Early Learning Academy</v>
          </cell>
          <cell r="G534">
            <v>5</v>
          </cell>
          <cell r="H534">
            <v>5</v>
          </cell>
          <cell r="I534">
            <v>12</v>
          </cell>
          <cell r="K534">
            <v>88</v>
          </cell>
          <cell r="L534">
            <v>20</v>
          </cell>
          <cell r="M534">
            <v>90</v>
          </cell>
          <cell r="N534">
            <v>110</v>
          </cell>
        </row>
        <row r="535">
          <cell r="D535" t="str">
            <v>Mt Vernon High School</v>
          </cell>
          <cell r="E535">
            <v>2</v>
          </cell>
          <cell r="F535">
            <v>28</v>
          </cell>
          <cell r="G535">
            <v>105</v>
          </cell>
          <cell r="H535">
            <v>57</v>
          </cell>
          <cell r="I535">
            <v>64</v>
          </cell>
          <cell r="K535">
            <v>1066</v>
          </cell>
          <cell r="L535">
            <v>296</v>
          </cell>
          <cell r="M535">
            <v>1026</v>
          </cell>
          <cell r="N535">
            <v>1322</v>
          </cell>
        </row>
        <row r="536">
          <cell r="D536" t="str">
            <v>McCordsville Elementary School</v>
          </cell>
          <cell r="E536">
            <v>1</v>
          </cell>
          <cell r="F536">
            <v>11</v>
          </cell>
          <cell r="G536">
            <v>42</v>
          </cell>
          <cell r="H536">
            <v>45</v>
          </cell>
          <cell r="I536">
            <v>29</v>
          </cell>
          <cell r="J536">
            <v>1</v>
          </cell>
          <cell r="K536">
            <v>443</v>
          </cell>
          <cell r="L536">
            <v>110</v>
          </cell>
          <cell r="M536">
            <v>462</v>
          </cell>
          <cell r="N536">
            <v>572</v>
          </cell>
        </row>
        <row r="537">
          <cell r="D537" t="str">
            <v>Eastern Hancock Middle School</v>
          </cell>
          <cell r="E537">
            <v>1</v>
          </cell>
          <cell r="H537">
            <v>5</v>
          </cell>
          <cell r="I537">
            <v>2</v>
          </cell>
          <cell r="K537">
            <v>276</v>
          </cell>
          <cell r="L537">
            <v>99</v>
          </cell>
          <cell r="M537">
            <v>185</v>
          </cell>
          <cell r="N537">
            <v>284</v>
          </cell>
        </row>
        <row r="538">
          <cell r="D538" t="str">
            <v>Eastern Hancock High School</v>
          </cell>
          <cell r="E538">
            <v>2</v>
          </cell>
          <cell r="G538">
            <v>2</v>
          </cell>
          <cell r="H538">
            <v>9</v>
          </cell>
          <cell r="I538">
            <v>3</v>
          </cell>
          <cell r="K538">
            <v>378</v>
          </cell>
          <cell r="L538">
            <v>105</v>
          </cell>
          <cell r="M538">
            <v>289</v>
          </cell>
          <cell r="N538">
            <v>394</v>
          </cell>
        </row>
        <row r="539">
          <cell r="D539" t="str">
            <v>Eastern Hancock Elementary School</v>
          </cell>
          <cell r="G539">
            <v>2</v>
          </cell>
          <cell r="H539">
            <v>20</v>
          </cell>
          <cell r="I539">
            <v>8</v>
          </cell>
          <cell r="K539">
            <v>503</v>
          </cell>
          <cell r="L539">
            <v>176</v>
          </cell>
          <cell r="M539">
            <v>357</v>
          </cell>
          <cell r="N539">
            <v>533</v>
          </cell>
        </row>
        <row r="540">
          <cell r="D540" t="str">
            <v>Lanesville Elementary School</v>
          </cell>
          <cell r="E540">
            <v>1</v>
          </cell>
          <cell r="F540">
            <v>5</v>
          </cell>
          <cell r="G540">
            <v>1</v>
          </cell>
          <cell r="H540">
            <v>12</v>
          </cell>
          <cell r="I540">
            <v>5</v>
          </cell>
          <cell r="K540">
            <v>374</v>
          </cell>
          <cell r="L540">
            <v>81</v>
          </cell>
          <cell r="M540">
            <v>317</v>
          </cell>
          <cell r="N540">
            <v>398</v>
          </cell>
        </row>
        <row r="541">
          <cell r="D541" t="str">
            <v>Lanesville Jr-Sr HS</v>
          </cell>
          <cell r="F541">
            <v>2</v>
          </cell>
          <cell r="H541">
            <v>3</v>
          </cell>
          <cell r="I541">
            <v>7</v>
          </cell>
          <cell r="K541">
            <v>356</v>
          </cell>
          <cell r="L541">
            <v>69</v>
          </cell>
          <cell r="M541">
            <v>299</v>
          </cell>
          <cell r="N541">
            <v>368</v>
          </cell>
        </row>
        <row r="542">
          <cell r="D542" t="str">
            <v>Morgan Elementary School</v>
          </cell>
          <cell r="E542">
            <v>1</v>
          </cell>
          <cell r="F542">
            <v>1</v>
          </cell>
          <cell r="G542">
            <v>1</v>
          </cell>
          <cell r="H542">
            <v>8</v>
          </cell>
          <cell r="I542">
            <v>9</v>
          </cell>
          <cell r="K542">
            <v>408</v>
          </cell>
          <cell r="L542">
            <v>223</v>
          </cell>
          <cell r="M542">
            <v>205</v>
          </cell>
          <cell r="N542">
            <v>428</v>
          </cell>
        </row>
        <row r="543">
          <cell r="D543" t="str">
            <v>North Harrison Middle School</v>
          </cell>
          <cell r="E543">
            <v>1</v>
          </cell>
          <cell r="G543">
            <v>5</v>
          </cell>
          <cell r="H543">
            <v>10</v>
          </cell>
          <cell r="I543">
            <v>12</v>
          </cell>
          <cell r="K543">
            <v>475</v>
          </cell>
          <cell r="L543">
            <v>235</v>
          </cell>
          <cell r="M543">
            <v>268</v>
          </cell>
          <cell r="N543">
            <v>503</v>
          </cell>
        </row>
        <row r="544">
          <cell r="D544" t="str">
            <v>North Harrison High School</v>
          </cell>
          <cell r="F544">
            <v>5</v>
          </cell>
          <cell r="G544">
            <v>1</v>
          </cell>
          <cell r="H544">
            <v>14</v>
          </cell>
          <cell r="I544">
            <v>8</v>
          </cell>
          <cell r="K544">
            <v>657</v>
          </cell>
          <cell r="L544">
            <v>259</v>
          </cell>
          <cell r="M544">
            <v>426</v>
          </cell>
          <cell r="N544">
            <v>685</v>
          </cell>
        </row>
        <row r="545">
          <cell r="D545" t="str">
            <v>North Harrison Elementary School</v>
          </cell>
          <cell r="F545">
            <v>3</v>
          </cell>
          <cell r="G545">
            <v>2</v>
          </cell>
          <cell r="H545">
            <v>11</v>
          </cell>
          <cell r="I545">
            <v>10</v>
          </cell>
          <cell r="K545">
            <v>564</v>
          </cell>
          <cell r="L545">
            <v>281</v>
          </cell>
          <cell r="M545">
            <v>309</v>
          </cell>
          <cell r="N545">
            <v>590</v>
          </cell>
        </row>
        <row r="546">
          <cell r="D546" t="str">
            <v>Corydon Central High School</v>
          </cell>
          <cell r="E546">
            <v>1</v>
          </cell>
          <cell r="F546">
            <v>3</v>
          </cell>
          <cell r="G546">
            <v>5</v>
          </cell>
          <cell r="H546">
            <v>25</v>
          </cell>
          <cell r="I546">
            <v>40</v>
          </cell>
          <cell r="K546">
            <v>617</v>
          </cell>
          <cell r="L546">
            <v>306</v>
          </cell>
          <cell r="M546">
            <v>385</v>
          </cell>
          <cell r="N546">
            <v>691</v>
          </cell>
        </row>
        <row r="547">
          <cell r="D547" t="str">
            <v>Corydon Central Jr High School</v>
          </cell>
          <cell r="E547">
            <v>2</v>
          </cell>
          <cell r="F547">
            <v>1</v>
          </cell>
          <cell r="G547">
            <v>3</v>
          </cell>
          <cell r="H547">
            <v>14</v>
          </cell>
          <cell r="I547">
            <v>17</v>
          </cell>
          <cell r="K547">
            <v>327</v>
          </cell>
          <cell r="L547">
            <v>173</v>
          </cell>
          <cell r="M547">
            <v>191</v>
          </cell>
          <cell r="N547">
            <v>364</v>
          </cell>
        </row>
        <row r="548">
          <cell r="D548" t="str">
            <v>Corydon Elementary School</v>
          </cell>
          <cell r="E548">
            <v>3</v>
          </cell>
          <cell r="F548">
            <v>8</v>
          </cell>
          <cell r="G548">
            <v>3</v>
          </cell>
          <cell r="H548">
            <v>34</v>
          </cell>
          <cell r="I548">
            <v>43</v>
          </cell>
          <cell r="K548">
            <v>532</v>
          </cell>
          <cell r="L548">
            <v>338</v>
          </cell>
          <cell r="M548">
            <v>285</v>
          </cell>
          <cell r="N548">
            <v>623</v>
          </cell>
        </row>
        <row r="549">
          <cell r="D549" t="str">
            <v>New Middletown Elementary School</v>
          </cell>
          <cell r="I549">
            <v>14</v>
          </cell>
          <cell r="K549">
            <v>94</v>
          </cell>
          <cell r="L549">
            <v>43</v>
          </cell>
          <cell r="M549">
            <v>65</v>
          </cell>
          <cell r="N549">
            <v>108</v>
          </cell>
        </row>
        <row r="550">
          <cell r="D550" t="str">
            <v>Heth-Washington Elementary School</v>
          </cell>
          <cell r="E550">
            <v>2</v>
          </cell>
          <cell r="H550">
            <v>3</v>
          </cell>
          <cell r="I550">
            <v>6</v>
          </cell>
          <cell r="K550">
            <v>147</v>
          </cell>
          <cell r="L550">
            <v>107</v>
          </cell>
          <cell r="M550">
            <v>51</v>
          </cell>
          <cell r="N550">
            <v>158</v>
          </cell>
        </row>
        <row r="551">
          <cell r="D551" t="str">
            <v>Corydon Intermediate School</v>
          </cell>
          <cell r="F551">
            <v>1</v>
          </cell>
          <cell r="G551">
            <v>1</v>
          </cell>
          <cell r="H551">
            <v>18</v>
          </cell>
          <cell r="I551">
            <v>33</v>
          </cell>
          <cell r="K551">
            <v>413</v>
          </cell>
          <cell r="L551">
            <v>232</v>
          </cell>
          <cell r="M551">
            <v>234</v>
          </cell>
          <cell r="N551">
            <v>466</v>
          </cell>
        </row>
        <row r="552">
          <cell r="D552" t="str">
            <v>South Central Elementary</v>
          </cell>
          <cell r="H552">
            <v>5</v>
          </cell>
          <cell r="I552">
            <v>9</v>
          </cell>
          <cell r="K552">
            <v>259</v>
          </cell>
          <cell r="L552">
            <v>152</v>
          </cell>
          <cell r="M552">
            <v>121</v>
          </cell>
          <cell r="N552">
            <v>273</v>
          </cell>
        </row>
        <row r="553">
          <cell r="D553" t="str">
            <v>South Central Jr &amp; Sr High School</v>
          </cell>
          <cell r="F553">
            <v>2</v>
          </cell>
          <cell r="G553">
            <v>3</v>
          </cell>
          <cell r="H553">
            <v>7</v>
          </cell>
          <cell r="I553">
            <v>9</v>
          </cell>
          <cell r="K553">
            <v>370</v>
          </cell>
          <cell r="L553">
            <v>160</v>
          </cell>
          <cell r="M553">
            <v>231</v>
          </cell>
          <cell r="N553">
            <v>391</v>
          </cell>
        </row>
        <row r="554">
          <cell r="D554" t="str">
            <v>Tri-West Middle School</v>
          </cell>
          <cell r="E554">
            <v>2</v>
          </cell>
          <cell r="G554">
            <v>4</v>
          </cell>
          <cell r="H554">
            <v>7</v>
          </cell>
          <cell r="I554">
            <v>16</v>
          </cell>
          <cell r="J554">
            <v>2</v>
          </cell>
          <cell r="K554">
            <v>443</v>
          </cell>
          <cell r="L554">
            <v>92</v>
          </cell>
          <cell r="M554">
            <v>382</v>
          </cell>
          <cell r="N554">
            <v>474</v>
          </cell>
        </row>
        <row r="555">
          <cell r="D555" t="str">
            <v>Pittsboro Primary School</v>
          </cell>
          <cell r="E555">
            <v>1</v>
          </cell>
          <cell r="F555">
            <v>4</v>
          </cell>
          <cell r="G555">
            <v>8</v>
          </cell>
          <cell r="H555">
            <v>2</v>
          </cell>
          <cell r="I555">
            <v>6</v>
          </cell>
          <cell r="J555">
            <v>1</v>
          </cell>
          <cell r="K555">
            <v>282</v>
          </cell>
          <cell r="L555">
            <v>58</v>
          </cell>
          <cell r="M555">
            <v>246</v>
          </cell>
          <cell r="N555">
            <v>304</v>
          </cell>
        </row>
        <row r="556">
          <cell r="D556" t="str">
            <v>North Salem Elementary School</v>
          </cell>
          <cell r="E556">
            <v>1</v>
          </cell>
          <cell r="F556">
            <v>1</v>
          </cell>
          <cell r="G556">
            <v>1</v>
          </cell>
          <cell r="H556">
            <v>2</v>
          </cell>
          <cell r="I556">
            <v>3</v>
          </cell>
          <cell r="K556">
            <v>229</v>
          </cell>
          <cell r="L556">
            <v>57</v>
          </cell>
          <cell r="M556">
            <v>180</v>
          </cell>
          <cell r="N556">
            <v>237</v>
          </cell>
        </row>
        <row r="557">
          <cell r="D557" t="str">
            <v>Pittsboro Elementary School</v>
          </cell>
          <cell r="E557">
            <v>1</v>
          </cell>
          <cell r="G557">
            <v>4</v>
          </cell>
          <cell r="H557">
            <v>4</v>
          </cell>
          <cell r="I557">
            <v>4</v>
          </cell>
          <cell r="K557">
            <v>255</v>
          </cell>
          <cell r="L557">
            <v>52</v>
          </cell>
          <cell r="M557">
            <v>216</v>
          </cell>
          <cell r="N557">
            <v>268</v>
          </cell>
        </row>
        <row r="558">
          <cell r="D558" t="str">
            <v>Tri-West Senior High School</v>
          </cell>
          <cell r="F558">
            <v>6</v>
          </cell>
          <cell r="G558">
            <v>5</v>
          </cell>
          <cell r="H558">
            <v>14</v>
          </cell>
          <cell r="I558">
            <v>12</v>
          </cell>
          <cell r="K558">
            <v>553</v>
          </cell>
          <cell r="L558">
            <v>106</v>
          </cell>
          <cell r="M558">
            <v>484</v>
          </cell>
          <cell r="N558">
            <v>590</v>
          </cell>
        </row>
        <row r="559">
          <cell r="D559" t="str">
            <v>Brown Elementary School</v>
          </cell>
          <cell r="F559">
            <v>9</v>
          </cell>
          <cell r="G559">
            <v>53</v>
          </cell>
          <cell r="H559">
            <v>42</v>
          </cell>
          <cell r="I559">
            <v>38</v>
          </cell>
          <cell r="K559">
            <v>477</v>
          </cell>
          <cell r="L559">
            <v>132</v>
          </cell>
          <cell r="M559">
            <v>487</v>
          </cell>
          <cell r="N559">
            <v>619</v>
          </cell>
        </row>
        <row r="560">
          <cell r="D560" t="str">
            <v>Brownsburg Early Childhood Center</v>
          </cell>
          <cell r="F560">
            <v>13</v>
          </cell>
          <cell r="G560">
            <v>24</v>
          </cell>
          <cell r="H560">
            <v>15</v>
          </cell>
          <cell r="I560">
            <v>15</v>
          </cell>
          <cell r="K560">
            <v>181</v>
          </cell>
          <cell r="L560">
            <v>53</v>
          </cell>
          <cell r="M560">
            <v>195</v>
          </cell>
          <cell r="N560">
            <v>248</v>
          </cell>
        </row>
        <row r="561">
          <cell r="D561" t="str">
            <v>Brownsburg High School</v>
          </cell>
          <cell r="E561">
            <v>3</v>
          </cell>
          <cell r="F561">
            <v>80</v>
          </cell>
          <cell r="G561">
            <v>356</v>
          </cell>
          <cell r="H561">
            <v>169</v>
          </cell>
          <cell r="I561">
            <v>134</v>
          </cell>
          <cell r="J561">
            <v>3</v>
          </cell>
          <cell r="K561">
            <v>2078</v>
          </cell>
          <cell r="L561">
            <v>673</v>
          </cell>
          <cell r="M561">
            <v>2150</v>
          </cell>
          <cell r="N561">
            <v>2823</v>
          </cell>
        </row>
        <row r="562">
          <cell r="D562" t="str">
            <v>Eagle Elementary School</v>
          </cell>
          <cell r="E562">
            <v>2</v>
          </cell>
          <cell r="F562">
            <v>19</v>
          </cell>
          <cell r="G562">
            <v>103</v>
          </cell>
          <cell r="H562">
            <v>46</v>
          </cell>
          <cell r="I562">
            <v>30</v>
          </cell>
          <cell r="K562">
            <v>454</v>
          </cell>
          <cell r="L562">
            <v>148</v>
          </cell>
          <cell r="M562">
            <v>506</v>
          </cell>
          <cell r="N562">
            <v>654</v>
          </cell>
        </row>
        <row r="563">
          <cell r="D563" t="str">
            <v>Brownsburg West Middle School</v>
          </cell>
          <cell r="E563">
            <v>1</v>
          </cell>
          <cell r="F563">
            <v>16</v>
          </cell>
          <cell r="G563">
            <v>97</v>
          </cell>
          <cell r="H563">
            <v>66</v>
          </cell>
          <cell r="I563">
            <v>51</v>
          </cell>
          <cell r="J563">
            <v>1</v>
          </cell>
          <cell r="K563">
            <v>673</v>
          </cell>
          <cell r="L563">
            <v>226</v>
          </cell>
          <cell r="M563">
            <v>679</v>
          </cell>
          <cell r="N563">
            <v>905</v>
          </cell>
        </row>
        <row r="564">
          <cell r="D564" t="str">
            <v>Reagan Elementary School</v>
          </cell>
          <cell r="F564">
            <v>22</v>
          </cell>
          <cell r="G564">
            <v>80</v>
          </cell>
          <cell r="H564">
            <v>39</v>
          </cell>
          <cell r="I564">
            <v>42</v>
          </cell>
          <cell r="K564">
            <v>399</v>
          </cell>
          <cell r="L564">
            <v>146</v>
          </cell>
          <cell r="M564">
            <v>436</v>
          </cell>
          <cell r="N564">
            <v>582</v>
          </cell>
        </row>
        <row r="565">
          <cell r="D565" t="str">
            <v>Delaware Trail Elementary School</v>
          </cell>
          <cell r="F565">
            <v>18</v>
          </cell>
          <cell r="G565">
            <v>78</v>
          </cell>
          <cell r="H565">
            <v>38</v>
          </cell>
          <cell r="I565">
            <v>47</v>
          </cell>
          <cell r="K565">
            <v>432</v>
          </cell>
          <cell r="L565">
            <v>160</v>
          </cell>
          <cell r="M565">
            <v>453</v>
          </cell>
          <cell r="N565">
            <v>613</v>
          </cell>
        </row>
        <row r="566">
          <cell r="D566" t="str">
            <v>Brownsburg East Middle School</v>
          </cell>
          <cell r="E566">
            <v>1</v>
          </cell>
          <cell r="F566">
            <v>33</v>
          </cell>
          <cell r="G566">
            <v>202</v>
          </cell>
          <cell r="H566">
            <v>55</v>
          </cell>
          <cell r="I566">
            <v>57</v>
          </cell>
          <cell r="J566">
            <v>2</v>
          </cell>
          <cell r="K566">
            <v>829</v>
          </cell>
          <cell r="L566">
            <v>318</v>
          </cell>
          <cell r="M566">
            <v>861</v>
          </cell>
          <cell r="N566">
            <v>1179</v>
          </cell>
        </row>
        <row r="567">
          <cell r="D567" t="str">
            <v>White Lick Elementary School</v>
          </cell>
          <cell r="E567">
            <v>1</v>
          </cell>
          <cell r="F567">
            <v>23</v>
          </cell>
          <cell r="G567">
            <v>79</v>
          </cell>
          <cell r="H567">
            <v>44</v>
          </cell>
          <cell r="I567">
            <v>35</v>
          </cell>
          <cell r="J567">
            <v>1</v>
          </cell>
          <cell r="K567">
            <v>397</v>
          </cell>
          <cell r="L567">
            <v>126</v>
          </cell>
          <cell r="M567">
            <v>454</v>
          </cell>
          <cell r="N567">
            <v>580</v>
          </cell>
        </row>
        <row r="568">
          <cell r="D568" t="str">
            <v>Cardinal Elementary School</v>
          </cell>
          <cell r="F568">
            <v>8</v>
          </cell>
          <cell r="G568">
            <v>20</v>
          </cell>
          <cell r="H568">
            <v>37</v>
          </cell>
          <cell r="I568">
            <v>37</v>
          </cell>
          <cell r="K568">
            <v>479</v>
          </cell>
          <cell r="L568">
            <v>169</v>
          </cell>
          <cell r="M568">
            <v>412</v>
          </cell>
          <cell r="N568">
            <v>581</v>
          </cell>
        </row>
        <row r="569">
          <cell r="D569" t="str">
            <v>Lincoln Elementary School</v>
          </cell>
          <cell r="F569">
            <v>17</v>
          </cell>
          <cell r="G569">
            <v>66</v>
          </cell>
          <cell r="H569">
            <v>32</v>
          </cell>
          <cell r="I569">
            <v>30</v>
          </cell>
          <cell r="J569">
            <v>1</v>
          </cell>
          <cell r="K569">
            <v>366</v>
          </cell>
          <cell r="L569">
            <v>131</v>
          </cell>
          <cell r="M569">
            <v>381</v>
          </cell>
          <cell r="N569">
            <v>512</v>
          </cell>
        </row>
        <row r="570">
          <cell r="D570" t="str">
            <v>River Birch Elementary School</v>
          </cell>
          <cell r="F570">
            <v>25</v>
          </cell>
          <cell r="G570">
            <v>71</v>
          </cell>
          <cell r="H570">
            <v>66</v>
          </cell>
          <cell r="I570">
            <v>59</v>
          </cell>
          <cell r="J570">
            <v>1</v>
          </cell>
          <cell r="K570">
            <v>590</v>
          </cell>
          <cell r="L570">
            <v>245</v>
          </cell>
          <cell r="M570">
            <v>567</v>
          </cell>
          <cell r="N570">
            <v>812</v>
          </cell>
        </row>
        <row r="571">
          <cell r="D571" t="str">
            <v>Avon Intermediate School East</v>
          </cell>
          <cell r="F571">
            <v>37</v>
          </cell>
          <cell r="G571">
            <v>113</v>
          </cell>
          <cell r="H571">
            <v>64</v>
          </cell>
          <cell r="I571">
            <v>51</v>
          </cell>
          <cell r="K571">
            <v>480</v>
          </cell>
          <cell r="L571">
            <v>227</v>
          </cell>
          <cell r="M571">
            <v>518</v>
          </cell>
          <cell r="N571">
            <v>745</v>
          </cell>
        </row>
        <row r="572">
          <cell r="D572" t="str">
            <v>Avon Intermediate School West</v>
          </cell>
          <cell r="E572">
            <v>1</v>
          </cell>
          <cell r="F572">
            <v>39</v>
          </cell>
          <cell r="G572">
            <v>97</v>
          </cell>
          <cell r="H572">
            <v>80</v>
          </cell>
          <cell r="I572">
            <v>46</v>
          </cell>
          <cell r="J572">
            <v>1</v>
          </cell>
          <cell r="K572">
            <v>495</v>
          </cell>
          <cell r="L572">
            <v>250</v>
          </cell>
          <cell r="M572">
            <v>509</v>
          </cell>
          <cell r="N572">
            <v>759</v>
          </cell>
        </row>
        <row r="573">
          <cell r="D573" t="str">
            <v>Avon Middle School North</v>
          </cell>
          <cell r="E573">
            <v>1</v>
          </cell>
          <cell r="F573">
            <v>49</v>
          </cell>
          <cell r="G573">
            <v>109</v>
          </cell>
          <cell r="H573">
            <v>69</v>
          </cell>
          <cell r="I573">
            <v>48</v>
          </cell>
          <cell r="K573">
            <v>521</v>
          </cell>
          <cell r="L573">
            <v>239</v>
          </cell>
          <cell r="M573">
            <v>558</v>
          </cell>
          <cell r="N573">
            <v>797</v>
          </cell>
        </row>
        <row r="574">
          <cell r="D574" t="str">
            <v>Maple Elementary School</v>
          </cell>
          <cell r="F574">
            <v>28</v>
          </cell>
          <cell r="G574">
            <v>64</v>
          </cell>
          <cell r="H574">
            <v>45</v>
          </cell>
          <cell r="I574">
            <v>39</v>
          </cell>
          <cell r="K574">
            <v>190</v>
          </cell>
          <cell r="L574">
            <v>169</v>
          </cell>
          <cell r="M574">
            <v>197</v>
          </cell>
          <cell r="N574">
            <v>366</v>
          </cell>
        </row>
        <row r="575">
          <cell r="D575" t="str">
            <v>White Oak Elementary School</v>
          </cell>
          <cell r="F575">
            <v>10</v>
          </cell>
          <cell r="G575">
            <v>48</v>
          </cell>
          <cell r="H575">
            <v>44</v>
          </cell>
          <cell r="I575">
            <v>31</v>
          </cell>
          <cell r="K575">
            <v>274</v>
          </cell>
          <cell r="L575">
            <v>152</v>
          </cell>
          <cell r="M575">
            <v>255</v>
          </cell>
          <cell r="N575">
            <v>407</v>
          </cell>
        </row>
        <row r="576">
          <cell r="D576" t="str">
            <v>Sycamore Elementary School</v>
          </cell>
          <cell r="E576">
            <v>2</v>
          </cell>
          <cell r="F576">
            <v>34</v>
          </cell>
          <cell r="G576">
            <v>96</v>
          </cell>
          <cell r="H576">
            <v>39</v>
          </cell>
          <cell r="I576">
            <v>46</v>
          </cell>
          <cell r="K576">
            <v>278</v>
          </cell>
          <cell r="L576">
            <v>136</v>
          </cell>
          <cell r="M576">
            <v>359</v>
          </cell>
          <cell r="N576">
            <v>495</v>
          </cell>
        </row>
        <row r="577">
          <cell r="D577" t="str">
            <v>Avon Middle School South</v>
          </cell>
          <cell r="E577">
            <v>1</v>
          </cell>
          <cell r="F577">
            <v>44</v>
          </cell>
          <cell r="G577">
            <v>113</v>
          </cell>
          <cell r="H577">
            <v>73</v>
          </cell>
          <cell r="I577">
            <v>28</v>
          </cell>
          <cell r="J577">
            <v>1</v>
          </cell>
          <cell r="K577">
            <v>494</v>
          </cell>
          <cell r="L577">
            <v>248</v>
          </cell>
          <cell r="M577">
            <v>506</v>
          </cell>
          <cell r="N577">
            <v>754</v>
          </cell>
        </row>
        <row r="578">
          <cell r="D578" t="str">
            <v>Avon High School</v>
          </cell>
          <cell r="E578">
            <v>6</v>
          </cell>
          <cell r="F578">
            <v>143</v>
          </cell>
          <cell r="G578">
            <v>439</v>
          </cell>
          <cell r="H578">
            <v>296</v>
          </cell>
          <cell r="I578">
            <v>161</v>
          </cell>
          <cell r="J578">
            <v>1</v>
          </cell>
          <cell r="K578">
            <v>2070</v>
          </cell>
          <cell r="L578">
            <v>855</v>
          </cell>
          <cell r="M578">
            <v>2261</v>
          </cell>
          <cell r="N578">
            <v>3116</v>
          </cell>
        </row>
        <row r="579">
          <cell r="D579" t="str">
            <v>Cedar Elementary School</v>
          </cell>
          <cell r="E579">
            <v>1</v>
          </cell>
          <cell r="F579">
            <v>41</v>
          </cell>
          <cell r="G579">
            <v>84</v>
          </cell>
          <cell r="H579">
            <v>81</v>
          </cell>
          <cell r="I579">
            <v>33</v>
          </cell>
          <cell r="K579">
            <v>441</v>
          </cell>
          <cell r="L579">
            <v>235</v>
          </cell>
          <cell r="M579">
            <v>446</v>
          </cell>
          <cell r="N579">
            <v>681</v>
          </cell>
        </row>
        <row r="580">
          <cell r="D580" t="str">
            <v>Pine Tree Elementary School</v>
          </cell>
          <cell r="F580">
            <v>12</v>
          </cell>
          <cell r="G580">
            <v>43</v>
          </cell>
          <cell r="H580">
            <v>41</v>
          </cell>
          <cell r="I580">
            <v>26</v>
          </cell>
          <cell r="K580">
            <v>212</v>
          </cell>
          <cell r="L580">
            <v>136</v>
          </cell>
          <cell r="M580">
            <v>198</v>
          </cell>
          <cell r="N580">
            <v>334</v>
          </cell>
        </row>
        <row r="581">
          <cell r="D581" t="str">
            <v>Hickory Elementary School</v>
          </cell>
          <cell r="E581">
            <v>1</v>
          </cell>
          <cell r="F581">
            <v>39</v>
          </cell>
          <cell r="G581">
            <v>62</v>
          </cell>
          <cell r="H581">
            <v>37</v>
          </cell>
          <cell r="I581">
            <v>23</v>
          </cell>
          <cell r="K581">
            <v>338</v>
          </cell>
          <cell r="L581">
            <v>145</v>
          </cell>
          <cell r="M581">
            <v>355</v>
          </cell>
          <cell r="N581">
            <v>500</v>
          </cell>
        </row>
        <row r="582">
          <cell r="D582" t="str">
            <v>North Elementary School</v>
          </cell>
          <cell r="E582">
            <v>3</v>
          </cell>
          <cell r="F582">
            <v>5</v>
          </cell>
          <cell r="G582">
            <v>10</v>
          </cell>
          <cell r="H582">
            <v>13</v>
          </cell>
          <cell r="I582">
            <v>22</v>
          </cell>
          <cell r="K582">
            <v>500</v>
          </cell>
          <cell r="L582">
            <v>191</v>
          </cell>
          <cell r="M582">
            <v>362</v>
          </cell>
          <cell r="N582">
            <v>553</v>
          </cell>
        </row>
        <row r="583">
          <cell r="D583" t="str">
            <v>Danville Community High School</v>
          </cell>
          <cell r="F583">
            <v>8</v>
          </cell>
          <cell r="G583">
            <v>17</v>
          </cell>
          <cell r="H583">
            <v>12</v>
          </cell>
          <cell r="I583">
            <v>33</v>
          </cell>
          <cell r="J583">
            <v>1</v>
          </cell>
          <cell r="K583">
            <v>732</v>
          </cell>
          <cell r="L583">
            <v>200</v>
          </cell>
          <cell r="M583">
            <v>603</v>
          </cell>
          <cell r="N583">
            <v>803</v>
          </cell>
        </row>
        <row r="584">
          <cell r="D584" t="str">
            <v>Danville Middle School</v>
          </cell>
          <cell r="E584">
            <v>3</v>
          </cell>
          <cell r="F584">
            <v>6</v>
          </cell>
          <cell r="G584">
            <v>18</v>
          </cell>
          <cell r="H584">
            <v>22</v>
          </cell>
          <cell r="I584">
            <v>32</v>
          </cell>
          <cell r="J584">
            <v>2</v>
          </cell>
          <cell r="K584">
            <v>694</v>
          </cell>
          <cell r="L584">
            <v>273</v>
          </cell>
          <cell r="M584">
            <v>504</v>
          </cell>
          <cell r="N584">
            <v>777</v>
          </cell>
        </row>
        <row r="585">
          <cell r="D585" t="str">
            <v>South Elementary School</v>
          </cell>
          <cell r="E585">
            <v>1</v>
          </cell>
          <cell r="F585">
            <v>4</v>
          </cell>
          <cell r="G585">
            <v>7</v>
          </cell>
          <cell r="H585">
            <v>19</v>
          </cell>
          <cell r="I585">
            <v>10</v>
          </cell>
          <cell r="K585">
            <v>347</v>
          </cell>
          <cell r="L585">
            <v>134</v>
          </cell>
          <cell r="M585">
            <v>254</v>
          </cell>
          <cell r="N585">
            <v>388</v>
          </cell>
        </row>
        <row r="586">
          <cell r="D586" t="str">
            <v>Clarks Creek Elementary</v>
          </cell>
          <cell r="F586">
            <v>37</v>
          </cell>
          <cell r="G586">
            <v>56</v>
          </cell>
          <cell r="H586">
            <v>54</v>
          </cell>
          <cell r="I586">
            <v>52</v>
          </cell>
          <cell r="K586">
            <v>757</v>
          </cell>
          <cell r="L586">
            <v>278</v>
          </cell>
          <cell r="M586">
            <v>678</v>
          </cell>
          <cell r="N586">
            <v>956</v>
          </cell>
        </row>
        <row r="587">
          <cell r="D587" t="str">
            <v>Plainfield High School</v>
          </cell>
          <cell r="E587">
            <v>1</v>
          </cell>
          <cell r="F587">
            <v>57</v>
          </cell>
          <cell r="G587">
            <v>60</v>
          </cell>
          <cell r="H587">
            <v>81</v>
          </cell>
          <cell r="I587">
            <v>59</v>
          </cell>
          <cell r="J587">
            <v>1</v>
          </cell>
          <cell r="K587">
            <v>1445</v>
          </cell>
          <cell r="L587">
            <v>398</v>
          </cell>
          <cell r="M587">
            <v>1306</v>
          </cell>
          <cell r="N587">
            <v>1704</v>
          </cell>
        </row>
        <row r="588">
          <cell r="D588" t="str">
            <v>Plainfield Community Middle School</v>
          </cell>
          <cell r="F588">
            <v>39</v>
          </cell>
          <cell r="G588">
            <v>40</v>
          </cell>
          <cell r="H588">
            <v>79</v>
          </cell>
          <cell r="I588">
            <v>63</v>
          </cell>
          <cell r="J588">
            <v>1</v>
          </cell>
          <cell r="K588">
            <v>1119</v>
          </cell>
          <cell r="L588">
            <v>364</v>
          </cell>
          <cell r="M588">
            <v>977</v>
          </cell>
          <cell r="N588">
            <v>1341</v>
          </cell>
        </row>
        <row r="589">
          <cell r="D589" t="str">
            <v>Central Elementary School</v>
          </cell>
          <cell r="F589">
            <v>13</v>
          </cell>
          <cell r="G589">
            <v>13</v>
          </cell>
          <cell r="H589">
            <v>21</v>
          </cell>
          <cell r="I589">
            <v>22</v>
          </cell>
          <cell r="K589">
            <v>499</v>
          </cell>
          <cell r="L589">
            <v>160</v>
          </cell>
          <cell r="M589">
            <v>408</v>
          </cell>
          <cell r="N589">
            <v>568</v>
          </cell>
        </row>
        <row r="590">
          <cell r="D590" t="str">
            <v>Little Quakers Academy</v>
          </cell>
          <cell r="F590">
            <v>7</v>
          </cell>
          <cell r="G590">
            <v>7</v>
          </cell>
          <cell r="H590">
            <v>2</v>
          </cell>
          <cell r="I590">
            <v>6</v>
          </cell>
          <cell r="K590">
            <v>155</v>
          </cell>
          <cell r="L590">
            <v>25</v>
          </cell>
          <cell r="M590">
            <v>152</v>
          </cell>
          <cell r="N590">
            <v>177</v>
          </cell>
        </row>
        <row r="591">
          <cell r="D591" t="str">
            <v>Van Buren Elementary School</v>
          </cell>
          <cell r="F591">
            <v>9</v>
          </cell>
          <cell r="G591">
            <v>13</v>
          </cell>
          <cell r="H591">
            <v>33</v>
          </cell>
          <cell r="I591">
            <v>15</v>
          </cell>
          <cell r="K591">
            <v>482</v>
          </cell>
          <cell r="L591">
            <v>187</v>
          </cell>
          <cell r="M591">
            <v>365</v>
          </cell>
          <cell r="N591">
            <v>552</v>
          </cell>
        </row>
        <row r="592">
          <cell r="D592" t="str">
            <v>Brentwood Elementary School</v>
          </cell>
          <cell r="E592">
            <v>1</v>
          </cell>
          <cell r="F592">
            <v>5</v>
          </cell>
          <cell r="G592">
            <v>18</v>
          </cell>
          <cell r="H592">
            <v>25</v>
          </cell>
          <cell r="I592">
            <v>22</v>
          </cell>
          <cell r="K592">
            <v>346</v>
          </cell>
          <cell r="L592">
            <v>132</v>
          </cell>
          <cell r="M592">
            <v>285</v>
          </cell>
          <cell r="N592">
            <v>417</v>
          </cell>
        </row>
        <row r="593">
          <cell r="D593" t="str">
            <v>Mill Creek East Elementary</v>
          </cell>
          <cell r="F593">
            <v>11</v>
          </cell>
          <cell r="G593">
            <v>6</v>
          </cell>
          <cell r="H593">
            <v>5</v>
          </cell>
          <cell r="I593">
            <v>9</v>
          </cell>
          <cell r="K593">
            <v>348</v>
          </cell>
          <cell r="L593">
            <v>122</v>
          </cell>
          <cell r="M593">
            <v>257</v>
          </cell>
          <cell r="N593">
            <v>379</v>
          </cell>
        </row>
        <row r="594">
          <cell r="D594" t="str">
            <v>Mill Creek West Elementary</v>
          </cell>
          <cell r="H594">
            <v>4</v>
          </cell>
          <cell r="I594">
            <v>4</v>
          </cell>
          <cell r="K594">
            <v>286</v>
          </cell>
          <cell r="L594">
            <v>107</v>
          </cell>
          <cell r="M594">
            <v>187</v>
          </cell>
          <cell r="N594">
            <v>294</v>
          </cell>
        </row>
        <row r="595">
          <cell r="D595" t="str">
            <v>Cascade Middle School</v>
          </cell>
          <cell r="E595">
            <v>1</v>
          </cell>
          <cell r="F595">
            <v>6</v>
          </cell>
          <cell r="G595">
            <v>2</v>
          </cell>
          <cell r="H595">
            <v>5</v>
          </cell>
          <cell r="I595">
            <v>6</v>
          </cell>
          <cell r="K595">
            <v>349</v>
          </cell>
          <cell r="L595">
            <v>119</v>
          </cell>
          <cell r="M595">
            <v>250</v>
          </cell>
          <cell r="N595">
            <v>369</v>
          </cell>
        </row>
        <row r="596">
          <cell r="D596" t="str">
            <v>Cascade Senior High School</v>
          </cell>
          <cell r="E596">
            <v>3</v>
          </cell>
          <cell r="F596">
            <v>5</v>
          </cell>
          <cell r="H596">
            <v>8</v>
          </cell>
          <cell r="I596">
            <v>7</v>
          </cell>
          <cell r="J596">
            <v>1</v>
          </cell>
          <cell r="K596">
            <v>407</v>
          </cell>
          <cell r="L596">
            <v>95</v>
          </cell>
          <cell r="M596">
            <v>336</v>
          </cell>
          <cell r="N596">
            <v>431</v>
          </cell>
        </row>
        <row r="597">
          <cell r="D597" t="str">
            <v>Blue River Valley Jr-Sr High Sch</v>
          </cell>
          <cell r="E597">
            <v>1</v>
          </cell>
          <cell r="F597">
            <v>4</v>
          </cell>
          <cell r="G597">
            <v>1</v>
          </cell>
          <cell r="H597">
            <v>3</v>
          </cell>
          <cell r="I597">
            <v>3</v>
          </cell>
          <cell r="K597">
            <v>281</v>
          </cell>
          <cell r="L597">
            <v>122</v>
          </cell>
          <cell r="M597">
            <v>171</v>
          </cell>
          <cell r="N597">
            <v>293</v>
          </cell>
        </row>
        <row r="598">
          <cell r="D598" t="str">
            <v>Blue River Valley Elementary Sch</v>
          </cell>
          <cell r="F598">
            <v>2</v>
          </cell>
          <cell r="H598">
            <v>4</v>
          </cell>
          <cell r="I598">
            <v>11</v>
          </cell>
          <cell r="K598">
            <v>386</v>
          </cell>
          <cell r="L598">
            <v>221</v>
          </cell>
          <cell r="M598">
            <v>182</v>
          </cell>
          <cell r="N598">
            <v>403</v>
          </cell>
        </row>
        <row r="599">
          <cell r="D599" t="str">
            <v>Tri Junior-Senior High School</v>
          </cell>
          <cell r="E599">
            <v>1</v>
          </cell>
          <cell r="H599">
            <v>7</v>
          </cell>
          <cell r="I599">
            <v>10</v>
          </cell>
          <cell r="K599">
            <v>392</v>
          </cell>
          <cell r="L599">
            <v>186</v>
          </cell>
          <cell r="M599">
            <v>224</v>
          </cell>
          <cell r="N599">
            <v>410</v>
          </cell>
        </row>
        <row r="600">
          <cell r="D600" t="str">
            <v>Tri-Elementary School</v>
          </cell>
          <cell r="F600">
            <v>2</v>
          </cell>
          <cell r="H600">
            <v>9</v>
          </cell>
          <cell r="I600">
            <v>8</v>
          </cell>
          <cell r="K600">
            <v>314</v>
          </cell>
          <cell r="L600">
            <v>165</v>
          </cell>
          <cell r="M600">
            <v>168</v>
          </cell>
          <cell r="N600">
            <v>333</v>
          </cell>
        </row>
        <row r="601">
          <cell r="D601" t="str">
            <v>Shenandoah Elementary School</v>
          </cell>
          <cell r="G601">
            <v>1</v>
          </cell>
          <cell r="H601">
            <v>15</v>
          </cell>
          <cell r="I601">
            <v>17</v>
          </cell>
          <cell r="K601">
            <v>588</v>
          </cell>
          <cell r="L601">
            <v>252</v>
          </cell>
          <cell r="M601">
            <v>369</v>
          </cell>
          <cell r="N601">
            <v>621</v>
          </cell>
        </row>
        <row r="602">
          <cell r="D602" t="str">
            <v>Shenandoah High School</v>
          </cell>
          <cell r="F602">
            <v>2</v>
          </cell>
          <cell r="G602">
            <v>2</v>
          </cell>
          <cell r="H602">
            <v>8</v>
          </cell>
          <cell r="I602">
            <v>14</v>
          </cell>
          <cell r="K602">
            <v>425</v>
          </cell>
          <cell r="L602">
            <v>129</v>
          </cell>
          <cell r="M602">
            <v>322</v>
          </cell>
          <cell r="N602">
            <v>451</v>
          </cell>
        </row>
        <row r="603">
          <cell r="D603" t="str">
            <v>Shenandoah Middle School</v>
          </cell>
          <cell r="F603">
            <v>2</v>
          </cell>
          <cell r="G603">
            <v>1</v>
          </cell>
          <cell r="H603">
            <v>8</v>
          </cell>
          <cell r="I603">
            <v>9</v>
          </cell>
          <cell r="K603">
            <v>324</v>
          </cell>
          <cell r="L603">
            <v>138</v>
          </cell>
          <cell r="M603">
            <v>206</v>
          </cell>
          <cell r="N603">
            <v>344</v>
          </cell>
        </row>
        <row r="604">
          <cell r="D604" t="str">
            <v>New Castle High School</v>
          </cell>
          <cell r="F604">
            <v>3</v>
          </cell>
          <cell r="G604">
            <v>16</v>
          </cell>
          <cell r="H604">
            <v>36</v>
          </cell>
          <cell r="I604">
            <v>37</v>
          </cell>
          <cell r="J604">
            <v>1</v>
          </cell>
          <cell r="K604">
            <v>880</v>
          </cell>
          <cell r="L604">
            <v>487</v>
          </cell>
          <cell r="M604">
            <v>486</v>
          </cell>
          <cell r="N604">
            <v>973</v>
          </cell>
        </row>
        <row r="605">
          <cell r="D605" t="str">
            <v>New Castle Middle School</v>
          </cell>
          <cell r="F605">
            <v>3</v>
          </cell>
          <cell r="G605">
            <v>7</v>
          </cell>
          <cell r="H605">
            <v>19</v>
          </cell>
          <cell r="I605">
            <v>25</v>
          </cell>
          <cell r="J605">
            <v>1</v>
          </cell>
          <cell r="K605">
            <v>446</v>
          </cell>
          <cell r="L605">
            <v>292</v>
          </cell>
          <cell r="M605">
            <v>209</v>
          </cell>
          <cell r="N605">
            <v>501</v>
          </cell>
        </row>
        <row r="606">
          <cell r="D606" t="str">
            <v>Eastwood Elementary School</v>
          </cell>
          <cell r="F606">
            <v>1</v>
          </cell>
          <cell r="G606">
            <v>7</v>
          </cell>
          <cell r="H606">
            <v>16</v>
          </cell>
          <cell r="I606">
            <v>13</v>
          </cell>
          <cell r="K606">
            <v>274</v>
          </cell>
          <cell r="L606">
            <v>245</v>
          </cell>
          <cell r="M606">
            <v>66</v>
          </cell>
          <cell r="N606">
            <v>311</v>
          </cell>
        </row>
        <row r="607">
          <cell r="D607" t="str">
            <v>Parker Elementary School</v>
          </cell>
          <cell r="E607">
            <v>1</v>
          </cell>
          <cell r="F607">
            <v>1</v>
          </cell>
          <cell r="G607">
            <v>5</v>
          </cell>
          <cell r="H607">
            <v>18</v>
          </cell>
          <cell r="I607">
            <v>32</v>
          </cell>
          <cell r="K607">
            <v>280</v>
          </cell>
          <cell r="L607">
            <v>236</v>
          </cell>
          <cell r="M607">
            <v>101</v>
          </cell>
          <cell r="N607">
            <v>337</v>
          </cell>
        </row>
        <row r="608">
          <cell r="D608" t="str">
            <v>James Whitcomb Riley Elem School</v>
          </cell>
          <cell r="F608">
            <v>10</v>
          </cell>
          <cell r="G608">
            <v>2</v>
          </cell>
          <cell r="H608">
            <v>12</v>
          </cell>
          <cell r="I608">
            <v>13</v>
          </cell>
          <cell r="K608">
            <v>265</v>
          </cell>
          <cell r="L608">
            <v>140</v>
          </cell>
          <cell r="M608">
            <v>162</v>
          </cell>
          <cell r="N608">
            <v>302</v>
          </cell>
        </row>
        <row r="609">
          <cell r="D609" t="str">
            <v>Sunnyside Elementary School</v>
          </cell>
          <cell r="H609">
            <v>6</v>
          </cell>
          <cell r="K609">
            <v>52</v>
          </cell>
          <cell r="L609">
            <v>33</v>
          </cell>
          <cell r="M609">
            <v>25</v>
          </cell>
          <cell r="N609">
            <v>58</v>
          </cell>
        </row>
        <row r="610">
          <cell r="D610" t="str">
            <v>Westwood Elementary School</v>
          </cell>
          <cell r="F610">
            <v>1</v>
          </cell>
          <cell r="G610">
            <v>2</v>
          </cell>
          <cell r="H610">
            <v>6</v>
          </cell>
          <cell r="I610">
            <v>19</v>
          </cell>
          <cell r="K610">
            <v>264</v>
          </cell>
          <cell r="L610">
            <v>110</v>
          </cell>
          <cell r="M610">
            <v>182</v>
          </cell>
          <cell r="N610">
            <v>292</v>
          </cell>
        </row>
        <row r="611">
          <cell r="D611" t="str">
            <v>Wilbur Wright Elementary School</v>
          </cell>
          <cell r="F611">
            <v>2</v>
          </cell>
          <cell r="G611">
            <v>8</v>
          </cell>
          <cell r="H611">
            <v>14</v>
          </cell>
          <cell r="I611">
            <v>21</v>
          </cell>
          <cell r="K611">
            <v>289</v>
          </cell>
          <cell r="L611">
            <v>234</v>
          </cell>
          <cell r="M611">
            <v>100</v>
          </cell>
          <cell r="N611">
            <v>334</v>
          </cell>
        </row>
        <row r="612">
          <cell r="D612" t="str">
            <v>Knightstown High School</v>
          </cell>
          <cell r="E612">
            <v>1</v>
          </cell>
          <cell r="F612">
            <v>1</v>
          </cell>
          <cell r="H612">
            <v>4</v>
          </cell>
          <cell r="I612">
            <v>9</v>
          </cell>
          <cell r="K612">
            <v>334</v>
          </cell>
          <cell r="L612">
            <v>138</v>
          </cell>
          <cell r="M612">
            <v>211</v>
          </cell>
          <cell r="N612">
            <v>349</v>
          </cell>
        </row>
        <row r="613">
          <cell r="D613" t="str">
            <v>Knightstown Intermediate School</v>
          </cell>
          <cell r="E613">
            <v>2</v>
          </cell>
          <cell r="F613">
            <v>2</v>
          </cell>
          <cell r="H613">
            <v>7</v>
          </cell>
          <cell r="I613">
            <v>14</v>
          </cell>
          <cell r="K613">
            <v>380</v>
          </cell>
          <cell r="L613">
            <v>217</v>
          </cell>
          <cell r="M613">
            <v>188</v>
          </cell>
          <cell r="N613">
            <v>405</v>
          </cell>
        </row>
        <row r="614">
          <cell r="D614" t="str">
            <v>Knightstown Elementary School</v>
          </cell>
          <cell r="H614">
            <v>5</v>
          </cell>
          <cell r="I614">
            <v>6</v>
          </cell>
          <cell r="K614">
            <v>304</v>
          </cell>
          <cell r="L614">
            <v>165</v>
          </cell>
          <cell r="M614">
            <v>150</v>
          </cell>
          <cell r="N614">
            <v>315</v>
          </cell>
        </row>
        <row r="615">
          <cell r="D615" t="str">
            <v>Taylor High School</v>
          </cell>
          <cell r="E615">
            <v>1</v>
          </cell>
          <cell r="F615">
            <v>4</v>
          </cell>
          <cell r="G615">
            <v>28</v>
          </cell>
          <cell r="H615">
            <v>22</v>
          </cell>
          <cell r="I615">
            <v>34</v>
          </cell>
          <cell r="K615">
            <v>290</v>
          </cell>
          <cell r="L615">
            <v>174</v>
          </cell>
          <cell r="M615">
            <v>205</v>
          </cell>
          <cell r="N615">
            <v>379</v>
          </cell>
        </row>
        <row r="616">
          <cell r="D616" t="str">
            <v>Taylor Elementary School</v>
          </cell>
          <cell r="F616">
            <v>7</v>
          </cell>
          <cell r="G616">
            <v>72</v>
          </cell>
          <cell r="H616">
            <v>39</v>
          </cell>
          <cell r="I616">
            <v>81</v>
          </cell>
          <cell r="K616">
            <v>458</v>
          </cell>
          <cell r="L616">
            <v>418</v>
          </cell>
          <cell r="M616">
            <v>239</v>
          </cell>
          <cell r="N616">
            <v>657</v>
          </cell>
        </row>
        <row r="617">
          <cell r="D617" t="str">
            <v>Taylor Middle School</v>
          </cell>
          <cell r="E617">
            <v>1</v>
          </cell>
          <cell r="F617">
            <v>2</v>
          </cell>
          <cell r="G617">
            <v>23</v>
          </cell>
          <cell r="H617">
            <v>21</v>
          </cell>
          <cell r="I617">
            <v>35</v>
          </cell>
          <cell r="K617">
            <v>174</v>
          </cell>
          <cell r="L617">
            <v>164</v>
          </cell>
          <cell r="M617">
            <v>92</v>
          </cell>
          <cell r="N617">
            <v>256</v>
          </cell>
        </row>
        <row r="618">
          <cell r="D618" t="str">
            <v>Northwestern Senior High School</v>
          </cell>
          <cell r="E618">
            <v>1</v>
          </cell>
          <cell r="F618">
            <v>3</v>
          </cell>
          <cell r="G618">
            <v>10</v>
          </cell>
          <cell r="H618">
            <v>33</v>
          </cell>
          <cell r="I618">
            <v>19</v>
          </cell>
          <cell r="K618">
            <v>529</v>
          </cell>
          <cell r="L618">
            <v>123</v>
          </cell>
          <cell r="M618">
            <v>472</v>
          </cell>
          <cell r="N618">
            <v>595</v>
          </cell>
        </row>
        <row r="619">
          <cell r="D619" t="str">
            <v>Northwestern Elementary School</v>
          </cell>
          <cell r="E619">
            <v>2</v>
          </cell>
          <cell r="F619">
            <v>1</v>
          </cell>
          <cell r="G619">
            <v>12</v>
          </cell>
          <cell r="H619">
            <v>13</v>
          </cell>
          <cell r="I619">
            <v>28</v>
          </cell>
          <cell r="K619">
            <v>617</v>
          </cell>
          <cell r="L619">
            <v>135</v>
          </cell>
          <cell r="M619">
            <v>538</v>
          </cell>
          <cell r="N619">
            <v>673</v>
          </cell>
        </row>
        <row r="620">
          <cell r="D620" t="str">
            <v>Howard Elementary School</v>
          </cell>
          <cell r="F620">
            <v>1</v>
          </cell>
          <cell r="G620">
            <v>7</v>
          </cell>
          <cell r="H620">
            <v>5</v>
          </cell>
          <cell r="I620">
            <v>20</v>
          </cell>
          <cell r="K620">
            <v>230</v>
          </cell>
          <cell r="L620">
            <v>130</v>
          </cell>
          <cell r="M620">
            <v>133</v>
          </cell>
          <cell r="N620">
            <v>263</v>
          </cell>
        </row>
        <row r="621">
          <cell r="D621" t="str">
            <v>Northwestern Middle School</v>
          </cell>
          <cell r="F621">
            <v>2</v>
          </cell>
          <cell r="G621">
            <v>5</v>
          </cell>
          <cell r="H621">
            <v>18</v>
          </cell>
          <cell r="I621">
            <v>17</v>
          </cell>
          <cell r="K621">
            <v>244</v>
          </cell>
          <cell r="L621">
            <v>61</v>
          </cell>
          <cell r="M621">
            <v>225</v>
          </cell>
          <cell r="N621">
            <v>286</v>
          </cell>
        </row>
        <row r="622">
          <cell r="D622" t="str">
            <v>Eastern Elementary School</v>
          </cell>
          <cell r="F622">
            <v>5</v>
          </cell>
          <cell r="G622">
            <v>6</v>
          </cell>
          <cell r="H622">
            <v>24</v>
          </cell>
          <cell r="I622">
            <v>20</v>
          </cell>
          <cell r="K622">
            <v>602</v>
          </cell>
          <cell r="L622">
            <v>266</v>
          </cell>
          <cell r="M622">
            <v>391</v>
          </cell>
          <cell r="N622">
            <v>657</v>
          </cell>
        </row>
        <row r="623">
          <cell r="D623" t="str">
            <v>Eastern Middle School</v>
          </cell>
          <cell r="E623">
            <v>1</v>
          </cell>
          <cell r="G623">
            <v>3</v>
          </cell>
          <cell r="H623">
            <v>8</v>
          </cell>
          <cell r="I623">
            <v>13</v>
          </cell>
          <cell r="K623">
            <v>319</v>
          </cell>
          <cell r="L623">
            <v>132</v>
          </cell>
          <cell r="M623">
            <v>212</v>
          </cell>
          <cell r="N623">
            <v>344</v>
          </cell>
        </row>
        <row r="624">
          <cell r="D624" t="str">
            <v>Eastern High School</v>
          </cell>
          <cell r="E624">
            <v>2</v>
          </cell>
          <cell r="F624">
            <v>6</v>
          </cell>
          <cell r="G624">
            <v>5</v>
          </cell>
          <cell r="H624">
            <v>18</v>
          </cell>
          <cell r="I624">
            <v>17</v>
          </cell>
          <cell r="K624">
            <v>481</v>
          </cell>
          <cell r="L624">
            <v>163</v>
          </cell>
          <cell r="M624">
            <v>366</v>
          </cell>
          <cell r="N624">
            <v>529</v>
          </cell>
        </row>
        <row r="625">
          <cell r="D625" t="str">
            <v>Western High School</v>
          </cell>
          <cell r="E625">
            <v>2</v>
          </cell>
          <cell r="F625">
            <v>12</v>
          </cell>
          <cell r="G625">
            <v>36</v>
          </cell>
          <cell r="H625">
            <v>29</v>
          </cell>
          <cell r="I625">
            <v>32</v>
          </cell>
          <cell r="J625">
            <v>1</v>
          </cell>
          <cell r="K625">
            <v>738</v>
          </cell>
          <cell r="L625">
            <v>208</v>
          </cell>
          <cell r="M625">
            <v>642</v>
          </cell>
          <cell r="N625">
            <v>850</v>
          </cell>
        </row>
        <row r="626">
          <cell r="D626" t="str">
            <v>Western Middle School</v>
          </cell>
          <cell r="E626">
            <v>1</v>
          </cell>
          <cell r="F626">
            <v>13</v>
          </cell>
          <cell r="G626">
            <v>30</v>
          </cell>
          <cell r="H626">
            <v>21</v>
          </cell>
          <cell r="I626">
            <v>30</v>
          </cell>
          <cell r="K626">
            <v>543</v>
          </cell>
          <cell r="L626">
            <v>201</v>
          </cell>
          <cell r="M626">
            <v>437</v>
          </cell>
          <cell r="N626">
            <v>638</v>
          </cell>
        </row>
        <row r="627">
          <cell r="D627" t="str">
            <v>Western Intermediate School</v>
          </cell>
          <cell r="E627">
            <v>2</v>
          </cell>
          <cell r="F627">
            <v>14</v>
          </cell>
          <cell r="G627">
            <v>32</v>
          </cell>
          <cell r="H627">
            <v>18</v>
          </cell>
          <cell r="I627">
            <v>30</v>
          </cell>
          <cell r="K627">
            <v>531</v>
          </cell>
          <cell r="L627">
            <v>247</v>
          </cell>
          <cell r="M627">
            <v>380</v>
          </cell>
          <cell r="N627">
            <v>627</v>
          </cell>
        </row>
        <row r="628">
          <cell r="D628" t="str">
            <v>Western Primary School</v>
          </cell>
          <cell r="F628">
            <v>11</v>
          </cell>
          <cell r="G628">
            <v>22</v>
          </cell>
          <cell r="H628">
            <v>19</v>
          </cell>
          <cell r="I628">
            <v>29</v>
          </cell>
          <cell r="K628">
            <v>505</v>
          </cell>
          <cell r="L628">
            <v>218</v>
          </cell>
          <cell r="M628">
            <v>368</v>
          </cell>
          <cell r="N628">
            <v>586</v>
          </cell>
        </row>
        <row r="629">
          <cell r="D629" t="str">
            <v>Sycamore Elementary School</v>
          </cell>
          <cell r="E629">
            <v>1</v>
          </cell>
          <cell r="F629">
            <v>21</v>
          </cell>
          <cell r="G629">
            <v>164</v>
          </cell>
          <cell r="H629">
            <v>40</v>
          </cell>
          <cell r="I629">
            <v>94</v>
          </cell>
          <cell r="K629">
            <v>256</v>
          </cell>
          <cell r="L629">
            <v>411</v>
          </cell>
          <cell r="M629">
            <v>165</v>
          </cell>
          <cell r="N629">
            <v>576</v>
          </cell>
        </row>
        <row r="630">
          <cell r="D630" t="str">
            <v>Bon Air Elementary School</v>
          </cell>
          <cell r="E630">
            <v>1</v>
          </cell>
          <cell r="G630">
            <v>56</v>
          </cell>
          <cell r="H630">
            <v>29</v>
          </cell>
          <cell r="I630">
            <v>40</v>
          </cell>
          <cell r="K630">
            <v>214</v>
          </cell>
          <cell r="L630">
            <v>272</v>
          </cell>
          <cell r="M630">
            <v>68</v>
          </cell>
          <cell r="N630">
            <v>340</v>
          </cell>
        </row>
        <row r="631">
          <cell r="D631" t="str">
            <v>Boulevard Elementary School</v>
          </cell>
          <cell r="E631">
            <v>1</v>
          </cell>
          <cell r="G631">
            <v>34</v>
          </cell>
          <cell r="H631">
            <v>34</v>
          </cell>
          <cell r="I631">
            <v>49</v>
          </cell>
          <cell r="K631">
            <v>248</v>
          </cell>
          <cell r="L631">
            <v>212</v>
          </cell>
          <cell r="M631">
            <v>154</v>
          </cell>
          <cell r="N631">
            <v>366</v>
          </cell>
        </row>
        <row r="632">
          <cell r="D632" t="str">
            <v>Bon Air Middle School</v>
          </cell>
          <cell r="G632">
            <v>43</v>
          </cell>
          <cell r="H632">
            <v>27</v>
          </cell>
          <cell r="I632">
            <v>27</v>
          </cell>
          <cell r="K632">
            <v>179</v>
          </cell>
          <cell r="L632">
            <v>223</v>
          </cell>
          <cell r="M632">
            <v>53</v>
          </cell>
          <cell r="N632">
            <v>276</v>
          </cell>
        </row>
        <row r="633">
          <cell r="D633" t="str">
            <v>Central Middle School</v>
          </cell>
          <cell r="E633">
            <v>2</v>
          </cell>
          <cell r="F633">
            <v>10</v>
          </cell>
          <cell r="G633">
            <v>91</v>
          </cell>
          <cell r="H633">
            <v>36</v>
          </cell>
          <cell r="I633">
            <v>82</v>
          </cell>
          <cell r="K633">
            <v>333</v>
          </cell>
          <cell r="L633">
            <v>309</v>
          </cell>
          <cell r="M633">
            <v>245</v>
          </cell>
          <cell r="N633">
            <v>554</v>
          </cell>
        </row>
        <row r="634">
          <cell r="D634" t="str">
            <v>Elwood Haynes Elementary School</v>
          </cell>
          <cell r="F634">
            <v>5</v>
          </cell>
          <cell r="G634">
            <v>179</v>
          </cell>
          <cell r="H634">
            <v>45</v>
          </cell>
          <cell r="I634">
            <v>112</v>
          </cell>
          <cell r="K634">
            <v>373</v>
          </cell>
          <cell r="L634">
            <v>601</v>
          </cell>
          <cell r="M634">
            <v>113</v>
          </cell>
          <cell r="N634">
            <v>714</v>
          </cell>
        </row>
        <row r="635">
          <cell r="D635" t="str">
            <v>Maple Crest Middle School</v>
          </cell>
          <cell r="F635">
            <v>1</v>
          </cell>
          <cell r="G635">
            <v>95</v>
          </cell>
          <cell r="H635">
            <v>22</v>
          </cell>
          <cell r="I635">
            <v>45</v>
          </cell>
          <cell r="K635">
            <v>250</v>
          </cell>
          <cell r="L635">
            <v>258</v>
          </cell>
          <cell r="M635">
            <v>155</v>
          </cell>
          <cell r="N635">
            <v>413</v>
          </cell>
        </row>
        <row r="636">
          <cell r="D636" t="str">
            <v>Lafayette Park Elementary School</v>
          </cell>
          <cell r="F636">
            <v>1</v>
          </cell>
          <cell r="G636">
            <v>68</v>
          </cell>
          <cell r="H636">
            <v>29</v>
          </cell>
          <cell r="I636">
            <v>59</v>
          </cell>
          <cell r="K636">
            <v>336</v>
          </cell>
          <cell r="L636">
            <v>289</v>
          </cell>
          <cell r="M636">
            <v>204</v>
          </cell>
          <cell r="N636">
            <v>493</v>
          </cell>
        </row>
        <row r="637">
          <cell r="D637" t="str">
            <v>Pettit Park School</v>
          </cell>
          <cell r="G637">
            <v>33</v>
          </cell>
          <cell r="H637">
            <v>10</v>
          </cell>
          <cell r="I637">
            <v>38</v>
          </cell>
          <cell r="K637">
            <v>179</v>
          </cell>
          <cell r="L637">
            <v>209</v>
          </cell>
          <cell r="M637">
            <v>51</v>
          </cell>
          <cell r="N637">
            <v>260</v>
          </cell>
        </row>
        <row r="638">
          <cell r="D638" t="str">
            <v>Wallace Elementary School</v>
          </cell>
          <cell r="E638">
            <v>1</v>
          </cell>
          <cell r="F638">
            <v>3</v>
          </cell>
          <cell r="G638">
            <v>34</v>
          </cell>
          <cell r="H638">
            <v>32</v>
          </cell>
          <cell r="I638">
            <v>55</v>
          </cell>
          <cell r="K638">
            <v>233</v>
          </cell>
          <cell r="L638">
            <v>181</v>
          </cell>
          <cell r="M638">
            <v>177</v>
          </cell>
          <cell r="N638">
            <v>358</v>
          </cell>
        </row>
        <row r="639">
          <cell r="D639" t="str">
            <v>Kokomo High School</v>
          </cell>
          <cell r="E639">
            <v>7</v>
          </cell>
          <cell r="F639">
            <v>48</v>
          </cell>
          <cell r="G639">
            <v>295</v>
          </cell>
          <cell r="H639">
            <v>121</v>
          </cell>
          <cell r="I639">
            <v>174</v>
          </cell>
          <cell r="K639">
            <v>1185</v>
          </cell>
          <cell r="L639">
            <v>892</v>
          </cell>
          <cell r="M639">
            <v>938</v>
          </cell>
          <cell r="N639">
            <v>1830</v>
          </cell>
        </row>
        <row r="640">
          <cell r="D640" t="str">
            <v>Andrews Elementary School</v>
          </cell>
          <cell r="E640">
            <v>1</v>
          </cell>
          <cell r="F640">
            <v>1</v>
          </cell>
          <cell r="G640">
            <v>3</v>
          </cell>
          <cell r="H640">
            <v>15</v>
          </cell>
          <cell r="I640">
            <v>5</v>
          </cell>
          <cell r="K640">
            <v>337</v>
          </cell>
          <cell r="L640">
            <v>172</v>
          </cell>
          <cell r="M640">
            <v>190</v>
          </cell>
          <cell r="N640">
            <v>362</v>
          </cell>
        </row>
        <row r="641">
          <cell r="D641" t="str">
            <v>Riverview School</v>
          </cell>
          <cell r="E641">
            <v>3</v>
          </cell>
          <cell r="G641">
            <v>2</v>
          </cell>
          <cell r="H641">
            <v>29</v>
          </cell>
          <cell r="I641">
            <v>10</v>
          </cell>
          <cell r="K641">
            <v>537</v>
          </cell>
          <cell r="L641">
            <v>272</v>
          </cell>
          <cell r="M641">
            <v>309</v>
          </cell>
          <cell r="N641">
            <v>581</v>
          </cell>
        </row>
        <row r="642">
          <cell r="D642" t="str">
            <v>Roanoke Elementary School</v>
          </cell>
          <cell r="F642">
            <v>1</v>
          </cell>
          <cell r="H642">
            <v>13</v>
          </cell>
          <cell r="I642">
            <v>4</v>
          </cell>
          <cell r="K642">
            <v>400</v>
          </cell>
          <cell r="L642">
            <v>119</v>
          </cell>
          <cell r="M642">
            <v>299</v>
          </cell>
          <cell r="N642">
            <v>418</v>
          </cell>
        </row>
        <row r="643">
          <cell r="D643" t="str">
            <v>Salamonie School</v>
          </cell>
          <cell r="G643">
            <v>2</v>
          </cell>
          <cell r="H643">
            <v>14</v>
          </cell>
          <cell r="I643">
            <v>11</v>
          </cell>
          <cell r="J643">
            <v>1</v>
          </cell>
          <cell r="K643">
            <v>269</v>
          </cell>
          <cell r="L643">
            <v>137</v>
          </cell>
          <cell r="M643">
            <v>160</v>
          </cell>
          <cell r="N643">
            <v>297</v>
          </cell>
        </row>
        <row r="644">
          <cell r="D644" t="str">
            <v>Crestview Middle School</v>
          </cell>
          <cell r="E644">
            <v>1</v>
          </cell>
          <cell r="F644">
            <v>6</v>
          </cell>
          <cell r="G644">
            <v>2</v>
          </cell>
          <cell r="H644">
            <v>27</v>
          </cell>
          <cell r="I644">
            <v>22</v>
          </cell>
          <cell r="J644">
            <v>1</v>
          </cell>
          <cell r="K644">
            <v>581</v>
          </cell>
          <cell r="L644">
            <v>293</v>
          </cell>
          <cell r="M644">
            <v>347</v>
          </cell>
          <cell r="N644">
            <v>640</v>
          </cell>
        </row>
        <row r="645">
          <cell r="D645" t="str">
            <v>Huntington North High School</v>
          </cell>
          <cell r="E645">
            <v>3</v>
          </cell>
          <cell r="F645">
            <v>6</v>
          </cell>
          <cell r="G645">
            <v>7</v>
          </cell>
          <cell r="H645">
            <v>62</v>
          </cell>
          <cell r="I645">
            <v>28</v>
          </cell>
          <cell r="K645">
            <v>1353</v>
          </cell>
          <cell r="L645">
            <v>551</v>
          </cell>
          <cell r="M645">
            <v>908</v>
          </cell>
          <cell r="N645">
            <v>1459</v>
          </cell>
        </row>
        <row r="646">
          <cell r="D646" t="str">
            <v>Flint Springs Elementary</v>
          </cell>
          <cell r="E646">
            <v>2</v>
          </cell>
          <cell r="F646">
            <v>7</v>
          </cell>
          <cell r="G646">
            <v>4</v>
          </cell>
          <cell r="H646">
            <v>13</v>
          </cell>
          <cell r="I646">
            <v>13</v>
          </cell>
          <cell r="J646">
            <v>1</v>
          </cell>
          <cell r="K646">
            <v>429</v>
          </cell>
          <cell r="L646">
            <v>248</v>
          </cell>
          <cell r="M646">
            <v>221</v>
          </cell>
          <cell r="N646">
            <v>469</v>
          </cell>
        </row>
        <row r="647">
          <cell r="D647" t="str">
            <v>Huntington Schools Preschool</v>
          </cell>
          <cell r="F647">
            <v>3</v>
          </cell>
          <cell r="H647">
            <v>4</v>
          </cell>
          <cell r="I647">
            <v>4</v>
          </cell>
          <cell r="K647">
            <v>112</v>
          </cell>
          <cell r="L647">
            <v>53</v>
          </cell>
          <cell r="M647">
            <v>70</v>
          </cell>
          <cell r="N647">
            <v>123</v>
          </cell>
        </row>
        <row r="648">
          <cell r="D648" t="str">
            <v>Lincoln Elementary School</v>
          </cell>
          <cell r="E648">
            <v>2</v>
          </cell>
          <cell r="G648">
            <v>1</v>
          </cell>
          <cell r="H648">
            <v>10</v>
          </cell>
          <cell r="I648">
            <v>13</v>
          </cell>
          <cell r="K648">
            <v>333</v>
          </cell>
          <cell r="L648">
            <v>277</v>
          </cell>
          <cell r="M648">
            <v>82</v>
          </cell>
          <cell r="N648">
            <v>359</v>
          </cell>
        </row>
        <row r="649">
          <cell r="D649" t="str">
            <v>Horace Mann Elementary</v>
          </cell>
          <cell r="E649">
            <v>4</v>
          </cell>
          <cell r="G649">
            <v>2</v>
          </cell>
          <cell r="H649">
            <v>16</v>
          </cell>
          <cell r="I649">
            <v>4</v>
          </cell>
          <cell r="K649">
            <v>392</v>
          </cell>
          <cell r="L649">
            <v>260</v>
          </cell>
          <cell r="M649">
            <v>158</v>
          </cell>
          <cell r="N649">
            <v>418</v>
          </cell>
        </row>
        <row r="650">
          <cell r="D650" t="str">
            <v>Medora Jr &amp; Sr High School</v>
          </cell>
          <cell r="E650">
            <v>2</v>
          </cell>
          <cell r="H650">
            <v>2</v>
          </cell>
          <cell r="I650">
            <v>2</v>
          </cell>
          <cell r="K650">
            <v>79</v>
          </cell>
          <cell r="L650">
            <v>65</v>
          </cell>
          <cell r="M650">
            <v>20</v>
          </cell>
          <cell r="N650">
            <v>85</v>
          </cell>
        </row>
        <row r="651">
          <cell r="D651" t="str">
            <v>Medora Elementary School</v>
          </cell>
          <cell r="H651">
            <v>2</v>
          </cell>
          <cell r="I651">
            <v>5</v>
          </cell>
          <cell r="K651">
            <v>70</v>
          </cell>
          <cell r="L651">
            <v>66</v>
          </cell>
          <cell r="M651">
            <v>11</v>
          </cell>
          <cell r="N651">
            <v>77</v>
          </cell>
        </row>
        <row r="652">
          <cell r="D652" t="str">
            <v>Cortland Elementary School</v>
          </cell>
          <cell r="F652">
            <v>1</v>
          </cell>
          <cell r="G652">
            <v>3</v>
          </cell>
          <cell r="H652">
            <v>3</v>
          </cell>
          <cell r="I652">
            <v>5</v>
          </cell>
          <cell r="K652">
            <v>112</v>
          </cell>
          <cell r="L652">
            <v>43</v>
          </cell>
          <cell r="M652">
            <v>81</v>
          </cell>
          <cell r="N652">
            <v>124</v>
          </cell>
        </row>
        <row r="653">
          <cell r="D653" t="str">
            <v>Seymour Senior High School</v>
          </cell>
          <cell r="F653">
            <v>19</v>
          </cell>
          <cell r="G653">
            <v>9</v>
          </cell>
          <cell r="H653">
            <v>352</v>
          </cell>
          <cell r="I653">
            <v>49</v>
          </cell>
          <cell r="J653">
            <v>2</v>
          </cell>
          <cell r="K653">
            <v>1091</v>
          </cell>
          <cell r="L653">
            <v>691</v>
          </cell>
          <cell r="M653">
            <v>831</v>
          </cell>
          <cell r="N653">
            <v>1522</v>
          </cell>
        </row>
        <row r="654">
          <cell r="D654" t="str">
            <v>Margaret R Brown Elementary School</v>
          </cell>
          <cell r="E654">
            <v>1</v>
          </cell>
          <cell r="F654">
            <v>6</v>
          </cell>
          <cell r="G654">
            <v>9</v>
          </cell>
          <cell r="H654">
            <v>356</v>
          </cell>
          <cell r="I654">
            <v>17</v>
          </cell>
          <cell r="K654">
            <v>203</v>
          </cell>
          <cell r="L654">
            <v>405</v>
          </cell>
          <cell r="M654">
            <v>187</v>
          </cell>
          <cell r="N654">
            <v>592</v>
          </cell>
        </row>
        <row r="655">
          <cell r="D655" t="str">
            <v>Seymour Middle School</v>
          </cell>
          <cell r="E655">
            <v>2</v>
          </cell>
          <cell r="F655">
            <v>23</v>
          </cell>
          <cell r="G655">
            <v>12</v>
          </cell>
          <cell r="H655">
            <v>326</v>
          </cell>
          <cell r="I655">
            <v>43</v>
          </cell>
          <cell r="K655">
            <v>668</v>
          </cell>
          <cell r="L655">
            <v>605</v>
          </cell>
          <cell r="M655">
            <v>469</v>
          </cell>
          <cell r="N655">
            <v>1074</v>
          </cell>
        </row>
        <row r="656">
          <cell r="D656" t="str">
            <v>Emerson Elementary School</v>
          </cell>
          <cell r="E656">
            <v>1</v>
          </cell>
          <cell r="F656">
            <v>5</v>
          </cell>
          <cell r="G656">
            <v>5</v>
          </cell>
          <cell r="H656">
            <v>25</v>
          </cell>
          <cell r="I656">
            <v>17</v>
          </cell>
          <cell r="K656">
            <v>293</v>
          </cell>
          <cell r="L656">
            <v>140</v>
          </cell>
          <cell r="M656">
            <v>206</v>
          </cell>
          <cell r="N656">
            <v>346</v>
          </cell>
        </row>
        <row r="657">
          <cell r="D657" t="str">
            <v>Seymour-Jackson Elementary School</v>
          </cell>
          <cell r="F657">
            <v>13</v>
          </cell>
          <cell r="G657">
            <v>4</v>
          </cell>
          <cell r="H657">
            <v>268</v>
          </cell>
          <cell r="I657">
            <v>22</v>
          </cell>
          <cell r="K657">
            <v>316</v>
          </cell>
          <cell r="L657">
            <v>390</v>
          </cell>
          <cell r="M657">
            <v>233</v>
          </cell>
          <cell r="N657">
            <v>623</v>
          </cell>
        </row>
        <row r="658">
          <cell r="D658" t="str">
            <v>Seymour-Redding Elementary School</v>
          </cell>
          <cell r="E658">
            <v>2</v>
          </cell>
          <cell r="F658">
            <v>5</v>
          </cell>
          <cell r="G658">
            <v>5</v>
          </cell>
          <cell r="H658">
            <v>138</v>
          </cell>
          <cell r="I658">
            <v>25</v>
          </cell>
          <cell r="J658">
            <v>1</v>
          </cell>
          <cell r="K658">
            <v>402</v>
          </cell>
          <cell r="L658">
            <v>356</v>
          </cell>
          <cell r="M658">
            <v>222</v>
          </cell>
          <cell r="N658">
            <v>578</v>
          </cell>
        </row>
        <row r="659">
          <cell r="D659" t="str">
            <v>Brownstown Central Middle School</v>
          </cell>
          <cell r="E659">
            <v>2</v>
          </cell>
          <cell r="H659">
            <v>8</v>
          </cell>
          <cell r="I659">
            <v>4</v>
          </cell>
          <cell r="K659">
            <v>346</v>
          </cell>
          <cell r="L659">
            <v>152</v>
          </cell>
          <cell r="M659">
            <v>208</v>
          </cell>
          <cell r="N659">
            <v>360</v>
          </cell>
        </row>
        <row r="660">
          <cell r="D660" t="str">
            <v>Brownstown Central High School</v>
          </cell>
          <cell r="E660">
            <v>1</v>
          </cell>
          <cell r="F660">
            <v>4</v>
          </cell>
          <cell r="H660">
            <v>12</v>
          </cell>
          <cell r="I660">
            <v>3</v>
          </cell>
          <cell r="K660">
            <v>543</v>
          </cell>
          <cell r="L660">
            <v>167</v>
          </cell>
          <cell r="M660">
            <v>396</v>
          </cell>
          <cell r="N660">
            <v>563</v>
          </cell>
        </row>
        <row r="661">
          <cell r="D661" t="str">
            <v>Brownstown Elementary School</v>
          </cell>
          <cell r="E661">
            <v>1</v>
          </cell>
          <cell r="F661">
            <v>2</v>
          </cell>
          <cell r="G661">
            <v>1</v>
          </cell>
          <cell r="H661">
            <v>16</v>
          </cell>
          <cell r="I661">
            <v>15</v>
          </cell>
          <cell r="K661">
            <v>635</v>
          </cell>
          <cell r="L661">
            <v>326</v>
          </cell>
          <cell r="M661">
            <v>344</v>
          </cell>
          <cell r="N661">
            <v>670</v>
          </cell>
        </row>
        <row r="662">
          <cell r="D662" t="str">
            <v>Crothersville Jr-Sr High School</v>
          </cell>
          <cell r="F662">
            <v>2</v>
          </cell>
          <cell r="G662">
            <v>4</v>
          </cell>
          <cell r="H662">
            <v>7</v>
          </cell>
          <cell r="I662">
            <v>5</v>
          </cell>
          <cell r="K662">
            <v>170</v>
          </cell>
          <cell r="L662">
            <v>92</v>
          </cell>
          <cell r="M662">
            <v>96</v>
          </cell>
          <cell r="N662">
            <v>188</v>
          </cell>
        </row>
        <row r="663">
          <cell r="D663" t="str">
            <v>Crothersville Elementary School</v>
          </cell>
          <cell r="G663">
            <v>3</v>
          </cell>
          <cell r="H663">
            <v>12</v>
          </cell>
          <cell r="I663">
            <v>3</v>
          </cell>
          <cell r="K663">
            <v>227</v>
          </cell>
          <cell r="L663">
            <v>132</v>
          </cell>
          <cell r="M663">
            <v>113</v>
          </cell>
          <cell r="N663">
            <v>245</v>
          </cell>
        </row>
        <row r="664">
          <cell r="D664" t="str">
            <v>Kankakee Valley High School</v>
          </cell>
          <cell r="E664">
            <v>3</v>
          </cell>
          <cell r="F664">
            <v>6</v>
          </cell>
          <cell r="G664">
            <v>9</v>
          </cell>
          <cell r="H664">
            <v>105</v>
          </cell>
          <cell r="I664">
            <v>12</v>
          </cell>
          <cell r="K664">
            <v>906</v>
          </cell>
          <cell r="L664">
            <v>401</v>
          </cell>
          <cell r="M664">
            <v>640</v>
          </cell>
          <cell r="N664">
            <v>1041</v>
          </cell>
        </row>
        <row r="665">
          <cell r="D665" t="str">
            <v>Kankakee Valley Middle School</v>
          </cell>
          <cell r="E665">
            <v>1</v>
          </cell>
          <cell r="F665">
            <v>1</v>
          </cell>
          <cell r="G665">
            <v>1</v>
          </cell>
          <cell r="H665">
            <v>83</v>
          </cell>
          <cell r="I665">
            <v>6</v>
          </cell>
          <cell r="K665">
            <v>713</v>
          </cell>
          <cell r="L665">
            <v>323</v>
          </cell>
          <cell r="M665">
            <v>482</v>
          </cell>
          <cell r="N665">
            <v>805</v>
          </cell>
        </row>
        <row r="666">
          <cell r="D666" t="str">
            <v>DeMotte Elementary School</v>
          </cell>
          <cell r="E666">
            <v>1</v>
          </cell>
          <cell r="F666">
            <v>4</v>
          </cell>
          <cell r="G666">
            <v>3</v>
          </cell>
          <cell r="H666">
            <v>109</v>
          </cell>
          <cell r="I666">
            <v>10</v>
          </cell>
          <cell r="K666">
            <v>546</v>
          </cell>
          <cell r="L666">
            <v>293</v>
          </cell>
          <cell r="M666">
            <v>380</v>
          </cell>
          <cell r="N666">
            <v>673</v>
          </cell>
        </row>
        <row r="667">
          <cell r="D667" t="str">
            <v>Wheatfield Elementary School</v>
          </cell>
          <cell r="F667">
            <v>4</v>
          </cell>
          <cell r="H667">
            <v>21</v>
          </cell>
          <cell r="I667">
            <v>3</v>
          </cell>
          <cell r="K667">
            <v>309</v>
          </cell>
          <cell r="L667">
            <v>166</v>
          </cell>
          <cell r="M667">
            <v>171</v>
          </cell>
          <cell r="N667">
            <v>337</v>
          </cell>
        </row>
        <row r="668">
          <cell r="D668" t="str">
            <v>Kankakee Valley Intermediate Sch</v>
          </cell>
          <cell r="E668">
            <v>1</v>
          </cell>
          <cell r="F668">
            <v>3</v>
          </cell>
          <cell r="G668">
            <v>2</v>
          </cell>
          <cell r="H668">
            <v>45</v>
          </cell>
          <cell r="I668">
            <v>5</v>
          </cell>
          <cell r="J668">
            <v>1</v>
          </cell>
          <cell r="K668">
            <v>444</v>
          </cell>
          <cell r="L668">
            <v>231</v>
          </cell>
          <cell r="M668">
            <v>270</v>
          </cell>
          <cell r="N668">
            <v>501</v>
          </cell>
        </row>
        <row r="669">
          <cell r="D669" t="str">
            <v>Rensselaer Central High School</v>
          </cell>
          <cell r="E669">
            <v>1</v>
          </cell>
          <cell r="F669">
            <v>3</v>
          </cell>
          <cell r="G669">
            <v>2</v>
          </cell>
          <cell r="H669">
            <v>51</v>
          </cell>
          <cell r="I669">
            <v>10</v>
          </cell>
          <cell r="K669">
            <v>432</v>
          </cell>
          <cell r="L669">
            <v>217</v>
          </cell>
          <cell r="M669">
            <v>282</v>
          </cell>
          <cell r="N669">
            <v>499</v>
          </cell>
        </row>
        <row r="670">
          <cell r="D670" t="str">
            <v>Van Rensselaer Elementary School</v>
          </cell>
          <cell r="E670">
            <v>2</v>
          </cell>
          <cell r="F670">
            <v>1</v>
          </cell>
          <cell r="G670">
            <v>1</v>
          </cell>
          <cell r="H670">
            <v>48</v>
          </cell>
          <cell r="I670">
            <v>9</v>
          </cell>
          <cell r="K670">
            <v>259</v>
          </cell>
          <cell r="L670">
            <v>183</v>
          </cell>
          <cell r="M670">
            <v>137</v>
          </cell>
          <cell r="N670">
            <v>320</v>
          </cell>
        </row>
        <row r="671">
          <cell r="D671" t="str">
            <v>Rensselaer Central Primary School</v>
          </cell>
          <cell r="E671">
            <v>3</v>
          </cell>
          <cell r="G671">
            <v>1</v>
          </cell>
          <cell r="H671">
            <v>39</v>
          </cell>
          <cell r="I671">
            <v>10</v>
          </cell>
          <cell r="K671">
            <v>353</v>
          </cell>
          <cell r="L671">
            <v>201</v>
          </cell>
          <cell r="M671">
            <v>205</v>
          </cell>
          <cell r="N671">
            <v>406</v>
          </cell>
        </row>
        <row r="672">
          <cell r="D672" t="str">
            <v>Rensselaer Middle School</v>
          </cell>
          <cell r="F672">
            <v>2</v>
          </cell>
          <cell r="H672">
            <v>61</v>
          </cell>
          <cell r="I672">
            <v>8</v>
          </cell>
          <cell r="K672">
            <v>341</v>
          </cell>
          <cell r="L672">
            <v>189</v>
          </cell>
          <cell r="M672">
            <v>223</v>
          </cell>
          <cell r="N672">
            <v>412</v>
          </cell>
        </row>
        <row r="673">
          <cell r="D673" t="str">
            <v>Jay County High School</v>
          </cell>
          <cell r="E673">
            <v>1</v>
          </cell>
          <cell r="F673">
            <v>5</v>
          </cell>
          <cell r="G673">
            <v>5</v>
          </cell>
          <cell r="H673">
            <v>62</v>
          </cell>
          <cell r="I673">
            <v>11</v>
          </cell>
          <cell r="J673">
            <v>2</v>
          </cell>
          <cell r="K673">
            <v>917</v>
          </cell>
          <cell r="L673">
            <v>413</v>
          </cell>
          <cell r="M673">
            <v>590</v>
          </cell>
          <cell r="N673">
            <v>1003</v>
          </cell>
        </row>
        <row r="674">
          <cell r="D674" t="str">
            <v>Bloomfield Elementary School</v>
          </cell>
          <cell r="E674">
            <v>1</v>
          </cell>
          <cell r="H674">
            <v>9</v>
          </cell>
          <cell r="I674">
            <v>2</v>
          </cell>
          <cell r="K674">
            <v>260</v>
          </cell>
          <cell r="L674">
            <v>113</v>
          </cell>
          <cell r="M674">
            <v>159</v>
          </cell>
          <cell r="N674">
            <v>272</v>
          </cell>
        </row>
        <row r="675">
          <cell r="D675" t="str">
            <v>Redkey Elementary School</v>
          </cell>
          <cell r="H675">
            <v>2</v>
          </cell>
          <cell r="I675">
            <v>9</v>
          </cell>
          <cell r="K675">
            <v>177</v>
          </cell>
          <cell r="L675">
            <v>122</v>
          </cell>
          <cell r="M675">
            <v>66</v>
          </cell>
          <cell r="N675">
            <v>188</v>
          </cell>
        </row>
        <row r="676">
          <cell r="D676" t="str">
            <v>East Jay County Middle School</v>
          </cell>
          <cell r="F676">
            <v>3</v>
          </cell>
          <cell r="G676">
            <v>2</v>
          </cell>
          <cell r="H676">
            <v>47</v>
          </cell>
          <cell r="I676">
            <v>3</v>
          </cell>
          <cell r="K676">
            <v>425</v>
          </cell>
          <cell r="L676">
            <v>228</v>
          </cell>
          <cell r="M676">
            <v>252</v>
          </cell>
          <cell r="N676">
            <v>480</v>
          </cell>
        </row>
        <row r="677">
          <cell r="D677" t="str">
            <v>General Shanks Elem School</v>
          </cell>
          <cell r="F677">
            <v>4</v>
          </cell>
          <cell r="H677">
            <v>39</v>
          </cell>
          <cell r="I677">
            <v>7</v>
          </cell>
          <cell r="K677">
            <v>331</v>
          </cell>
          <cell r="L677">
            <v>225</v>
          </cell>
          <cell r="M677">
            <v>156</v>
          </cell>
          <cell r="N677">
            <v>381</v>
          </cell>
        </row>
        <row r="678">
          <cell r="D678" t="str">
            <v>West Jay County Middle School</v>
          </cell>
          <cell r="H678">
            <v>3</v>
          </cell>
          <cell r="I678">
            <v>4</v>
          </cell>
          <cell r="K678">
            <v>190</v>
          </cell>
          <cell r="L678">
            <v>104</v>
          </cell>
          <cell r="M678">
            <v>93</v>
          </cell>
          <cell r="N678">
            <v>197</v>
          </cell>
        </row>
        <row r="679">
          <cell r="D679" t="str">
            <v>East Elementary School</v>
          </cell>
          <cell r="F679">
            <v>1</v>
          </cell>
          <cell r="H679">
            <v>47</v>
          </cell>
          <cell r="I679">
            <v>5</v>
          </cell>
          <cell r="K679">
            <v>372</v>
          </cell>
          <cell r="L679">
            <v>246</v>
          </cell>
          <cell r="M679">
            <v>179</v>
          </cell>
          <cell r="N679">
            <v>425</v>
          </cell>
        </row>
        <row r="680">
          <cell r="D680" t="str">
            <v>Westlawn Elementary School</v>
          </cell>
          <cell r="G680">
            <v>2</v>
          </cell>
          <cell r="H680">
            <v>1</v>
          </cell>
          <cell r="I680">
            <v>5</v>
          </cell>
          <cell r="K680">
            <v>213</v>
          </cell>
          <cell r="L680">
            <v>139</v>
          </cell>
          <cell r="M680">
            <v>82</v>
          </cell>
          <cell r="N680">
            <v>221</v>
          </cell>
        </row>
        <row r="681">
          <cell r="D681" t="str">
            <v>Deputy Elementary School</v>
          </cell>
          <cell r="H681">
            <v>1</v>
          </cell>
          <cell r="I681">
            <v>1</v>
          </cell>
          <cell r="K681">
            <v>113</v>
          </cell>
          <cell r="L681">
            <v>83</v>
          </cell>
          <cell r="M681">
            <v>32</v>
          </cell>
          <cell r="N681">
            <v>115</v>
          </cell>
        </row>
        <row r="682">
          <cell r="D682" t="str">
            <v>Madison Consolidated High School</v>
          </cell>
          <cell r="F682">
            <v>11</v>
          </cell>
          <cell r="G682">
            <v>17</v>
          </cell>
          <cell r="H682">
            <v>41</v>
          </cell>
          <cell r="I682">
            <v>26</v>
          </cell>
          <cell r="J682">
            <v>4</v>
          </cell>
          <cell r="K682">
            <v>777</v>
          </cell>
          <cell r="L682">
            <v>365</v>
          </cell>
          <cell r="M682">
            <v>511</v>
          </cell>
          <cell r="N682">
            <v>876</v>
          </cell>
        </row>
        <row r="683">
          <cell r="D683" t="str">
            <v>Madison Consolidated Jr High Sch</v>
          </cell>
          <cell r="E683">
            <v>1</v>
          </cell>
          <cell r="F683">
            <v>10</v>
          </cell>
          <cell r="G683">
            <v>11</v>
          </cell>
          <cell r="H683">
            <v>40</v>
          </cell>
          <cell r="I683">
            <v>36</v>
          </cell>
          <cell r="K683">
            <v>749</v>
          </cell>
          <cell r="L683">
            <v>437</v>
          </cell>
          <cell r="M683">
            <v>410</v>
          </cell>
          <cell r="N683">
            <v>847</v>
          </cell>
        </row>
        <row r="684">
          <cell r="D684" t="str">
            <v>Rykers' Ridge Elementary School</v>
          </cell>
          <cell r="G684">
            <v>1</v>
          </cell>
          <cell r="H684">
            <v>3</v>
          </cell>
          <cell r="I684">
            <v>10</v>
          </cell>
          <cell r="K684">
            <v>165</v>
          </cell>
          <cell r="L684">
            <v>110</v>
          </cell>
          <cell r="M684">
            <v>69</v>
          </cell>
          <cell r="N684">
            <v>179</v>
          </cell>
        </row>
        <row r="685">
          <cell r="D685" t="str">
            <v>Madison Early Childhood Center</v>
          </cell>
          <cell r="H685">
            <v>2</v>
          </cell>
          <cell r="I685">
            <v>4</v>
          </cell>
          <cell r="K685">
            <v>84</v>
          </cell>
          <cell r="L685">
            <v>44</v>
          </cell>
          <cell r="M685">
            <v>46</v>
          </cell>
          <cell r="N685">
            <v>90</v>
          </cell>
        </row>
        <row r="686">
          <cell r="D686" t="str">
            <v>Lydia Middleton Elementary School</v>
          </cell>
          <cell r="G686">
            <v>5</v>
          </cell>
          <cell r="H686">
            <v>11</v>
          </cell>
          <cell r="I686">
            <v>14</v>
          </cell>
          <cell r="J686">
            <v>1</v>
          </cell>
          <cell r="K686">
            <v>283</v>
          </cell>
          <cell r="L686">
            <v>119</v>
          </cell>
          <cell r="M686">
            <v>195</v>
          </cell>
          <cell r="N686">
            <v>314</v>
          </cell>
        </row>
        <row r="687">
          <cell r="D687" t="str">
            <v>Emery O Muncie Elementary School</v>
          </cell>
          <cell r="E687">
            <v>1</v>
          </cell>
          <cell r="F687">
            <v>8</v>
          </cell>
          <cell r="G687">
            <v>5</v>
          </cell>
          <cell r="H687">
            <v>18</v>
          </cell>
          <cell r="I687">
            <v>14</v>
          </cell>
          <cell r="J687">
            <v>2</v>
          </cell>
          <cell r="K687">
            <v>297</v>
          </cell>
          <cell r="L687">
            <v>226</v>
          </cell>
          <cell r="M687">
            <v>119</v>
          </cell>
          <cell r="N687">
            <v>345</v>
          </cell>
        </row>
        <row r="688">
          <cell r="D688" t="str">
            <v>Southwestern High School</v>
          </cell>
          <cell r="F688">
            <v>2</v>
          </cell>
          <cell r="G688">
            <v>3</v>
          </cell>
          <cell r="H688">
            <v>11</v>
          </cell>
          <cell r="I688">
            <v>12</v>
          </cell>
          <cell r="K688">
            <v>346</v>
          </cell>
          <cell r="L688">
            <v>159</v>
          </cell>
          <cell r="M688">
            <v>215</v>
          </cell>
          <cell r="N688">
            <v>374</v>
          </cell>
        </row>
        <row r="689">
          <cell r="D689" t="str">
            <v>Southwestern Elementary School</v>
          </cell>
          <cell r="F689">
            <v>2</v>
          </cell>
          <cell r="G689">
            <v>10</v>
          </cell>
          <cell r="H689">
            <v>38</v>
          </cell>
          <cell r="I689">
            <v>21</v>
          </cell>
          <cell r="K689">
            <v>638</v>
          </cell>
          <cell r="L689">
            <v>423</v>
          </cell>
          <cell r="M689">
            <v>286</v>
          </cell>
          <cell r="N689">
            <v>709</v>
          </cell>
        </row>
        <row r="690">
          <cell r="D690" t="str">
            <v>Southwestern Middle School</v>
          </cell>
          <cell r="F690">
            <v>2</v>
          </cell>
          <cell r="G690">
            <v>2</v>
          </cell>
          <cell r="H690">
            <v>20</v>
          </cell>
          <cell r="I690">
            <v>8</v>
          </cell>
          <cell r="J690">
            <v>1</v>
          </cell>
          <cell r="K690">
            <v>263</v>
          </cell>
          <cell r="L690">
            <v>165</v>
          </cell>
          <cell r="M690">
            <v>131</v>
          </cell>
          <cell r="N690">
            <v>296</v>
          </cell>
        </row>
        <row r="691">
          <cell r="D691" t="str">
            <v>Jennings County High School</v>
          </cell>
          <cell r="E691">
            <v>3</v>
          </cell>
          <cell r="H691">
            <v>57</v>
          </cell>
          <cell r="I691">
            <v>28</v>
          </cell>
          <cell r="K691">
            <v>1115</v>
          </cell>
          <cell r="L691">
            <v>585</v>
          </cell>
          <cell r="M691">
            <v>618</v>
          </cell>
          <cell r="N691">
            <v>1203</v>
          </cell>
        </row>
        <row r="692">
          <cell r="D692" t="str">
            <v>Sand Creek Elementary School</v>
          </cell>
          <cell r="G692">
            <v>1</v>
          </cell>
          <cell r="H692">
            <v>63</v>
          </cell>
          <cell r="I692">
            <v>10</v>
          </cell>
          <cell r="K692">
            <v>342</v>
          </cell>
          <cell r="L692">
            <v>331</v>
          </cell>
          <cell r="M692">
            <v>85</v>
          </cell>
          <cell r="N692">
            <v>416</v>
          </cell>
        </row>
        <row r="693">
          <cell r="D693" t="str">
            <v>Scipio Elementary School</v>
          </cell>
          <cell r="H693">
            <v>10</v>
          </cell>
          <cell r="I693">
            <v>7</v>
          </cell>
          <cell r="K693">
            <v>299</v>
          </cell>
          <cell r="L693">
            <v>191</v>
          </cell>
          <cell r="M693">
            <v>125</v>
          </cell>
          <cell r="N693">
            <v>316</v>
          </cell>
        </row>
        <row r="694">
          <cell r="D694" t="str">
            <v>Graham Creek Elementary School</v>
          </cell>
          <cell r="G694">
            <v>4</v>
          </cell>
          <cell r="H694">
            <v>7</v>
          </cell>
          <cell r="I694">
            <v>4</v>
          </cell>
          <cell r="K694">
            <v>257</v>
          </cell>
          <cell r="L694">
            <v>143</v>
          </cell>
          <cell r="M694">
            <v>129</v>
          </cell>
          <cell r="N694">
            <v>272</v>
          </cell>
        </row>
        <row r="695">
          <cell r="D695" t="str">
            <v>Hayden Elementary School</v>
          </cell>
          <cell r="G695">
            <v>3</v>
          </cell>
          <cell r="H695">
            <v>9</v>
          </cell>
          <cell r="I695">
            <v>1</v>
          </cell>
          <cell r="K695">
            <v>280</v>
          </cell>
          <cell r="L695">
            <v>167</v>
          </cell>
          <cell r="M695">
            <v>126</v>
          </cell>
          <cell r="N695">
            <v>293</v>
          </cell>
        </row>
        <row r="696">
          <cell r="D696" t="str">
            <v>Brush Creek Elementary School</v>
          </cell>
          <cell r="G696">
            <v>1</v>
          </cell>
          <cell r="H696">
            <v>11</v>
          </cell>
          <cell r="I696">
            <v>13</v>
          </cell>
          <cell r="K696">
            <v>338</v>
          </cell>
          <cell r="L696">
            <v>238</v>
          </cell>
          <cell r="M696">
            <v>125</v>
          </cell>
          <cell r="N696">
            <v>363</v>
          </cell>
        </row>
        <row r="697">
          <cell r="D697" t="str">
            <v>Jennings County Middle School</v>
          </cell>
          <cell r="F697">
            <v>2</v>
          </cell>
          <cell r="G697">
            <v>2</v>
          </cell>
          <cell r="H697">
            <v>58</v>
          </cell>
          <cell r="I697">
            <v>15</v>
          </cell>
          <cell r="K697">
            <v>600</v>
          </cell>
          <cell r="L697">
            <v>394</v>
          </cell>
          <cell r="M697">
            <v>283</v>
          </cell>
          <cell r="N697">
            <v>677</v>
          </cell>
        </row>
        <row r="698">
          <cell r="D698" t="str">
            <v>North Vernon Elementary School</v>
          </cell>
          <cell r="E698">
            <v>5</v>
          </cell>
          <cell r="F698">
            <v>2</v>
          </cell>
          <cell r="G698">
            <v>9</v>
          </cell>
          <cell r="H698">
            <v>53</v>
          </cell>
          <cell r="I698">
            <v>18</v>
          </cell>
          <cell r="K698">
            <v>560</v>
          </cell>
          <cell r="L698">
            <v>413</v>
          </cell>
          <cell r="M698">
            <v>234</v>
          </cell>
          <cell r="N698">
            <v>647</v>
          </cell>
        </row>
        <row r="699">
          <cell r="D699" t="str">
            <v>Clark Elementary School</v>
          </cell>
          <cell r="F699">
            <v>171</v>
          </cell>
          <cell r="G699">
            <v>37</v>
          </cell>
          <cell r="H699">
            <v>40</v>
          </cell>
          <cell r="I699">
            <v>47</v>
          </cell>
          <cell r="J699">
            <v>2</v>
          </cell>
          <cell r="K699">
            <v>360</v>
          </cell>
          <cell r="L699">
            <v>342</v>
          </cell>
          <cell r="M699">
            <v>315</v>
          </cell>
          <cell r="N699">
            <v>657</v>
          </cell>
        </row>
        <row r="700">
          <cell r="D700" t="str">
            <v>Whiteland Community High School</v>
          </cell>
          <cell r="E700">
            <v>6</v>
          </cell>
          <cell r="F700">
            <v>149</v>
          </cell>
          <cell r="G700">
            <v>63</v>
          </cell>
          <cell r="H700">
            <v>119</v>
          </cell>
          <cell r="I700">
            <v>88</v>
          </cell>
          <cell r="K700">
            <v>1494</v>
          </cell>
          <cell r="L700">
            <v>739</v>
          </cell>
          <cell r="M700">
            <v>1180</v>
          </cell>
          <cell r="N700">
            <v>1919</v>
          </cell>
        </row>
        <row r="701">
          <cell r="D701" t="str">
            <v>Grassy Creek Elementary School</v>
          </cell>
          <cell r="E701">
            <v>2</v>
          </cell>
          <cell r="F701">
            <v>99</v>
          </cell>
          <cell r="G701">
            <v>50</v>
          </cell>
          <cell r="H701">
            <v>58</v>
          </cell>
          <cell r="I701">
            <v>73</v>
          </cell>
          <cell r="K701">
            <v>626</v>
          </cell>
          <cell r="L701">
            <v>398</v>
          </cell>
          <cell r="M701">
            <v>510</v>
          </cell>
          <cell r="N701">
            <v>908</v>
          </cell>
        </row>
        <row r="702">
          <cell r="D702" t="str">
            <v>Sawmill Woods Elementary School</v>
          </cell>
          <cell r="F702">
            <v>12</v>
          </cell>
          <cell r="G702">
            <v>5</v>
          </cell>
          <cell r="H702">
            <v>9</v>
          </cell>
          <cell r="I702">
            <v>14</v>
          </cell>
          <cell r="K702">
            <v>145</v>
          </cell>
          <cell r="L702">
            <v>59</v>
          </cell>
          <cell r="M702">
            <v>126</v>
          </cell>
          <cell r="N702">
            <v>185</v>
          </cell>
        </row>
        <row r="703">
          <cell r="D703" t="str">
            <v>Whiteland Elementary School</v>
          </cell>
          <cell r="F703">
            <v>1</v>
          </cell>
          <cell r="G703">
            <v>2</v>
          </cell>
          <cell r="H703">
            <v>27</v>
          </cell>
          <cell r="I703">
            <v>13</v>
          </cell>
          <cell r="J703">
            <v>1</v>
          </cell>
          <cell r="K703">
            <v>398</v>
          </cell>
          <cell r="L703">
            <v>199</v>
          </cell>
          <cell r="M703">
            <v>243</v>
          </cell>
          <cell r="N703">
            <v>442</v>
          </cell>
        </row>
        <row r="704">
          <cell r="D704" t="str">
            <v>Clark Pleasant Middle School</v>
          </cell>
          <cell r="E704">
            <v>5</v>
          </cell>
          <cell r="F704">
            <v>136</v>
          </cell>
          <cell r="G704">
            <v>67</v>
          </cell>
          <cell r="H704">
            <v>83</v>
          </cell>
          <cell r="I704">
            <v>88</v>
          </cell>
          <cell r="J704">
            <v>3</v>
          </cell>
          <cell r="K704">
            <v>1197</v>
          </cell>
          <cell r="L704">
            <v>751</v>
          </cell>
          <cell r="M704">
            <v>828</v>
          </cell>
          <cell r="N704">
            <v>1579</v>
          </cell>
        </row>
        <row r="705">
          <cell r="D705" t="str">
            <v>Break-O-Day Elementary School</v>
          </cell>
          <cell r="F705">
            <v>9</v>
          </cell>
          <cell r="G705">
            <v>17</v>
          </cell>
          <cell r="H705">
            <v>30</v>
          </cell>
          <cell r="I705">
            <v>21</v>
          </cell>
          <cell r="K705">
            <v>366</v>
          </cell>
          <cell r="L705">
            <v>256</v>
          </cell>
          <cell r="M705">
            <v>187</v>
          </cell>
          <cell r="N705">
            <v>443</v>
          </cell>
        </row>
        <row r="706">
          <cell r="D706" t="str">
            <v>Pleasant Crossing Elementary</v>
          </cell>
          <cell r="E706">
            <v>1</v>
          </cell>
          <cell r="F706">
            <v>32</v>
          </cell>
          <cell r="G706">
            <v>22</v>
          </cell>
          <cell r="H706">
            <v>68</v>
          </cell>
          <cell r="I706">
            <v>43</v>
          </cell>
          <cell r="K706">
            <v>567</v>
          </cell>
          <cell r="L706">
            <v>390</v>
          </cell>
          <cell r="M706">
            <v>343</v>
          </cell>
          <cell r="N706">
            <v>733</v>
          </cell>
        </row>
        <row r="707">
          <cell r="D707" t="str">
            <v>Sugar Grove Elementary School</v>
          </cell>
          <cell r="E707">
            <v>1</v>
          </cell>
          <cell r="F707">
            <v>54</v>
          </cell>
          <cell r="G707">
            <v>27</v>
          </cell>
          <cell r="H707">
            <v>45</v>
          </cell>
          <cell r="I707">
            <v>58</v>
          </cell>
          <cell r="J707">
            <v>1</v>
          </cell>
          <cell r="K707">
            <v>729</v>
          </cell>
          <cell r="L707">
            <v>177</v>
          </cell>
          <cell r="M707">
            <v>738</v>
          </cell>
          <cell r="N707">
            <v>915</v>
          </cell>
        </row>
        <row r="708">
          <cell r="D708" t="str">
            <v>Center Grove Elementary School</v>
          </cell>
          <cell r="E708">
            <v>1</v>
          </cell>
          <cell r="F708">
            <v>46</v>
          </cell>
          <cell r="G708">
            <v>8</v>
          </cell>
          <cell r="H708">
            <v>18</v>
          </cell>
          <cell r="I708">
            <v>22</v>
          </cell>
          <cell r="J708">
            <v>1</v>
          </cell>
          <cell r="K708">
            <v>715</v>
          </cell>
          <cell r="L708">
            <v>78</v>
          </cell>
          <cell r="M708">
            <v>733</v>
          </cell>
          <cell r="N708">
            <v>811</v>
          </cell>
        </row>
        <row r="709">
          <cell r="D709" t="str">
            <v>Center Grove High School</v>
          </cell>
          <cell r="E709">
            <v>3</v>
          </cell>
          <cell r="F709">
            <v>110</v>
          </cell>
          <cell r="G709">
            <v>44</v>
          </cell>
          <cell r="H709">
            <v>121</v>
          </cell>
          <cell r="I709">
            <v>77</v>
          </cell>
          <cell r="J709">
            <v>2</v>
          </cell>
          <cell r="K709">
            <v>2164</v>
          </cell>
          <cell r="L709">
            <v>472</v>
          </cell>
          <cell r="M709">
            <v>2049</v>
          </cell>
          <cell r="N709">
            <v>2521</v>
          </cell>
        </row>
        <row r="710">
          <cell r="D710" t="str">
            <v>Maple Grove Elementary School</v>
          </cell>
          <cell r="F710">
            <v>38</v>
          </cell>
          <cell r="G710">
            <v>22</v>
          </cell>
          <cell r="H710">
            <v>34</v>
          </cell>
          <cell r="I710">
            <v>30</v>
          </cell>
          <cell r="J710">
            <v>1</v>
          </cell>
          <cell r="K710">
            <v>745</v>
          </cell>
          <cell r="L710">
            <v>164</v>
          </cell>
          <cell r="M710">
            <v>706</v>
          </cell>
          <cell r="N710">
            <v>870</v>
          </cell>
        </row>
        <row r="711">
          <cell r="D711" t="str">
            <v>North Grove Elementary School</v>
          </cell>
          <cell r="E711">
            <v>1</v>
          </cell>
          <cell r="F711">
            <v>56</v>
          </cell>
          <cell r="G711">
            <v>13</v>
          </cell>
          <cell r="H711">
            <v>45</v>
          </cell>
          <cell r="I711">
            <v>29</v>
          </cell>
          <cell r="K711">
            <v>573</v>
          </cell>
          <cell r="L711">
            <v>262</v>
          </cell>
          <cell r="M711">
            <v>455</v>
          </cell>
          <cell r="N711">
            <v>717</v>
          </cell>
        </row>
        <row r="712">
          <cell r="D712" t="str">
            <v>Center Grove Middle School Central</v>
          </cell>
          <cell r="E712">
            <v>4</v>
          </cell>
          <cell r="F712">
            <v>45</v>
          </cell>
          <cell r="G712">
            <v>24</v>
          </cell>
          <cell r="H712">
            <v>43</v>
          </cell>
          <cell r="I712">
            <v>19</v>
          </cell>
          <cell r="K712">
            <v>794</v>
          </cell>
          <cell r="L712">
            <v>145</v>
          </cell>
          <cell r="M712">
            <v>784</v>
          </cell>
          <cell r="N712">
            <v>929</v>
          </cell>
        </row>
        <row r="713">
          <cell r="D713" t="str">
            <v>Center Grove Middle School North</v>
          </cell>
          <cell r="E713">
            <v>3</v>
          </cell>
          <cell r="F713">
            <v>49</v>
          </cell>
          <cell r="G713">
            <v>20</v>
          </cell>
          <cell r="H713">
            <v>60</v>
          </cell>
          <cell r="I713">
            <v>33</v>
          </cell>
          <cell r="K713">
            <v>919</v>
          </cell>
          <cell r="L713">
            <v>284</v>
          </cell>
          <cell r="M713">
            <v>800</v>
          </cell>
          <cell r="N713">
            <v>1084</v>
          </cell>
        </row>
        <row r="714">
          <cell r="D714" t="str">
            <v>Pleasant Grove Elementary School</v>
          </cell>
          <cell r="F714">
            <v>22</v>
          </cell>
          <cell r="G714">
            <v>12</v>
          </cell>
          <cell r="H714">
            <v>18</v>
          </cell>
          <cell r="I714">
            <v>22</v>
          </cell>
          <cell r="K714">
            <v>590</v>
          </cell>
          <cell r="L714">
            <v>140</v>
          </cell>
          <cell r="M714">
            <v>524</v>
          </cell>
          <cell r="N714">
            <v>664</v>
          </cell>
        </row>
        <row r="715">
          <cell r="D715" t="str">
            <v>Edinburgh Community High School</v>
          </cell>
          <cell r="H715">
            <v>17</v>
          </cell>
          <cell r="I715">
            <v>7</v>
          </cell>
          <cell r="K715">
            <v>218</v>
          </cell>
          <cell r="L715">
            <v>140</v>
          </cell>
          <cell r="M715">
            <v>102</v>
          </cell>
          <cell r="N715">
            <v>242</v>
          </cell>
        </row>
        <row r="716">
          <cell r="D716" t="str">
            <v>Edinburgh Comm Middle School</v>
          </cell>
          <cell r="F716">
            <v>1</v>
          </cell>
          <cell r="H716">
            <v>8</v>
          </cell>
          <cell r="I716">
            <v>8</v>
          </cell>
          <cell r="K716">
            <v>168</v>
          </cell>
          <cell r="L716">
            <v>125</v>
          </cell>
          <cell r="M716">
            <v>60</v>
          </cell>
          <cell r="N716">
            <v>185</v>
          </cell>
        </row>
        <row r="717">
          <cell r="D717" t="str">
            <v>East Side Elementary School</v>
          </cell>
          <cell r="F717">
            <v>3</v>
          </cell>
          <cell r="H717">
            <v>39</v>
          </cell>
          <cell r="I717">
            <v>16</v>
          </cell>
          <cell r="K717">
            <v>377</v>
          </cell>
          <cell r="L717">
            <v>304</v>
          </cell>
          <cell r="M717">
            <v>131</v>
          </cell>
          <cell r="N717">
            <v>435</v>
          </cell>
        </row>
        <row r="718">
          <cell r="D718" t="str">
            <v>Needham Elementary School</v>
          </cell>
          <cell r="F718">
            <v>5</v>
          </cell>
          <cell r="G718">
            <v>7</v>
          </cell>
          <cell r="H718">
            <v>16</v>
          </cell>
          <cell r="I718">
            <v>26</v>
          </cell>
          <cell r="K718">
            <v>321</v>
          </cell>
          <cell r="L718">
            <v>149</v>
          </cell>
          <cell r="M718">
            <v>226</v>
          </cell>
          <cell r="N718">
            <v>375</v>
          </cell>
        </row>
        <row r="719">
          <cell r="D719" t="str">
            <v>Union Elementary School</v>
          </cell>
          <cell r="F719">
            <v>1</v>
          </cell>
          <cell r="H719">
            <v>2</v>
          </cell>
          <cell r="I719">
            <v>3</v>
          </cell>
          <cell r="K719">
            <v>131</v>
          </cell>
          <cell r="L719">
            <v>34</v>
          </cell>
          <cell r="M719">
            <v>103</v>
          </cell>
          <cell r="N719">
            <v>137</v>
          </cell>
        </row>
        <row r="720">
          <cell r="D720" t="str">
            <v>Franklin Community High School</v>
          </cell>
          <cell r="E720">
            <v>2</v>
          </cell>
          <cell r="F720">
            <v>30</v>
          </cell>
          <cell r="G720">
            <v>20</v>
          </cell>
          <cell r="H720">
            <v>85</v>
          </cell>
          <cell r="I720">
            <v>57</v>
          </cell>
          <cell r="J720">
            <v>2</v>
          </cell>
          <cell r="K720">
            <v>1394</v>
          </cell>
          <cell r="L720">
            <v>559</v>
          </cell>
          <cell r="M720">
            <v>1031</v>
          </cell>
          <cell r="N720">
            <v>1590</v>
          </cell>
        </row>
        <row r="721">
          <cell r="D721" t="str">
            <v>Franklin Community Middle School</v>
          </cell>
          <cell r="E721">
            <v>1</v>
          </cell>
          <cell r="F721">
            <v>10</v>
          </cell>
          <cell r="G721">
            <v>22</v>
          </cell>
          <cell r="H721">
            <v>33</v>
          </cell>
          <cell r="I721">
            <v>29</v>
          </cell>
          <cell r="J721">
            <v>1</v>
          </cell>
          <cell r="K721">
            <v>647</v>
          </cell>
          <cell r="L721">
            <v>308</v>
          </cell>
          <cell r="M721">
            <v>435</v>
          </cell>
          <cell r="N721">
            <v>743</v>
          </cell>
        </row>
        <row r="722">
          <cell r="D722" t="str">
            <v>Custer Baker Intermediate School</v>
          </cell>
          <cell r="E722">
            <v>2</v>
          </cell>
          <cell r="F722">
            <v>9</v>
          </cell>
          <cell r="G722">
            <v>18</v>
          </cell>
          <cell r="H722">
            <v>51</v>
          </cell>
          <cell r="I722">
            <v>46</v>
          </cell>
          <cell r="J722">
            <v>1</v>
          </cell>
          <cell r="K722">
            <v>688</v>
          </cell>
          <cell r="L722">
            <v>383</v>
          </cell>
          <cell r="M722">
            <v>432</v>
          </cell>
          <cell r="N722">
            <v>815</v>
          </cell>
        </row>
        <row r="723">
          <cell r="D723" t="str">
            <v>Northwood Elementary School</v>
          </cell>
          <cell r="E723">
            <v>2</v>
          </cell>
          <cell r="F723">
            <v>1</v>
          </cell>
          <cell r="G723">
            <v>9</v>
          </cell>
          <cell r="H723">
            <v>37</v>
          </cell>
          <cell r="I723">
            <v>33</v>
          </cell>
          <cell r="J723">
            <v>1</v>
          </cell>
          <cell r="K723">
            <v>430</v>
          </cell>
          <cell r="L723">
            <v>310</v>
          </cell>
          <cell r="M723">
            <v>203</v>
          </cell>
          <cell r="N723">
            <v>513</v>
          </cell>
        </row>
        <row r="724">
          <cell r="D724" t="str">
            <v>Webb Elementary School</v>
          </cell>
          <cell r="F724">
            <v>2</v>
          </cell>
          <cell r="G724">
            <v>4</v>
          </cell>
          <cell r="H724">
            <v>22</v>
          </cell>
          <cell r="I724">
            <v>19</v>
          </cell>
          <cell r="K724">
            <v>269</v>
          </cell>
          <cell r="L724">
            <v>177</v>
          </cell>
          <cell r="M724">
            <v>139</v>
          </cell>
          <cell r="N724">
            <v>316</v>
          </cell>
        </row>
        <row r="725">
          <cell r="D725" t="str">
            <v>Creekside Elementary School</v>
          </cell>
          <cell r="E725">
            <v>1</v>
          </cell>
          <cell r="F725">
            <v>7</v>
          </cell>
          <cell r="G725">
            <v>9</v>
          </cell>
          <cell r="H725">
            <v>18</v>
          </cell>
          <cell r="I725">
            <v>29</v>
          </cell>
          <cell r="J725">
            <v>2</v>
          </cell>
          <cell r="K725">
            <v>491</v>
          </cell>
          <cell r="L725">
            <v>225</v>
          </cell>
          <cell r="M725">
            <v>332</v>
          </cell>
          <cell r="N725">
            <v>557</v>
          </cell>
        </row>
        <row r="726">
          <cell r="D726" t="str">
            <v>Greenwood Community High Sch</v>
          </cell>
          <cell r="E726">
            <v>3</v>
          </cell>
          <cell r="F726">
            <v>36</v>
          </cell>
          <cell r="G726">
            <v>30</v>
          </cell>
          <cell r="H726">
            <v>99</v>
          </cell>
          <cell r="I726">
            <v>64</v>
          </cell>
          <cell r="K726">
            <v>1024</v>
          </cell>
          <cell r="L726">
            <v>449</v>
          </cell>
          <cell r="M726">
            <v>807</v>
          </cell>
          <cell r="N726">
            <v>1256</v>
          </cell>
        </row>
        <row r="727">
          <cell r="D727" t="str">
            <v>Greenwood Middle School</v>
          </cell>
          <cell r="E727">
            <v>1</v>
          </cell>
          <cell r="F727">
            <v>27</v>
          </cell>
          <cell r="G727">
            <v>29</v>
          </cell>
          <cell r="H727">
            <v>82</v>
          </cell>
          <cell r="I727">
            <v>51</v>
          </cell>
          <cell r="K727">
            <v>718</v>
          </cell>
          <cell r="L727">
            <v>424</v>
          </cell>
          <cell r="M727">
            <v>484</v>
          </cell>
          <cell r="N727">
            <v>908</v>
          </cell>
        </row>
        <row r="728">
          <cell r="D728" t="str">
            <v>Greenwood Northeast Elementary Sch</v>
          </cell>
          <cell r="E728">
            <v>1</v>
          </cell>
          <cell r="F728">
            <v>18</v>
          </cell>
          <cell r="G728">
            <v>25</v>
          </cell>
          <cell r="H728">
            <v>51</v>
          </cell>
          <cell r="I728">
            <v>35</v>
          </cell>
          <cell r="K728">
            <v>306</v>
          </cell>
          <cell r="L728">
            <v>316</v>
          </cell>
          <cell r="M728">
            <v>120</v>
          </cell>
          <cell r="N728">
            <v>436</v>
          </cell>
        </row>
        <row r="729">
          <cell r="D729" t="str">
            <v>Westwood Elementary School</v>
          </cell>
          <cell r="F729">
            <v>12</v>
          </cell>
          <cell r="G729">
            <v>12</v>
          </cell>
          <cell r="H729">
            <v>20</v>
          </cell>
          <cell r="I729">
            <v>34</v>
          </cell>
          <cell r="J729">
            <v>1</v>
          </cell>
          <cell r="K729">
            <v>413</v>
          </cell>
          <cell r="L729">
            <v>133</v>
          </cell>
          <cell r="M729">
            <v>359</v>
          </cell>
          <cell r="N729">
            <v>492</v>
          </cell>
        </row>
        <row r="730">
          <cell r="D730" t="str">
            <v>V O Isom Central Elem School</v>
          </cell>
          <cell r="E730">
            <v>2</v>
          </cell>
          <cell r="F730">
            <v>14</v>
          </cell>
          <cell r="G730">
            <v>10</v>
          </cell>
          <cell r="H730">
            <v>34</v>
          </cell>
          <cell r="I730">
            <v>28</v>
          </cell>
          <cell r="J730">
            <v>1</v>
          </cell>
          <cell r="K730">
            <v>319</v>
          </cell>
          <cell r="L730">
            <v>257</v>
          </cell>
          <cell r="M730">
            <v>151</v>
          </cell>
          <cell r="N730">
            <v>408</v>
          </cell>
        </row>
        <row r="731">
          <cell r="D731" t="str">
            <v>Southwest Elementary School</v>
          </cell>
          <cell r="F731">
            <v>24</v>
          </cell>
          <cell r="G731">
            <v>36</v>
          </cell>
          <cell r="H731">
            <v>49</v>
          </cell>
          <cell r="I731">
            <v>26</v>
          </cell>
          <cell r="K731">
            <v>406</v>
          </cell>
          <cell r="L731">
            <v>258</v>
          </cell>
          <cell r="M731">
            <v>283</v>
          </cell>
          <cell r="N731">
            <v>541</v>
          </cell>
        </row>
        <row r="732">
          <cell r="D732" t="str">
            <v>Indian Creek Elementary School</v>
          </cell>
          <cell r="E732">
            <v>1</v>
          </cell>
          <cell r="F732">
            <v>2</v>
          </cell>
          <cell r="G732">
            <v>1</v>
          </cell>
          <cell r="H732">
            <v>8</v>
          </cell>
          <cell r="I732">
            <v>6</v>
          </cell>
          <cell r="K732">
            <v>423</v>
          </cell>
          <cell r="L732">
            <v>155</v>
          </cell>
          <cell r="M732">
            <v>286</v>
          </cell>
          <cell r="N732">
            <v>441</v>
          </cell>
        </row>
        <row r="733">
          <cell r="D733" t="str">
            <v>Indian Creek Intermediate School</v>
          </cell>
          <cell r="F733">
            <v>2</v>
          </cell>
          <cell r="G733">
            <v>2</v>
          </cell>
          <cell r="H733">
            <v>9</v>
          </cell>
          <cell r="I733">
            <v>5</v>
          </cell>
          <cell r="K733">
            <v>398</v>
          </cell>
          <cell r="L733">
            <v>161</v>
          </cell>
          <cell r="M733">
            <v>255</v>
          </cell>
          <cell r="N733">
            <v>416</v>
          </cell>
        </row>
        <row r="734">
          <cell r="D734" t="str">
            <v>Indian Creek Middle School</v>
          </cell>
          <cell r="F734">
            <v>1</v>
          </cell>
          <cell r="H734">
            <v>16</v>
          </cell>
          <cell r="I734">
            <v>8</v>
          </cell>
          <cell r="K734">
            <v>404</v>
          </cell>
          <cell r="L734">
            <v>157</v>
          </cell>
          <cell r="M734">
            <v>272</v>
          </cell>
          <cell r="N734">
            <v>429</v>
          </cell>
        </row>
        <row r="735">
          <cell r="D735" t="str">
            <v>Indian Creek Sr High School</v>
          </cell>
          <cell r="F735">
            <v>7</v>
          </cell>
          <cell r="G735">
            <v>5</v>
          </cell>
          <cell r="H735">
            <v>7</v>
          </cell>
          <cell r="I735">
            <v>11</v>
          </cell>
          <cell r="K735">
            <v>583</v>
          </cell>
          <cell r="L735">
            <v>195</v>
          </cell>
          <cell r="M735">
            <v>418</v>
          </cell>
          <cell r="N735">
            <v>613</v>
          </cell>
        </row>
        <row r="736">
          <cell r="D736" t="str">
            <v>North Knox Primary School</v>
          </cell>
          <cell r="H736">
            <v>16</v>
          </cell>
          <cell r="K736">
            <v>315</v>
          </cell>
          <cell r="L736">
            <v>189</v>
          </cell>
          <cell r="M736">
            <v>142</v>
          </cell>
          <cell r="N736">
            <v>331</v>
          </cell>
        </row>
        <row r="737">
          <cell r="D737" t="str">
            <v>North Knox Jr-Sr High School</v>
          </cell>
          <cell r="E737">
            <v>3</v>
          </cell>
          <cell r="G737">
            <v>5</v>
          </cell>
          <cell r="H737">
            <v>15</v>
          </cell>
          <cell r="I737">
            <v>3</v>
          </cell>
          <cell r="K737">
            <v>580</v>
          </cell>
          <cell r="L737">
            <v>343</v>
          </cell>
          <cell r="M737">
            <v>263</v>
          </cell>
          <cell r="N737">
            <v>606</v>
          </cell>
        </row>
        <row r="738">
          <cell r="D738" t="str">
            <v>North Knox Intermediate</v>
          </cell>
          <cell r="E738">
            <v>1</v>
          </cell>
          <cell r="H738">
            <v>15</v>
          </cell>
          <cell r="I738">
            <v>6</v>
          </cell>
          <cell r="K738">
            <v>378</v>
          </cell>
          <cell r="L738">
            <v>244</v>
          </cell>
          <cell r="M738">
            <v>156</v>
          </cell>
          <cell r="N738">
            <v>400</v>
          </cell>
        </row>
        <row r="739">
          <cell r="D739" t="str">
            <v>South Knox Elementary School</v>
          </cell>
          <cell r="F739">
            <v>2</v>
          </cell>
          <cell r="G739">
            <v>4</v>
          </cell>
          <cell r="H739">
            <v>5</v>
          </cell>
          <cell r="I739">
            <v>10</v>
          </cell>
          <cell r="K739">
            <v>670</v>
          </cell>
          <cell r="L739">
            <v>235</v>
          </cell>
          <cell r="M739">
            <v>456</v>
          </cell>
          <cell r="N739">
            <v>691</v>
          </cell>
        </row>
        <row r="740">
          <cell r="D740" t="str">
            <v>South Knox Middle-High School</v>
          </cell>
          <cell r="E740">
            <v>1</v>
          </cell>
          <cell r="F740">
            <v>2</v>
          </cell>
          <cell r="H740">
            <v>9</v>
          </cell>
          <cell r="I740">
            <v>7</v>
          </cell>
          <cell r="K740">
            <v>539</v>
          </cell>
          <cell r="L740">
            <v>168</v>
          </cell>
          <cell r="M740">
            <v>390</v>
          </cell>
          <cell r="N740">
            <v>558</v>
          </cell>
        </row>
        <row r="741">
          <cell r="D741" t="str">
            <v>Benjamin Franklin Elementary Sch</v>
          </cell>
          <cell r="F741">
            <v>3</v>
          </cell>
          <cell r="G741">
            <v>8</v>
          </cell>
          <cell r="H741">
            <v>11</v>
          </cell>
          <cell r="I741">
            <v>22</v>
          </cell>
          <cell r="K741">
            <v>454</v>
          </cell>
          <cell r="L741">
            <v>207</v>
          </cell>
          <cell r="M741">
            <v>291</v>
          </cell>
          <cell r="N741">
            <v>498</v>
          </cell>
        </row>
        <row r="742">
          <cell r="D742" t="str">
            <v>Lincoln High School</v>
          </cell>
          <cell r="F742">
            <v>8</v>
          </cell>
          <cell r="G742">
            <v>14</v>
          </cell>
          <cell r="H742">
            <v>35</v>
          </cell>
          <cell r="I742">
            <v>30</v>
          </cell>
          <cell r="J742">
            <v>1</v>
          </cell>
          <cell r="K742">
            <v>648</v>
          </cell>
          <cell r="L742">
            <v>384</v>
          </cell>
          <cell r="M742">
            <v>352</v>
          </cell>
          <cell r="N742">
            <v>736</v>
          </cell>
        </row>
        <row r="743">
          <cell r="D743" t="str">
            <v>George Rogers Clark School</v>
          </cell>
          <cell r="F743">
            <v>6</v>
          </cell>
          <cell r="G743">
            <v>17</v>
          </cell>
          <cell r="H743">
            <v>23</v>
          </cell>
          <cell r="I743">
            <v>41</v>
          </cell>
          <cell r="K743">
            <v>554</v>
          </cell>
          <cell r="L743">
            <v>397</v>
          </cell>
          <cell r="M743">
            <v>244</v>
          </cell>
          <cell r="N743">
            <v>641</v>
          </cell>
        </row>
        <row r="744">
          <cell r="D744" t="str">
            <v>James Whitcomb Riley Elem Sch</v>
          </cell>
          <cell r="F744">
            <v>2</v>
          </cell>
          <cell r="G744">
            <v>6</v>
          </cell>
          <cell r="H744">
            <v>6</v>
          </cell>
          <cell r="I744">
            <v>5</v>
          </cell>
          <cell r="K744">
            <v>179</v>
          </cell>
          <cell r="L744">
            <v>150</v>
          </cell>
          <cell r="M744">
            <v>48</v>
          </cell>
          <cell r="N744">
            <v>198</v>
          </cell>
        </row>
        <row r="745">
          <cell r="D745" t="str">
            <v>Tecumseh-Harrison Elementary Sch</v>
          </cell>
          <cell r="F745">
            <v>2</v>
          </cell>
          <cell r="G745">
            <v>10</v>
          </cell>
          <cell r="H745">
            <v>29</v>
          </cell>
          <cell r="I745">
            <v>13</v>
          </cell>
          <cell r="K745">
            <v>316</v>
          </cell>
          <cell r="L745">
            <v>278</v>
          </cell>
          <cell r="M745">
            <v>92</v>
          </cell>
          <cell r="N745">
            <v>370</v>
          </cell>
        </row>
        <row r="746">
          <cell r="D746" t="str">
            <v>Francis Vigo Elementary School</v>
          </cell>
          <cell r="G746">
            <v>6</v>
          </cell>
          <cell r="H746">
            <v>12</v>
          </cell>
          <cell r="I746">
            <v>11</v>
          </cell>
          <cell r="K746">
            <v>265</v>
          </cell>
          <cell r="L746">
            <v>205</v>
          </cell>
          <cell r="M746">
            <v>89</v>
          </cell>
          <cell r="N746">
            <v>294</v>
          </cell>
        </row>
        <row r="747">
          <cell r="D747" t="str">
            <v>North Webster Elementary School</v>
          </cell>
          <cell r="E747">
            <v>2</v>
          </cell>
          <cell r="F747">
            <v>1</v>
          </cell>
          <cell r="G747">
            <v>7</v>
          </cell>
          <cell r="H747">
            <v>23</v>
          </cell>
          <cell r="I747">
            <v>8</v>
          </cell>
          <cell r="K747">
            <v>390</v>
          </cell>
          <cell r="L747">
            <v>198</v>
          </cell>
          <cell r="M747">
            <v>233</v>
          </cell>
          <cell r="N747">
            <v>431</v>
          </cell>
        </row>
        <row r="748">
          <cell r="D748" t="str">
            <v>Wawasee Middle School</v>
          </cell>
          <cell r="F748">
            <v>1</v>
          </cell>
          <cell r="G748">
            <v>3</v>
          </cell>
          <cell r="H748">
            <v>46</v>
          </cell>
          <cell r="I748">
            <v>12</v>
          </cell>
          <cell r="J748">
            <v>1</v>
          </cell>
          <cell r="K748">
            <v>469</v>
          </cell>
          <cell r="L748">
            <v>238</v>
          </cell>
          <cell r="M748">
            <v>294</v>
          </cell>
          <cell r="N748">
            <v>532</v>
          </cell>
        </row>
        <row r="749">
          <cell r="D749" t="str">
            <v>Milford School</v>
          </cell>
          <cell r="E749">
            <v>1</v>
          </cell>
          <cell r="G749">
            <v>2</v>
          </cell>
          <cell r="H749">
            <v>96</v>
          </cell>
          <cell r="I749">
            <v>10</v>
          </cell>
          <cell r="K749">
            <v>428</v>
          </cell>
          <cell r="L749">
            <v>254</v>
          </cell>
          <cell r="M749">
            <v>283</v>
          </cell>
          <cell r="N749">
            <v>537</v>
          </cell>
        </row>
        <row r="750">
          <cell r="D750" t="str">
            <v>Syracuse Elementary School</v>
          </cell>
          <cell r="F750">
            <v>2</v>
          </cell>
          <cell r="G750">
            <v>5</v>
          </cell>
          <cell r="H750">
            <v>47</v>
          </cell>
          <cell r="I750">
            <v>15</v>
          </cell>
          <cell r="J750">
            <v>1</v>
          </cell>
          <cell r="K750">
            <v>430</v>
          </cell>
          <cell r="L750">
            <v>251</v>
          </cell>
          <cell r="M750">
            <v>249</v>
          </cell>
          <cell r="N750">
            <v>500</v>
          </cell>
        </row>
        <row r="751">
          <cell r="D751" t="str">
            <v>Wawasee High School</v>
          </cell>
          <cell r="E751">
            <v>4</v>
          </cell>
          <cell r="F751">
            <v>5</v>
          </cell>
          <cell r="G751">
            <v>6</v>
          </cell>
          <cell r="H751">
            <v>107</v>
          </cell>
          <cell r="I751">
            <v>28</v>
          </cell>
          <cell r="K751">
            <v>789</v>
          </cell>
          <cell r="L751">
            <v>334</v>
          </cell>
          <cell r="M751">
            <v>605</v>
          </cell>
          <cell r="N751">
            <v>939</v>
          </cell>
        </row>
        <row r="752">
          <cell r="D752" t="str">
            <v>Claypool Elementary School</v>
          </cell>
          <cell r="G752">
            <v>6</v>
          </cell>
          <cell r="H752">
            <v>54</v>
          </cell>
          <cell r="I752">
            <v>6</v>
          </cell>
          <cell r="K752">
            <v>237</v>
          </cell>
          <cell r="L752">
            <v>194</v>
          </cell>
          <cell r="M752">
            <v>109</v>
          </cell>
          <cell r="N752">
            <v>303</v>
          </cell>
        </row>
        <row r="753">
          <cell r="D753" t="str">
            <v>Lakeview Middle School</v>
          </cell>
          <cell r="F753">
            <v>7</v>
          </cell>
          <cell r="G753">
            <v>10</v>
          </cell>
          <cell r="H753">
            <v>156</v>
          </cell>
          <cell r="I753">
            <v>14</v>
          </cell>
          <cell r="J753">
            <v>1</v>
          </cell>
          <cell r="K753">
            <v>331</v>
          </cell>
          <cell r="L753">
            <v>278</v>
          </cell>
          <cell r="M753">
            <v>241</v>
          </cell>
          <cell r="N753">
            <v>519</v>
          </cell>
        </row>
        <row r="754">
          <cell r="D754" t="str">
            <v>Eisenhower Elementary School</v>
          </cell>
          <cell r="F754">
            <v>5</v>
          </cell>
          <cell r="G754">
            <v>11</v>
          </cell>
          <cell r="H754">
            <v>60</v>
          </cell>
          <cell r="I754">
            <v>15</v>
          </cell>
          <cell r="K754">
            <v>367</v>
          </cell>
          <cell r="L754">
            <v>135</v>
          </cell>
          <cell r="M754">
            <v>323</v>
          </cell>
          <cell r="N754">
            <v>458</v>
          </cell>
        </row>
        <row r="755">
          <cell r="D755" t="str">
            <v>Harrison Elementary School</v>
          </cell>
          <cell r="F755">
            <v>29</v>
          </cell>
          <cell r="G755">
            <v>12</v>
          </cell>
          <cell r="H755">
            <v>152</v>
          </cell>
          <cell r="I755">
            <v>15</v>
          </cell>
          <cell r="K755">
            <v>297</v>
          </cell>
          <cell r="L755">
            <v>280</v>
          </cell>
          <cell r="M755">
            <v>225</v>
          </cell>
          <cell r="N755">
            <v>505</v>
          </cell>
        </row>
        <row r="756">
          <cell r="D756" t="str">
            <v>Leesburg Elementary School</v>
          </cell>
          <cell r="G756">
            <v>4</v>
          </cell>
          <cell r="H756">
            <v>169</v>
          </cell>
          <cell r="I756">
            <v>12</v>
          </cell>
          <cell r="K756">
            <v>259</v>
          </cell>
          <cell r="L756">
            <v>310</v>
          </cell>
          <cell r="M756">
            <v>134</v>
          </cell>
          <cell r="N756">
            <v>444</v>
          </cell>
        </row>
        <row r="757">
          <cell r="D757" t="str">
            <v>Warsaw Community High School</v>
          </cell>
          <cell r="E757">
            <v>5</v>
          </cell>
          <cell r="F757">
            <v>24</v>
          </cell>
          <cell r="G757">
            <v>35</v>
          </cell>
          <cell r="H757">
            <v>455</v>
          </cell>
          <cell r="I757">
            <v>59</v>
          </cell>
          <cell r="K757">
            <v>1537</v>
          </cell>
          <cell r="L757">
            <v>892</v>
          </cell>
          <cell r="M757">
            <v>1223</v>
          </cell>
          <cell r="N757">
            <v>2115</v>
          </cell>
        </row>
        <row r="758">
          <cell r="D758" t="str">
            <v>Edgewood Middle School</v>
          </cell>
          <cell r="E758">
            <v>1</v>
          </cell>
          <cell r="F758">
            <v>11</v>
          </cell>
          <cell r="G758">
            <v>12</v>
          </cell>
          <cell r="H758">
            <v>78</v>
          </cell>
          <cell r="I758">
            <v>18</v>
          </cell>
          <cell r="K758">
            <v>457</v>
          </cell>
          <cell r="L758">
            <v>229</v>
          </cell>
          <cell r="M758">
            <v>348</v>
          </cell>
          <cell r="N758">
            <v>577</v>
          </cell>
        </row>
        <row r="759">
          <cell r="D759" t="str">
            <v>Jefferson Elementary School</v>
          </cell>
          <cell r="E759">
            <v>1</v>
          </cell>
          <cell r="F759">
            <v>2</v>
          </cell>
          <cell r="G759">
            <v>14</v>
          </cell>
          <cell r="H759">
            <v>104</v>
          </cell>
          <cell r="I759">
            <v>8</v>
          </cell>
          <cell r="K759">
            <v>355</v>
          </cell>
          <cell r="L759">
            <v>256</v>
          </cell>
          <cell r="M759">
            <v>228</v>
          </cell>
          <cell r="N759">
            <v>484</v>
          </cell>
        </row>
        <row r="760">
          <cell r="D760" t="str">
            <v>Lincoln Elementary School</v>
          </cell>
          <cell r="E760">
            <v>1</v>
          </cell>
          <cell r="F760">
            <v>13</v>
          </cell>
          <cell r="G760">
            <v>9</v>
          </cell>
          <cell r="H760">
            <v>85</v>
          </cell>
          <cell r="I760">
            <v>20</v>
          </cell>
          <cell r="K760">
            <v>348</v>
          </cell>
          <cell r="L760">
            <v>282</v>
          </cell>
          <cell r="M760">
            <v>194</v>
          </cell>
          <cell r="N760">
            <v>476</v>
          </cell>
        </row>
        <row r="761">
          <cell r="D761" t="str">
            <v>Madison Elementary School</v>
          </cell>
          <cell r="F761">
            <v>7</v>
          </cell>
          <cell r="G761">
            <v>6</v>
          </cell>
          <cell r="H761">
            <v>100</v>
          </cell>
          <cell r="I761">
            <v>13</v>
          </cell>
          <cell r="K761">
            <v>433</v>
          </cell>
          <cell r="L761">
            <v>253</v>
          </cell>
          <cell r="M761">
            <v>306</v>
          </cell>
          <cell r="N761">
            <v>559</v>
          </cell>
        </row>
        <row r="762">
          <cell r="D762" t="str">
            <v>Washington Elementary School</v>
          </cell>
          <cell r="E762">
            <v>1</v>
          </cell>
          <cell r="F762">
            <v>16</v>
          </cell>
          <cell r="G762">
            <v>5</v>
          </cell>
          <cell r="H762">
            <v>69</v>
          </cell>
          <cell r="I762">
            <v>24</v>
          </cell>
          <cell r="K762">
            <v>428</v>
          </cell>
          <cell r="L762">
            <v>217</v>
          </cell>
          <cell r="M762">
            <v>326</v>
          </cell>
          <cell r="N762">
            <v>543</v>
          </cell>
        </row>
        <row r="763">
          <cell r="D763" t="str">
            <v>Akron Elementary School</v>
          </cell>
          <cell r="F763">
            <v>2</v>
          </cell>
          <cell r="G763">
            <v>2</v>
          </cell>
          <cell r="H763">
            <v>91</v>
          </cell>
          <cell r="I763">
            <v>8</v>
          </cell>
          <cell r="K763">
            <v>286</v>
          </cell>
          <cell r="L763">
            <v>212</v>
          </cell>
          <cell r="M763">
            <v>177</v>
          </cell>
          <cell r="N763">
            <v>389</v>
          </cell>
        </row>
        <row r="764">
          <cell r="D764" t="str">
            <v>Tippecanoe Valley High School</v>
          </cell>
          <cell r="E764">
            <v>1</v>
          </cell>
          <cell r="F764">
            <v>2</v>
          </cell>
          <cell r="G764">
            <v>2</v>
          </cell>
          <cell r="H764">
            <v>73</v>
          </cell>
          <cell r="I764">
            <v>28</v>
          </cell>
          <cell r="K764">
            <v>438</v>
          </cell>
          <cell r="L764">
            <v>261</v>
          </cell>
          <cell r="M764">
            <v>283</v>
          </cell>
          <cell r="N764">
            <v>544</v>
          </cell>
        </row>
        <row r="765">
          <cell r="D765" t="str">
            <v>Mentone Elementary School</v>
          </cell>
          <cell r="H765">
            <v>56</v>
          </cell>
          <cell r="I765">
            <v>13</v>
          </cell>
          <cell r="K765">
            <v>347</v>
          </cell>
          <cell r="L765">
            <v>251</v>
          </cell>
          <cell r="M765">
            <v>165</v>
          </cell>
          <cell r="N765">
            <v>416</v>
          </cell>
        </row>
        <row r="766">
          <cell r="D766" t="str">
            <v>Tippecanoe Valley Middle School</v>
          </cell>
          <cell r="F766">
            <v>1</v>
          </cell>
          <cell r="G766">
            <v>3</v>
          </cell>
          <cell r="H766">
            <v>50</v>
          </cell>
          <cell r="I766">
            <v>25</v>
          </cell>
          <cell r="K766">
            <v>355</v>
          </cell>
          <cell r="L766">
            <v>236</v>
          </cell>
          <cell r="M766">
            <v>198</v>
          </cell>
          <cell r="N766">
            <v>434</v>
          </cell>
        </row>
        <row r="767">
          <cell r="D767" t="str">
            <v>Pierceton Elementary School</v>
          </cell>
          <cell r="F767">
            <v>3</v>
          </cell>
          <cell r="G767">
            <v>4</v>
          </cell>
          <cell r="H767">
            <v>22</v>
          </cell>
          <cell r="I767">
            <v>7</v>
          </cell>
          <cell r="K767">
            <v>364</v>
          </cell>
          <cell r="L767">
            <v>219</v>
          </cell>
          <cell r="M767">
            <v>181</v>
          </cell>
          <cell r="N767">
            <v>400</v>
          </cell>
        </row>
        <row r="768">
          <cell r="D768" t="str">
            <v>South Whitley Elementary School</v>
          </cell>
          <cell r="F768">
            <v>1</v>
          </cell>
          <cell r="G768">
            <v>4</v>
          </cell>
          <cell r="H768">
            <v>3</v>
          </cell>
          <cell r="I768">
            <v>3</v>
          </cell>
          <cell r="K768">
            <v>296</v>
          </cell>
          <cell r="L768">
            <v>133</v>
          </cell>
          <cell r="M768">
            <v>174</v>
          </cell>
          <cell r="N768">
            <v>307</v>
          </cell>
        </row>
        <row r="769">
          <cell r="D769" t="str">
            <v>Whitko Jr/Sr High School</v>
          </cell>
          <cell r="E769">
            <v>1</v>
          </cell>
          <cell r="F769">
            <v>8</v>
          </cell>
          <cell r="G769">
            <v>6</v>
          </cell>
          <cell r="H769">
            <v>28</v>
          </cell>
          <cell r="I769">
            <v>4</v>
          </cell>
          <cell r="K769">
            <v>606</v>
          </cell>
          <cell r="L769">
            <v>250</v>
          </cell>
          <cell r="M769">
            <v>403</v>
          </cell>
          <cell r="N769">
            <v>653</v>
          </cell>
        </row>
        <row r="770">
          <cell r="D770" t="str">
            <v>Prairie Heights Elementary School</v>
          </cell>
          <cell r="E770">
            <v>2</v>
          </cell>
          <cell r="G770">
            <v>2</v>
          </cell>
          <cell r="H770">
            <v>17</v>
          </cell>
          <cell r="I770">
            <v>7</v>
          </cell>
          <cell r="K770">
            <v>429</v>
          </cell>
          <cell r="L770">
            <v>237</v>
          </cell>
          <cell r="M770">
            <v>220</v>
          </cell>
          <cell r="N770">
            <v>457</v>
          </cell>
        </row>
        <row r="771">
          <cell r="D771" t="str">
            <v>Prairie Heights Middle School</v>
          </cell>
          <cell r="E771">
            <v>3</v>
          </cell>
          <cell r="F771">
            <v>1</v>
          </cell>
          <cell r="G771">
            <v>1</v>
          </cell>
          <cell r="H771">
            <v>20</v>
          </cell>
          <cell r="I771">
            <v>10</v>
          </cell>
          <cell r="K771">
            <v>374</v>
          </cell>
          <cell r="L771">
            <v>190</v>
          </cell>
          <cell r="M771">
            <v>219</v>
          </cell>
          <cell r="N771">
            <v>409</v>
          </cell>
        </row>
        <row r="772">
          <cell r="D772" t="str">
            <v>Prairie Heights Sr High School</v>
          </cell>
          <cell r="E772">
            <v>3</v>
          </cell>
          <cell r="F772">
            <v>1</v>
          </cell>
          <cell r="G772">
            <v>2</v>
          </cell>
          <cell r="H772">
            <v>13</v>
          </cell>
          <cell r="I772">
            <v>17</v>
          </cell>
          <cell r="K772">
            <v>378</v>
          </cell>
          <cell r="L772">
            <v>143</v>
          </cell>
          <cell r="M772">
            <v>271</v>
          </cell>
          <cell r="N772">
            <v>414</v>
          </cell>
        </row>
        <row r="773">
          <cell r="D773" t="str">
            <v>Westview Jr-Sr High School</v>
          </cell>
          <cell r="E773">
            <v>4</v>
          </cell>
          <cell r="F773">
            <v>7</v>
          </cell>
          <cell r="G773">
            <v>3</v>
          </cell>
          <cell r="H773">
            <v>36</v>
          </cell>
          <cell r="I773">
            <v>4</v>
          </cell>
          <cell r="K773">
            <v>737</v>
          </cell>
          <cell r="L773">
            <v>233</v>
          </cell>
          <cell r="M773">
            <v>558</v>
          </cell>
          <cell r="N773">
            <v>791</v>
          </cell>
        </row>
        <row r="774">
          <cell r="D774" t="str">
            <v>Topeka Elementary School</v>
          </cell>
          <cell r="F774">
            <v>1</v>
          </cell>
          <cell r="H774">
            <v>7</v>
          </cell>
          <cell r="I774">
            <v>2</v>
          </cell>
          <cell r="K774">
            <v>311</v>
          </cell>
          <cell r="L774">
            <v>116</v>
          </cell>
          <cell r="M774">
            <v>205</v>
          </cell>
          <cell r="N774">
            <v>321</v>
          </cell>
        </row>
        <row r="775">
          <cell r="D775" t="str">
            <v>Westview Elementary School</v>
          </cell>
          <cell r="F775">
            <v>2</v>
          </cell>
          <cell r="G775">
            <v>2</v>
          </cell>
          <cell r="H775">
            <v>6</v>
          </cell>
          <cell r="I775">
            <v>3</v>
          </cell>
          <cell r="J775">
            <v>1</v>
          </cell>
          <cell r="K775">
            <v>363</v>
          </cell>
          <cell r="L775">
            <v>110</v>
          </cell>
          <cell r="M775">
            <v>267</v>
          </cell>
          <cell r="N775">
            <v>377</v>
          </cell>
        </row>
        <row r="776">
          <cell r="D776" t="str">
            <v>Meadowview Elementary School</v>
          </cell>
          <cell r="F776">
            <v>1</v>
          </cell>
          <cell r="G776">
            <v>2</v>
          </cell>
          <cell r="H776">
            <v>4</v>
          </cell>
          <cell r="I776">
            <v>6</v>
          </cell>
          <cell r="J776">
            <v>1</v>
          </cell>
          <cell r="K776">
            <v>393</v>
          </cell>
          <cell r="L776">
            <v>83</v>
          </cell>
          <cell r="M776">
            <v>324</v>
          </cell>
          <cell r="N776">
            <v>407</v>
          </cell>
        </row>
        <row r="777">
          <cell r="D777" t="str">
            <v>Shipshewana-Scott Elementary Sch</v>
          </cell>
          <cell r="G777">
            <v>2</v>
          </cell>
          <cell r="H777">
            <v>10</v>
          </cell>
          <cell r="I777">
            <v>3</v>
          </cell>
          <cell r="K777">
            <v>332</v>
          </cell>
          <cell r="L777">
            <v>109</v>
          </cell>
          <cell r="M777">
            <v>238</v>
          </cell>
          <cell r="N777">
            <v>347</v>
          </cell>
        </row>
        <row r="778">
          <cell r="D778" t="str">
            <v>Lakeland High School</v>
          </cell>
          <cell r="E778">
            <v>4</v>
          </cell>
          <cell r="F778">
            <v>5</v>
          </cell>
          <cell r="G778">
            <v>10</v>
          </cell>
          <cell r="H778">
            <v>119</v>
          </cell>
          <cell r="I778">
            <v>16</v>
          </cell>
          <cell r="K778">
            <v>423</v>
          </cell>
          <cell r="L778">
            <v>293</v>
          </cell>
          <cell r="M778">
            <v>284</v>
          </cell>
          <cell r="N778">
            <v>577</v>
          </cell>
        </row>
        <row r="779">
          <cell r="D779" t="str">
            <v>Parkside Elementary School</v>
          </cell>
          <cell r="E779">
            <v>1</v>
          </cell>
          <cell r="F779">
            <v>3</v>
          </cell>
          <cell r="G779">
            <v>2</v>
          </cell>
          <cell r="H779">
            <v>91</v>
          </cell>
          <cell r="I779">
            <v>17</v>
          </cell>
          <cell r="K779">
            <v>323</v>
          </cell>
          <cell r="L779">
            <v>220</v>
          </cell>
          <cell r="M779">
            <v>217</v>
          </cell>
          <cell r="N779">
            <v>437</v>
          </cell>
        </row>
        <row r="780">
          <cell r="D780" t="str">
            <v>Wolcott Mills Elementary School</v>
          </cell>
          <cell r="H780">
            <v>10</v>
          </cell>
          <cell r="I780">
            <v>8</v>
          </cell>
          <cell r="K780">
            <v>180</v>
          </cell>
          <cell r="L780">
            <v>117</v>
          </cell>
          <cell r="M780">
            <v>81</v>
          </cell>
          <cell r="N780">
            <v>198</v>
          </cell>
        </row>
        <row r="781">
          <cell r="D781" t="str">
            <v>Lakeland Middle School</v>
          </cell>
          <cell r="E781">
            <v>1</v>
          </cell>
          <cell r="F781">
            <v>2</v>
          </cell>
          <cell r="G781">
            <v>3</v>
          </cell>
          <cell r="H781">
            <v>90</v>
          </cell>
          <cell r="I781">
            <v>18</v>
          </cell>
          <cell r="K781">
            <v>346</v>
          </cell>
          <cell r="L781">
            <v>248</v>
          </cell>
          <cell r="M781">
            <v>212</v>
          </cell>
          <cell r="N781">
            <v>460</v>
          </cell>
        </row>
        <row r="782">
          <cell r="D782" t="str">
            <v>Lima-Brighton Elementary</v>
          </cell>
          <cell r="F782">
            <v>1</v>
          </cell>
          <cell r="H782">
            <v>51</v>
          </cell>
          <cell r="I782">
            <v>9</v>
          </cell>
          <cell r="K782">
            <v>135</v>
          </cell>
          <cell r="L782">
            <v>113</v>
          </cell>
          <cell r="M782">
            <v>83</v>
          </cell>
          <cell r="N782">
            <v>196</v>
          </cell>
        </row>
        <row r="783">
          <cell r="D783" t="str">
            <v>Jane Ball Elementary School</v>
          </cell>
          <cell r="F783">
            <v>5</v>
          </cell>
          <cell r="G783">
            <v>3</v>
          </cell>
          <cell r="H783">
            <v>68</v>
          </cell>
          <cell r="I783">
            <v>18</v>
          </cell>
          <cell r="K783">
            <v>399</v>
          </cell>
          <cell r="L783">
            <v>155</v>
          </cell>
          <cell r="M783">
            <v>338</v>
          </cell>
          <cell r="N783">
            <v>493</v>
          </cell>
        </row>
        <row r="784">
          <cell r="D784" t="str">
            <v>Lincoln Elementary School</v>
          </cell>
          <cell r="F784">
            <v>2</v>
          </cell>
          <cell r="G784">
            <v>17</v>
          </cell>
          <cell r="H784">
            <v>82</v>
          </cell>
          <cell r="I784">
            <v>16</v>
          </cell>
          <cell r="K784">
            <v>334</v>
          </cell>
          <cell r="L784">
            <v>46</v>
          </cell>
          <cell r="M784">
            <v>405</v>
          </cell>
          <cell r="N784">
            <v>451</v>
          </cell>
        </row>
        <row r="785">
          <cell r="D785" t="str">
            <v>Hanover Central Middle School</v>
          </cell>
          <cell r="E785">
            <v>5</v>
          </cell>
          <cell r="F785">
            <v>7</v>
          </cell>
          <cell r="G785">
            <v>25</v>
          </cell>
          <cell r="H785">
            <v>101</v>
          </cell>
          <cell r="I785">
            <v>38</v>
          </cell>
          <cell r="K785">
            <v>558</v>
          </cell>
          <cell r="L785">
            <v>176</v>
          </cell>
          <cell r="M785">
            <v>558</v>
          </cell>
          <cell r="N785">
            <v>734</v>
          </cell>
        </row>
        <row r="786">
          <cell r="D786" t="str">
            <v>Hanover Central High School</v>
          </cell>
          <cell r="E786">
            <v>2</v>
          </cell>
          <cell r="F786">
            <v>10</v>
          </cell>
          <cell r="G786">
            <v>13</v>
          </cell>
          <cell r="H786">
            <v>80</v>
          </cell>
          <cell r="I786">
            <v>26</v>
          </cell>
          <cell r="K786">
            <v>578</v>
          </cell>
          <cell r="L786">
            <v>143</v>
          </cell>
          <cell r="M786">
            <v>566</v>
          </cell>
          <cell r="N786">
            <v>709</v>
          </cell>
        </row>
        <row r="787">
          <cell r="D787" t="str">
            <v>River Forest High School</v>
          </cell>
          <cell r="E787">
            <v>2</v>
          </cell>
          <cell r="F787">
            <v>1</v>
          </cell>
          <cell r="G787">
            <v>61</v>
          </cell>
          <cell r="H787">
            <v>204</v>
          </cell>
          <cell r="I787">
            <v>32</v>
          </cell>
          <cell r="K787">
            <v>250</v>
          </cell>
          <cell r="L787">
            <v>377</v>
          </cell>
          <cell r="M787">
            <v>173</v>
          </cell>
          <cell r="N787">
            <v>550</v>
          </cell>
        </row>
        <row r="788">
          <cell r="D788" t="str">
            <v>Henry S Evans Elementary School</v>
          </cell>
          <cell r="G788">
            <v>43</v>
          </cell>
          <cell r="H788">
            <v>186</v>
          </cell>
          <cell r="I788">
            <v>27</v>
          </cell>
          <cell r="K788">
            <v>128</v>
          </cell>
          <cell r="L788">
            <v>316</v>
          </cell>
          <cell r="M788">
            <v>68</v>
          </cell>
          <cell r="N788">
            <v>384</v>
          </cell>
        </row>
        <row r="789">
          <cell r="D789" t="str">
            <v>River Forest Middle School</v>
          </cell>
          <cell r="E789">
            <v>3</v>
          </cell>
          <cell r="F789">
            <v>2</v>
          </cell>
          <cell r="G789">
            <v>43</v>
          </cell>
          <cell r="H789">
            <v>164</v>
          </cell>
          <cell r="I789">
            <v>27</v>
          </cell>
          <cell r="K789">
            <v>143</v>
          </cell>
          <cell r="L789">
            <v>294</v>
          </cell>
          <cell r="M789">
            <v>88</v>
          </cell>
          <cell r="N789">
            <v>382</v>
          </cell>
        </row>
        <row r="790">
          <cell r="D790" t="str">
            <v>John I Meister Elementary School</v>
          </cell>
          <cell r="E790">
            <v>2</v>
          </cell>
          <cell r="F790">
            <v>4</v>
          </cell>
          <cell r="G790">
            <v>24</v>
          </cell>
          <cell r="H790">
            <v>157</v>
          </cell>
          <cell r="I790">
            <v>19</v>
          </cell>
          <cell r="J790">
            <v>1</v>
          </cell>
          <cell r="K790">
            <v>140</v>
          </cell>
          <cell r="L790">
            <v>260</v>
          </cell>
          <cell r="M790">
            <v>87</v>
          </cell>
          <cell r="N790">
            <v>347</v>
          </cell>
        </row>
        <row r="791">
          <cell r="D791" t="str">
            <v>Merrillville High School</v>
          </cell>
          <cell r="E791">
            <v>1</v>
          </cell>
          <cell r="F791">
            <v>24</v>
          </cell>
          <cell r="G791">
            <v>1418</v>
          </cell>
          <cell r="H791">
            <v>420</v>
          </cell>
          <cell r="I791">
            <v>100</v>
          </cell>
          <cell r="K791">
            <v>224</v>
          </cell>
          <cell r="L791">
            <v>1306</v>
          </cell>
          <cell r="M791">
            <v>881</v>
          </cell>
          <cell r="N791">
            <v>2187</v>
          </cell>
        </row>
        <row r="792">
          <cell r="D792" t="str">
            <v>Pierce Middle School</v>
          </cell>
          <cell r="E792">
            <v>3</v>
          </cell>
          <cell r="F792">
            <v>8</v>
          </cell>
          <cell r="G792">
            <v>625</v>
          </cell>
          <cell r="H792">
            <v>177</v>
          </cell>
          <cell r="I792">
            <v>46</v>
          </cell>
          <cell r="K792">
            <v>100</v>
          </cell>
          <cell r="L792">
            <v>650</v>
          </cell>
          <cell r="M792">
            <v>309</v>
          </cell>
          <cell r="N792">
            <v>959</v>
          </cell>
        </row>
        <row r="793">
          <cell r="D793" t="str">
            <v>Merrillville Intermediate School</v>
          </cell>
          <cell r="E793">
            <v>2</v>
          </cell>
          <cell r="F793">
            <v>11</v>
          </cell>
          <cell r="G793">
            <v>618</v>
          </cell>
          <cell r="H793">
            <v>190</v>
          </cell>
          <cell r="I793">
            <v>48</v>
          </cell>
          <cell r="J793">
            <v>1</v>
          </cell>
          <cell r="K793">
            <v>127</v>
          </cell>
          <cell r="L793">
            <v>636</v>
          </cell>
          <cell r="M793">
            <v>361</v>
          </cell>
          <cell r="N793">
            <v>997</v>
          </cell>
        </row>
        <row r="794">
          <cell r="D794" t="str">
            <v>Henry P Fieler Elementary School</v>
          </cell>
          <cell r="F794">
            <v>2</v>
          </cell>
          <cell r="G794">
            <v>307</v>
          </cell>
          <cell r="H794">
            <v>100</v>
          </cell>
          <cell r="I794">
            <v>33</v>
          </cell>
          <cell r="J794">
            <v>2</v>
          </cell>
          <cell r="K794">
            <v>41</v>
          </cell>
          <cell r="L794">
            <v>348</v>
          </cell>
          <cell r="M794">
            <v>137</v>
          </cell>
          <cell r="N794">
            <v>485</v>
          </cell>
        </row>
        <row r="795">
          <cell r="D795" t="str">
            <v>Homer Iddings Elementary School</v>
          </cell>
          <cell r="F795">
            <v>7</v>
          </cell>
          <cell r="G795">
            <v>288</v>
          </cell>
          <cell r="H795">
            <v>132</v>
          </cell>
          <cell r="I795">
            <v>34</v>
          </cell>
          <cell r="K795">
            <v>71</v>
          </cell>
          <cell r="L795">
            <v>329</v>
          </cell>
          <cell r="M795">
            <v>203</v>
          </cell>
          <cell r="N795">
            <v>532</v>
          </cell>
        </row>
        <row r="796">
          <cell r="D796" t="str">
            <v>Edgar L Miller Elementary School</v>
          </cell>
          <cell r="E796">
            <v>1</v>
          </cell>
          <cell r="F796">
            <v>2</v>
          </cell>
          <cell r="G796">
            <v>222</v>
          </cell>
          <cell r="H796">
            <v>50</v>
          </cell>
          <cell r="I796">
            <v>21</v>
          </cell>
          <cell r="K796">
            <v>27</v>
          </cell>
          <cell r="L796">
            <v>246</v>
          </cell>
          <cell r="M796">
            <v>77</v>
          </cell>
          <cell r="N796">
            <v>323</v>
          </cell>
        </row>
        <row r="797">
          <cell r="D797" t="str">
            <v>John Wood Elementary School</v>
          </cell>
          <cell r="E797">
            <v>2</v>
          </cell>
          <cell r="F797">
            <v>6</v>
          </cell>
          <cell r="G797">
            <v>111</v>
          </cell>
          <cell r="H797">
            <v>85</v>
          </cell>
          <cell r="I797">
            <v>23</v>
          </cell>
          <cell r="K797">
            <v>95</v>
          </cell>
          <cell r="L797">
            <v>173</v>
          </cell>
          <cell r="M797">
            <v>149</v>
          </cell>
          <cell r="N797">
            <v>322</v>
          </cell>
        </row>
        <row r="798">
          <cell r="D798" t="str">
            <v>Jonas E Salk Elementary School</v>
          </cell>
          <cell r="F798">
            <v>5</v>
          </cell>
          <cell r="G798">
            <v>331</v>
          </cell>
          <cell r="H798">
            <v>125</v>
          </cell>
          <cell r="I798">
            <v>39</v>
          </cell>
          <cell r="K798">
            <v>105</v>
          </cell>
          <cell r="L798">
            <v>404</v>
          </cell>
          <cell r="M798">
            <v>201</v>
          </cell>
          <cell r="N798">
            <v>605</v>
          </cell>
        </row>
        <row r="799">
          <cell r="D799" t="str">
            <v>Michael Grimmer Middle School</v>
          </cell>
          <cell r="E799">
            <v>1</v>
          </cell>
          <cell r="F799">
            <v>22</v>
          </cell>
          <cell r="G799">
            <v>78</v>
          </cell>
          <cell r="H799">
            <v>140</v>
          </cell>
          <cell r="I799">
            <v>29</v>
          </cell>
          <cell r="K799">
            <v>575</v>
          </cell>
          <cell r="L799">
            <v>241</v>
          </cell>
          <cell r="M799">
            <v>604</v>
          </cell>
          <cell r="N799">
            <v>845</v>
          </cell>
        </row>
        <row r="800">
          <cell r="D800" t="str">
            <v>Lake Central High School</v>
          </cell>
          <cell r="E800">
            <v>19</v>
          </cell>
          <cell r="F800">
            <v>112</v>
          </cell>
          <cell r="G800">
            <v>237</v>
          </cell>
          <cell r="H800">
            <v>491</v>
          </cell>
          <cell r="I800">
            <v>97</v>
          </cell>
          <cell r="K800">
            <v>2388</v>
          </cell>
          <cell r="L800">
            <v>705</v>
          </cell>
          <cell r="M800">
            <v>2639</v>
          </cell>
          <cell r="N800">
            <v>3344</v>
          </cell>
        </row>
        <row r="801">
          <cell r="D801" t="str">
            <v>Kolling Elementary School</v>
          </cell>
          <cell r="E801">
            <v>2</v>
          </cell>
          <cell r="F801">
            <v>8</v>
          </cell>
          <cell r="G801">
            <v>19</v>
          </cell>
          <cell r="H801">
            <v>111</v>
          </cell>
          <cell r="I801">
            <v>21</v>
          </cell>
          <cell r="K801">
            <v>559</v>
          </cell>
          <cell r="L801">
            <v>89</v>
          </cell>
          <cell r="M801">
            <v>631</v>
          </cell>
          <cell r="N801">
            <v>720</v>
          </cell>
        </row>
        <row r="802">
          <cell r="D802" t="str">
            <v>Hal E Clark Middle School</v>
          </cell>
          <cell r="E802">
            <v>7</v>
          </cell>
          <cell r="F802">
            <v>11</v>
          </cell>
          <cell r="G802">
            <v>63</v>
          </cell>
          <cell r="H802">
            <v>175</v>
          </cell>
          <cell r="I802">
            <v>27</v>
          </cell>
          <cell r="K802">
            <v>805</v>
          </cell>
          <cell r="L802">
            <v>205</v>
          </cell>
          <cell r="M802">
            <v>883</v>
          </cell>
          <cell r="N802">
            <v>1088</v>
          </cell>
        </row>
        <row r="803">
          <cell r="D803" t="str">
            <v>George Bibich Elementary School</v>
          </cell>
          <cell r="E803">
            <v>3</v>
          </cell>
          <cell r="F803">
            <v>5</v>
          </cell>
          <cell r="G803">
            <v>15</v>
          </cell>
          <cell r="H803">
            <v>103</v>
          </cell>
          <cell r="I803">
            <v>16</v>
          </cell>
          <cell r="J803">
            <v>1</v>
          </cell>
          <cell r="K803">
            <v>349</v>
          </cell>
          <cell r="L803">
            <v>104</v>
          </cell>
          <cell r="M803">
            <v>388</v>
          </cell>
          <cell r="N803">
            <v>492</v>
          </cell>
        </row>
        <row r="804">
          <cell r="D804" t="str">
            <v>James H Watson Elementary School</v>
          </cell>
          <cell r="F804">
            <v>18</v>
          </cell>
          <cell r="G804">
            <v>34</v>
          </cell>
          <cell r="H804">
            <v>106</v>
          </cell>
          <cell r="I804">
            <v>27</v>
          </cell>
          <cell r="J804">
            <v>2</v>
          </cell>
          <cell r="K804">
            <v>331</v>
          </cell>
          <cell r="L804">
            <v>118</v>
          </cell>
          <cell r="M804">
            <v>400</v>
          </cell>
          <cell r="N804">
            <v>518</v>
          </cell>
        </row>
        <row r="805">
          <cell r="D805" t="str">
            <v>Kahler Middle School</v>
          </cell>
          <cell r="E805">
            <v>2</v>
          </cell>
          <cell r="F805">
            <v>49</v>
          </cell>
          <cell r="G805">
            <v>60</v>
          </cell>
          <cell r="H805">
            <v>205</v>
          </cell>
          <cell r="I805">
            <v>19</v>
          </cell>
          <cell r="K805">
            <v>668</v>
          </cell>
          <cell r="L805">
            <v>224</v>
          </cell>
          <cell r="M805">
            <v>779</v>
          </cell>
          <cell r="N805">
            <v>1003</v>
          </cell>
        </row>
        <row r="806">
          <cell r="D806" t="str">
            <v>Protsman Elementary School</v>
          </cell>
          <cell r="E806">
            <v>3</v>
          </cell>
          <cell r="F806">
            <v>25</v>
          </cell>
          <cell r="G806">
            <v>46</v>
          </cell>
          <cell r="H806">
            <v>145</v>
          </cell>
          <cell r="I806">
            <v>24</v>
          </cell>
          <cell r="K806">
            <v>388</v>
          </cell>
          <cell r="L806">
            <v>172</v>
          </cell>
          <cell r="M806">
            <v>459</v>
          </cell>
          <cell r="N806">
            <v>631</v>
          </cell>
        </row>
        <row r="807">
          <cell r="D807" t="str">
            <v>Homan Elementary School</v>
          </cell>
          <cell r="F807">
            <v>13</v>
          </cell>
          <cell r="G807">
            <v>47</v>
          </cell>
          <cell r="H807">
            <v>113</v>
          </cell>
          <cell r="I807">
            <v>20</v>
          </cell>
          <cell r="J807">
            <v>3</v>
          </cell>
          <cell r="K807">
            <v>335</v>
          </cell>
          <cell r="L807">
            <v>176</v>
          </cell>
          <cell r="M807">
            <v>355</v>
          </cell>
          <cell r="N807">
            <v>531</v>
          </cell>
        </row>
        <row r="808">
          <cell r="D808" t="str">
            <v>Peifer Elementary School</v>
          </cell>
          <cell r="F808">
            <v>9</v>
          </cell>
          <cell r="G808">
            <v>35</v>
          </cell>
          <cell r="H808">
            <v>99</v>
          </cell>
          <cell r="I808">
            <v>21</v>
          </cell>
          <cell r="K808">
            <v>309</v>
          </cell>
          <cell r="L808">
            <v>136</v>
          </cell>
          <cell r="M808">
            <v>337</v>
          </cell>
          <cell r="N808">
            <v>473</v>
          </cell>
        </row>
        <row r="809">
          <cell r="D809" t="str">
            <v>Oak Hill Elementary School</v>
          </cell>
          <cell r="E809">
            <v>2</v>
          </cell>
          <cell r="F809">
            <v>1</v>
          </cell>
          <cell r="G809">
            <v>13</v>
          </cell>
          <cell r="H809">
            <v>64</v>
          </cell>
          <cell r="I809">
            <v>10</v>
          </cell>
          <cell r="K809">
            <v>426</v>
          </cell>
          <cell r="L809">
            <v>175</v>
          </cell>
          <cell r="M809">
            <v>341</v>
          </cell>
          <cell r="N809">
            <v>516</v>
          </cell>
        </row>
        <row r="810">
          <cell r="D810" t="str">
            <v>Lake Prairie Elementary School</v>
          </cell>
          <cell r="E810">
            <v>1</v>
          </cell>
          <cell r="F810">
            <v>2</v>
          </cell>
          <cell r="G810">
            <v>3</v>
          </cell>
          <cell r="H810">
            <v>44</v>
          </cell>
          <cell r="I810">
            <v>6</v>
          </cell>
          <cell r="K810">
            <v>311</v>
          </cell>
          <cell r="L810">
            <v>108</v>
          </cell>
          <cell r="M810">
            <v>259</v>
          </cell>
          <cell r="N810">
            <v>367</v>
          </cell>
        </row>
        <row r="811">
          <cell r="D811" t="str">
            <v>Three Creeks Elem School</v>
          </cell>
          <cell r="E811">
            <v>3</v>
          </cell>
          <cell r="F811">
            <v>2</v>
          </cell>
          <cell r="G811">
            <v>1</v>
          </cell>
          <cell r="H811">
            <v>53</v>
          </cell>
          <cell r="I811">
            <v>6</v>
          </cell>
          <cell r="K811">
            <v>441</v>
          </cell>
          <cell r="L811">
            <v>174</v>
          </cell>
          <cell r="M811">
            <v>332</v>
          </cell>
          <cell r="N811">
            <v>506</v>
          </cell>
        </row>
        <row r="812">
          <cell r="D812" t="str">
            <v>Lowell Middle School</v>
          </cell>
          <cell r="F812">
            <v>1</v>
          </cell>
          <cell r="G812">
            <v>8</v>
          </cell>
          <cell r="H812">
            <v>92</v>
          </cell>
          <cell r="I812">
            <v>13</v>
          </cell>
          <cell r="K812">
            <v>681</v>
          </cell>
          <cell r="L812">
            <v>229</v>
          </cell>
          <cell r="M812">
            <v>566</v>
          </cell>
          <cell r="N812">
            <v>795</v>
          </cell>
        </row>
        <row r="813">
          <cell r="D813" t="str">
            <v>Lowell Senior High School</v>
          </cell>
          <cell r="E813">
            <v>3</v>
          </cell>
          <cell r="F813">
            <v>4</v>
          </cell>
          <cell r="G813">
            <v>9</v>
          </cell>
          <cell r="H813">
            <v>96</v>
          </cell>
          <cell r="I813">
            <v>23</v>
          </cell>
          <cell r="K813">
            <v>984</v>
          </cell>
          <cell r="L813">
            <v>285</v>
          </cell>
          <cell r="M813">
            <v>834</v>
          </cell>
          <cell r="N813">
            <v>1119</v>
          </cell>
        </row>
        <row r="814">
          <cell r="D814" t="str">
            <v>Calumet New Tech High School</v>
          </cell>
          <cell r="E814">
            <v>2</v>
          </cell>
          <cell r="G814">
            <v>286</v>
          </cell>
          <cell r="H814">
            <v>121</v>
          </cell>
          <cell r="I814">
            <v>40</v>
          </cell>
          <cell r="K814">
            <v>181</v>
          </cell>
          <cell r="L814">
            <v>514</v>
          </cell>
          <cell r="M814">
            <v>116</v>
          </cell>
          <cell r="N814">
            <v>630</v>
          </cell>
        </row>
        <row r="815">
          <cell r="D815" t="str">
            <v>Longfellow New Tech Elementary Sch</v>
          </cell>
          <cell r="E815">
            <v>1</v>
          </cell>
          <cell r="F815">
            <v>2</v>
          </cell>
          <cell r="G815">
            <v>43</v>
          </cell>
          <cell r="H815">
            <v>137</v>
          </cell>
          <cell r="I815">
            <v>32</v>
          </cell>
          <cell r="K815">
            <v>232</v>
          </cell>
          <cell r="L815">
            <v>411</v>
          </cell>
          <cell r="M815">
            <v>36</v>
          </cell>
          <cell r="N815">
            <v>447</v>
          </cell>
        </row>
        <row r="816">
          <cell r="D816" t="str">
            <v>Hosford Park New Tech Elementary</v>
          </cell>
          <cell r="G816">
            <v>134</v>
          </cell>
          <cell r="H816">
            <v>54</v>
          </cell>
          <cell r="I816">
            <v>27</v>
          </cell>
          <cell r="K816">
            <v>79</v>
          </cell>
          <cell r="L816">
            <v>271</v>
          </cell>
          <cell r="M816">
            <v>23</v>
          </cell>
          <cell r="N816">
            <v>294</v>
          </cell>
        </row>
        <row r="817">
          <cell r="D817" t="str">
            <v>Lake Ridge New Tech Middle School</v>
          </cell>
          <cell r="E817">
            <v>1</v>
          </cell>
          <cell r="F817">
            <v>1</v>
          </cell>
          <cell r="G817">
            <v>121</v>
          </cell>
          <cell r="H817">
            <v>111</v>
          </cell>
          <cell r="I817">
            <v>21</v>
          </cell>
          <cell r="K817">
            <v>172</v>
          </cell>
          <cell r="L817">
            <v>386</v>
          </cell>
          <cell r="M817">
            <v>41</v>
          </cell>
          <cell r="N817">
            <v>427</v>
          </cell>
        </row>
        <row r="818">
          <cell r="D818" t="str">
            <v>Robert Taft Middle School</v>
          </cell>
          <cell r="E818">
            <v>3</v>
          </cell>
          <cell r="F818">
            <v>33</v>
          </cell>
          <cell r="G818">
            <v>19</v>
          </cell>
          <cell r="H818">
            <v>117</v>
          </cell>
          <cell r="I818">
            <v>43</v>
          </cell>
          <cell r="K818">
            <v>869</v>
          </cell>
          <cell r="L818">
            <v>232</v>
          </cell>
          <cell r="M818">
            <v>852</v>
          </cell>
          <cell r="N818">
            <v>1084</v>
          </cell>
        </row>
        <row r="819">
          <cell r="D819" t="str">
            <v>Douglas MacArthur Elem School</v>
          </cell>
          <cell r="F819">
            <v>3</v>
          </cell>
          <cell r="G819">
            <v>2</v>
          </cell>
          <cell r="H819">
            <v>40</v>
          </cell>
          <cell r="I819">
            <v>20</v>
          </cell>
          <cell r="K819">
            <v>392</v>
          </cell>
          <cell r="L819">
            <v>183</v>
          </cell>
          <cell r="M819">
            <v>274</v>
          </cell>
          <cell r="N819">
            <v>457</v>
          </cell>
        </row>
        <row r="820">
          <cell r="D820" t="str">
            <v>Dwight D Eisenhower Elem School</v>
          </cell>
          <cell r="F820">
            <v>17</v>
          </cell>
          <cell r="G820">
            <v>19</v>
          </cell>
          <cell r="H820">
            <v>79</v>
          </cell>
          <cell r="I820">
            <v>13</v>
          </cell>
          <cell r="K820">
            <v>510</v>
          </cell>
          <cell r="L820">
            <v>58</v>
          </cell>
          <cell r="M820">
            <v>580</v>
          </cell>
          <cell r="N820">
            <v>638</v>
          </cell>
        </row>
        <row r="821">
          <cell r="D821" t="str">
            <v>Winfield Elementary School</v>
          </cell>
          <cell r="E821">
            <v>1</v>
          </cell>
          <cell r="F821">
            <v>6</v>
          </cell>
          <cell r="G821">
            <v>20</v>
          </cell>
          <cell r="H821">
            <v>82</v>
          </cell>
          <cell r="I821">
            <v>12</v>
          </cell>
          <cell r="K821">
            <v>357</v>
          </cell>
          <cell r="L821">
            <v>71</v>
          </cell>
          <cell r="M821">
            <v>407</v>
          </cell>
          <cell r="N821">
            <v>478</v>
          </cell>
        </row>
        <row r="822">
          <cell r="D822" t="str">
            <v>Crown Point High School</v>
          </cell>
          <cell r="E822">
            <v>11</v>
          </cell>
          <cell r="F822">
            <v>82</v>
          </cell>
          <cell r="G822">
            <v>84</v>
          </cell>
          <cell r="H822">
            <v>393</v>
          </cell>
          <cell r="I822">
            <v>69</v>
          </cell>
          <cell r="J822">
            <v>2</v>
          </cell>
          <cell r="K822">
            <v>2233</v>
          </cell>
          <cell r="L822">
            <v>634</v>
          </cell>
          <cell r="M822">
            <v>2240</v>
          </cell>
          <cell r="N822">
            <v>2874</v>
          </cell>
        </row>
        <row r="823">
          <cell r="D823" t="str">
            <v>Lake Street Elementary School</v>
          </cell>
          <cell r="E823">
            <v>2</v>
          </cell>
          <cell r="F823">
            <v>20</v>
          </cell>
          <cell r="G823">
            <v>10</v>
          </cell>
          <cell r="H823">
            <v>71</v>
          </cell>
          <cell r="I823">
            <v>20</v>
          </cell>
          <cell r="K823">
            <v>500</v>
          </cell>
          <cell r="L823">
            <v>105</v>
          </cell>
          <cell r="M823">
            <v>518</v>
          </cell>
          <cell r="N823">
            <v>623</v>
          </cell>
        </row>
        <row r="824">
          <cell r="D824" t="str">
            <v>Solon Robinson Elementary School</v>
          </cell>
          <cell r="E824">
            <v>2</v>
          </cell>
          <cell r="F824">
            <v>15</v>
          </cell>
          <cell r="G824">
            <v>13</v>
          </cell>
          <cell r="H824">
            <v>75</v>
          </cell>
          <cell r="I824">
            <v>25</v>
          </cell>
          <cell r="K824">
            <v>400</v>
          </cell>
          <cell r="L824">
            <v>156</v>
          </cell>
          <cell r="M824">
            <v>374</v>
          </cell>
          <cell r="N824">
            <v>530</v>
          </cell>
        </row>
        <row r="825">
          <cell r="D825" t="str">
            <v>Jerry Ross Elementary School</v>
          </cell>
          <cell r="E825">
            <v>1</v>
          </cell>
          <cell r="F825">
            <v>15</v>
          </cell>
          <cell r="G825">
            <v>24</v>
          </cell>
          <cell r="H825">
            <v>100</v>
          </cell>
          <cell r="I825">
            <v>17</v>
          </cell>
          <cell r="K825">
            <v>413</v>
          </cell>
          <cell r="L825">
            <v>89</v>
          </cell>
          <cell r="M825">
            <v>481</v>
          </cell>
          <cell r="N825">
            <v>570</v>
          </cell>
        </row>
        <row r="826">
          <cell r="D826" t="str">
            <v>Timothy Ball Elementary School</v>
          </cell>
          <cell r="F826">
            <v>10</v>
          </cell>
          <cell r="G826">
            <v>10</v>
          </cell>
          <cell r="H826">
            <v>89</v>
          </cell>
          <cell r="I826">
            <v>17</v>
          </cell>
          <cell r="K826">
            <v>395</v>
          </cell>
          <cell r="L826">
            <v>134</v>
          </cell>
          <cell r="M826">
            <v>387</v>
          </cell>
          <cell r="N826">
            <v>521</v>
          </cell>
        </row>
        <row r="827">
          <cell r="D827" t="str">
            <v>Colonel John Wheeler Middle School</v>
          </cell>
          <cell r="F827">
            <v>15</v>
          </cell>
          <cell r="G827">
            <v>36</v>
          </cell>
          <cell r="H827">
            <v>139</v>
          </cell>
          <cell r="I827">
            <v>27</v>
          </cell>
          <cell r="K827">
            <v>713</v>
          </cell>
          <cell r="L827">
            <v>199</v>
          </cell>
          <cell r="M827">
            <v>731</v>
          </cell>
          <cell r="N827">
            <v>930</v>
          </cell>
        </row>
        <row r="828">
          <cell r="D828" t="str">
            <v>East Chicago Central High School</v>
          </cell>
          <cell r="G828">
            <v>500</v>
          </cell>
          <cell r="H828">
            <v>606</v>
          </cell>
          <cell r="I828">
            <v>11</v>
          </cell>
          <cell r="K828">
            <v>24</v>
          </cell>
          <cell r="L828">
            <v>921</v>
          </cell>
          <cell r="M828">
            <v>220</v>
          </cell>
          <cell r="N828">
            <v>1141</v>
          </cell>
        </row>
        <row r="829">
          <cell r="D829" t="str">
            <v>Carrie Gosch PK Center</v>
          </cell>
          <cell r="F829">
            <v>2</v>
          </cell>
          <cell r="G829">
            <v>108</v>
          </cell>
          <cell r="H829">
            <v>124</v>
          </cell>
          <cell r="I829">
            <v>3</v>
          </cell>
          <cell r="K829">
            <v>3</v>
          </cell>
          <cell r="L829">
            <v>180</v>
          </cell>
          <cell r="M829">
            <v>60</v>
          </cell>
          <cell r="N829">
            <v>240</v>
          </cell>
        </row>
        <row r="830">
          <cell r="D830" t="str">
            <v>Benjamin Harrison Elementary Sch</v>
          </cell>
          <cell r="G830">
            <v>136</v>
          </cell>
          <cell r="H830">
            <v>340</v>
          </cell>
          <cell r="I830">
            <v>6</v>
          </cell>
          <cell r="K830">
            <v>7</v>
          </cell>
          <cell r="L830">
            <v>402</v>
          </cell>
          <cell r="M830">
            <v>87</v>
          </cell>
          <cell r="N830">
            <v>489</v>
          </cell>
        </row>
        <row r="831">
          <cell r="D831" t="str">
            <v>Abraham Lincoln Elementary School</v>
          </cell>
          <cell r="G831">
            <v>239</v>
          </cell>
          <cell r="H831">
            <v>66</v>
          </cell>
          <cell r="I831">
            <v>3</v>
          </cell>
          <cell r="K831">
            <v>3</v>
          </cell>
          <cell r="L831">
            <v>284</v>
          </cell>
          <cell r="M831">
            <v>27</v>
          </cell>
          <cell r="N831">
            <v>311</v>
          </cell>
        </row>
        <row r="832">
          <cell r="D832" t="str">
            <v>William McKinley Elementary School</v>
          </cell>
          <cell r="E832">
            <v>3</v>
          </cell>
          <cell r="F832">
            <v>1</v>
          </cell>
          <cell r="G832">
            <v>201</v>
          </cell>
          <cell r="H832">
            <v>388</v>
          </cell>
          <cell r="I832">
            <v>9</v>
          </cell>
          <cell r="K832">
            <v>10</v>
          </cell>
          <cell r="L832">
            <v>501</v>
          </cell>
          <cell r="M832">
            <v>111</v>
          </cell>
          <cell r="N832">
            <v>612</v>
          </cell>
        </row>
        <row r="833">
          <cell r="D833" t="str">
            <v>George Washington Elementary Sch</v>
          </cell>
          <cell r="F833">
            <v>1</v>
          </cell>
          <cell r="G833">
            <v>355</v>
          </cell>
          <cell r="H833">
            <v>207</v>
          </cell>
          <cell r="I833">
            <v>18</v>
          </cell>
          <cell r="K833">
            <v>4</v>
          </cell>
          <cell r="L833">
            <v>488</v>
          </cell>
          <cell r="M833">
            <v>97</v>
          </cell>
          <cell r="N833">
            <v>585</v>
          </cell>
        </row>
        <row r="834">
          <cell r="D834" t="str">
            <v>Joseph Block Middle School</v>
          </cell>
          <cell r="G834">
            <v>248</v>
          </cell>
          <cell r="H834">
            <v>244</v>
          </cell>
          <cell r="I834">
            <v>12</v>
          </cell>
          <cell r="K834">
            <v>10</v>
          </cell>
          <cell r="L834">
            <v>428</v>
          </cell>
          <cell r="M834">
            <v>86</v>
          </cell>
          <cell r="N834">
            <v>514</v>
          </cell>
        </row>
        <row r="835">
          <cell r="D835" t="str">
            <v>Thomas A Edison Jr-Sr HS</v>
          </cell>
          <cell r="F835">
            <v>1</v>
          </cell>
          <cell r="G835">
            <v>56</v>
          </cell>
          <cell r="H835">
            <v>270</v>
          </cell>
          <cell r="I835">
            <v>25</v>
          </cell>
          <cell r="K835">
            <v>304</v>
          </cell>
          <cell r="L835">
            <v>483</v>
          </cell>
          <cell r="M835">
            <v>173</v>
          </cell>
          <cell r="N835">
            <v>656</v>
          </cell>
        </row>
        <row r="836">
          <cell r="D836" t="str">
            <v>Alexander Hamilton Elementary Sch</v>
          </cell>
          <cell r="G836">
            <v>15</v>
          </cell>
          <cell r="H836">
            <v>113</v>
          </cell>
          <cell r="I836">
            <v>7</v>
          </cell>
          <cell r="K836">
            <v>121</v>
          </cell>
          <cell r="L836">
            <v>212</v>
          </cell>
          <cell r="M836">
            <v>44</v>
          </cell>
          <cell r="N836">
            <v>256</v>
          </cell>
        </row>
        <row r="837">
          <cell r="D837" t="str">
            <v>Virgil I Bailey Elementary School</v>
          </cell>
          <cell r="F837">
            <v>3</v>
          </cell>
          <cell r="G837">
            <v>30</v>
          </cell>
          <cell r="H837">
            <v>120</v>
          </cell>
          <cell r="I837">
            <v>18</v>
          </cell>
          <cell r="K837">
            <v>119</v>
          </cell>
          <cell r="L837">
            <v>242</v>
          </cell>
          <cell r="M837">
            <v>48</v>
          </cell>
          <cell r="N837">
            <v>290</v>
          </cell>
        </row>
        <row r="838">
          <cell r="D838" t="str">
            <v>Banneker Elementary at Marquette</v>
          </cell>
          <cell r="G838">
            <v>626</v>
          </cell>
          <cell r="H838">
            <v>26</v>
          </cell>
          <cell r="I838">
            <v>19</v>
          </cell>
          <cell r="K838">
            <v>7</v>
          </cell>
          <cell r="L838">
            <v>678</v>
          </cell>
          <cell r="N838">
            <v>678</v>
          </cell>
        </row>
        <row r="839">
          <cell r="D839" t="str">
            <v>Mary M Bethune Early Child Dev Ctr</v>
          </cell>
          <cell r="G839">
            <v>330</v>
          </cell>
          <cell r="H839">
            <v>4</v>
          </cell>
          <cell r="I839">
            <v>2</v>
          </cell>
          <cell r="K839">
            <v>3</v>
          </cell>
          <cell r="L839">
            <v>338</v>
          </cell>
          <cell r="M839">
            <v>1</v>
          </cell>
          <cell r="N839">
            <v>339</v>
          </cell>
        </row>
        <row r="840">
          <cell r="D840" t="str">
            <v>Beveridge Elementary School</v>
          </cell>
          <cell r="G840">
            <v>469</v>
          </cell>
          <cell r="H840">
            <v>8</v>
          </cell>
          <cell r="I840">
            <v>14</v>
          </cell>
          <cell r="K840">
            <v>8</v>
          </cell>
          <cell r="L840">
            <v>499</v>
          </cell>
          <cell r="N840">
            <v>499</v>
          </cell>
        </row>
        <row r="841">
          <cell r="D841" t="str">
            <v>Frankie W McCullough Acad for Girl</v>
          </cell>
          <cell r="G841">
            <v>253</v>
          </cell>
          <cell r="H841">
            <v>10</v>
          </cell>
          <cell r="I841">
            <v>11</v>
          </cell>
          <cell r="K841">
            <v>1</v>
          </cell>
          <cell r="L841">
            <v>275</v>
          </cell>
          <cell r="N841">
            <v>275</v>
          </cell>
        </row>
        <row r="842">
          <cell r="D842" t="str">
            <v>Bailly Preparatory Academy</v>
          </cell>
          <cell r="G842">
            <v>237</v>
          </cell>
          <cell r="H842">
            <v>19</v>
          </cell>
          <cell r="I842">
            <v>16</v>
          </cell>
          <cell r="K842">
            <v>11</v>
          </cell>
          <cell r="L842">
            <v>283</v>
          </cell>
          <cell r="N842">
            <v>283</v>
          </cell>
        </row>
        <row r="843">
          <cell r="D843" t="str">
            <v>Glen Park Acad for Excel in Lrn</v>
          </cell>
          <cell r="G843">
            <v>337</v>
          </cell>
          <cell r="H843">
            <v>23</v>
          </cell>
          <cell r="I843">
            <v>12</v>
          </cell>
          <cell r="K843">
            <v>5</v>
          </cell>
          <cell r="L843">
            <v>377</v>
          </cell>
          <cell r="N843">
            <v>377</v>
          </cell>
        </row>
        <row r="844">
          <cell r="D844" t="str">
            <v>West Side Leadership Academy</v>
          </cell>
          <cell r="E844">
            <v>1</v>
          </cell>
          <cell r="G844">
            <v>957</v>
          </cell>
          <cell r="H844">
            <v>36</v>
          </cell>
          <cell r="I844">
            <v>38</v>
          </cell>
          <cell r="K844">
            <v>11</v>
          </cell>
          <cell r="L844">
            <v>1043</v>
          </cell>
          <cell r="N844">
            <v>1043</v>
          </cell>
        </row>
        <row r="845">
          <cell r="D845" t="str">
            <v>Daniel Hale Williams Elem Sch</v>
          </cell>
          <cell r="F845">
            <v>1</v>
          </cell>
          <cell r="G845">
            <v>496</v>
          </cell>
          <cell r="H845">
            <v>12</v>
          </cell>
          <cell r="I845">
            <v>14</v>
          </cell>
          <cell r="K845">
            <v>1</v>
          </cell>
          <cell r="L845">
            <v>524</v>
          </cell>
          <cell r="N845">
            <v>524</v>
          </cell>
        </row>
        <row r="846">
          <cell r="D846" t="str">
            <v>Gary Middle School</v>
          </cell>
          <cell r="G846">
            <v>896</v>
          </cell>
          <cell r="H846">
            <v>24</v>
          </cell>
          <cell r="I846">
            <v>51</v>
          </cell>
          <cell r="K846">
            <v>21</v>
          </cell>
          <cell r="L846">
            <v>992</v>
          </cell>
          <cell r="N846">
            <v>992</v>
          </cell>
        </row>
        <row r="847">
          <cell r="D847" t="str">
            <v>Beiriger Elementary School</v>
          </cell>
          <cell r="F847">
            <v>6</v>
          </cell>
          <cell r="G847">
            <v>25</v>
          </cell>
          <cell r="H847">
            <v>118</v>
          </cell>
          <cell r="I847">
            <v>29</v>
          </cell>
          <cell r="K847">
            <v>300</v>
          </cell>
          <cell r="L847">
            <v>214</v>
          </cell>
          <cell r="M847">
            <v>264</v>
          </cell>
          <cell r="N847">
            <v>478</v>
          </cell>
        </row>
        <row r="848">
          <cell r="D848" t="str">
            <v>Griffith Senior High School</v>
          </cell>
          <cell r="E848">
            <v>1</v>
          </cell>
          <cell r="F848">
            <v>5</v>
          </cell>
          <cell r="G848">
            <v>209</v>
          </cell>
          <cell r="H848">
            <v>194</v>
          </cell>
          <cell r="I848">
            <v>35</v>
          </cell>
          <cell r="K848">
            <v>379</v>
          </cell>
          <cell r="L848">
            <v>481</v>
          </cell>
          <cell r="M848">
            <v>342</v>
          </cell>
          <cell r="N848">
            <v>823</v>
          </cell>
        </row>
        <row r="849">
          <cell r="D849" t="str">
            <v>Griffith Middle School</v>
          </cell>
          <cell r="F849">
            <v>1</v>
          </cell>
          <cell r="G849">
            <v>76</v>
          </cell>
          <cell r="H849">
            <v>100</v>
          </cell>
          <cell r="I849">
            <v>9</v>
          </cell>
          <cell r="K849">
            <v>171</v>
          </cell>
          <cell r="L849">
            <v>224</v>
          </cell>
          <cell r="M849">
            <v>133</v>
          </cell>
          <cell r="N849">
            <v>357</v>
          </cell>
        </row>
        <row r="850">
          <cell r="D850" t="str">
            <v>Eldon Ready Elementary School</v>
          </cell>
          <cell r="F850">
            <v>2</v>
          </cell>
          <cell r="G850">
            <v>183</v>
          </cell>
          <cell r="H850">
            <v>104</v>
          </cell>
          <cell r="I850">
            <v>27</v>
          </cell>
          <cell r="K850">
            <v>129</v>
          </cell>
          <cell r="L850">
            <v>311</v>
          </cell>
          <cell r="M850">
            <v>134</v>
          </cell>
          <cell r="N850">
            <v>445</v>
          </cell>
        </row>
        <row r="851">
          <cell r="D851" t="str">
            <v>Elsie Wadsworth Elementary School</v>
          </cell>
          <cell r="E851">
            <v>1</v>
          </cell>
          <cell r="F851">
            <v>1</v>
          </cell>
          <cell r="G851">
            <v>58</v>
          </cell>
          <cell r="H851">
            <v>94</v>
          </cell>
          <cell r="I851">
            <v>12</v>
          </cell>
          <cell r="K851">
            <v>180</v>
          </cell>
          <cell r="L851">
            <v>211</v>
          </cell>
          <cell r="M851">
            <v>135</v>
          </cell>
          <cell r="N851">
            <v>346</v>
          </cell>
        </row>
        <row r="852">
          <cell r="D852" t="str">
            <v>George Rogers Clark Md/HS</v>
          </cell>
          <cell r="E852">
            <v>1</v>
          </cell>
          <cell r="F852">
            <v>4</v>
          </cell>
          <cell r="G852">
            <v>154</v>
          </cell>
          <cell r="H852">
            <v>933</v>
          </cell>
          <cell r="I852">
            <v>22</v>
          </cell>
          <cell r="J852">
            <v>1</v>
          </cell>
          <cell r="K852">
            <v>205</v>
          </cell>
          <cell r="L852">
            <v>939</v>
          </cell>
          <cell r="M852">
            <v>381</v>
          </cell>
          <cell r="N852">
            <v>1320</v>
          </cell>
        </row>
        <row r="853">
          <cell r="D853" t="str">
            <v>Donald E Gavit Middle/High School</v>
          </cell>
          <cell r="E853">
            <v>1</v>
          </cell>
          <cell r="F853">
            <v>3</v>
          </cell>
          <cell r="G853">
            <v>633</v>
          </cell>
          <cell r="H853">
            <v>612</v>
          </cell>
          <cell r="I853">
            <v>46</v>
          </cell>
          <cell r="J853">
            <v>1</v>
          </cell>
          <cell r="K853">
            <v>277</v>
          </cell>
          <cell r="L853">
            <v>1116</v>
          </cell>
          <cell r="M853">
            <v>457</v>
          </cell>
          <cell r="N853">
            <v>1573</v>
          </cell>
        </row>
        <row r="854">
          <cell r="D854" t="str">
            <v>Hammond High School</v>
          </cell>
          <cell r="E854">
            <v>3</v>
          </cell>
          <cell r="F854">
            <v>1</v>
          </cell>
          <cell r="G854">
            <v>376</v>
          </cell>
          <cell r="H854">
            <v>356</v>
          </cell>
          <cell r="I854">
            <v>18</v>
          </cell>
          <cell r="K854">
            <v>31</v>
          </cell>
          <cell r="L854">
            <v>592</v>
          </cell>
          <cell r="M854">
            <v>193</v>
          </cell>
          <cell r="N854">
            <v>785</v>
          </cell>
        </row>
        <row r="855">
          <cell r="D855" t="str">
            <v>Morton Senior High School</v>
          </cell>
          <cell r="E855">
            <v>1</v>
          </cell>
          <cell r="F855">
            <v>2</v>
          </cell>
          <cell r="G855">
            <v>528</v>
          </cell>
          <cell r="H855">
            <v>563</v>
          </cell>
          <cell r="I855">
            <v>45</v>
          </cell>
          <cell r="K855">
            <v>222</v>
          </cell>
          <cell r="L855">
            <v>958</v>
          </cell>
          <cell r="M855">
            <v>403</v>
          </cell>
          <cell r="N855">
            <v>1361</v>
          </cell>
        </row>
        <row r="856">
          <cell r="D856" t="str">
            <v>Joseph Hess Elementary School</v>
          </cell>
          <cell r="E856">
            <v>2</v>
          </cell>
          <cell r="F856">
            <v>2</v>
          </cell>
          <cell r="G856">
            <v>252</v>
          </cell>
          <cell r="H856">
            <v>233</v>
          </cell>
          <cell r="I856">
            <v>34</v>
          </cell>
          <cell r="K856">
            <v>109</v>
          </cell>
          <cell r="L856">
            <v>494</v>
          </cell>
          <cell r="M856">
            <v>138</v>
          </cell>
          <cell r="N856">
            <v>632</v>
          </cell>
        </row>
        <row r="857">
          <cell r="D857" t="str">
            <v>Henry W Eggers Middle School</v>
          </cell>
          <cell r="G857">
            <v>355</v>
          </cell>
          <cell r="H857">
            <v>306</v>
          </cell>
          <cell r="I857">
            <v>32</v>
          </cell>
          <cell r="K857">
            <v>27</v>
          </cell>
          <cell r="L857">
            <v>563</v>
          </cell>
          <cell r="M857">
            <v>157</v>
          </cell>
          <cell r="N857">
            <v>720</v>
          </cell>
        </row>
        <row r="858">
          <cell r="D858" t="str">
            <v>Charles N Scott Middle School</v>
          </cell>
          <cell r="E858">
            <v>1</v>
          </cell>
          <cell r="F858">
            <v>1</v>
          </cell>
          <cell r="G858">
            <v>328</v>
          </cell>
          <cell r="H858">
            <v>342</v>
          </cell>
          <cell r="I858">
            <v>53</v>
          </cell>
          <cell r="K858">
            <v>147</v>
          </cell>
          <cell r="L858">
            <v>672</v>
          </cell>
          <cell r="M858">
            <v>200</v>
          </cell>
          <cell r="N858">
            <v>872</v>
          </cell>
        </row>
        <row r="859">
          <cell r="D859" t="str">
            <v>Columbia Elementary School</v>
          </cell>
          <cell r="G859">
            <v>49</v>
          </cell>
          <cell r="H859">
            <v>156</v>
          </cell>
          <cell r="I859">
            <v>29</v>
          </cell>
          <cell r="K859">
            <v>23</v>
          </cell>
          <cell r="L859">
            <v>232</v>
          </cell>
          <cell r="M859">
            <v>25</v>
          </cell>
          <cell r="N859">
            <v>257</v>
          </cell>
        </row>
        <row r="860">
          <cell r="D860" t="str">
            <v>Thomas A Edison Elementary School</v>
          </cell>
          <cell r="G860">
            <v>199</v>
          </cell>
          <cell r="H860">
            <v>309</v>
          </cell>
          <cell r="I860">
            <v>29</v>
          </cell>
          <cell r="J860">
            <v>2</v>
          </cell>
          <cell r="K860">
            <v>104</v>
          </cell>
          <cell r="L860">
            <v>496</v>
          </cell>
          <cell r="M860">
            <v>147</v>
          </cell>
          <cell r="N860">
            <v>643</v>
          </cell>
        </row>
        <row r="861">
          <cell r="D861" t="str">
            <v>Benjamin Franklin Elementary Sch</v>
          </cell>
          <cell r="F861">
            <v>2</v>
          </cell>
          <cell r="G861">
            <v>22</v>
          </cell>
          <cell r="H861">
            <v>160</v>
          </cell>
          <cell r="I861">
            <v>12</v>
          </cell>
          <cell r="K861">
            <v>72</v>
          </cell>
          <cell r="L861">
            <v>204</v>
          </cell>
          <cell r="M861">
            <v>64</v>
          </cell>
          <cell r="N861">
            <v>268</v>
          </cell>
        </row>
        <row r="862">
          <cell r="D862" t="str">
            <v>Warren G Harding Elementary School</v>
          </cell>
          <cell r="G862">
            <v>204</v>
          </cell>
          <cell r="H862">
            <v>342</v>
          </cell>
          <cell r="I862">
            <v>43</v>
          </cell>
          <cell r="K862">
            <v>157</v>
          </cell>
          <cell r="L862">
            <v>566</v>
          </cell>
          <cell r="M862">
            <v>180</v>
          </cell>
          <cell r="N862">
            <v>746</v>
          </cell>
        </row>
        <row r="863">
          <cell r="D863" t="str">
            <v>Washington Irving Elementary Sch</v>
          </cell>
          <cell r="E863">
            <v>1</v>
          </cell>
          <cell r="F863">
            <v>1</v>
          </cell>
          <cell r="G863">
            <v>64</v>
          </cell>
          <cell r="H863">
            <v>383</v>
          </cell>
          <cell r="I863">
            <v>21</v>
          </cell>
          <cell r="K863">
            <v>39</v>
          </cell>
          <cell r="L863">
            <v>414</v>
          </cell>
          <cell r="M863">
            <v>95</v>
          </cell>
          <cell r="N863">
            <v>509</v>
          </cell>
        </row>
        <row r="864">
          <cell r="D864" t="str">
            <v>Thomas Jefferson Elementary School</v>
          </cell>
          <cell r="F864">
            <v>3</v>
          </cell>
          <cell r="G864">
            <v>158</v>
          </cell>
          <cell r="H864">
            <v>182</v>
          </cell>
          <cell r="I864">
            <v>22</v>
          </cell>
          <cell r="K864">
            <v>124</v>
          </cell>
          <cell r="L864">
            <v>324</v>
          </cell>
          <cell r="M864">
            <v>165</v>
          </cell>
          <cell r="N864">
            <v>489</v>
          </cell>
        </row>
        <row r="865">
          <cell r="D865" t="str">
            <v>Kenwood Elementary School</v>
          </cell>
          <cell r="F865">
            <v>1</v>
          </cell>
          <cell r="G865">
            <v>143</v>
          </cell>
          <cell r="H865">
            <v>81</v>
          </cell>
          <cell r="I865">
            <v>24</v>
          </cell>
          <cell r="K865">
            <v>30</v>
          </cell>
          <cell r="L865">
            <v>220</v>
          </cell>
          <cell r="M865">
            <v>59</v>
          </cell>
          <cell r="N865">
            <v>279</v>
          </cell>
        </row>
        <row r="866">
          <cell r="D866" t="str">
            <v>Lafayette Elementary School</v>
          </cell>
          <cell r="E866">
            <v>2</v>
          </cell>
          <cell r="F866">
            <v>1</v>
          </cell>
          <cell r="G866">
            <v>240</v>
          </cell>
          <cell r="H866">
            <v>158</v>
          </cell>
          <cell r="I866">
            <v>30</v>
          </cell>
          <cell r="K866">
            <v>17</v>
          </cell>
          <cell r="L866">
            <v>388</v>
          </cell>
          <cell r="M866">
            <v>60</v>
          </cell>
          <cell r="N866">
            <v>448</v>
          </cell>
        </row>
        <row r="867">
          <cell r="D867" t="str">
            <v>Abraham Lincoln Elementary School</v>
          </cell>
          <cell r="F867">
            <v>1</v>
          </cell>
          <cell r="G867">
            <v>68</v>
          </cell>
          <cell r="H867">
            <v>403</v>
          </cell>
          <cell r="I867">
            <v>43</v>
          </cell>
          <cell r="J867">
            <v>1</v>
          </cell>
          <cell r="K867">
            <v>79</v>
          </cell>
          <cell r="L867">
            <v>486</v>
          </cell>
          <cell r="M867">
            <v>109</v>
          </cell>
          <cell r="N867">
            <v>595</v>
          </cell>
        </row>
        <row r="868">
          <cell r="D868" t="str">
            <v>Maywood Elementary School</v>
          </cell>
          <cell r="G868">
            <v>260</v>
          </cell>
          <cell r="H868">
            <v>109</v>
          </cell>
          <cell r="I868">
            <v>11</v>
          </cell>
          <cell r="K868">
            <v>5</v>
          </cell>
          <cell r="L868">
            <v>327</v>
          </cell>
          <cell r="M868">
            <v>58</v>
          </cell>
          <cell r="N868">
            <v>385</v>
          </cell>
        </row>
        <row r="869">
          <cell r="D869" t="str">
            <v>Morton Elementary School</v>
          </cell>
          <cell r="F869">
            <v>3</v>
          </cell>
          <cell r="G869">
            <v>139</v>
          </cell>
          <cell r="H869">
            <v>234</v>
          </cell>
          <cell r="I869">
            <v>25</v>
          </cell>
          <cell r="K869">
            <v>78</v>
          </cell>
          <cell r="L869">
            <v>382</v>
          </cell>
          <cell r="M869">
            <v>97</v>
          </cell>
          <cell r="N869">
            <v>479</v>
          </cell>
        </row>
        <row r="870">
          <cell r="D870" t="str">
            <v>Lew Wallace Elementary School</v>
          </cell>
          <cell r="G870">
            <v>151</v>
          </cell>
          <cell r="H870">
            <v>155</v>
          </cell>
          <cell r="I870">
            <v>20</v>
          </cell>
          <cell r="K870">
            <v>20</v>
          </cell>
          <cell r="L870">
            <v>259</v>
          </cell>
          <cell r="M870">
            <v>87</v>
          </cell>
          <cell r="N870">
            <v>346</v>
          </cell>
        </row>
        <row r="871">
          <cell r="D871" t="str">
            <v>Frank O'Bannon Elementary School</v>
          </cell>
          <cell r="F871">
            <v>1</v>
          </cell>
          <cell r="G871">
            <v>278</v>
          </cell>
          <cell r="H871">
            <v>156</v>
          </cell>
          <cell r="I871">
            <v>15</v>
          </cell>
          <cell r="K871">
            <v>82</v>
          </cell>
          <cell r="L871">
            <v>455</v>
          </cell>
          <cell r="M871">
            <v>77</v>
          </cell>
          <cell r="N871">
            <v>532</v>
          </cell>
        </row>
        <row r="872">
          <cell r="D872" t="str">
            <v>Highland High School</v>
          </cell>
          <cell r="F872">
            <v>24</v>
          </cell>
          <cell r="G872">
            <v>84</v>
          </cell>
          <cell r="H872">
            <v>341</v>
          </cell>
          <cell r="I872">
            <v>32</v>
          </cell>
          <cell r="K872">
            <v>641</v>
          </cell>
          <cell r="L872">
            <v>423</v>
          </cell>
          <cell r="M872">
            <v>699</v>
          </cell>
          <cell r="N872">
            <v>1122</v>
          </cell>
        </row>
        <row r="873">
          <cell r="D873" t="str">
            <v>Highland Middle School</v>
          </cell>
          <cell r="F873">
            <v>5</v>
          </cell>
          <cell r="G873">
            <v>51</v>
          </cell>
          <cell r="H873">
            <v>235</v>
          </cell>
          <cell r="I873">
            <v>22</v>
          </cell>
          <cell r="K873">
            <v>383</v>
          </cell>
          <cell r="L873">
            <v>278</v>
          </cell>
          <cell r="M873">
            <v>418</v>
          </cell>
          <cell r="N873">
            <v>696</v>
          </cell>
        </row>
        <row r="874">
          <cell r="D874" t="str">
            <v>Judith Morton Johnston Elementary</v>
          </cell>
          <cell r="E874">
            <v>2</v>
          </cell>
          <cell r="F874">
            <v>3</v>
          </cell>
          <cell r="G874">
            <v>27</v>
          </cell>
          <cell r="H874">
            <v>159</v>
          </cell>
          <cell r="I874">
            <v>6</v>
          </cell>
          <cell r="K874">
            <v>224</v>
          </cell>
          <cell r="L874">
            <v>228</v>
          </cell>
          <cell r="M874">
            <v>193</v>
          </cell>
          <cell r="N874">
            <v>421</v>
          </cell>
        </row>
        <row r="875">
          <cell r="D875" t="str">
            <v>Mildred Merkley Elementary School</v>
          </cell>
          <cell r="F875">
            <v>5</v>
          </cell>
          <cell r="G875">
            <v>21</v>
          </cell>
          <cell r="H875">
            <v>89</v>
          </cell>
          <cell r="I875">
            <v>11</v>
          </cell>
          <cell r="K875">
            <v>165</v>
          </cell>
          <cell r="L875">
            <v>124</v>
          </cell>
          <cell r="M875">
            <v>167</v>
          </cell>
          <cell r="N875">
            <v>291</v>
          </cell>
        </row>
        <row r="876">
          <cell r="D876" t="str">
            <v>Southridge Elementary School</v>
          </cell>
          <cell r="E876">
            <v>1</v>
          </cell>
          <cell r="F876">
            <v>12</v>
          </cell>
          <cell r="G876">
            <v>17</v>
          </cell>
          <cell r="H876">
            <v>122</v>
          </cell>
          <cell r="I876">
            <v>10</v>
          </cell>
          <cell r="K876">
            <v>286</v>
          </cell>
          <cell r="L876">
            <v>164</v>
          </cell>
          <cell r="M876">
            <v>284</v>
          </cell>
          <cell r="N876">
            <v>448</v>
          </cell>
        </row>
        <row r="877">
          <cell r="D877" t="str">
            <v>Allen J Warren Elementary School</v>
          </cell>
          <cell r="F877">
            <v>18</v>
          </cell>
          <cell r="G877">
            <v>52</v>
          </cell>
          <cell r="H877">
            <v>90</v>
          </cell>
          <cell r="I877">
            <v>5</v>
          </cell>
          <cell r="K877">
            <v>128</v>
          </cell>
          <cell r="L877">
            <v>140</v>
          </cell>
          <cell r="M877">
            <v>153</v>
          </cell>
          <cell r="N877">
            <v>293</v>
          </cell>
        </row>
        <row r="878">
          <cell r="D878" t="str">
            <v>Hobart High School</v>
          </cell>
          <cell r="E878">
            <v>3</v>
          </cell>
          <cell r="F878">
            <v>7</v>
          </cell>
          <cell r="G878">
            <v>91</v>
          </cell>
          <cell r="H878">
            <v>339</v>
          </cell>
          <cell r="I878">
            <v>39</v>
          </cell>
          <cell r="K878">
            <v>803</v>
          </cell>
          <cell r="L878">
            <v>580</v>
          </cell>
          <cell r="M878">
            <v>702</v>
          </cell>
          <cell r="N878">
            <v>1282</v>
          </cell>
        </row>
        <row r="879">
          <cell r="D879" t="str">
            <v>Hobart Middle School</v>
          </cell>
          <cell r="E879">
            <v>5</v>
          </cell>
          <cell r="F879">
            <v>2</v>
          </cell>
          <cell r="G879">
            <v>90</v>
          </cell>
          <cell r="H879">
            <v>227</v>
          </cell>
          <cell r="I879">
            <v>20</v>
          </cell>
          <cell r="K879">
            <v>586</v>
          </cell>
          <cell r="L879">
            <v>470</v>
          </cell>
          <cell r="M879">
            <v>460</v>
          </cell>
          <cell r="N879">
            <v>930</v>
          </cell>
        </row>
        <row r="880">
          <cell r="D880" t="str">
            <v>Early Learning Center-George Earle</v>
          </cell>
          <cell r="E880">
            <v>2</v>
          </cell>
          <cell r="F880">
            <v>3</v>
          </cell>
          <cell r="G880">
            <v>25</v>
          </cell>
          <cell r="H880">
            <v>70</v>
          </cell>
          <cell r="I880">
            <v>16</v>
          </cell>
          <cell r="K880">
            <v>265</v>
          </cell>
          <cell r="L880">
            <v>167</v>
          </cell>
          <cell r="M880">
            <v>214</v>
          </cell>
          <cell r="N880">
            <v>381</v>
          </cell>
        </row>
        <row r="881">
          <cell r="D881" t="str">
            <v>Liberty Elementary School</v>
          </cell>
          <cell r="E881">
            <v>2</v>
          </cell>
          <cell r="F881">
            <v>8</v>
          </cell>
          <cell r="G881">
            <v>42</v>
          </cell>
          <cell r="H881">
            <v>114</v>
          </cell>
          <cell r="I881">
            <v>7</v>
          </cell>
          <cell r="K881">
            <v>295</v>
          </cell>
          <cell r="L881">
            <v>246</v>
          </cell>
          <cell r="M881">
            <v>222</v>
          </cell>
          <cell r="N881">
            <v>468</v>
          </cell>
        </row>
        <row r="882">
          <cell r="D882" t="str">
            <v>Ridge View Elementary School</v>
          </cell>
          <cell r="E882">
            <v>3</v>
          </cell>
          <cell r="F882">
            <v>1</v>
          </cell>
          <cell r="G882">
            <v>24</v>
          </cell>
          <cell r="H882">
            <v>60</v>
          </cell>
          <cell r="I882">
            <v>17</v>
          </cell>
          <cell r="K882">
            <v>193</v>
          </cell>
          <cell r="L882">
            <v>201</v>
          </cell>
          <cell r="M882">
            <v>97</v>
          </cell>
          <cell r="N882">
            <v>298</v>
          </cell>
        </row>
        <row r="883">
          <cell r="D883" t="str">
            <v>Joan Martin Elementary School</v>
          </cell>
          <cell r="F883">
            <v>7</v>
          </cell>
          <cell r="G883">
            <v>50</v>
          </cell>
          <cell r="H883">
            <v>150</v>
          </cell>
          <cell r="I883">
            <v>23</v>
          </cell>
          <cell r="J883">
            <v>1</v>
          </cell>
          <cell r="K883">
            <v>513</v>
          </cell>
          <cell r="L883">
            <v>309</v>
          </cell>
          <cell r="M883">
            <v>435</v>
          </cell>
          <cell r="N883">
            <v>744</v>
          </cell>
        </row>
        <row r="884">
          <cell r="D884" t="str">
            <v>Munster High School</v>
          </cell>
          <cell r="E884">
            <v>3</v>
          </cell>
          <cell r="F884">
            <v>87</v>
          </cell>
          <cell r="G884">
            <v>146</v>
          </cell>
          <cell r="H884">
            <v>367</v>
          </cell>
          <cell r="I884">
            <v>63</v>
          </cell>
          <cell r="K884">
            <v>861</v>
          </cell>
          <cell r="L884">
            <v>290</v>
          </cell>
          <cell r="M884">
            <v>1237</v>
          </cell>
          <cell r="N884">
            <v>1527</v>
          </cell>
        </row>
        <row r="885">
          <cell r="D885" t="str">
            <v>Wilbur Wright Middle School</v>
          </cell>
          <cell r="E885">
            <v>1</v>
          </cell>
          <cell r="F885">
            <v>82</v>
          </cell>
          <cell r="G885">
            <v>98</v>
          </cell>
          <cell r="H885">
            <v>228</v>
          </cell>
          <cell r="I885">
            <v>46</v>
          </cell>
          <cell r="K885">
            <v>504</v>
          </cell>
          <cell r="L885">
            <v>209</v>
          </cell>
          <cell r="M885">
            <v>750</v>
          </cell>
          <cell r="N885">
            <v>959</v>
          </cell>
        </row>
        <row r="886">
          <cell r="D886" t="str">
            <v>James B Eads Elementary School</v>
          </cell>
          <cell r="E886">
            <v>2</v>
          </cell>
          <cell r="F886">
            <v>47</v>
          </cell>
          <cell r="G886">
            <v>53</v>
          </cell>
          <cell r="H886">
            <v>145</v>
          </cell>
          <cell r="I886">
            <v>24</v>
          </cell>
          <cell r="K886">
            <v>277</v>
          </cell>
          <cell r="L886">
            <v>162</v>
          </cell>
          <cell r="M886">
            <v>386</v>
          </cell>
          <cell r="N886">
            <v>548</v>
          </cell>
        </row>
        <row r="887">
          <cell r="D887" t="str">
            <v>Ernest R Elliott Elementary School</v>
          </cell>
          <cell r="E887">
            <v>1</v>
          </cell>
          <cell r="F887">
            <v>5</v>
          </cell>
          <cell r="G887">
            <v>22</v>
          </cell>
          <cell r="H887">
            <v>126</v>
          </cell>
          <cell r="I887">
            <v>21</v>
          </cell>
          <cell r="K887">
            <v>276</v>
          </cell>
          <cell r="L887">
            <v>104</v>
          </cell>
          <cell r="M887">
            <v>347</v>
          </cell>
          <cell r="N887">
            <v>451</v>
          </cell>
        </row>
        <row r="888">
          <cell r="D888" t="str">
            <v>Frank H Hammond Elementary School</v>
          </cell>
          <cell r="F888">
            <v>72</v>
          </cell>
          <cell r="G888">
            <v>44</v>
          </cell>
          <cell r="H888">
            <v>131</v>
          </cell>
          <cell r="I888">
            <v>26</v>
          </cell>
          <cell r="K888">
            <v>375</v>
          </cell>
          <cell r="L888">
            <v>75</v>
          </cell>
          <cell r="M888">
            <v>573</v>
          </cell>
          <cell r="N888">
            <v>648</v>
          </cell>
        </row>
        <row r="889">
          <cell r="D889" t="str">
            <v>Whiting High School</v>
          </cell>
          <cell r="F889">
            <v>2</v>
          </cell>
          <cell r="G889">
            <v>13</v>
          </cell>
          <cell r="H889">
            <v>338</v>
          </cell>
          <cell r="I889">
            <v>13</v>
          </cell>
          <cell r="K889">
            <v>111</v>
          </cell>
          <cell r="L889">
            <v>287</v>
          </cell>
          <cell r="M889">
            <v>190</v>
          </cell>
          <cell r="N889">
            <v>477</v>
          </cell>
        </row>
        <row r="890">
          <cell r="D890" t="str">
            <v>Whiting Middle School</v>
          </cell>
          <cell r="F890">
            <v>1</v>
          </cell>
          <cell r="G890">
            <v>10</v>
          </cell>
          <cell r="H890">
            <v>185</v>
          </cell>
          <cell r="I890">
            <v>5</v>
          </cell>
          <cell r="K890">
            <v>77</v>
          </cell>
          <cell r="L890">
            <v>189</v>
          </cell>
          <cell r="M890">
            <v>89</v>
          </cell>
          <cell r="N890">
            <v>278</v>
          </cell>
        </row>
        <row r="891">
          <cell r="D891" t="str">
            <v>Nathan Hale Elementary School</v>
          </cell>
          <cell r="F891">
            <v>1</v>
          </cell>
          <cell r="G891">
            <v>15</v>
          </cell>
          <cell r="H891">
            <v>361</v>
          </cell>
          <cell r="I891">
            <v>11</v>
          </cell>
          <cell r="K891">
            <v>76</v>
          </cell>
          <cell r="L891">
            <v>316</v>
          </cell>
          <cell r="M891">
            <v>148</v>
          </cell>
          <cell r="N891">
            <v>464</v>
          </cell>
        </row>
        <row r="892">
          <cell r="D892" t="str">
            <v>Prairie View Elementary School</v>
          </cell>
          <cell r="E892">
            <v>3</v>
          </cell>
          <cell r="F892">
            <v>1</v>
          </cell>
          <cell r="H892">
            <v>19</v>
          </cell>
          <cell r="I892">
            <v>12</v>
          </cell>
          <cell r="K892">
            <v>280</v>
          </cell>
          <cell r="L892">
            <v>131</v>
          </cell>
          <cell r="M892">
            <v>184</v>
          </cell>
          <cell r="N892">
            <v>315</v>
          </cell>
        </row>
        <row r="893">
          <cell r="D893" t="str">
            <v>New Prairie High School</v>
          </cell>
          <cell r="E893">
            <v>1</v>
          </cell>
          <cell r="F893">
            <v>2</v>
          </cell>
          <cell r="G893">
            <v>6</v>
          </cell>
          <cell r="H893">
            <v>89</v>
          </cell>
          <cell r="I893">
            <v>37</v>
          </cell>
          <cell r="K893">
            <v>826</v>
          </cell>
          <cell r="L893">
            <v>302</v>
          </cell>
          <cell r="M893">
            <v>659</v>
          </cell>
          <cell r="N893">
            <v>961</v>
          </cell>
        </row>
        <row r="894">
          <cell r="D894" t="str">
            <v>Rolling Prairie Elementary School</v>
          </cell>
          <cell r="G894">
            <v>4</v>
          </cell>
          <cell r="H894">
            <v>85</v>
          </cell>
          <cell r="I894">
            <v>19</v>
          </cell>
          <cell r="K894">
            <v>379</v>
          </cell>
          <cell r="L894">
            <v>246</v>
          </cell>
          <cell r="M894">
            <v>241</v>
          </cell>
          <cell r="N894">
            <v>487</v>
          </cell>
        </row>
        <row r="895">
          <cell r="D895" t="str">
            <v>New Prairie Middle School</v>
          </cell>
          <cell r="E895">
            <v>1</v>
          </cell>
          <cell r="F895">
            <v>3</v>
          </cell>
          <cell r="G895">
            <v>4</v>
          </cell>
          <cell r="H895">
            <v>75</v>
          </cell>
          <cell r="I895">
            <v>19</v>
          </cell>
          <cell r="K895">
            <v>633</v>
          </cell>
          <cell r="L895">
            <v>257</v>
          </cell>
          <cell r="M895">
            <v>478</v>
          </cell>
          <cell r="N895">
            <v>735</v>
          </cell>
        </row>
        <row r="896">
          <cell r="D896" t="str">
            <v>Olive Township Elementary School</v>
          </cell>
          <cell r="G896">
            <v>1</v>
          </cell>
          <cell r="H896">
            <v>21</v>
          </cell>
          <cell r="I896">
            <v>24</v>
          </cell>
          <cell r="K896">
            <v>428</v>
          </cell>
          <cell r="L896">
            <v>127</v>
          </cell>
          <cell r="M896">
            <v>347</v>
          </cell>
          <cell r="N896">
            <v>474</v>
          </cell>
        </row>
        <row r="897">
          <cell r="D897" t="str">
            <v>Westville Elementary School</v>
          </cell>
          <cell r="F897">
            <v>2</v>
          </cell>
          <cell r="G897">
            <v>13</v>
          </cell>
          <cell r="H897">
            <v>19</v>
          </cell>
          <cell r="I897">
            <v>28</v>
          </cell>
          <cell r="K897">
            <v>378</v>
          </cell>
          <cell r="L897">
            <v>179</v>
          </cell>
          <cell r="M897">
            <v>261</v>
          </cell>
          <cell r="N897">
            <v>440</v>
          </cell>
        </row>
        <row r="898">
          <cell r="D898" t="str">
            <v>Westville High School</v>
          </cell>
          <cell r="E898">
            <v>1</v>
          </cell>
          <cell r="F898">
            <v>6</v>
          </cell>
          <cell r="G898">
            <v>25</v>
          </cell>
          <cell r="H898">
            <v>29</v>
          </cell>
          <cell r="I898">
            <v>24</v>
          </cell>
          <cell r="K898">
            <v>366</v>
          </cell>
          <cell r="L898">
            <v>194</v>
          </cell>
          <cell r="M898">
            <v>257</v>
          </cell>
          <cell r="N898">
            <v>451</v>
          </cell>
        </row>
        <row r="899">
          <cell r="D899" t="str">
            <v>LaCrosse School</v>
          </cell>
          <cell r="F899">
            <v>1</v>
          </cell>
          <cell r="H899">
            <v>4</v>
          </cell>
          <cell r="I899">
            <v>1</v>
          </cell>
          <cell r="K899">
            <v>113</v>
          </cell>
          <cell r="L899">
            <v>32</v>
          </cell>
          <cell r="M899">
            <v>87</v>
          </cell>
          <cell r="N899">
            <v>119</v>
          </cell>
        </row>
        <row r="900">
          <cell r="D900" t="str">
            <v>Wanatah School</v>
          </cell>
          <cell r="H900">
            <v>15</v>
          </cell>
          <cell r="I900">
            <v>7</v>
          </cell>
          <cell r="J900">
            <v>1</v>
          </cell>
          <cell r="K900">
            <v>236</v>
          </cell>
          <cell r="L900">
            <v>127</v>
          </cell>
          <cell r="M900">
            <v>132</v>
          </cell>
          <cell r="N900">
            <v>259</v>
          </cell>
        </row>
        <row r="901">
          <cell r="D901" t="str">
            <v>Coolspring Elementary School</v>
          </cell>
          <cell r="F901">
            <v>2</v>
          </cell>
          <cell r="G901">
            <v>111</v>
          </cell>
          <cell r="H901">
            <v>21</v>
          </cell>
          <cell r="I901">
            <v>23</v>
          </cell>
          <cell r="K901">
            <v>145</v>
          </cell>
          <cell r="L901">
            <v>217</v>
          </cell>
          <cell r="M901">
            <v>85</v>
          </cell>
          <cell r="N901">
            <v>302</v>
          </cell>
        </row>
        <row r="902">
          <cell r="D902" t="str">
            <v>Springfield Elementary School</v>
          </cell>
          <cell r="F902">
            <v>1</v>
          </cell>
          <cell r="G902">
            <v>80</v>
          </cell>
          <cell r="H902">
            <v>30</v>
          </cell>
          <cell r="I902">
            <v>31</v>
          </cell>
          <cell r="K902">
            <v>223</v>
          </cell>
          <cell r="L902">
            <v>292</v>
          </cell>
          <cell r="M902">
            <v>73</v>
          </cell>
          <cell r="N902">
            <v>365</v>
          </cell>
        </row>
        <row r="903">
          <cell r="D903" t="str">
            <v>Martin T Krueger Middle School</v>
          </cell>
          <cell r="G903">
            <v>140</v>
          </cell>
          <cell r="H903">
            <v>43</v>
          </cell>
          <cell r="I903">
            <v>44</v>
          </cell>
          <cell r="K903">
            <v>143</v>
          </cell>
          <cell r="L903">
            <v>262</v>
          </cell>
          <cell r="M903">
            <v>108</v>
          </cell>
          <cell r="N903">
            <v>370</v>
          </cell>
        </row>
        <row r="904">
          <cell r="D904" t="str">
            <v>Barker Middle School</v>
          </cell>
          <cell r="E904">
            <v>2</v>
          </cell>
          <cell r="F904">
            <v>1</v>
          </cell>
          <cell r="G904">
            <v>143</v>
          </cell>
          <cell r="H904">
            <v>38</v>
          </cell>
          <cell r="I904">
            <v>46</v>
          </cell>
          <cell r="J904">
            <v>1</v>
          </cell>
          <cell r="K904">
            <v>177</v>
          </cell>
          <cell r="L904">
            <v>276</v>
          </cell>
          <cell r="M904">
            <v>132</v>
          </cell>
          <cell r="N904">
            <v>408</v>
          </cell>
        </row>
        <row r="905">
          <cell r="D905" t="str">
            <v>Michigan City High School</v>
          </cell>
          <cell r="E905">
            <v>4</v>
          </cell>
          <cell r="F905">
            <v>11</v>
          </cell>
          <cell r="G905">
            <v>580</v>
          </cell>
          <cell r="H905">
            <v>130</v>
          </cell>
          <cell r="I905">
            <v>141</v>
          </cell>
          <cell r="J905">
            <v>1</v>
          </cell>
          <cell r="K905">
            <v>753</v>
          </cell>
          <cell r="L905">
            <v>1045</v>
          </cell>
          <cell r="M905">
            <v>575</v>
          </cell>
          <cell r="N905">
            <v>1620</v>
          </cell>
        </row>
        <row r="906">
          <cell r="D906" t="str">
            <v>Edgewood Elementary School</v>
          </cell>
          <cell r="F906">
            <v>1</v>
          </cell>
          <cell r="G906">
            <v>161</v>
          </cell>
          <cell r="H906">
            <v>34</v>
          </cell>
          <cell r="I906">
            <v>35</v>
          </cell>
          <cell r="J906">
            <v>2</v>
          </cell>
          <cell r="K906">
            <v>122</v>
          </cell>
          <cell r="L906">
            <v>274</v>
          </cell>
          <cell r="M906">
            <v>81</v>
          </cell>
          <cell r="N906">
            <v>355</v>
          </cell>
        </row>
        <row r="907">
          <cell r="D907" t="str">
            <v>Lake Hills Elementary School</v>
          </cell>
          <cell r="E907">
            <v>1</v>
          </cell>
          <cell r="F907">
            <v>1</v>
          </cell>
          <cell r="G907">
            <v>251</v>
          </cell>
          <cell r="H907">
            <v>53</v>
          </cell>
          <cell r="I907">
            <v>80</v>
          </cell>
          <cell r="K907">
            <v>122</v>
          </cell>
          <cell r="L907">
            <v>421</v>
          </cell>
          <cell r="M907">
            <v>87</v>
          </cell>
          <cell r="N907">
            <v>508</v>
          </cell>
        </row>
        <row r="908">
          <cell r="D908" t="str">
            <v>Joy Elementary School</v>
          </cell>
          <cell r="E908">
            <v>1</v>
          </cell>
          <cell r="F908">
            <v>1</v>
          </cell>
          <cell r="G908">
            <v>134</v>
          </cell>
          <cell r="H908">
            <v>40</v>
          </cell>
          <cell r="I908">
            <v>49</v>
          </cell>
          <cell r="K908">
            <v>176</v>
          </cell>
          <cell r="L908">
            <v>306</v>
          </cell>
          <cell r="M908">
            <v>95</v>
          </cell>
          <cell r="N908">
            <v>401</v>
          </cell>
        </row>
        <row r="909">
          <cell r="D909" t="str">
            <v>Knapp Elementary School</v>
          </cell>
          <cell r="F909">
            <v>2</v>
          </cell>
          <cell r="G909">
            <v>100</v>
          </cell>
          <cell r="H909">
            <v>56</v>
          </cell>
          <cell r="I909">
            <v>43</v>
          </cell>
          <cell r="K909">
            <v>174</v>
          </cell>
          <cell r="L909">
            <v>288</v>
          </cell>
          <cell r="M909">
            <v>87</v>
          </cell>
          <cell r="N909">
            <v>375</v>
          </cell>
        </row>
        <row r="910">
          <cell r="D910" t="str">
            <v>Niemann Elementary School</v>
          </cell>
          <cell r="G910">
            <v>17</v>
          </cell>
          <cell r="H910">
            <v>5</v>
          </cell>
          <cell r="I910">
            <v>4</v>
          </cell>
          <cell r="K910">
            <v>39</v>
          </cell>
          <cell r="L910">
            <v>39</v>
          </cell>
          <cell r="M910">
            <v>26</v>
          </cell>
          <cell r="N910">
            <v>65</v>
          </cell>
        </row>
        <row r="911">
          <cell r="D911" t="str">
            <v>Marsh Elementary School</v>
          </cell>
          <cell r="G911">
            <v>121</v>
          </cell>
          <cell r="H911">
            <v>35</v>
          </cell>
          <cell r="I911">
            <v>33</v>
          </cell>
          <cell r="K911">
            <v>161</v>
          </cell>
          <cell r="L911">
            <v>271</v>
          </cell>
          <cell r="M911">
            <v>79</v>
          </cell>
          <cell r="N911">
            <v>350</v>
          </cell>
        </row>
        <row r="912">
          <cell r="D912" t="str">
            <v>Pine Elementary School</v>
          </cell>
          <cell r="F912">
            <v>4</v>
          </cell>
          <cell r="G912">
            <v>149</v>
          </cell>
          <cell r="H912">
            <v>62</v>
          </cell>
          <cell r="I912">
            <v>47</v>
          </cell>
          <cell r="K912">
            <v>193</v>
          </cell>
          <cell r="L912">
            <v>335</v>
          </cell>
          <cell r="M912">
            <v>120</v>
          </cell>
          <cell r="N912">
            <v>455</v>
          </cell>
        </row>
        <row r="913">
          <cell r="D913" t="str">
            <v>South Central Elementary School</v>
          </cell>
          <cell r="E913">
            <v>1</v>
          </cell>
          <cell r="F913">
            <v>1</v>
          </cell>
          <cell r="G913">
            <v>2</v>
          </cell>
          <cell r="H913">
            <v>39</v>
          </cell>
          <cell r="I913">
            <v>8</v>
          </cell>
          <cell r="K913">
            <v>423</v>
          </cell>
          <cell r="L913">
            <v>166</v>
          </cell>
          <cell r="M913">
            <v>308</v>
          </cell>
          <cell r="N913">
            <v>474</v>
          </cell>
        </row>
        <row r="914">
          <cell r="D914" t="str">
            <v>South Central Jr-Sr High School</v>
          </cell>
          <cell r="E914">
            <v>3</v>
          </cell>
          <cell r="F914">
            <v>1</v>
          </cell>
          <cell r="H914">
            <v>26</v>
          </cell>
          <cell r="I914">
            <v>13</v>
          </cell>
          <cell r="K914">
            <v>420</v>
          </cell>
          <cell r="L914">
            <v>118</v>
          </cell>
          <cell r="M914">
            <v>345</v>
          </cell>
          <cell r="N914">
            <v>463</v>
          </cell>
        </row>
        <row r="915">
          <cell r="D915" t="str">
            <v>Indian Trail Elementary School</v>
          </cell>
          <cell r="E915">
            <v>2</v>
          </cell>
          <cell r="G915">
            <v>4</v>
          </cell>
          <cell r="H915">
            <v>61</v>
          </cell>
          <cell r="I915">
            <v>26</v>
          </cell>
          <cell r="K915">
            <v>275</v>
          </cell>
          <cell r="L915">
            <v>208</v>
          </cell>
          <cell r="M915">
            <v>160</v>
          </cell>
          <cell r="N915">
            <v>368</v>
          </cell>
        </row>
        <row r="916">
          <cell r="D916" t="str">
            <v>Kesling Middle School</v>
          </cell>
          <cell r="E916">
            <v>1</v>
          </cell>
          <cell r="F916">
            <v>3</v>
          </cell>
          <cell r="G916">
            <v>21</v>
          </cell>
          <cell r="H916">
            <v>116</v>
          </cell>
          <cell r="I916">
            <v>43</v>
          </cell>
          <cell r="K916">
            <v>548</v>
          </cell>
          <cell r="L916">
            <v>447</v>
          </cell>
          <cell r="M916">
            <v>285</v>
          </cell>
          <cell r="N916">
            <v>732</v>
          </cell>
        </row>
        <row r="917">
          <cell r="D917" t="str">
            <v>Kingsford Heights Elementary Sch</v>
          </cell>
          <cell r="F917">
            <v>1</v>
          </cell>
          <cell r="G917">
            <v>7</v>
          </cell>
          <cell r="H917">
            <v>16</v>
          </cell>
          <cell r="I917">
            <v>21</v>
          </cell>
          <cell r="K917">
            <v>191</v>
          </cell>
          <cell r="L917">
            <v>155</v>
          </cell>
          <cell r="M917">
            <v>81</v>
          </cell>
          <cell r="N917">
            <v>236</v>
          </cell>
        </row>
        <row r="918">
          <cell r="D918" t="str">
            <v>Kingsbury Elementary School</v>
          </cell>
          <cell r="E918">
            <v>1</v>
          </cell>
          <cell r="G918">
            <v>20</v>
          </cell>
          <cell r="H918">
            <v>25</v>
          </cell>
          <cell r="I918">
            <v>10</v>
          </cell>
          <cell r="K918">
            <v>349</v>
          </cell>
          <cell r="L918">
            <v>158</v>
          </cell>
          <cell r="M918">
            <v>247</v>
          </cell>
          <cell r="N918">
            <v>405</v>
          </cell>
        </row>
        <row r="919">
          <cell r="D919" t="str">
            <v>LaPorte High School</v>
          </cell>
          <cell r="E919">
            <v>3</v>
          </cell>
          <cell r="F919">
            <v>9</v>
          </cell>
          <cell r="G919">
            <v>76</v>
          </cell>
          <cell r="H919">
            <v>325</v>
          </cell>
          <cell r="I919">
            <v>76</v>
          </cell>
          <cell r="J919">
            <v>2</v>
          </cell>
          <cell r="K919">
            <v>1479</v>
          </cell>
          <cell r="L919">
            <v>882</v>
          </cell>
          <cell r="M919">
            <v>1088</v>
          </cell>
          <cell r="N919">
            <v>1970</v>
          </cell>
        </row>
        <row r="920">
          <cell r="D920" t="str">
            <v>Paul F Boston Middle School</v>
          </cell>
          <cell r="E920">
            <v>1</v>
          </cell>
          <cell r="F920">
            <v>6</v>
          </cell>
          <cell r="G920">
            <v>11</v>
          </cell>
          <cell r="H920">
            <v>105</v>
          </cell>
          <cell r="I920">
            <v>39</v>
          </cell>
          <cell r="J920">
            <v>3</v>
          </cell>
          <cell r="K920">
            <v>474</v>
          </cell>
          <cell r="L920">
            <v>349</v>
          </cell>
          <cell r="M920">
            <v>290</v>
          </cell>
          <cell r="N920">
            <v>639</v>
          </cell>
        </row>
        <row r="921">
          <cell r="D921" t="str">
            <v>Hailmann Elementary School</v>
          </cell>
          <cell r="E921">
            <v>1</v>
          </cell>
          <cell r="F921">
            <v>1</v>
          </cell>
          <cell r="G921">
            <v>11</v>
          </cell>
          <cell r="H921">
            <v>126</v>
          </cell>
          <cell r="I921">
            <v>40</v>
          </cell>
          <cell r="K921">
            <v>261</v>
          </cell>
          <cell r="L921">
            <v>305</v>
          </cell>
          <cell r="M921">
            <v>135</v>
          </cell>
          <cell r="N921">
            <v>440</v>
          </cell>
        </row>
        <row r="922">
          <cell r="D922" t="str">
            <v>F Willard Crichfield Elementary</v>
          </cell>
          <cell r="E922">
            <v>1</v>
          </cell>
          <cell r="F922">
            <v>3</v>
          </cell>
          <cell r="G922">
            <v>14</v>
          </cell>
          <cell r="H922">
            <v>38</v>
          </cell>
          <cell r="I922">
            <v>21</v>
          </cell>
          <cell r="J922">
            <v>1</v>
          </cell>
          <cell r="K922">
            <v>501</v>
          </cell>
          <cell r="L922">
            <v>146</v>
          </cell>
          <cell r="M922">
            <v>433</v>
          </cell>
          <cell r="N922">
            <v>579</v>
          </cell>
        </row>
        <row r="923">
          <cell r="D923" t="str">
            <v>Lincoln Elementary School</v>
          </cell>
          <cell r="E923">
            <v>1</v>
          </cell>
          <cell r="G923">
            <v>9</v>
          </cell>
          <cell r="H923">
            <v>65</v>
          </cell>
          <cell r="I923">
            <v>22</v>
          </cell>
          <cell r="K923">
            <v>164</v>
          </cell>
          <cell r="L923">
            <v>201</v>
          </cell>
          <cell r="M923">
            <v>60</v>
          </cell>
          <cell r="N923">
            <v>261</v>
          </cell>
        </row>
        <row r="924">
          <cell r="D924" t="str">
            <v>Riley Elementary School</v>
          </cell>
          <cell r="F924">
            <v>3</v>
          </cell>
          <cell r="G924">
            <v>25</v>
          </cell>
          <cell r="H924">
            <v>43</v>
          </cell>
          <cell r="I924">
            <v>38</v>
          </cell>
          <cell r="K924">
            <v>289</v>
          </cell>
          <cell r="L924">
            <v>259</v>
          </cell>
          <cell r="M924">
            <v>139</v>
          </cell>
          <cell r="N924">
            <v>398</v>
          </cell>
        </row>
        <row r="925">
          <cell r="D925" t="str">
            <v>Handley Elementary School</v>
          </cell>
          <cell r="F925">
            <v>2</v>
          </cell>
          <cell r="G925">
            <v>8</v>
          </cell>
          <cell r="H925">
            <v>60</v>
          </cell>
          <cell r="I925">
            <v>33</v>
          </cell>
          <cell r="K925">
            <v>286</v>
          </cell>
          <cell r="L925">
            <v>275</v>
          </cell>
          <cell r="M925">
            <v>114</v>
          </cell>
          <cell r="N925">
            <v>389</v>
          </cell>
        </row>
        <row r="926">
          <cell r="D926" t="str">
            <v>Fayetteville Elementary School</v>
          </cell>
          <cell r="F926">
            <v>1</v>
          </cell>
          <cell r="H926">
            <v>5</v>
          </cell>
          <cell r="I926">
            <v>5</v>
          </cell>
          <cell r="K926">
            <v>152</v>
          </cell>
          <cell r="L926">
            <v>76</v>
          </cell>
          <cell r="M926">
            <v>87</v>
          </cell>
          <cell r="N926">
            <v>163</v>
          </cell>
        </row>
        <row r="927">
          <cell r="D927" t="str">
            <v>Needmore Elementary School</v>
          </cell>
          <cell r="G927">
            <v>1</v>
          </cell>
          <cell r="H927">
            <v>7</v>
          </cell>
          <cell r="I927">
            <v>1</v>
          </cell>
          <cell r="K927">
            <v>134</v>
          </cell>
          <cell r="L927">
            <v>69</v>
          </cell>
          <cell r="M927">
            <v>74</v>
          </cell>
          <cell r="N927">
            <v>143</v>
          </cell>
        </row>
        <row r="928">
          <cell r="D928" t="str">
            <v>Springville Elementary School</v>
          </cell>
          <cell r="F928">
            <v>2</v>
          </cell>
          <cell r="G928">
            <v>1</v>
          </cell>
          <cell r="H928">
            <v>1</v>
          </cell>
          <cell r="I928">
            <v>6</v>
          </cell>
          <cell r="J928">
            <v>1</v>
          </cell>
          <cell r="K928">
            <v>203</v>
          </cell>
          <cell r="L928">
            <v>101</v>
          </cell>
          <cell r="M928">
            <v>113</v>
          </cell>
          <cell r="N928">
            <v>214</v>
          </cell>
        </row>
        <row r="929">
          <cell r="D929" t="str">
            <v>Heltonville Elementary School</v>
          </cell>
          <cell r="F929">
            <v>1</v>
          </cell>
          <cell r="H929">
            <v>2</v>
          </cell>
          <cell r="I929">
            <v>2</v>
          </cell>
          <cell r="K929">
            <v>72</v>
          </cell>
          <cell r="L929">
            <v>52</v>
          </cell>
          <cell r="M929">
            <v>25</v>
          </cell>
          <cell r="N929">
            <v>77</v>
          </cell>
        </row>
        <row r="930">
          <cell r="D930" t="str">
            <v>Oolitic Middle School</v>
          </cell>
          <cell r="F930">
            <v>1</v>
          </cell>
          <cell r="G930">
            <v>1</v>
          </cell>
          <cell r="H930">
            <v>9</v>
          </cell>
          <cell r="I930">
            <v>5</v>
          </cell>
          <cell r="J930">
            <v>2</v>
          </cell>
          <cell r="K930">
            <v>326</v>
          </cell>
          <cell r="L930">
            <v>160</v>
          </cell>
          <cell r="M930">
            <v>184</v>
          </cell>
          <cell r="N930">
            <v>344</v>
          </cell>
        </row>
        <row r="931">
          <cell r="D931" t="str">
            <v>Dollens Elementary School</v>
          </cell>
          <cell r="F931">
            <v>1</v>
          </cell>
          <cell r="H931">
            <v>7</v>
          </cell>
          <cell r="I931">
            <v>6</v>
          </cell>
          <cell r="J931">
            <v>1</v>
          </cell>
          <cell r="K931">
            <v>214</v>
          </cell>
          <cell r="L931">
            <v>129</v>
          </cell>
          <cell r="M931">
            <v>100</v>
          </cell>
          <cell r="N931">
            <v>229</v>
          </cell>
        </row>
        <row r="932">
          <cell r="D932" t="str">
            <v>Shawswick Elementary School</v>
          </cell>
          <cell r="F932">
            <v>2</v>
          </cell>
          <cell r="H932">
            <v>8</v>
          </cell>
          <cell r="I932">
            <v>5</v>
          </cell>
          <cell r="K932">
            <v>254</v>
          </cell>
          <cell r="L932">
            <v>117</v>
          </cell>
          <cell r="M932">
            <v>152</v>
          </cell>
          <cell r="N932">
            <v>269</v>
          </cell>
        </row>
        <row r="933">
          <cell r="D933" t="str">
            <v>Shawswick Middle School</v>
          </cell>
          <cell r="H933">
            <v>6</v>
          </cell>
          <cell r="I933">
            <v>5</v>
          </cell>
          <cell r="K933">
            <v>198</v>
          </cell>
          <cell r="L933">
            <v>86</v>
          </cell>
          <cell r="M933">
            <v>123</v>
          </cell>
          <cell r="N933">
            <v>209</v>
          </cell>
        </row>
        <row r="934">
          <cell r="D934" t="str">
            <v>Bedford Middle School</v>
          </cell>
          <cell r="F934">
            <v>5</v>
          </cell>
          <cell r="G934">
            <v>5</v>
          </cell>
          <cell r="H934">
            <v>21</v>
          </cell>
          <cell r="I934">
            <v>25</v>
          </cell>
          <cell r="K934">
            <v>558</v>
          </cell>
          <cell r="L934">
            <v>368</v>
          </cell>
          <cell r="M934">
            <v>246</v>
          </cell>
          <cell r="N934">
            <v>614</v>
          </cell>
        </row>
        <row r="935">
          <cell r="D935" t="str">
            <v>Lincoln Elementary School</v>
          </cell>
          <cell r="E935">
            <v>1</v>
          </cell>
          <cell r="F935">
            <v>1</v>
          </cell>
          <cell r="G935">
            <v>2</v>
          </cell>
          <cell r="H935">
            <v>5</v>
          </cell>
          <cell r="I935">
            <v>17</v>
          </cell>
          <cell r="K935">
            <v>262</v>
          </cell>
          <cell r="L935">
            <v>187</v>
          </cell>
          <cell r="M935">
            <v>101</v>
          </cell>
          <cell r="N935">
            <v>288</v>
          </cell>
        </row>
        <row r="936">
          <cell r="D936" t="str">
            <v>Bedford-North Lawrence High School</v>
          </cell>
          <cell r="E936">
            <v>4</v>
          </cell>
          <cell r="F936">
            <v>13</v>
          </cell>
          <cell r="G936">
            <v>5</v>
          </cell>
          <cell r="H936">
            <v>39</v>
          </cell>
          <cell r="I936">
            <v>33</v>
          </cell>
          <cell r="K936">
            <v>1389</v>
          </cell>
          <cell r="L936">
            <v>623</v>
          </cell>
          <cell r="M936">
            <v>860</v>
          </cell>
          <cell r="N936">
            <v>1483</v>
          </cell>
        </row>
        <row r="937">
          <cell r="D937" t="str">
            <v>Parkview Primary School</v>
          </cell>
          <cell r="F937">
            <v>4</v>
          </cell>
          <cell r="G937">
            <v>2</v>
          </cell>
          <cell r="H937">
            <v>8</v>
          </cell>
          <cell r="I937">
            <v>9</v>
          </cell>
          <cell r="K937">
            <v>220</v>
          </cell>
          <cell r="L937">
            <v>169</v>
          </cell>
          <cell r="M937">
            <v>74</v>
          </cell>
          <cell r="N937">
            <v>243</v>
          </cell>
        </row>
        <row r="938">
          <cell r="D938" t="str">
            <v>Stalker Elementary School</v>
          </cell>
          <cell r="E938">
            <v>1</v>
          </cell>
          <cell r="F938">
            <v>3</v>
          </cell>
          <cell r="G938">
            <v>2</v>
          </cell>
          <cell r="H938">
            <v>10</v>
          </cell>
          <cell r="I938">
            <v>5</v>
          </cell>
          <cell r="K938">
            <v>187</v>
          </cell>
          <cell r="L938">
            <v>146</v>
          </cell>
          <cell r="M938">
            <v>62</v>
          </cell>
          <cell r="N938">
            <v>208</v>
          </cell>
        </row>
        <row r="939">
          <cell r="D939" t="str">
            <v>Parkview Intermediate School</v>
          </cell>
          <cell r="F939">
            <v>1</v>
          </cell>
          <cell r="G939">
            <v>2</v>
          </cell>
          <cell r="H939">
            <v>8</v>
          </cell>
          <cell r="I939">
            <v>6</v>
          </cell>
          <cell r="K939">
            <v>226</v>
          </cell>
          <cell r="L939">
            <v>160</v>
          </cell>
          <cell r="M939">
            <v>83</v>
          </cell>
          <cell r="N939">
            <v>243</v>
          </cell>
        </row>
        <row r="940">
          <cell r="D940" t="str">
            <v>Burris Elementary School</v>
          </cell>
          <cell r="E940">
            <v>1</v>
          </cell>
          <cell r="F940">
            <v>2</v>
          </cell>
          <cell r="H940">
            <v>10</v>
          </cell>
          <cell r="I940">
            <v>12</v>
          </cell>
          <cell r="J940">
            <v>1</v>
          </cell>
          <cell r="K940">
            <v>330</v>
          </cell>
          <cell r="L940">
            <v>233</v>
          </cell>
          <cell r="M940">
            <v>123</v>
          </cell>
          <cell r="N940">
            <v>356</v>
          </cell>
        </row>
        <row r="941">
          <cell r="D941" t="str">
            <v>Hatfield Elementary School</v>
          </cell>
          <cell r="F941">
            <v>1</v>
          </cell>
          <cell r="G941">
            <v>1</v>
          </cell>
          <cell r="H941">
            <v>13</v>
          </cell>
          <cell r="I941">
            <v>7</v>
          </cell>
          <cell r="K941">
            <v>350</v>
          </cell>
          <cell r="L941">
            <v>245</v>
          </cell>
          <cell r="M941">
            <v>127</v>
          </cell>
          <cell r="N941">
            <v>372</v>
          </cell>
        </row>
        <row r="942">
          <cell r="D942" t="str">
            <v>Mitchell Jr High School</v>
          </cell>
          <cell r="E942">
            <v>1</v>
          </cell>
          <cell r="H942">
            <v>14</v>
          </cell>
          <cell r="I942">
            <v>13</v>
          </cell>
          <cell r="K942">
            <v>357</v>
          </cell>
          <cell r="L942">
            <v>225</v>
          </cell>
          <cell r="M942">
            <v>160</v>
          </cell>
          <cell r="N942">
            <v>385</v>
          </cell>
        </row>
        <row r="943">
          <cell r="D943" t="str">
            <v>Mitchell High School</v>
          </cell>
          <cell r="E943">
            <v>2</v>
          </cell>
          <cell r="F943">
            <v>4</v>
          </cell>
          <cell r="G943">
            <v>1</v>
          </cell>
          <cell r="H943">
            <v>8</v>
          </cell>
          <cell r="I943">
            <v>12</v>
          </cell>
          <cell r="K943">
            <v>435</v>
          </cell>
          <cell r="L943">
            <v>203</v>
          </cell>
          <cell r="M943">
            <v>259</v>
          </cell>
          <cell r="N943">
            <v>462</v>
          </cell>
        </row>
        <row r="944">
          <cell r="D944" t="str">
            <v>Frankton Jr-Sr High School</v>
          </cell>
          <cell r="F944">
            <v>1</v>
          </cell>
          <cell r="G944">
            <v>8</v>
          </cell>
          <cell r="H944">
            <v>32</v>
          </cell>
          <cell r="I944">
            <v>28</v>
          </cell>
          <cell r="K944">
            <v>697</v>
          </cell>
          <cell r="L944">
            <v>318</v>
          </cell>
          <cell r="M944">
            <v>448</v>
          </cell>
          <cell r="N944">
            <v>766</v>
          </cell>
        </row>
        <row r="945">
          <cell r="D945" t="str">
            <v>Frankton Elementary School</v>
          </cell>
          <cell r="F945">
            <v>2</v>
          </cell>
          <cell r="G945">
            <v>4</v>
          </cell>
          <cell r="H945">
            <v>35</v>
          </cell>
          <cell r="I945">
            <v>38</v>
          </cell>
          <cell r="J945">
            <v>1</v>
          </cell>
          <cell r="K945">
            <v>810</v>
          </cell>
          <cell r="L945">
            <v>454</v>
          </cell>
          <cell r="M945">
            <v>436</v>
          </cell>
          <cell r="N945">
            <v>890</v>
          </cell>
        </row>
        <row r="946">
          <cell r="D946" t="str">
            <v>Lapel Sr High School</v>
          </cell>
          <cell r="F946">
            <v>4</v>
          </cell>
          <cell r="G946">
            <v>6</v>
          </cell>
          <cell r="H946">
            <v>8</v>
          </cell>
          <cell r="I946">
            <v>15</v>
          </cell>
          <cell r="K946">
            <v>440</v>
          </cell>
          <cell r="L946">
            <v>109</v>
          </cell>
          <cell r="M946">
            <v>364</v>
          </cell>
          <cell r="N946">
            <v>473</v>
          </cell>
        </row>
        <row r="947">
          <cell r="D947" t="str">
            <v>Lapel Middle School</v>
          </cell>
          <cell r="F947">
            <v>2</v>
          </cell>
          <cell r="G947">
            <v>4</v>
          </cell>
          <cell r="H947">
            <v>9</v>
          </cell>
          <cell r="I947">
            <v>11</v>
          </cell>
          <cell r="K947">
            <v>304</v>
          </cell>
          <cell r="L947">
            <v>97</v>
          </cell>
          <cell r="M947">
            <v>233</v>
          </cell>
          <cell r="N947">
            <v>330</v>
          </cell>
        </row>
        <row r="948">
          <cell r="D948" t="str">
            <v>Lapel Elementary School</v>
          </cell>
          <cell r="G948">
            <v>8</v>
          </cell>
          <cell r="H948">
            <v>7</v>
          </cell>
          <cell r="I948">
            <v>19</v>
          </cell>
          <cell r="K948">
            <v>689</v>
          </cell>
          <cell r="L948">
            <v>213</v>
          </cell>
          <cell r="M948">
            <v>510</v>
          </cell>
          <cell r="N948">
            <v>723</v>
          </cell>
        </row>
        <row r="949">
          <cell r="D949" t="str">
            <v>East Elementary School</v>
          </cell>
          <cell r="F949">
            <v>4</v>
          </cell>
          <cell r="G949">
            <v>5</v>
          </cell>
          <cell r="H949">
            <v>23</v>
          </cell>
          <cell r="I949">
            <v>14</v>
          </cell>
          <cell r="K949">
            <v>706</v>
          </cell>
          <cell r="L949">
            <v>256</v>
          </cell>
          <cell r="M949">
            <v>496</v>
          </cell>
          <cell r="N949">
            <v>752</v>
          </cell>
        </row>
        <row r="950">
          <cell r="D950" t="str">
            <v>Pendleton Heights High School</v>
          </cell>
          <cell r="E950">
            <v>2</v>
          </cell>
          <cell r="F950">
            <v>11</v>
          </cell>
          <cell r="G950">
            <v>32</v>
          </cell>
          <cell r="H950">
            <v>21</v>
          </cell>
          <cell r="I950">
            <v>46</v>
          </cell>
          <cell r="K950">
            <v>1271</v>
          </cell>
          <cell r="L950">
            <v>398</v>
          </cell>
          <cell r="M950">
            <v>985</v>
          </cell>
          <cell r="N950">
            <v>1383</v>
          </cell>
        </row>
        <row r="951">
          <cell r="D951" t="str">
            <v>Pendleton Heights Middle School</v>
          </cell>
          <cell r="E951">
            <v>1</v>
          </cell>
          <cell r="F951">
            <v>13</v>
          </cell>
          <cell r="G951">
            <v>19</v>
          </cell>
          <cell r="H951">
            <v>11</v>
          </cell>
          <cell r="I951">
            <v>15</v>
          </cell>
          <cell r="K951">
            <v>622</v>
          </cell>
          <cell r="L951">
            <v>186</v>
          </cell>
          <cell r="M951">
            <v>495</v>
          </cell>
          <cell r="N951">
            <v>681</v>
          </cell>
        </row>
        <row r="952">
          <cell r="D952" t="str">
            <v>Pendleton Elementary School</v>
          </cell>
          <cell r="E952">
            <v>2</v>
          </cell>
          <cell r="F952">
            <v>4</v>
          </cell>
          <cell r="G952">
            <v>5</v>
          </cell>
          <cell r="H952">
            <v>18</v>
          </cell>
          <cell r="I952">
            <v>27</v>
          </cell>
          <cell r="J952">
            <v>2</v>
          </cell>
          <cell r="K952">
            <v>816</v>
          </cell>
          <cell r="L952">
            <v>246</v>
          </cell>
          <cell r="M952">
            <v>628</v>
          </cell>
          <cell r="N952">
            <v>874</v>
          </cell>
        </row>
        <row r="953">
          <cell r="D953" t="str">
            <v>Maple Ridge Elementary School</v>
          </cell>
          <cell r="E953">
            <v>1</v>
          </cell>
          <cell r="F953">
            <v>3</v>
          </cell>
          <cell r="G953">
            <v>24</v>
          </cell>
          <cell r="H953">
            <v>42</v>
          </cell>
          <cell r="I953">
            <v>40</v>
          </cell>
          <cell r="K953">
            <v>604</v>
          </cell>
          <cell r="L953">
            <v>248</v>
          </cell>
          <cell r="M953">
            <v>466</v>
          </cell>
          <cell r="N953">
            <v>714</v>
          </cell>
        </row>
        <row r="954">
          <cell r="D954" t="str">
            <v>Alexandria-Monroe High School</v>
          </cell>
          <cell r="F954">
            <v>2</v>
          </cell>
          <cell r="G954">
            <v>1</v>
          </cell>
          <cell r="H954">
            <v>51</v>
          </cell>
          <cell r="I954">
            <v>17</v>
          </cell>
          <cell r="K954">
            <v>642</v>
          </cell>
          <cell r="L954">
            <v>338</v>
          </cell>
          <cell r="M954">
            <v>375</v>
          </cell>
          <cell r="N954">
            <v>713</v>
          </cell>
        </row>
        <row r="955">
          <cell r="D955" t="str">
            <v>Alexandria-Monroe Intermediate</v>
          </cell>
          <cell r="G955">
            <v>2</v>
          </cell>
          <cell r="H955">
            <v>37</v>
          </cell>
          <cell r="I955">
            <v>17</v>
          </cell>
          <cell r="K955">
            <v>402</v>
          </cell>
          <cell r="L955">
            <v>263</v>
          </cell>
          <cell r="M955">
            <v>195</v>
          </cell>
          <cell r="N955">
            <v>458</v>
          </cell>
        </row>
        <row r="956">
          <cell r="D956" t="str">
            <v>Alexandria-Monroe Elementary</v>
          </cell>
          <cell r="F956">
            <v>2</v>
          </cell>
          <cell r="G956">
            <v>2</v>
          </cell>
          <cell r="H956">
            <v>36</v>
          </cell>
          <cell r="I956">
            <v>14</v>
          </cell>
          <cell r="J956">
            <v>1</v>
          </cell>
          <cell r="K956">
            <v>314</v>
          </cell>
          <cell r="L956">
            <v>199</v>
          </cell>
          <cell r="M956">
            <v>170</v>
          </cell>
          <cell r="N956">
            <v>369</v>
          </cell>
        </row>
        <row r="957">
          <cell r="D957" t="str">
            <v>COMPASS Alternative School</v>
          </cell>
          <cell r="G957">
            <v>27</v>
          </cell>
          <cell r="H957">
            <v>9</v>
          </cell>
          <cell r="I957">
            <v>12</v>
          </cell>
          <cell r="K957">
            <v>26</v>
          </cell>
          <cell r="L957">
            <v>66</v>
          </cell>
          <cell r="M957">
            <v>8</v>
          </cell>
          <cell r="N957">
            <v>74</v>
          </cell>
        </row>
        <row r="958">
          <cell r="D958" t="str">
            <v>Anderson High School</v>
          </cell>
          <cell r="E958">
            <v>2</v>
          </cell>
          <cell r="F958">
            <v>8</v>
          </cell>
          <cell r="G958">
            <v>439</v>
          </cell>
          <cell r="H958">
            <v>235</v>
          </cell>
          <cell r="I958">
            <v>118</v>
          </cell>
          <cell r="K958">
            <v>982</v>
          </cell>
          <cell r="L958">
            <v>1180</v>
          </cell>
          <cell r="M958">
            <v>604</v>
          </cell>
          <cell r="N958">
            <v>1784</v>
          </cell>
        </row>
        <row r="959">
          <cell r="D959" t="str">
            <v>Edgewood Elementary School</v>
          </cell>
          <cell r="F959">
            <v>1</v>
          </cell>
          <cell r="G959">
            <v>104</v>
          </cell>
          <cell r="H959">
            <v>19</v>
          </cell>
          <cell r="I959">
            <v>42</v>
          </cell>
          <cell r="K959">
            <v>150</v>
          </cell>
          <cell r="L959">
            <v>218</v>
          </cell>
          <cell r="M959">
            <v>98</v>
          </cell>
          <cell r="N959">
            <v>316</v>
          </cell>
        </row>
        <row r="960">
          <cell r="D960" t="str">
            <v>Tenth Street Elementary School</v>
          </cell>
          <cell r="E960">
            <v>2</v>
          </cell>
          <cell r="F960">
            <v>2</v>
          </cell>
          <cell r="G960">
            <v>104</v>
          </cell>
          <cell r="H960">
            <v>55</v>
          </cell>
          <cell r="I960">
            <v>70</v>
          </cell>
          <cell r="K960">
            <v>357</v>
          </cell>
          <cell r="L960">
            <v>476</v>
          </cell>
          <cell r="M960">
            <v>114</v>
          </cell>
          <cell r="N960">
            <v>590</v>
          </cell>
        </row>
        <row r="961">
          <cell r="D961" t="str">
            <v>Southview Preschool Center</v>
          </cell>
          <cell r="F961">
            <v>2</v>
          </cell>
          <cell r="G961">
            <v>20</v>
          </cell>
          <cell r="H961">
            <v>37</v>
          </cell>
          <cell r="I961">
            <v>17</v>
          </cell>
          <cell r="K961">
            <v>150</v>
          </cell>
          <cell r="L961">
            <v>127</v>
          </cell>
          <cell r="M961">
            <v>99</v>
          </cell>
          <cell r="N961">
            <v>226</v>
          </cell>
        </row>
        <row r="962">
          <cell r="D962" t="str">
            <v>Valley Grove Elementary School</v>
          </cell>
          <cell r="F962">
            <v>1</v>
          </cell>
          <cell r="G962">
            <v>120</v>
          </cell>
          <cell r="H962">
            <v>45</v>
          </cell>
          <cell r="I962">
            <v>68</v>
          </cell>
          <cell r="K962">
            <v>356</v>
          </cell>
          <cell r="L962">
            <v>458</v>
          </cell>
          <cell r="M962">
            <v>132</v>
          </cell>
          <cell r="N962">
            <v>590</v>
          </cell>
        </row>
        <row r="963">
          <cell r="D963" t="str">
            <v>Highland Middle School</v>
          </cell>
          <cell r="E963">
            <v>1</v>
          </cell>
          <cell r="F963">
            <v>1</v>
          </cell>
          <cell r="G963">
            <v>327</v>
          </cell>
          <cell r="H963">
            <v>219</v>
          </cell>
          <cell r="I963">
            <v>132</v>
          </cell>
          <cell r="K963">
            <v>824</v>
          </cell>
          <cell r="L963">
            <v>1093</v>
          </cell>
          <cell r="M963">
            <v>411</v>
          </cell>
          <cell r="N963">
            <v>1504</v>
          </cell>
        </row>
        <row r="964">
          <cell r="D964" t="str">
            <v>Eastside Elementary School</v>
          </cell>
          <cell r="F964">
            <v>1</v>
          </cell>
          <cell r="G964">
            <v>75</v>
          </cell>
          <cell r="H964">
            <v>58</v>
          </cell>
          <cell r="I964">
            <v>62</v>
          </cell>
          <cell r="K964">
            <v>410</v>
          </cell>
          <cell r="L964">
            <v>442</v>
          </cell>
          <cell r="M964">
            <v>164</v>
          </cell>
          <cell r="N964">
            <v>606</v>
          </cell>
        </row>
        <row r="965">
          <cell r="D965" t="str">
            <v>Anderson Elementary School</v>
          </cell>
          <cell r="F965">
            <v>2</v>
          </cell>
          <cell r="G965">
            <v>145</v>
          </cell>
          <cell r="H965">
            <v>242</v>
          </cell>
          <cell r="I965">
            <v>47</v>
          </cell>
          <cell r="J965">
            <v>1</v>
          </cell>
          <cell r="K965">
            <v>146</v>
          </cell>
          <cell r="L965">
            <v>522</v>
          </cell>
          <cell r="M965">
            <v>61</v>
          </cell>
          <cell r="N965">
            <v>583</v>
          </cell>
        </row>
        <row r="966">
          <cell r="D966" t="str">
            <v>Erskine Elementary School</v>
          </cell>
          <cell r="E966">
            <v>1</v>
          </cell>
          <cell r="F966">
            <v>2</v>
          </cell>
          <cell r="G966">
            <v>124</v>
          </cell>
          <cell r="H966">
            <v>66</v>
          </cell>
          <cell r="I966">
            <v>84</v>
          </cell>
          <cell r="K966">
            <v>324</v>
          </cell>
          <cell r="L966">
            <v>453</v>
          </cell>
          <cell r="M966">
            <v>148</v>
          </cell>
          <cell r="N966">
            <v>601</v>
          </cell>
        </row>
        <row r="967">
          <cell r="D967" t="str">
            <v>Elwood Jr-Sr High School</v>
          </cell>
          <cell r="E967">
            <v>2</v>
          </cell>
          <cell r="F967">
            <v>2</v>
          </cell>
          <cell r="G967">
            <v>2</v>
          </cell>
          <cell r="H967">
            <v>42</v>
          </cell>
          <cell r="I967">
            <v>19</v>
          </cell>
          <cell r="K967">
            <v>581</v>
          </cell>
          <cell r="L967">
            <v>458</v>
          </cell>
          <cell r="M967">
            <v>190</v>
          </cell>
          <cell r="N967">
            <v>648</v>
          </cell>
        </row>
        <row r="968">
          <cell r="D968" t="str">
            <v>Elwood Intermediate School</v>
          </cell>
          <cell r="E968">
            <v>2</v>
          </cell>
          <cell r="F968">
            <v>3</v>
          </cell>
          <cell r="G968">
            <v>2</v>
          </cell>
          <cell r="H968">
            <v>43</v>
          </cell>
          <cell r="I968">
            <v>13</v>
          </cell>
          <cell r="J968">
            <v>2</v>
          </cell>
          <cell r="K968">
            <v>389</v>
          </cell>
          <cell r="L968">
            <v>360</v>
          </cell>
          <cell r="M968">
            <v>94</v>
          </cell>
          <cell r="N968">
            <v>454</v>
          </cell>
        </row>
        <row r="969">
          <cell r="D969" t="str">
            <v>Elwood Elementary School</v>
          </cell>
          <cell r="E969">
            <v>1</v>
          </cell>
          <cell r="F969">
            <v>3</v>
          </cell>
          <cell r="G969">
            <v>1</v>
          </cell>
          <cell r="H969">
            <v>49</v>
          </cell>
          <cell r="I969">
            <v>13</v>
          </cell>
          <cell r="K969">
            <v>399</v>
          </cell>
          <cell r="L969">
            <v>363</v>
          </cell>
          <cell r="M969">
            <v>103</v>
          </cell>
          <cell r="N969">
            <v>466</v>
          </cell>
        </row>
        <row r="970">
          <cell r="D970" t="str">
            <v>Decatur Central High School</v>
          </cell>
          <cell r="E970">
            <v>6</v>
          </cell>
          <cell r="F970">
            <v>17</v>
          </cell>
          <cell r="G970">
            <v>274</v>
          </cell>
          <cell r="H970">
            <v>249</v>
          </cell>
          <cell r="I970">
            <v>72</v>
          </cell>
          <cell r="J970">
            <v>2</v>
          </cell>
          <cell r="K970">
            <v>1225</v>
          </cell>
          <cell r="L970">
            <v>1151</v>
          </cell>
          <cell r="M970">
            <v>694</v>
          </cell>
          <cell r="N970">
            <v>1845</v>
          </cell>
        </row>
        <row r="971">
          <cell r="D971" t="str">
            <v>Gold Academy</v>
          </cell>
          <cell r="E971">
            <v>2</v>
          </cell>
          <cell r="F971">
            <v>1</v>
          </cell>
          <cell r="G971">
            <v>86</v>
          </cell>
          <cell r="H971">
            <v>73</v>
          </cell>
          <cell r="I971">
            <v>39</v>
          </cell>
          <cell r="J971">
            <v>1</v>
          </cell>
          <cell r="K971">
            <v>442</v>
          </cell>
          <cell r="L971">
            <v>460</v>
          </cell>
          <cell r="M971">
            <v>184</v>
          </cell>
          <cell r="N971">
            <v>644</v>
          </cell>
        </row>
        <row r="972">
          <cell r="D972" t="str">
            <v>Blue Academy</v>
          </cell>
          <cell r="E972">
            <v>2</v>
          </cell>
          <cell r="F972">
            <v>7</v>
          </cell>
          <cell r="G972">
            <v>137</v>
          </cell>
          <cell r="H972">
            <v>91</v>
          </cell>
          <cell r="I972">
            <v>53</v>
          </cell>
          <cell r="K972">
            <v>422</v>
          </cell>
          <cell r="L972">
            <v>540</v>
          </cell>
          <cell r="M972">
            <v>172</v>
          </cell>
          <cell r="N972">
            <v>712</v>
          </cell>
        </row>
        <row r="973">
          <cell r="D973" t="str">
            <v>Decatur Middle School</v>
          </cell>
          <cell r="F973">
            <v>5</v>
          </cell>
          <cell r="G973">
            <v>159</v>
          </cell>
          <cell r="H973">
            <v>139</v>
          </cell>
          <cell r="I973">
            <v>65</v>
          </cell>
          <cell r="K973">
            <v>661</v>
          </cell>
          <cell r="L973">
            <v>748</v>
          </cell>
          <cell r="M973">
            <v>281</v>
          </cell>
          <cell r="N973">
            <v>1029</v>
          </cell>
        </row>
        <row r="974">
          <cell r="D974" t="str">
            <v>Stephen Decatur Elementary School</v>
          </cell>
          <cell r="E974">
            <v>2</v>
          </cell>
          <cell r="F974">
            <v>6</v>
          </cell>
          <cell r="G974">
            <v>76</v>
          </cell>
          <cell r="H974">
            <v>65</v>
          </cell>
          <cell r="I974">
            <v>31</v>
          </cell>
          <cell r="J974">
            <v>2</v>
          </cell>
          <cell r="K974">
            <v>299</v>
          </cell>
          <cell r="L974">
            <v>374</v>
          </cell>
          <cell r="M974">
            <v>107</v>
          </cell>
          <cell r="N974">
            <v>481</v>
          </cell>
        </row>
        <row r="975">
          <cell r="D975" t="str">
            <v>Valley Mills Elementary School</v>
          </cell>
          <cell r="E975">
            <v>1</v>
          </cell>
          <cell r="F975">
            <v>3</v>
          </cell>
          <cell r="G975">
            <v>56</v>
          </cell>
          <cell r="H975">
            <v>63</v>
          </cell>
          <cell r="I975">
            <v>39</v>
          </cell>
          <cell r="K975">
            <v>477</v>
          </cell>
          <cell r="L975">
            <v>443</v>
          </cell>
          <cell r="M975">
            <v>196</v>
          </cell>
          <cell r="N975">
            <v>639</v>
          </cell>
        </row>
        <row r="976">
          <cell r="D976" t="str">
            <v>Decatur Twp School for Excellence</v>
          </cell>
          <cell r="G976">
            <v>26</v>
          </cell>
          <cell r="H976">
            <v>18</v>
          </cell>
          <cell r="I976">
            <v>16</v>
          </cell>
          <cell r="K976">
            <v>198</v>
          </cell>
          <cell r="L976">
            <v>191</v>
          </cell>
          <cell r="M976">
            <v>67</v>
          </cell>
          <cell r="N976">
            <v>258</v>
          </cell>
        </row>
        <row r="977">
          <cell r="D977" t="str">
            <v>West Newton Elementary School</v>
          </cell>
          <cell r="E977">
            <v>4</v>
          </cell>
          <cell r="F977">
            <v>8</v>
          </cell>
          <cell r="G977">
            <v>89</v>
          </cell>
          <cell r="H977">
            <v>82</v>
          </cell>
          <cell r="I977">
            <v>32</v>
          </cell>
          <cell r="K977">
            <v>401</v>
          </cell>
          <cell r="L977">
            <v>375</v>
          </cell>
          <cell r="M977">
            <v>241</v>
          </cell>
          <cell r="N977">
            <v>616</v>
          </cell>
        </row>
        <row r="978">
          <cell r="D978" t="str">
            <v>Liberty Early Elementary School</v>
          </cell>
          <cell r="E978">
            <v>4</v>
          </cell>
          <cell r="F978">
            <v>3</v>
          </cell>
          <cell r="G978">
            <v>93</v>
          </cell>
          <cell r="H978">
            <v>68</v>
          </cell>
          <cell r="I978">
            <v>45</v>
          </cell>
          <cell r="K978">
            <v>373</v>
          </cell>
          <cell r="L978">
            <v>370</v>
          </cell>
          <cell r="M978">
            <v>216</v>
          </cell>
          <cell r="N978">
            <v>586</v>
          </cell>
        </row>
        <row r="979">
          <cell r="D979" t="str">
            <v>Franklin Central High School</v>
          </cell>
          <cell r="E979">
            <v>2</v>
          </cell>
          <cell r="F979">
            <v>149</v>
          </cell>
          <cell r="G979">
            <v>210</v>
          </cell>
          <cell r="H979">
            <v>245</v>
          </cell>
          <cell r="I979">
            <v>168</v>
          </cell>
          <cell r="J979">
            <v>1</v>
          </cell>
          <cell r="K979">
            <v>2044</v>
          </cell>
          <cell r="L979">
            <v>988</v>
          </cell>
          <cell r="M979">
            <v>1831</v>
          </cell>
          <cell r="N979">
            <v>2819</v>
          </cell>
        </row>
        <row r="980">
          <cell r="D980" t="str">
            <v>South Creek Elementary</v>
          </cell>
          <cell r="E980">
            <v>2</v>
          </cell>
          <cell r="F980">
            <v>49</v>
          </cell>
          <cell r="G980">
            <v>15</v>
          </cell>
          <cell r="H980">
            <v>29</v>
          </cell>
          <cell r="I980">
            <v>24</v>
          </cell>
          <cell r="K980">
            <v>435</v>
          </cell>
          <cell r="L980">
            <v>87</v>
          </cell>
          <cell r="M980">
            <v>467</v>
          </cell>
          <cell r="N980">
            <v>554</v>
          </cell>
        </row>
        <row r="981">
          <cell r="D981" t="str">
            <v>Franklin Township Middle Schl East</v>
          </cell>
          <cell r="E981">
            <v>7</v>
          </cell>
          <cell r="F981">
            <v>59</v>
          </cell>
          <cell r="G981">
            <v>163</v>
          </cell>
          <cell r="H981">
            <v>106</v>
          </cell>
          <cell r="I981">
            <v>75</v>
          </cell>
          <cell r="J981">
            <v>2</v>
          </cell>
          <cell r="K981">
            <v>897</v>
          </cell>
          <cell r="L981">
            <v>556</v>
          </cell>
          <cell r="M981">
            <v>753</v>
          </cell>
          <cell r="N981">
            <v>1309</v>
          </cell>
        </row>
        <row r="982">
          <cell r="D982" t="str">
            <v>Franklin Township Middle Sch West</v>
          </cell>
          <cell r="F982">
            <v>78</v>
          </cell>
          <cell r="G982">
            <v>36</v>
          </cell>
          <cell r="H982">
            <v>64</v>
          </cell>
          <cell r="I982">
            <v>58</v>
          </cell>
          <cell r="K982">
            <v>721</v>
          </cell>
          <cell r="L982">
            <v>415</v>
          </cell>
          <cell r="M982">
            <v>542</v>
          </cell>
          <cell r="N982">
            <v>957</v>
          </cell>
        </row>
        <row r="983">
          <cell r="D983" t="str">
            <v>Thompson Crossing Elementary Sch</v>
          </cell>
          <cell r="E983">
            <v>1</v>
          </cell>
          <cell r="F983">
            <v>58</v>
          </cell>
          <cell r="G983">
            <v>32</v>
          </cell>
          <cell r="H983">
            <v>36</v>
          </cell>
          <cell r="I983">
            <v>36</v>
          </cell>
          <cell r="K983">
            <v>423</v>
          </cell>
          <cell r="L983">
            <v>235</v>
          </cell>
          <cell r="M983">
            <v>351</v>
          </cell>
          <cell r="N983">
            <v>586</v>
          </cell>
        </row>
        <row r="984">
          <cell r="D984" t="str">
            <v>Mary Adams Elementary School</v>
          </cell>
          <cell r="E984">
            <v>1</v>
          </cell>
          <cell r="F984">
            <v>74</v>
          </cell>
          <cell r="G984">
            <v>17</v>
          </cell>
          <cell r="H984">
            <v>37</v>
          </cell>
          <cell r="I984">
            <v>38</v>
          </cell>
          <cell r="K984">
            <v>442</v>
          </cell>
          <cell r="L984">
            <v>219</v>
          </cell>
          <cell r="M984">
            <v>390</v>
          </cell>
          <cell r="N984">
            <v>609</v>
          </cell>
        </row>
        <row r="985">
          <cell r="D985" t="str">
            <v>Acton Elementary School</v>
          </cell>
          <cell r="F985">
            <v>7</v>
          </cell>
          <cell r="G985">
            <v>16</v>
          </cell>
          <cell r="H985">
            <v>29</v>
          </cell>
          <cell r="I985">
            <v>29</v>
          </cell>
          <cell r="J985">
            <v>2</v>
          </cell>
          <cell r="K985">
            <v>352</v>
          </cell>
          <cell r="L985">
            <v>146</v>
          </cell>
          <cell r="M985">
            <v>289</v>
          </cell>
          <cell r="N985">
            <v>435</v>
          </cell>
        </row>
        <row r="986">
          <cell r="D986" t="str">
            <v>Arlington Elementary School</v>
          </cell>
          <cell r="E986">
            <v>2</v>
          </cell>
          <cell r="F986">
            <v>52</v>
          </cell>
          <cell r="G986">
            <v>31</v>
          </cell>
          <cell r="H986">
            <v>60</v>
          </cell>
          <cell r="I986">
            <v>35</v>
          </cell>
          <cell r="K986">
            <v>406</v>
          </cell>
          <cell r="L986">
            <v>343</v>
          </cell>
          <cell r="M986">
            <v>243</v>
          </cell>
          <cell r="N986">
            <v>586</v>
          </cell>
        </row>
        <row r="987">
          <cell r="D987" t="str">
            <v>Lillie Idella Kitley Elementary</v>
          </cell>
          <cell r="F987">
            <v>41</v>
          </cell>
          <cell r="G987">
            <v>214</v>
          </cell>
          <cell r="H987">
            <v>114</v>
          </cell>
          <cell r="I987">
            <v>98</v>
          </cell>
          <cell r="J987">
            <v>1</v>
          </cell>
          <cell r="K987">
            <v>657</v>
          </cell>
          <cell r="L987">
            <v>619</v>
          </cell>
          <cell r="M987">
            <v>506</v>
          </cell>
          <cell r="N987">
            <v>1125</v>
          </cell>
        </row>
        <row r="988">
          <cell r="D988" t="str">
            <v>Bunker Hill Elementary School</v>
          </cell>
          <cell r="E988">
            <v>3</v>
          </cell>
          <cell r="F988">
            <v>130</v>
          </cell>
          <cell r="G988">
            <v>31</v>
          </cell>
          <cell r="H988">
            <v>47</v>
          </cell>
          <cell r="I988">
            <v>43</v>
          </cell>
          <cell r="J988">
            <v>3</v>
          </cell>
          <cell r="K988">
            <v>417</v>
          </cell>
          <cell r="L988">
            <v>222</v>
          </cell>
          <cell r="M988">
            <v>452</v>
          </cell>
          <cell r="N988">
            <v>674</v>
          </cell>
        </row>
        <row r="989">
          <cell r="D989" t="str">
            <v>Lawrence Central High School</v>
          </cell>
          <cell r="E989">
            <v>1</v>
          </cell>
          <cell r="F989">
            <v>21</v>
          </cell>
          <cell r="G989">
            <v>1220</v>
          </cell>
          <cell r="H989">
            <v>472</v>
          </cell>
          <cell r="I989">
            <v>143</v>
          </cell>
          <cell r="J989">
            <v>2</v>
          </cell>
          <cell r="K989">
            <v>444</v>
          </cell>
          <cell r="L989">
            <v>1468</v>
          </cell>
          <cell r="M989">
            <v>835</v>
          </cell>
          <cell r="N989">
            <v>2303</v>
          </cell>
        </row>
        <row r="990">
          <cell r="D990" t="str">
            <v>Lawrence North High School</v>
          </cell>
          <cell r="E990">
            <v>1</v>
          </cell>
          <cell r="F990">
            <v>44</v>
          </cell>
          <cell r="G990">
            <v>1159</v>
          </cell>
          <cell r="H990">
            <v>567</v>
          </cell>
          <cell r="I990">
            <v>168</v>
          </cell>
          <cell r="J990">
            <v>3</v>
          </cell>
          <cell r="K990">
            <v>677</v>
          </cell>
          <cell r="L990">
            <v>1516</v>
          </cell>
          <cell r="M990">
            <v>1103</v>
          </cell>
          <cell r="N990">
            <v>2619</v>
          </cell>
        </row>
        <row r="991">
          <cell r="D991" t="str">
            <v>Belzer Middle School</v>
          </cell>
          <cell r="E991">
            <v>3</v>
          </cell>
          <cell r="F991">
            <v>11</v>
          </cell>
          <cell r="G991">
            <v>578</v>
          </cell>
          <cell r="H991">
            <v>289</v>
          </cell>
          <cell r="I991">
            <v>87</v>
          </cell>
          <cell r="K991">
            <v>211</v>
          </cell>
          <cell r="L991">
            <v>855</v>
          </cell>
          <cell r="M991">
            <v>324</v>
          </cell>
          <cell r="N991">
            <v>1179</v>
          </cell>
        </row>
        <row r="992">
          <cell r="D992" t="str">
            <v>Brook Park Elementary School</v>
          </cell>
          <cell r="F992">
            <v>2</v>
          </cell>
          <cell r="G992">
            <v>444</v>
          </cell>
          <cell r="H992">
            <v>130</v>
          </cell>
          <cell r="I992">
            <v>28</v>
          </cell>
          <cell r="K992">
            <v>60</v>
          </cell>
          <cell r="L992">
            <v>523</v>
          </cell>
          <cell r="M992">
            <v>141</v>
          </cell>
          <cell r="N992">
            <v>664</v>
          </cell>
        </row>
        <row r="993">
          <cell r="D993" t="str">
            <v>Mary Evelyn Castle Elementary Sch</v>
          </cell>
          <cell r="E993">
            <v>1</v>
          </cell>
          <cell r="F993">
            <v>16</v>
          </cell>
          <cell r="G993">
            <v>208</v>
          </cell>
          <cell r="H993">
            <v>174</v>
          </cell>
          <cell r="I993">
            <v>58</v>
          </cell>
          <cell r="J993">
            <v>1</v>
          </cell>
          <cell r="K993">
            <v>202</v>
          </cell>
          <cell r="L993">
            <v>397</v>
          </cell>
          <cell r="M993">
            <v>263</v>
          </cell>
          <cell r="N993">
            <v>660</v>
          </cell>
        </row>
        <row r="994">
          <cell r="D994" t="str">
            <v>Early Learning Center</v>
          </cell>
          <cell r="E994">
            <v>1</v>
          </cell>
          <cell r="F994">
            <v>8</v>
          </cell>
          <cell r="G994">
            <v>547</v>
          </cell>
          <cell r="H994">
            <v>264</v>
          </cell>
          <cell r="I994">
            <v>113</v>
          </cell>
          <cell r="K994">
            <v>338</v>
          </cell>
          <cell r="L994">
            <v>757</v>
          </cell>
          <cell r="M994">
            <v>514</v>
          </cell>
          <cell r="N994">
            <v>1271</v>
          </cell>
        </row>
        <row r="995">
          <cell r="D995" t="str">
            <v>Crestview Elementary School</v>
          </cell>
          <cell r="E995">
            <v>1</v>
          </cell>
          <cell r="F995">
            <v>12</v>
          </cell>
          <cell r="G995">
            <v>300</v>
          </cell>
          <cell r="H995">
            <v>87</v>
          </cell>
          <cell r="I995">
            <v>34</v>
          </cell>
          <cell r="K995">
            <v>158</v>
          </cell>
          <cell r="L995">
            <v>360</v>
          </cell>
          <cell r="M995">
            <v>232</v>
          </cell>
          <cell r="N995">
            <v>592</v>
          </cell>
        </row>
        <row r="996">
          <cell r="D996" t="str">
            <v>Amy Beverland Elementary</v>
          </cell>
          <cell r="E996">
            <v>2</v>
          </cell>
          <cell r="F996">
            <v>15</v>
          </cell>
          <cell r="G996">
            <v>230</v>
          </cell>
          <cell r="H996">
            <v>51</v>
          </cell>
          <cell r="I996">
            <v>67</v>
          </cell>
          <cell r="K996">
            <v>390</v>
          </cell>
          <cell r="L996">
            <v>214</v>
          </cell>
          <cell r="M996">
            <v>541</v>
          </cell>
          <cell r="N996">
            <v>755</v>
          </cell>
        </row>
        <row r="997">
          <cell r="D997" t="str">
            <v>Harrison Hill Elementary School</v>
          </cell>
          <cell r="F997">
            <v>1</v>
          </cell>
          <cell r="G997">
            <v>346</v>
          </cell>
          <cell r="H997">
            <v>283</v>
          </cell>
          <cell r="I997">
            <v>51</v>
          </cell>
          <cell r="K997">
            <v>80</v>
          </cell>
          <cell r="L997">
            <v>569</v>
          </cell>
          <cell r="M997">
            <v>192</v>
          </cell>
          <cell r="N997">
            <v>761</v>
          </cell>
        </row>
        <row r="998">
          <cell r="D998" t="str">
            <v>Fall Creek Valley Middle School</v>
          </cell>
          <cell r="F998">
            <v>14</v>
          </cell>
          <cell r="G998">
            <v>601</v>
          </cell>
          <cell r="H998">
            <v>365</v>
          </cell>
          <cell r="I998">
            <v>78</v>
          </cell>
          <cell r="J998">
            <v>3</v>
          </cell>
          <cell r="K998">
            <v>310</v>
          </cell>
          <cell r="L998">
            <v>872</v>
          </cell>
          <cell r="M998">
            <v>499</v>
          </cell>
          <cell r="N998">
            <v>1371</v>
          </cell>
        </row>
        <row r="999">
          <cell r="D999" t="str">
            <v>Indian Creek Elementary School</v>
          </cell>
          <cell r="F999">
            <v>1</v>
          </cell>
          <cell r="G999">
            <v>311</v>
          </cell>
          <cell r="H999">
            <v>258</v>
          </cell>
          <cell r="I999">
            <v>33</v>
          </cell>
          <cell r="K999">
            <v>119</v>
          </cell>
          <cell r="L999">
            <v>526</v>
          </cell>
          <cell r="M999">
            <v>196</v>
          </cell>
          <cell r="N999">
            <v>722</v>
          </cell>
        </row>
        <row r="1000">
          <cell r="D1000" t="str">
            <v>Forest Glen Elementary School</v>
          </cell>
          <cell r="F1000">
            <v>8</v>
          </cell>
          <cell r="G1000">
            <v>109</v>
          </cell>
          <cell r="H1000">
            <v>348</v>
          </cell>
          <cell r="I1000">
            <v>45</v>
          </cell>
          <cell r="J1000">
            <v>1</v>
          </cell>
          <cell r="K1000">
            <v>208</v>
          </cell>
          <cell r="L1000">
            <v>326</v>
          </cell>
          <cell r="M1000">
            <v>393</v>
          </cell>
          <cell r="N1000">
            <v>719</v>
          </cell>
        </row>
        <row r="1001">
          <cell r="D1001" t="str">
            <v>Winding Ridge Elementary School</v>
          </cell>
          <cell r="F1001">
            <v>2</v>
          </cell>
          <cell r="G1001">
            <v>470</v>
          </cell>
          <cell r="H1001">
            <v>65</v>
          </cell>
          <cell r="I1001">
            <v>49</v>
          </cell>
          <cell r="K1001">
            <v>39</v>
          </cell>
          <cell r="L1001">
            <v>485</v>
          </cell>
          <cell r="M1001">
            <v>140</v>
          </cell>
          <cell r="N1001">
            <v>625</v>
          </cell>
        </row>
        <row r="1002">
          <cell r="D1002" t="str">
            <v>Oaklandon Elementary School</v>
          </cell>
          <cell r="F1002">
            <v>4</v>
          </cell>
          <cell r="G1002">
            <v>232</v>
          </cell>
          <cell r="H1002">
            <v>82</v>
          </cell>
          <cell r="I1002">
            <v>59</v>
          </cell>
          <cell r="K1002">
            <v>160</v>
          </cell>
          <cell r="L1002">
            <v>341</v>
          </cell>
          <cell r="M1002">
            <v>196</v>
          </cell>
          <cell r="N1002">
            <v>537</v>
          </cell>
        </row>
        <row r="1003">
          <cell r="D1003" t="str">
            <v>Skiles Test Elementary School</v>
          </cell>
          <cell r="F1003">
            <v>1</v>
          </cell>
          <cell r="G1003">
            <v>295</v>
          </cell>
          <cell r="H1003">
            <v>105</v>
          </cell>
          <cell r="I1003">
            <v>27</v>
          </cell>
          <cell r="J1003">
            <v>1</v>
          </cell>
          <cell r="K1003">
            <v>79</v>
          </cell>
          <cell r="L1003">
            <v>336</v>
          </cell>
          <cell r="M1003">
            <v>172</v>
          </cell>
          <cell r="N1003">
            <v>508</v>
          </cell>
        </row>
        <row r="1004">
          <cell r="D1004" t="str">
            <v>Sunnyside Elementary School</v>
          </cell>
          <cell r="E1004">
            <v>1</v>
          </cell>
          <cell r="F1004">
            <v>4</v>
          </cell>
          <cell r="G1004">
            <v>199</v>
          </cell>
          <cell r="H1004">
            <v>443</v>
          </cell>
          <cell r="I1004">
            <v>33</v>
          </cell>
          <cell r="J1004">
            <v>1</v>
          </cell>
          <cell r="K1004">
            <v>68</v>
          </cell>
          <cell r="L1004">
            <v>549</v>
          </cell>
          <cell r="M1004">
            <v>200</v>
          </cell>
          <cell r="N1004">
            <v>749</v>
          </cell>
        </row>
        <row r="1005">
          <cell r="D1005" t="str">
            <v>Perry Meridian High School</v>
          </cell>
          <cell r="E1005">
            <v>5</v>
          </cell>
          <cell r="F1005">
            <v>571</v>
          </cell>
          <cell r="G1005">
            <v>192</v>
          </cell>
          <cell r="H1005">
            <v>289</v>
          </cell>
          <cell r="I1005">
            <v>91</v>
          </cell>
          <cell r="J1005">
            <v>1</v>
          </cell>
          <cell r="K1005">
            <v>1299</v>
          </cell>
          <cell r="L1005">
            <v>1437</v>
          </cell>
          <cell r="M1005">
            <v>1011</v>
          </cell>
          <cell r="N1005">
            <v>2448</v>
          </cell>
        </row>
        <row r="1006">
          <cell r="D1006" t="str">
            <v>Southport High School</v>
          </cell>
          <cell r="E1006">
            <v>1</v>
          </cell>
          <cell r="F1006">
            <v>453</v>
          </cell>
          <cell r="G1006">
            <v>153</v>
          </cell>
          <cell r="H1006">
            <v>432</v>
          </cell>
          <cell r="I1006">
            <v>128</v>
          </cell>
          <cell r="K1006">
            <v>1094</v>
          </cell>
          <cell r="L1006">
            <v>1542</v>
          </cell>
          <cell r="M1006">
            <v>719</v>
          </cell>
          <cell r="N1006">
            <v>2261</v>
          </cell>
        </row>
        <row r="1007">
          <cell r="D1007" t="str">
            <v>Southport 6th Grade Academy</v>
          </cell>
          <cell r="E1007">
            <v>1</v>
          </cell>
          <cell r="F1007">
            <v>104</v>
          </cell>
          <cell r="G1007">
            <v>50</v>
          </cell>
          <cell r="H1007">
            <v>143</v>
          </cell>
          <cell r="I1007">
            <v>33</v>
          </cell>
          <cell r="J1007">
            <v>2</v>
          </cell>
          <cell r="K1007">
            <v>267</v>
          </cell>
          <cell r="L1007">
            <v>451</v>
          </cell>
          <cell r="M1007">
            <v>149</v>
          </cell>
          <cell r="N1007">
            <v>600</v>
          </cell>
        </row>
        <row r="1008">
          <cell r="D1008" t="str">
            <v>Perry Meridian 6th Grade Academy</v>
          </cell>
          <cell r="F1008">
            <v>160</v>
          </cell>
          <cell r="G1008">
            <v>52</v>
          </cell>
          <cell r="H1008">
            <v>93</v>
          </cell>
          <cell r="I1008">
            <v>31</v>
          </cell>
          <cell r="K1008">
            <v>289</v>
          </cell>
          <cell r="L1008">
            <v>429</v>
          </cell>
          <cell r="M1008">
            <v>196</v>
          </cell>
          <cell r="N1008">
            <v>625</v>
          </cell>
        </row>
        <row r="1009">
          <cell r="D1009" t="str">
            <v>Southport Middle School</v>
          </cell>
          <cell r="F1009">
            <v>209</v>
          </cell>
          <cell r="G1009">
            <v>80</v>
          </cell>
          <cell r="H1009">
            <v>222</v>
          </cell>
          <cell r="I1009">
            <v>72</v>
          </cell>
          <cell r="J1009">
            <v>1</v>
          </cell>
          <cell r="K1009">
            <v>520</v>
          </cell>
          <cell r="L1009">
            <v>835</v>
          </cell>
          <cell r="M1009">
            <v>269</v>
          </cell>
          <cell r="N1009">
            <v>1104</v>
          </cell>
        </row>
        <row r="1010">
          <cell r="D1010" t="str">
            <v>Perry Meridian Middle School</v>
          </cell>
          <cell r="F1010">
            <v>268</v>
          </cell>
          <cell r="G1010">
            <v>99</v>
          </cell>
          <cell r="H1010">
            <v>159</v>
          </cell>
          <cell r="I1010">
            <v>67</v>
          </cell>
          <cell r="K1010">
            <v>628</v>
          </cell>
          <cell r="L1010">
            <v>789</v>
          </cell>
          <cell r="M1010">
            <v>432</v>
          </cell>
          <cell r="N1010">
            <v>1221</v>
          </cell>
        </row>
        <row r="1011">
          <cell r="D1011" t="str">
            <v>William Henry Burkhart Elementary</v>
          </cell>
          <cell r="F1011">
            <v>346</v>
          </cell>
          <cell r="G1011">
            <v>60</v>
          </cell>
          <cell r="H1011">
            <v>79</v>
          </cell>
          <cell r="I1011">
            <v>25</v>
          </cell>
          <cell r="J1011">
            <v>1</v>
          </cell>
          <cell r="K1011">
            <v>214</v>
          </cell>
          <cell r="L1011">
            <v>594</v>
          </cell>
          <cell r="M1011">
            <v>131</v>
          </cell>
          <cell r="N1011">
            <v>725</v>
          </cell>
        </row>
        <row r="1012">
          <cell r="D1012" t="str">
            <v>Mary Bryan Elementary School</v>
          </cell>
          <cell r="F1012">
            <v>446</v>
          </cell>
          <cell r="G1012">
            <v>46</v>
          </cell>
          <cell r="H1012">
            <v>72</v>
          </cell>
          <cell r="I1012">
            <v>50</v>
          </cell>
          <cell r="K1012">
            <v>356</v>
          </cell>
          <cell r="L1012">
            <v>687</v>
          </cell>
          <cell r="M1012">
            <v>283</v>
          </cell>
          <cell r="N1012">
            <v>970</v>
          </cell>
        </row>
        <row r="1013">
          <cell r="D1013" t="str">
            <v>Clinton Young Elementary School</v>
          </cell>
          <cell r="F1013">
            <v>68</v>
          </cell>
          <cell r="G1013">
            <v>108</v>
          </cell>
          <cell r="H1013">
            <v>284</v>
          </cell>
          <cell r="I1013">
            <v>48</v>
          </cell>
          <cell r="K1013">
            <v>313</v>
          </cell>
          <cell r="L1013">
            <v>711</v>
          </cell>
          <cell r="M1013">
            <v>110</v>
          </cell>
          <cell r="N1013">
            <v>821</v>
          </cell>
        </row>
        <row r="1014">
          <cell r="D1014" t="str">
            <v>Glenns Valley Elementary School</v>
          </cell>
          <cell r="E1014">
            <v>1</v>
          </cell>
          <cell r="F1014">
            <v>315</v>
          </cell>
          <cell r="G1014">
            <v>51</v>
          </cell>
          <cell r="H1014">
            <v>41</v>
          </cell>
          <cell r="I1014">
            <v>40</v>
          </cell>
          <cell r="K1014">
            <v>378</v>
          </cell>
          <cell r="L1014">
            <v>543</v>
          </cell>
          <cell r="M1014">
            <v>283</v>
          </cell>
          <cell r="N1014">
            <v>826</v>
          </cell>
        </row>
        <row r="1015">
          <cell r="D1015" t="str">
            <v>Abraham Lincoln Elementary School</v>
          </cell>
          <cell r="E1015">
            <v>1</v>
          </cell>
          <cell r="F1015">
            <v>336</v>
          </cell>
          <cell r="G1015">
            <v>94</v>
          </cell>
          <cell r="H1015">
            <v>139</v>
          </cell>
          <cell r="I1015">
            <v>63</v>
          </cell>
          <cell r="K1015">
            <v>360</v>
          </cell>
          <cell r="L1015">
            <v>810</v>
          </cell>
          <cell r="M1015">
            <v>183</v>
          </cell>
          <cell r="N1015">
            <v>993</v>
          </cell>
        </row>
        <row r="1016">
          <cell r="D1016" t="str">
            <v>Douglas MacArthur Elementary Sch</v>
          </cell>
          <cell r="E1016">
            <v>1</v>
          </cell>
          <cell r="F1016">
            <v>409</v>
          </cell>
          <cell r="G1016">
            <v>33</v>
          </cell>
          <cell r="H1016">
            <v>49</v>
          </cell>
          <cell r="I1016">
            <v>35</v>
          </cell>
          <cell r="K1016">
            <v>308</v>
          </cell>
          <cell r="L1016">
            <v>599</v>
          </cell>
          <cell r="M1016">
            <v>236</v>
          </cell>
          <cell r="N1016">
            <v>835</v>
          </cell>
        </row>
        <row r="1017">
          <cell r="D1017" t="str">
            <v>Homecroft Elementary School</v>
          </cell>
          <cell r="E1017">
            <v>2</v>
          </cell>
          <cell r="F1017">
            <v>104</v>
          </cell>
          <cell r="G1017">
            <v>40</v>
          </cell>
          <cell r="H1017">
            <v>157</v>
          </cell>
          <cell r="I1017">
            <v>27</v>
          </cell>
          <cell r="J1017">
            <v>1</v>
          </cell>
          <cell r="K1017">
            <v>311</v>
          </cell>
          <cell r="L1017">
            <v>508</v>
          </cell>
          <cell r="M1017">
            <v>134</v>
          </cell>
          <cell r="N1017">
            <v>642</v>
          </cell>
        </row>
        <row r="1018">
          <cell r="D1018" t="str">
            <v>Southport Elementary School</v>
          </cell>
          <cell r="F1018">
            <v>415</v>
          </cell>
          <cell r="G1018">
            <v>16</v>
          </cell>
          <cell r="H1018">
            <v>49</v>
          </cell>
          <cell r="I1018">
            <v>19</v>
          </cell>
          <cell r="K1018">
            <v>194</v>
          </cell>
          <cell r="L1018">
            <v>593</v>
          </cell>
          <cell r="M1018">
            <v>100</v>
          </cell>
          <cell r="N1018">
            <v>693</v>
          </cell>
        </row>
        <row r="1019">
          <cell r="D1019" t="str">
            <v>Winchester Village Elementary</v>
          </cell>
          <cell r="F1019">
            <v>250</v>
          </cell>
          <cell r="G1019">
            <v>108</v>
          </cell>
          <cell r="H1019">
            <v>159</v>
          </cell>
          <cell r="I1019">
            <v>35</v>
          </cell>
          <cell r="J1019">
            <v>2</v>
          </cell>
          <cell r="K1019">
            <v>127</v>
          </cell>
          <cell r="L1019">
            <v>646</v>
          </cell>
          <cell r="M1019">
            <v>35</v>
          </cell>
          <cell r="N1019">
            <v>681</v>
          </cell>
        </row>
        <row r="1020">
          <cell r="D1020" t="str">
            <v>Jeremiah Gray Elementary School</v>
          </cell>
          <cell r="E1020">
            <v>1</v>
          </cell>
          <cell r="F1020">
            <v>64</v>
          </cell>
          <cell r="G1020">
            <v>33</v>
          </cell>
          <cell r="H1020">
            <v>52</v>
          </cell>
          <cell r="I1020">
            <v>22</v>
          </cell>
          <cell r="J1020">
            <v>3</v>
          </cell>
          <cell r="K1020">
            <v>296</v>
          </cell>
          <cell r="L1020">
            <v>278</v>
          </cell>
          <cell r="M1020">
            <v>193</v>
          </cell>
          <cell r="N1020">
            <v>471</v>
          </cell>
        </row>
        <row r="1021">
          <cell r="D1021" t="str">
            <v>Rosa Parks Elementary School</v>
          </cell>
          <cell r="F1021">
            <v>206</v>
          </cell>
          <cell r="G1021">
            <v>21</v>
          </cell>
          <cell r="H1021">
            <v>38</v>
          </cell>
          <cell r="I1021">
            <v>49</v>
          </cell>
          <cell r="K1021">
            <v>380</v>
          </cell>
          <cell r="L1021">
            <v>337</v>
          </cell>
          <cell r="M1021">
            <v>357</v>
          </cell>
          <cell r="N1021">
            <v>694</v>
          </cell>
        </row>
        <row r="1022">
          <cell r="D1022" t="str">
            <v>Fishback Creek Public Academy</v>
          </cell>
          <cell r="F1022">
            <v>15</v>
          </cell>
          <cell r="G1022">
            <v>255</v>
          </cell>
          <cell r="H1022">
            <v>56</v>
          </cell>
          <cell r="I1022">
            <v>60</v>
          </cell>
          <cell r="K1022">
            <v>145</v>
          </cell>
          <cell r="L1022">
            <v>213</v>
          </cell>
          <cell r="M1022">
            <v>318</v>
          </cell>
          <cell r="N1022">
            <v>531</v>
          </cell>
        </row>
        <row r="1023">
          <cell r="D1023" t="str">
            <v>Deer Run Elementary</v>
          </cell>
          <cell r="F1023">
            <v>11</v>
          </cell>
          <cell r="G1023">
            <v>350</v>
          </cell>
          <cell r="H1023">
            <v>231</v>
          </cell>
          <cell r="I1023">
            <v>28</v>
          </cell>
          <cell r="J1023">
            <v>1</v>
          </cell>
          <cell r="K1023">
            <v>20</v>
          </cell>
          <cell r="L1023">
            <v>513</v>
          </cell>
          <cell r="M1023">
            <v>128</v>
          </cell>
          <cell r="N1023">
            <v>641</v>
          </cell>
        </row>
        <row r="1024">
          <cell r="D1024" t="str">
            <v>Pike High School</v>
          </cell>
          <cell r="F1024">
            <v>75</v>
          </cell>
          <cell r="G1024">
            <v>1974</v>
          </cell>
          <cell r="H1024">
            <v>797</v>
          </cell>
          <cell r="I1024">
            <v>174</v>
          </cell>
          <cell r="J1024">
            <v>1</v>
          </cell>
          <cell r="K1024">
            <v>274</v>
          </cell>
          <cell r="L1024">
            <v>2170</v>
          </cell>
          <cell r="M1024">
            <v>1125</v>
          </cell>
          <cell r="N1024">
            <v>3295</v>
          </cell>
        </row>
        <row r="1025">
          <cell r="D1025" t="str">
            <v>College Park Elementary School</v>
          </cell>
          <cell r="F1025">
            <v>12</v>
          </cell>
          <cell r="G1025">
            <v>263</v>
          </cell>
          <cell r="H1025">
            <v>146</v>
          </cell>
          <cell r="I1025">
            <v>28</v>
          </cell>
          <cell r="K1025">
            <v>26</v>
          </cell>
          <cell r="L1025">
            <v>364</v>
          </cell>
          <cell r="M1025">
            <v>111</v>
          </cell>
          <cell r="N1025">
            <v>475</v>
          </cell>
        </row>
        <row r="1026">
          <cell r="D1026" t="str">
            <v>Lincoln Middle School</v>
          </cell>
          <cell r="F1026">
            <v>12</v>
          </cell>
          <cell r="G1026">
            <v>600</v>
          </cell>
          <cell r="H1026">
            <v>241</v>
          </cell>
          <cell r="I1026">
            <v>51</v>
          </cell>
          <cell r="K1026">
            <v>43</v>
          </cell>
          <cell r="L1026">
            <v>782</v>
          </cell>
          <cell r="M1026">
            <v>165</v>
          </cell>
          <cell r="N1026">
            <v>947</v>
          </cell>
        </row>
        <row r="1027">
          <cell r="D1027" t="str">
            <v>Guion Creek Middle School</v>
          </cell>
          <cell r="E1027">
            <v>1</v>
          </cell>
          <cell r="F1027">
            <v>19</v>
          </cell>
          <cell r="G1027">
            <v>585</v>
          </cell>
          <cell r="H1027">
            <v>324</v>
          </cell>
          <cell r="I1027">
            <v>27</v>
          </cell>
          <cell r="J1027">
            <v>1</v>
          </cell>
          <cell r="K1027">
            <v>43</v>
          </cell>
          <cell r="L1027">
            <v>806</v>
          </cell>
          <cell r="M1027">
            <v>194</v>
          </cell>
          <cell r="N1027">
            <v>1000</v>
          </cell>
        </row>
        <row r="1028">
          <cell r="D1028" t="str">
            <v>Central Elementary School</v>
          </cell>
          <cell r="F1028">
            <v>4</v>
          </cell>
          <cell r="G1028">
            <v>439</v>
          </cell>
          <cell r="H1028">
            <v>121</v>
          </cell>
          <cell r="I1028">
            <v>41</v>
          </cell>
          <cell r="K1028">
            <v>43</v>
          </cell>
          <cell r="L1028">
            <v>506</v>
          </cell>
          <cell r="M1028">
            <v>142</v>
          </cell>
          <cell r="N1028">
            <v>648</v>
          </cell>
        </row>
        <row r="1029">
          <cell r="D1029" t="str">
            <v>Eagle Creek Elementary School</v>
          </cell>
          <cell r="F1029">
            <v>5</v>
          </cell>
          <cell r="G1029">
            <v>298</v>
          </cell>
          <cell r="H1029">
            <v>55</v>
          </cell>
          <cell r="I1029">
            <v>40</v>
          </cell>
          <cell r="K1029">
            <v>88</v>
          </cell>
          <cell r="L1029">
            <v>300</v>
          </cell>
          <cell r="M1029">
            <v>186</v>
          </cell>
          <cell r="N1029">
            <v>486</v>
          </cell>
        </row>
        <row r="1030">
          <cell r="D1030" t="str">
            <v>Eastbrook Elementary School</v>
          </cell>
          <cell r="F1030">
            <v>2</v>
          </cell>
          <cell r="G1030">
            <v>346</v>
          </cell>
          <cell r="H1030">
            <v>204</v>
          </cell>
          <cell r="I1030">
            <v>38</v>
          </cell>
          <cell r="J1030">
            <v>1</v>
          </cell>
          <cell r="K1030">
            <v>29</v>
          </cell>
          <cell r="L1030">
            <v>506</v>
          </cell>
          <cell r="M1030">
            <v>114</v>
          </cell>
          <cell r="N1030">
            <v>620</v>
          </cell>
        </row>
        <row r="1031">
          <cell r="D1031" t="str">
            <v>Guion Creek Elementary School</v>
          </cell>
          <cell r="F1031">
            <v>14</v>
          </cell>
          <cell r="G1031">
            <v>391</v>
          </cell>
          <cell r="H1031">
            <v>223</v>
          </cell>
          <cell r="I1031">
            <v>37</v>
          </cell>
          <cell r="K1031">
            <v>40</v>
          </cell>
          <cell r="L1031">
            <v>541</v>
          </cell>
          <cell r="M1031">
            <v>164</v>
          </cell>
          <cell r="N1031">
            <v>705</v>
          </cell>
        </row>
        <row r="1032">
          <cell r="D1032" t="str">
            <v>Snacks Crossing Elementary School</v>
          </cell>
          <cell r="F1032">
            <v>8</v>
          </cell>
          <cell r="G1032">
            <v>378</v>
          </cell>
          <cell r="H1032">
            <v>142</v>
          </cell>
          <cell r="I1032">
            <v>28</v>
          </cell>
          <cell r="J1032">
            <v>1</v>
          </cell>
          <cell r="K1032">
            <v>21</v>
          </cell>
          <cell r="L1032">
            <v>459</v>
          </cell>
          <cell r="M1032">
            <v>119</v>
          </cell>
          <cell r="N1032">
            <v>578</v>
          </cell>
        </row>
        <row r="1033">
          <cell r="D1033" t="str">
            <v>New Augusta Public Academy - South</v>
          </cell>
          <cell r="F1033">
            <v>7</v>
          </cell>
          <cell r="G1033">
            <v>333</v>
          </cell>
          <cell r="H1033">
            <v>42</v>
          </cell>
          <cell r="I1033">
            <v>23</v>
          </cell>
          <cell r="K1033">
            <v>28</v>
          </cell>
          <cell r="L1033">
            <v>307</v>
          </cell>
          <cell r="M1033">
            <v>126</v>
          </cell>
          <cell r="N1033">
            <v>433</v>
          </cell>
        </row>
        <row r="1034">
          <cell r="D1034" t="str">
            <v>New Augusta Public Academy - North</v>
          </cell>
          <cell r="F1034">
            <v>15</v>
          </cell>
          <cell r="G1034">
            <v>481</v>
          </cell>
          <cell r="H1034">
            <v>107</v>
          </cell>
          <cell r="I1034">
            <v>52</v>
          </cell>
          <cell r="J1034">
            <v>1</v>
          </cell>
          <cell r="K1034">
            <v>136</v>
          </cell>
          <cell r="L1034">
            <v>457</v>
          </cell>
          <cell r="M1034">
            <v>335</v>
          </cell>
          <cell r="N1034">
            <v>792</v>
          </cell>
        </row>
        <row r="1035">
          <cell r="D1035" t="str">
            <v>Warren Central High School</v>
          </cell>
          <cell r="E1035">
            <v>3</v>
          </cell>
          <cell r="F1035">
            <v>31</v>
          </cell>
          <cell r="G1035">
            <v>2108</v>
          </cell>
          <cell r="H1035">
            <v>590</v>
          </cell>
          <cell r="I1035">
            <v>237</v>
          </cell>
          <cell r="J1035">
            <v>1</v>
          </cell>
          <cell r="K1035">
            <v>851</v>
          </cell>
          <cell r="L1035">
            <v>2706</v>
          </cell>
          <cell r="M1035">
            <v>1115</v>
          </cell>
          <cell r="N1035">
            <v>3821</v>
          </cell>
        </row>
        <row r="1036">
          <cell r="D1036" t="str">
            <v>Creston Middle School</v>
          </cell>
          <cell r="E1036">
            <v>2</v>
          </cell>
          <cell r="F1036">
            <v>2</v>
          </cell>
          <cell r="G1036">
            <v>348</v>
          </cell>
          <cell r="H1036">
            <v>88</v>
          </cell>
          <cell r="I1036">
            <v>60</v>
          </cell>
          <cell r="J1036">
            <v>2</v>
          </cell>
          <cell r="K1036">
            <v>106</v>
          </cell>
          <cell r="L1036">
            <v>480</v>
          </cell>
          <cell r="M1036">
            <v>128</v>
          </cell>
          <cell r="N1036">
            <v>608</v>
          </cell>
        </row>
        <row r="1037">
          <cell r="D1037" t="str">
            <v>Stonybrook Middle School</v>
          </cell>
          <cell r="E1037">
            <v>1</v>
          </cell>
          <cell r="F1037">
            <v>4</v>
          </cell>
          <cell r="G1037">
            <v>384</v>
          </cell>
          <cell r="H1037">
            <v>97</v>
          </cell>
          <cell r="I1037">
            <v>41</v>
          </cell>
          <cell r="K1037">
            <v>49</v>
          </cell>
          <cell r="L1037">
            <v>495</v>
          </cell>
          <cell r="M1037">
            <v>81</v>
          </cell>
          <cell r="N1037">
            <v>576</v>
          </cell>
        </row>
        <row r="1038">
          <cell r="D1038" t="str">
            <v>Raymond Park Middle School</v>
          </cell>
          <cell r="F1038">
            <v>3</v>
          </cell>
          <cell r="G1038">
            <v>244</v>
          </cell>
          <cell r="H1038">
            <v>107</v>
          </cell>
          <cell r="I1038">
            <v>55</v>
          </cell>
          <cell r="K1038">
            <v>234</v>
          </cell>
          <cell r="L1038">
            <v>491</v>
          </cell>
          <cell r="M1038">
            <v>152</v>
          </cell>
          <cell r="N1038">
            <v>643</v>
          </cell>
        </row>
        <row r="1039">
          <cell r="D1039" t="str">
            <v>Eastridge Elementary School</v>
          </cell>
          <cell r="F1039">
            <v>3</v>
          </cell>
          <cell r="G1039">
            <v>218</v>
          </cell>
          <cell r="H1039">
            <v>67</v>
          </cell>
          <cell r="I1039">
            <v>55</v>
          </cell>
          <cell r="J1039">
            <v>1</v>
          </cell>
          <cell r="K1039">
            <v>81</v>
          </cell>
          <cell r="L1039">
            <v>336</v>
          </cell>
          <cell r="M1039">
            <v>89</v>
          </cell>
          <cell r="N1039">
            <v>425</v>
          </cell>
        </row>
        <row r="1040">
          <cell r="D1040" t="str">
            <v>Hawthorne Elementary School</v>
          </cell>
          <cell r="E1040">
            <v>1</v>
          </cell>
          <cell r="F1040">
            <v>1</v>
          </cell>
          <cell r="G1040">
            <v>158</v>
          </cell>
          <cell r="H1040">
            <v>68</v>
          </cell>
          <cell r="I1040">
            <v>31</v>
          </cell>
          <cell r="K1040">
            <v>141</v>
          </cell>
          <cell r="L1040">
            <v>329</v>
          </cell>
          <cell r="M1040">
            <v>71</v>
          </cell>
          <cell r="N1040">
            <v>400</v>
          </cell>
        </row>
        <row r="1041">
          <cell r="D1041" t="str">
            <v>Grassy Creek Elementary School</v>
          </cell>
          <cell r="F1041">
            <v>3</v>
          </cell>
          <cell r="G1041">
            <v>229</v>
          </cell>
          <cell r="H1041">
            <v>46</v>
          </cell>
          <cell r="I1041">
            <v>43</v>
          </cell>
          <cell r="K1041">
            <v>126</v>
          </cell>
          <cell r="L1041">
            <v>309</v>
          </cell>
          <cell r="M1041">
            <v>138</v>
          </cell>
          <cell r="N1041">
            <v>447</v>
          </cell>
        </row>
        <row r="1042">
          <cell r="D1042" t="str">
            <v>Lakeside Elementary School</v>
          </cell>
          <cell r="G1042">
            <v>349</v>
          </cell>
          <cell r="H1042">
            <v>80</v>
          </cell>
          <cell r="I1042">
            <v>43</v>
          </cell>
          <cell r="K1042">
            <v>60</v>
          </cell>
          <cell r="L1042">
            <v>464</v>
          </cell>
          <cell r="M1042">
            <v>68</v>
          </cell>
          <cell r="N1042">
            <v>532</v>
          </cell>
        </row>
        <row r="1043">
          <cell r="D1043" t="str">
            <v>Lowell Elementary School</v>
          </cell>
          <cell r="F1043">
            <v>3</v>
          </cell>
          <cell r="G1043">
            <v>121</v>
          </cell>
          <cell r="H1043">
            <v>72</v>
          </cell>
          <cell r="I1043">
            <v>49</v>
          </cell>
          <cell r="K1043">
            <v>248</v>
          </cell>
          <cell r="L1043">
            <v>362</v>
          </cell>
          <cell r="M1043">
            <v>131</v>
          </cell>
          <cell r="N1043">
            <v>493</v>
          </cell>
        </row>
        <row r="1044">
          <cell r="D1044" t="str">
            <v>Pleasant Run Elementary School</v>
          </cell>
          <cell r="E1044">
            <v>2</v>
          </cell>
          <cell r="F1044">
            <v>3</v>
          </cell>
          <cell r="G1044">
            <v>248</v>
          </cell>
          <cell r="H1044">
            <v>152</v>
          </cell>
          <cell r="I1044">
            <v>44</v>
          </cell>
          <cell r="K1044">
            <v>75</v>
          </cell>
          <cell r="L1044">
            <v>464</v>
          </cell>
          <cell r="M1044">
            <v>60</v>
          </cell>
          <cell r="N1044">
            <v>524</v>
          </cell>
        </row>
        <row r="1045">
          <cell r="D1045" t="str">
            <v>Sunny Heights Elementary School</v>
          </cell>
          <cell r="E1045">
            <v>2</v>
          </cell>
          <cell r="F1045">
            <v>2</v>
          </cell>
          <cell r="G1045">
            <v>350</v>
          </cell>
          <cell r="H1045">
            <v>68</v>
          </cell>
          <cell r="I1045">
            <v>36</v>
          </cell>
          <cell r="K1045">
            <v>19</v>
          </cell>
          <cell r="L1045">
            <v>413</v>
          </cell>
          <cell r="M1045">
            <v>64</v>
          </cell>
          <cell r="N1045">
            <v>477</v>
          </cell>
        </row>
        <row r="1046">
          <cell r="D1046" t="str">
            <v>Brookview Elementary School</v>
          </cell>
          <cell r="F1046">
            <v>3</v>
          </cell>
          <cell r="G1046">
            <v>357</v>
          </cell>
          <cell r="H1046">
            <v>48</v>
          </cell>
          <cell r="I1046">
            <v>49</v>
          </cell>
          <cell r="K1046">
            <v>93</v>
          </cell>
          <cell r="L1046">
            <v>444</v>
          </cell>
          <cell r="M1046">
            <v>106</v>
          </cell>
          <cell r="N1046">
            <v>550</v>
          </cell>
        </row>
        <row r="1047">
          <cell r="D1047" t="str">
            <v>Warren Early Childhood Center</v>
          </cell>
          <cell r="G1047">
            <v>133</v>
          </cell>
          <cell r="H1047">
            <v>62</v>
          </cell>
          <cell r="I1047">
            <v>39</v>
          </cell>
          <cell r="K1047">
            <v>84</v>
          </cell>
          <cell r="L1047">
            <v>206</v>
          </cell>
          <cell r="M1047">
            <v>112</v>
          </cell>
          <cell r="N1047">
            <v>318</v>
          </cell>
        </row>
        <row r="1048">
          <cell r="D1048" t="str">
            <v>Liberty Park Elementary School</v>
          </cell>
          <cell r="E1048">
            <v>3</v>
          </cell>
          <cell r="F1048">
            <v>9</v>
          </cell>
          <cell r="G1048">
            <v>239</v>
          </cell>
          <cell r="H1048">
            <v>60</v>
          </cell>
          <cell r="I1048">
            <v>50</v>
          </cell>
          <cell r="K1048">
            <v>140</v>
          </cell>
          <cell r="L1048">
            <v>380</v>
          </cell>
          <cell r="M1048">
            <v>121</v>
          </cell>
          <cell r="N1048">
            <v>501</v>
          </cell>
        </row>
        <row r="1049">
          <cell r="D1049" t="str">
            <v>Creston Intermediate Academy</v>
          </cell>
          <cell r="E1049">
            <v>2</v>
          </cell>
          <cell r="F1049">
            <v>6</v>
          </cell>
          <cell r="G1049">
            <v>343</v>
          </cell>
          <cell r="H1049">
            <v>83</v>
          </cell>
          <cell r="I1049">
            <v>44</v>
          </cell>
          <cell r="J1049">
            <v>1</v>
          </cell>
          <cell r="K1049">
            <v>116</v>
          </cell>
          <cell r="L1049">
            <v>471</v>
          </cell>
          <cell r="M1049">
            <v>124</v>
          </cell>
          <cell r="N1049">
            <v>595</v>
          </cell>
        </row>
        <row r="1050">
          <cell r="D1050" t="str">
            <v>Stonybrook Intermediate Academy</v>
          </cell>
          <cell r="E1050">
            <v>2</v>
          </cell>
          <cell r="F1050">
            <v>2</v>
          </cell>
          <cell r="G1050">
            <v>420</v>
          </cell>
          <cell r="H1050">
            <v>102</v>
          </cell>
          <cell r="I1050">
            <v>50</v>
          </cell>
          <cell r="J1050">
            <v>1</v>
          </cell>
          <cell r="K1050">
            <v>65</v>
          </cell>
          <cell r="L1050">
            <v>555</v>
          </cell>
          <cell r="M1050">
            <v>87</v>
          </cell>
          <cell r="N1050">
            <v>642</v>
          </cell>
        </row>
        <row r="1051">
          <cell r="D1051" t="str">
            <v>Raymond Park Intermediate</v>
          </cell>
          <cell r="E1051">
            <v>1</v>
          </cell>
          <cell r="F1051">
            <v>4</v>
          </cell>
          <cell r="G1051">
            <v>258</v>
          </cell>
          <cell r="H1051">
            <v>94</v>
          </cell>
          <cell r="I1051">
            <v>57</v>
          </cell>
          <cell r="K1051">
            <v>222</v>
          </cell>
          <cell r="L1051">
            <v>484</v>
          </cell>
          <cell r="M1051">
            <v>152</v>
          </cell>
          <cell r="N1051">
            <v>636</v>
          </cell>
        </row>
        <row r="1052">
          <cell r="D1052" t="str">
            <v>Allisonville Elementary School</v>
          </cell>
          <cell r="E1052">
            <v>2</v>
          </cell>
          <cell r="F1052">
            <v>10</v>
          </cell>
          <cell r="G1052">
            <v>162</v>
          </cell>
          <cell r="H1052">
            <v>93</v>
          </cell>
          <cell r="I1052">
            <v>43</v>
          </cell>
          <cell r="J1052">
            <v>1</v>
          </cell>
          <cell r="K1052">
            <v>410</v>
          </cell>
          <cell r="L1052">
            <v>281</v>
          </cell>
          <cell r="M1052">
            <v>440</v>
          </cell>
          <cell r="N1052">
            <v>721</v>
          </cell>
        </row>
        <row r="1053">
          <cell r="D1053" t="str">
            <v>Crooked Creek Elementary School</v>
          </cell>
          <cell r="F1053">
            <v>8</v>
          </cell>
          <cell r="G1053">
            <v>301</v>
          </cell>
          <cell r="H1053">
            <v>86</v>
          </cell>
          <cell r="I1053">
            <v>73</v>
          </cell>
          <cell r="J1053">
            <v>1</v>
          </cell>
          <cell r="K1053">
            <v>183</v>
          </cell>
          <cell r="L1053">
            <v>349</v>
          </cell>
          <cell r="M1053">
            <v>303</v>
          </cell>
          <cell r="N1053">
            <v>652</v>
          </cell>
        </row>
        <row r="1054">
          <cell r="D1054" t="str">
            <v>Greenbriar Elementary School</v>
          </cell>
          <cell r="F1054">
            <v>25</v>
          </cell>
          <cell r="G1054">
            <v>423</v>
          </cell>
          <cell r="H1054">
            <v>206</v>
          </cell>
          <cell r="I1054">
            <v>38</v>
          </cell>
          <cell r="J1054">
            <v>1</v>
          </cell>
          <cell r="K1054">
            <v>100</v>
          </cell>
          <cell r="L1054">
            <v>663</v>
          </cell>
          <cell r="M1054">
            <v>130</v>
          </cell>
          <cell r="N1054">
            <v>793</v>
          </cell>
        </row>
        <row r="1055">
          <cell r="D1055" t="str">
            <v>John Strange Elementary School</v>
          </cell>
          <cell r="E1055">
            <v>2</v>
          </cell>
          <cell r="F1055">
            <v>4</v>
          </cell>
          <cell r="G1055">
            <v>224</v>
          </cell>
          <cell r="H1055">
            <v>50</v>
          </cell>
          <cell r="I1055">
            <v>38</v>
          </cell>
          <cell r="K1055">
            <v>248</v>
          </cell>
          <cell r="L1055">
            <v>263</v>
          </cell>
          <cell r="M1055">
            <v>303</v>
          </cell>
          <cell r="N1055">
            <v>566</v>
          </cell>
        </row>
        <row r="1056">
          <cell r="D1056" t="str">
            <v>Nora Elementary School</v>
          </cell>
          <cell r="F1056">
            <v>49</v>
          </cell>
          <cell r="G1056">
            <v>191</v>
          </cell>
          <cell r="H1056">
            <v>267</v>
          </cell>
          <cell r="I1056">
            <v>29</v>
          </cell>
          <cell r="J1056">
            <v>1</v>
          </cell>
          <cell r="K1056">
            <v>85</v>
          </cell>
          <cell r="L1056">
            <v>507</v>
          </cell>
          <cell r="M1056">
            <v>115</v>
          </cell>
          <cell r="N1056">
            <v>622</v>
          </cell>
        </row>
        <row r="1057">
          <cell r="D1057" t="str">
            <v>Spring Mill Elementary School</v>
          </cell>
          <cell r="F1057">
            <v>30</v>
          </cell>
          <cell r="G1057">
            <v>252</v>
          </cell>
          <cell r="H1057">
            <v>119</v>
          </cell>
          <cell r="I1057">
            <v>36</v>
          </cell>
          <cell r="K1057">
            <v>237</v>
          </cell>
          <cell r="L1057">
            <v>413</v>
          </cell>
          <cell r="M1057">
            <v>261</v>
          </cell>
          <cell r="N1057">
            <v>674</v>
          </cell>
        </row>
        <row r="1058">
          <cell r="D1058" t="str">
            <v>Hilltop School</v>
          </cell>
          <cell r="F1058">
            <v>6</v>
          </cell>
          <cell r="G1058">
            <v>25</v>
          </cell>
          <cell r="H1058">
            <v>25</v>
          </cell>
          <cell r="I1058">
            <v>7</v>
          </cell>
          <cell r="K1058">
            <v>37</v>
          </cell>
          <cell r="L1058">
            <v>1</v>
          </cell>
          <cell r="M1058">
            <v>99</v>
          </cell>
          <cell r="N1058">
            <v>100</v>
          </cell>
        </row>
        <row r="1059">
          <cell r="D1059" t="str">
            <v>Fox Hill Elementary School</v>
          </cell>
          <cell r="E1059">
            <v>1</v>
          </cell>
          <cell r="F1059">
            <v>34</v>
          </cell>
          <cell r="G1059">
            <v>380</v>
          </cell>
          <cell r="H1059">
            <v>176</v>
          </cell>
          <cell r="I1059">
            <v>33</v>
          </cell>
          <cell r="K1059">
            <v>108</v>
          </cell>
          <cell r="L1059">
            <v>558</v>
          </cell>
          <cell r="M1059">
            <v>174</v>
          </cell>
          <cell r="N1059">
            <v>732</v>
          </cell>
        </row>
        <row r="1060">
          <cell r="D1060" t="str">
            <v>Eastwood Middle School</v>
          </cell>
          <cell r="E1060">
            <v>3</v>
          </cell>
          <cell r="F1060">
            <v>14</v>
          </cell>
          <cell r="G1060">
            <v>253</v>
          </cell>
          <cell r="H1060">
            <v>101</v>
          </cell>
          <cell r="I1060">
            <v>67</v>
          </cell>
          <cell r="K1060">
            <v>394</v>
          </cell>
          <cell r="L1060">
            <v>360</v>
          </cell>
          <cell r="M1060">
            <v>472</v>
          </cell>
          <cell r="N1060">
            <v>832</v>
          </cell>
        </row>
        <row r="1061">
          <cell r="D1061" t="str">
            <v>Northview Middle School</v>
          </cell>
          <cell r="E1061">
            <v>1</v>
          </cell>
          <cell r="F1061">
            <v>56</v>
          </cell>
          <cell r="G1061">
            <v>375</v>
          </cell>
          <cell r="H1061">
            <v>228</v>
          </cell>
          <cell r="I1061">
            <v>39</v>
          </cell>
          <cell r="K1061">
            <v>132</v>
          </cell>
          <cell r="L1061">
            <v>615</v>
          </cell>
          <cell r="M1061">
            <v>216</v>
          </cell>
          <cell r="N1061">
            <v>831</v>
          </cell>
        </row>
        <row r="1062">
          <cell r="D1062" t="str">
            <v>Westlane Middle School</v>
          </cell>
          <cell r="F1062">
            <v>25</v>
          </cell>
          <cell r="G1062">
            <v>421</v>
          </cell>
          <cell r="H1062">
            <v>213</v>
          </cell>
          <cell r="I1062">
            <v>65</v>
          </cell>
          <cell r="K1062">
            <v>166</v>
          </cell>
          <cell r="L1062">
            <v>555</v>
          </cell>
          <cell r="M1062">
            <v>335</v>
          </cell>
          <cell r="N1062">
            <v>890</v>
          </cell>
        </row>
        <row r="1063">
          <cell r="D1063" t="str">
            <v>North Central High School</v>
          </cell>
          <cell r="E1063">
            <v>6</v>
          </cell>
          <cell r="F1063">
            <v>149</v>
          </cell>
          <cell r="G1063">
            <v>1466</v>
          </cell>
          <cell r="H1063">
            <v>655</v>
          </cell>
          <cell r="I1063">
            <v>226</v>
          </cell>
          <cell r="J1063">
            <v>1</v>
          </cell>
          <cell r="K1063">
            <v>1224</v>
          </cell>
          <cell r="L1063">
            <v>1874</v>
          </cell>
          <cell r="M1063">
            <v>1853</v>
          </cell>
          <cell r="N1063">
            <v>3727</v>
          </cell>
        </row>
        <row r="1064">
          <cell r="D1064" t="str">
            <v>Ben Davis High School</v>
          </cell>
          <cell r="E1064">
            <v>5</v>
          </cell>
          <cell r="F1064">
            <v>26</v>
          </cell>
          <cell r="G1064">
            <v>1179</v>
          </cell>
          <cell r="H1064">
            <v>944</v>
          </cell>
          <cell r="I1064">
            <v>174</v>
          </cell>
          <cell r="J1064">
            <v>4</v>
          </cell>
          <cell r="K1064">
            <v>904</v>
          </cell>
          <cell r="L1064">
            <v>2432</v>
          </cell>
          <cell r="M1064">
            <v>804</v>
          </cell>
          <cell r="N1064">
            <v>3236</v>
          </cell>
        </row>
        <row r="1065">
          <cell r="D1065" t="str">
            <v>Ben Davis Ninth Grade Center</v>
          </cell>
          <cell r="E1065">
            <v>2</v>
          </cell>
          <cell r="F1065">
            <v>5</v>
          </cell>
          <cell r="G1065">
            <v>453</v>
          </cell>
          <cell r="H1065">
            <v>394</v>
          </cell>
          <cell r="I1065">
            <v>77</v>
          </cell>
          <cell r="J1065">
            <v>1</v>
          </cell>
          <cell r="K1065">
            <v>331</v>
          </cell>
          <cell r="L1065">
            <v>1019</v>
          </cell>
          <cell r="M1065">
            <v>244</v>
          </cell>
          <cell r="N1065">
            <v>1263</v>
          </cell>
        </row>
        <row r="1066">
          <cell r="D1066" t="str">
            <v>Chapel Hill 7th &amp; 8th Grade Center</v>
          </cell>
          <cell r="F1066">
            <v>9</v>
          </cell>
          <cell r="G1066">
            <v>623</v>
          </cell>
          <cell r="H1066">
            <v>312</v>
          </cell>
          <cell r="I1066">
            <v>77</v>
          </cell>
          <cell r="J1066">
            <v>2</v>
          </cell>
          <cell r="K1066">
            <v>284</v>
          </cell>
          <cell r="L1066">
            <v>1012</v>
          </cell>
          <cell r="M1066">
            <v>295</v>
          </cell>
          <cell r="N1066">
            <v>1307</v>
          </cell>
        </row>
        <row r="1067">
          <cell r="D1067" t="str">
            <v>Lynhurst 7th &amp; 8th Grade Center</v>
          </cell>
          <cell r="E1067">
            <v>2</v>
          </cell>
          <cell r="F1067">
            <v>9</v>
          </cell>
          <cell r="G1067">
            <v>290</v>
          </cell>
          <cell r="H1067">
            <v>416</v>
          </cell>
          <cell r="I1067">
            <v>73</v>
          </cell>
          <cell r="J1067">
            <v>2</v>
          </cell>
          <cell r="K1067">
            <v>401</v>
          </cell>
          <cell r="L1067">
            <v>945</v>
          </cell>
          <cell r="M1067">
            <v>248</v>
          </cell>
          <cell r="N1067">
            <v>1193</v>
          </cell>
        </row>
        <row r="1068">
          <cell r="D1068" t="str">
            <v>Maplewood Elementary School</v>
          </cell>
          <cell r="E1068">
            <v>1</v>
          </cell>
          <cell r="G1068">
            <v>88</v>
          </cell>
          <cell r="H1068">
            <v>322</v>
          </cell>
          <cell r="I1068">
            <v>36</v>
          </cell>
          <cell r="K1068">
            <v>358</v>
          </cell>
          <cell r="L1068">
            <v>615</v>
          </cell>
          <cell r="M1068">
            <v>190</v>
          </cell>
          <cell r="N1068">
            <v>805</v>
          </cell>
        </row>
        <row r="1069">
          <cell r="D1069" t="str">
            <v>Chapel Glen Elementary School</v>
          </cell>
          <cell r="F1069">
            <v>1</v>
          </cell>
          <cell r="G1069">
            <v>373</v>
          </cell>
          <cell r="H1069">
            <v>182</v>
          </cell>
          <cell r="I1069">
            <v>92</v>
          </cell>
          <cell r="J1069">
            <v>1</v>
          </cell>
          <cell r="K1069">
            <v>241</v>
          </cell>
          <cell r="L1069">
            <v>654</v>
          </cell>
          <cell r="M1069">
            <v>236</v>
          </cell>
          <cell r="N1069">
            <v>890</v>
          </cell>
        </row>
        <row r="1070">
          <cell r="D1070" t="str">
            <v>Garden City Elementary School</v>
          </cell>
          <cell r="E1070">
            <v>4</v>
          </cell>
          <cell r="F1070">
            <v>4</v>
          </cell>
          <cell r="G1070">
            <v>203</v>
          </cell>
          <cell r="H1070">
            <v>395</v>
          </cell>
          <cell r="I1070">
            <v>21</v>
          </cell>
          <cell r="K1070">
            <v>146</v>
          </cell>
          <cell r="L1070">
            <v>630</v>
          </cell>
          <cell r="M1070">
            <v>143</v>
          </cell>
          <cell r="N1070">
            <v>773</v>
          </cell>
        </row>
        <row r="1071">
          <cell r="D1071" t="str">
            <v>McClelland Elementary School</v>
          </cell>
          <cell r="E1071">
            <v>1</v>
          </cell>
          <cell r="F1071">
            <v>7</v>
          </cell>
          <cell r="G1071">
            <v>218</v>
          </cell>
          <cell r="H1071">
            <v>239</v>
          </cell>
          <cell r="I1071">
            <v>68</v>
          </cell>
          <cell r="J1071">
            <v>1</v>
          </cell>
          <cell r="K1071">
            <v>234</v>
          </cell>
          <cell r="L1071">
            <v>633</v>
          </cell>
          <cell r="M1071">
            <v>135</v>
          </cell>
          <cell r="N1071">
            <v>768</v>
          </cell>
        </row>
        <row r="1072">
          <cell r="D1072" t="str">
            <v>Rhoades Elementary School</v>
          </cell>
          <cell r="E1072">
            <v>2</v>
          </cell>
          <cell r="G1072">
            <v>216</v>
          </cell>
          <cell r="H1072">
            <v>305</v>
          </cell>
          <cell r="I1072">
            <v>64</v>
          </cell>
          <cell r="J1072">
            <v>1</v>
          </cell>
          <cell r="K1072">
            <v>227</v>
          </cell>
          <cell r="L1072">
            <v>654</v>
          </cell>
          <cell r="M1072">
            <v>161</v>
          </cell>
          <cell r="N1072">
            <v>815</v>
          </cell>
        </row>
        <row r="1073">
          <cell r="D1073" t="str">
            <v>Robey Elementary School</v>
          </cell>
          <cell r="F1073">
            <v>5</v>
          </cell>
          <cell r="G1073">
            <v>250</v>
          </cell>
          <cell r="H1073">
            <v>91</v>
          </cell>
          <cell r="I1073">
            <v>54</v>
          </cell>
          <cell r="J1073">
            <v>1</v>
          </cell>
          <cell r="K1073">
            <v>379</v>
          </cell>
          <cell r="L1073">
            <v>441</v>
          </cell>
          <cell r="M1073">
            <v>339</v>
          </cell>
          <cell r="N1073">
            <v>780</v>
          </cell>
        </row>
        <row r="1074">
          <cell r="D1074" t="str">
            <v>North Wayne Elementary School</v>
          </cell>
          <cell r="E1074">
            <v>2</v>
          </cell>
          <cell r="F1074">
            <v>2</v>
          </cell>
          <cell r="G1074">
            <v>466</v>
          </cell>
          <cell r="H1074">
            <v>211</v>
          </cell>
          <cell r="I1074">
            <v>40</v>
          </cell>
          <cell r="K1074">
            <v>39</v>
          </cell>
          <cell r="L1074">
            <v>532</v>
          </cell>
          <cell r="M1074">
            <v>228</v>
          </cell>
          <cell r="N1074">
            <v>760</v>
          </cell>
        </row>
        <row r="1075">
          <cell r="D1075" t="str">
            <v>Stout Field Elementary School</v>
          </cell>
          <cell r="E1075">
            <v>2</v>
          </cell>
          <cell r="F1075">
            <v>1</v>
          </cell>
          <cell r="G1075">
            <v>71</v>
          </cell>
          <cell r="H1075">
            <v>206</v>
          </cell>
          <cell r="I1075">
            <v>48</v>
          </cell>
          <cell r="K1075">
            <v>433</v>
          </cell>
          <cell r="L1075">
            <v>625</v>
          </cell>
          <cell r="M1075">
            <v>136</v>
          </cell>
          <cell r="N1075">
            <v>761</v>
          </cell>
        </row>
        <row r="1076">
          <cell r="D1076" t="str">
            <v>Sanders School</v>
          </cell>
          <cell r="G1076">
            <v>35</v>
          </cell>
          <cell r="H1076">
            <v>2</v>
          </cell>
          <cell r="I1076">
            <v>7</v>
          </cell>
          <cell r="K1076">
            <v>40</v>
          </cell>
          <cell r="L1076">
            <v>51</v>
          </cell>
          <cell r="M1076">
            <v>33</v>
          </cell>
          <cell r="N1076">
            <v>84</v>
          </cell>
        </row>
        <row r="1077">
          <cell r="D1077" t="str">
            <v>Westlake Elementary School</v>
          </cell>
          <cell r="E1077">
            <v>1</v>
          </cell>
          <cell r="F1077">
            <v>3</v>
          </cell>
          <cell r="G1077">
            <v>473</v>
          </cell>
          <cell r="H1077">
            <v>244</v>
          </cell>
          <cell r="I1077">
            <v>28</v>
          </cell>
          <cell r="J1077">
            <v>1</v>
          </cell>
          <cell r="K1077">
            <v>113</v>
          </cell>
          <cell r="L1077">
            <v>614</v>
          </cell>
          <cell r="M1077">
            <v>249</v>
          </cell>
          <cell r="N1077">
            <v>863</v>
          </cell>
        </row>
        <row r="1078">
          <cell r="D1078" t="str">
            <v>Chapelwood Elementary School</v>
          </cell>
          <cell r="E1078">
            <v>1</v>
          </cell>
          <cell r="F1078">
            <v>13</v>
          </cell>
          <cell r="G1078">
            <v>422</v>
          </cell>
          <cell r="H1078">
            <v>190</v>
          </cell>
          <cell r="I1078">
            <v>58</v>
          </cell>
          <cell r="K1078">
            <v>125</v>
          </cell>
          <cell r="L1078">
            <v>632</v>
          </cell>
          <cell r="M1078">
            <v>177</v>
          </cell>
          <cell r="N1078">
            <v>809</v>
          </cell>
        </row>
        <row r="1079">
          <cell r="D1079" t="str">
            <v>Achieve Virtual Education Academy</v>
          </cell>
          <cell r="E1079">
            <v>1</v>
          </cell>
          <cell r="F1079">
            <v>1</v>
          </cell>
          <cell r="G1079">
            <v>46</v>
          </cell>
          <cell r="H1079">
            <v>23</v>
          </cell>
          <cell r="I1079">
            <v>11</v>
          </cell>
          <cell r="K1079">
            <v>175</v>
          </cell>
          <cell r="L1079">
            <v>33</v>
          </cell>
          <cell r="M1079">
            <v>224</v>
          </cell>
          <cell r="N1079">
            <v>257</v>
          </cell>
        </row>
        <row r="1080">
          <cell r="D1080" t="str">
            <v>Bridgeport Elementary School</v>
          </cell>
          <cell r="E1080">
            <v>1</v>
          </cell>
          <cell r="F1080">
            <v>14</v>
          </cell>
          <cell r="G1080">
            <v>323</v>
          </cell>
          <cell r="H1080">
            <v>156</v>
          </cell>
          <cell r="I1080">
            <v>50</v>
          </cell>
          <cell r="K1080">
            <v>195</v>
          </cell>
          <cell r="L1080">
            <v>564</v>
          </cell>
          <cell r="M1080">
            <v>175</v>
          </cell>
          <cell r="N1080">
            <v>739</v>
          </cell>
        </row>
        <row r="1081">
          <cell r="D1081" t="str">
            <v>Ben Davis University High School</v>
          </cell>
          <cell r="E1081">
            <v>1</v>
          </cell>
          <cell r="F1081">
            <v>3</v>
          </cell>
          <cell r="G1081">
            <v>120</v>
          </cell>
          <cell r="H1081">
            <v>106</v>
          </cell>
          <cell r="I1081">
            <v>23</v>
          </cell>
          <cell r="K1081">
            <v>128</v>
          </cell>
          <cell r="L1081">
            <v>281</v>
          </cell>
          <cell r="M1081">
            <v>100</v>
          </cell>
          <cell r="N1081">
            <v>381</v>
          </cell>
        </row>
        <row r="1082">
          <cell r="D1082" t="str">
            <v>Beech Grove Sr High School</v>
          </cell>
          <cell r="E1082">
            <v>1</v>
          </cell>
          <cell r="F1082">
            <v>8</v>
          </cell>
          <cell r="G1082">
            <v>111</v>
          </cell>
          <cell r="H1082">
            <v>99</v>
          </cell>
          <cell r="I1082">
            <v>71</v>
          </cell>
          <cell r="K1082">
            <v>647</v>
          </cell>
          <cell r="L1082">
            <v>542</v>
          </cell>
          <cell r="M1082">
            <v>395</v>
          </cell>
          <cell r="N1082">
            <v>937</v>
          </cell>
        </row>
        <row r="1083">
          <cell r="D1083" t="str">
            <v>Beech Grove Middle School</v>
          </cell>
          <cell r="F1083">
            <v>3</v>
          </cell>
          <cell r="G1083">
            <v>67</v>
          </cell>
          <cell r="H1083">
            <v>51</v>
          </cell>
          <cell r="I1083">
            <v>35</v>
          </cell>
          <cell r="K1083">
            <v>339</v>
          </cell>
          <cell r="L1083">
            <v>326</v>
          </cell>
          <cell r="M1083">
            <v>169</v>
          </cell>
          <cell r="N1083">
            <v>495</v>
          </cell>
        </row>
        <row r="1084">
          <cell r="D1084" t="str">
            <v>Central Elementary School</v>
          </cell>
          <cell r="F1084">
            <v>4</v>
          </cell>
          <cell r="G1084">
            <v>46</v>
          </cell>
          <cell r="H1084">
            <v>41</v>
          </cell>
          <cell r="I1084">
            <v>42</v>
          </cell>
          <cell r="K1084">
            <v>303</v>
          </cell>
          <cell r="L1084">
            <v>304</v>
          </cell>
          <cell r="M1084">
            <v>132</v>
          </cell>
          <cell r="N1084">
            <v>436</v>
          </cell>
        </row>
        <row r="1085">
          <cell r="D1085" t="str">
            <v>South Grove Intermediate School</v>
          </cell>
          <cell r="F1085">
            <v>1</v>
          </cell>
          <cell r="G1085">
            <v>75</v>
          </cell>
          <cell r="H1085">
            <v>65</v>
          </cell>
          <cell r="I1085">
            <v>65</v>
          </cell>
          <cell r="K1085">
            <v>484</v>
          </cell>
          <cell r="L1085">
            <v>480</v>
          </cell>
          <cell r="M1085">
            <v>210</v>
          </cell>
          <cell r="N1085">
            <v>690</v>
          </cell>
        </row>
        <row r="1086">
          <cell r="D1086" t="str">
            <v>Hornet Park Elementary School</v>
          </cell>
          <cell r="E1086">
            <v>1</v>
          </cell>
          <cell r="F1086">
            <v>1</v>
          </cell>
          <cell r="G1086">
            <v>46</v>
          </cell>
          <cell r="H1086">
            <v>41</v>
          </cell>
          <cell r="I1086">
            <v>45</v>
          </cell>
          <cell r="K1086">
            <v>324</v>
          </cell>
          <cell r="L1086">
            <v>269</v>
          </cell>
          <cell r="M1086">
            <v>189</v>
          </cell>
          <cell r="N1086">
            <v>458</v>
          </cell>
        </row>
        <row r="1087">
          <cell r="D1087" t="str">
            <v>Impact Academy</v>
          </cell>
          <cell r="E1087">
            <v>2</v>
          </cell>
          <cell r="F1087">
            <v>2</v>
          </cell>
          <cell r="G1087">
            <v>68</v>
          </cell>
          <cell r="H1087">
            <v>13</v>
          </cell>
          <cell r="I1087">
            <v>15</v>
          </cell>
          <cell r="K1087">
            <v>107</v>
          </cell>
          <cell r="L1087">
            <v>21</v>
          </cell>
          <cell r="M1087">
            <v>186</v>
          </cell>
          <cell r="N1087">
            <v>207</v>
          </cell>
        </row>
        <row r="1088">
          <cell r="D1088" t="str">
            <v>Thrival Academy</v>
          </cell>
          <cell r="F1088">
            <v>3</v>
          </cell>
          <cell r="G1088">
            <v>31</v>
          </cell>
          <cell r="H1088">
            <v>12</v>
          </cell>
          <cell r="I1088">
            <v>1</v>
          </cell>
          <cell r="K1088">
            <v>3</v>
          </cell>
          <cell r="L1088">
            <v>30</v>
          </cell>
          <cell r="M1088">
            <v>20</v>
          </cell>
          <cell r="N1088">
            <v>50</v>
          </cell>
        </row>
        <row r="1089">
          <cell r="D1089" t="str">
            <v>Arsenal Technical High School</v>
          </cell>
          <cell r="E1089">
            <v>1</v>
          </cell>
          <cell r="F1089">
            <v>14</v>
          </cell>
          <cell r="G1089">
            <v>1309</v>
          </cell>
          <cell r="H1089">
            <v>921</v>
          </cell>
          <cell r="I1089">
            <v>110</v>
          </cell>
          <cell r="K1089">
            <v>234</v>
          </cell>
          <cell r="L1089">
            <v>1783</v>
          </cell>
          <cell r="M1089">
            <v>806</v>
          </cell>
          <cell r="N1089">
            <v>2589</v>
          </cell>
        </row>
        <row r="1090">
          <cell r="D1090" t="str">
            <v>Arlington Community Middle School</v>
          </cell>
          <cell r="G1090">
            <v>305</v>
          </cell>
          <cell r="H1090">
            <v>66</v>
          </cell>
          <cell r="I1090">
            <v>11</v>
          </cell>
          <cell r="K1090">
            <v>36</v>
          </cell>
          <cell r="L1090">
            <v>254</v>
          </cell>
          <cell r="M1090">
            <v>164</v>
          </cell>
          <cell r="N1090">
            <v>418</v>
          </cell>
        </row>
        <row r="1091">
          <cell r="D1091" t="str">
            <v>HW Longfellow Med/STEM Magnet Midl</v>
          </cell>
          <cell r="F1091">
            <v>4</v>
          </cell>
          <cell r="G1091">
            <v>197</v>
          </cell>
          <cell r="H1091">
            <v>152</v>
          </cell>
          <cell r="I1091">
            <v>15</v>
          </cell>
          <cell r="J1091">
            <v>1</v>
          </cell>
          <cell r="K1091">
            <v>80</v>
          </cell>
          <cell r="L1091">
            <v>324</v>
          </cell>
          <cell r="M1091">
            <v>125</v>
          </cell>
          <cell r="N1091">
            <v>449</v>
          </cell>
        </row>
        <row r="1092">
          <cell r="D1092" t="str">
            <v>Crispus Attucks High School</v>
          </cell>
          <cell r="F1092">
            <v>6</v>
          </cell>
          <cell r="G1092">
            <v>651</v>
          </cell>
          <cell r="H1092">
            <v>334</v>
          </cell>
          <cell r="I1092">
            <v>35</v>
          </cell>
          <cell r="K1092">
            <v>43</v>
          </cell>
          <cell r="L1092">
            <v>691</v>
          </cell>
          <cell r="M1092">
            <v>378</v>
          </cell>
          <cell r="N1092">
            <v>1069</v>
          </cell>
        </row>
        <row r="1093">
          <cell r="D1093" t="str">
            <v>Shortridge High School</v>
          </cell>
          <cell r="E1093">
            <v>1</v>
          </cell>
          <cell r="F1093">
            <v>8</v>
          </cell>
          <cell r="G1093">
            <v>504</v>
          </cell>
          <cell r="H1093">
            <v>277</v>
          </cell>
          <cell r="I1093">
            <v>69</v>
          </cell>
          <cell r="J1093">
            <v>2</v>
          </cell>
          <cell r="K1093">
            <v>184</v>
          </cell>
          <cell r="L1093">
            <v>593</v>
          </cell>
          <cell r="M1093">
            <v>452</v>
          </cell>
          <cell r="N1093">
            <v>1045</v>
          </cell>
        </row>
        <row r="1094">
          <cell r="D1094" t="str">
            <v>Cold Spring School</v>
          </cell>
          <cell r="F1094">
            <v>2</v>
          </cell>
          <cell r="G1094">
            <v>212</v>
          </cell>
          <cell r="H1094">
            <v>48</v>
          </cell>
          <cell r="I1094">
            <v>18</v>
          </cell>
          <cell r="K1094">
            <v>35</v>
          </cell>
          <cell r="L1094">
            <v>192</v>
          </cell>
          <cell r="M1094">
            <v>123</v>
          </cell>
          <cell r="N1094">
            <v>315</v>
          </cell>
        </row>
        <row r="1095">
          <cell r="D1095" t="str">
            <v>Thomas D Gregg School 15</v>
          </cell>
          <cell r="F1095">
            <v>1</v>
          </cell>
          <cell r="G1095">
            <v>214</v>
          </cell>
          <cell r="H1095">
            <v>203</v>
          </cell>
          <cell r="I1095">
            <v>30</v>
          </cell>
          <cell r="K1095">
            <v>85</v>
          </cell>
          <cell r="L1095">
            <v>440</v>
          </cell>
          <cell r="M1095">
            <v>93</v>
          </cell>
          <cell r="N1095">
            <v>533</v>
          </cell>
        </row>
        <row r="1096">
          <cell r="D1096" t="str">
            <v>Northwest Community Middle School</v>
          </cell>
          <cell r="F1096">
            <v>4</v>
          </cell>
          <cell r="G1096">
            <v>230</v>
          </cell>
          <cell r="H1096">
            <v>120</v>
          </cell>
          <cell r="I1096">
            <v>10</v>
          </cell>
          <cell r="K1096">
            <v>29</v>
          </cell>
          <cell r="L1096">
            <v>257</v>
          </cell>
          <cell r="M1096">
            <v>136</v>
          </cell>
          <cell r="N1096">
            <v>393</v>
          </cell>
        </row>
        <row r="1097">
          <cell r="D1097" t="str">
            <v>James A Garfield School 31</v>
          </cell>
          <cell r="E1097">
            <v>3</v>
          </cell>
          <cell r="G1097">
            <v>60</v>
          </cell>
          <cell r="H1097">
            <v>76</v>
          </cell>
          <cell r="I1097">
            <v>27</v>
          </cell>
          <cell r="K1097">
            <v>178</v>
          </cell>
          <cell r="L1097">
            <v>240</v>
          </cell>
          <cell r="M1097">
            <v>104</v>
          </cell>
          <cell r="N1097">
            <v>344</v>
          </cell>
        </row>
        <row r="1098">
          <cell r="D1098" t="str">
            <v>Eleanor Skillen School 34</v>
          </cell>
          <cell r="E1098">
            <v>1</v>
          </cell>
          <cell r="G1098">
            <v>47</v>
          </cell>
          <cell r="H1098">
            <v>70</v>
          </cell>
          <cell r="I1098">
            <v>32</v>
          </cell>
          <cell r="K1098">
            <v>219</v>
          </cell>
          <cell r="L1098">
            <v>255</v>
          </cell>
          <cell r="M1098">
            <v>114</v>
          </cell>
          <cell r="N1098">
            <v>369</v>
          </cell>
        </row>
        <row r="1099">
          <cell r="D1099" t="str">
            <v>Center for Inquiry School 70</v>
          </cell>
          <cell r="E1099">
            <v>1</v>
          </cell>
          <cell r="F1099">
            <v>5</v>
          </cell>
          <cell r="G1099">
            <v>113</v>
          </cell>
          <cell r="H1099">
            <v>35</v>
          </cell>
          <cell r="I1099">
            <v>21</v>
          </cell>
          <cell r="K1099">
            <v>196</v>
          </cell>
          <cell r="L1099">
            <v>159</v>
          </cell>
          <cell r="M1099">
            <v>212</v>
          </cell>
          <cell r="N1099">
            <v>371</v>
          </cell>
        </row>
        <row r="1100">
          <cell r="D1100" t="str">
            <v>William McKinley School 39</v>
          </cell>
          <cell r="E1100">
            <v>1</v>
          </cell>
          <cell r="F1100">
            <v>1</v>
          </cell>
          <cell r="G1100">
            <v>81</v>
          </cell>
          <cell r="H1100">
            <v>116</v>
          </cell>
          <cell r="I1100">
            <v>27</v>
          </cell>
          <cell r="K1100">
            <v>256</v>
          </cell>
          <cell r="L1100">
            <v>367</v>
          </cell>
          <cell r="M1100">
            <v>115</v>
          </cell>
          <cell r="N1100">
            <v>482</v>
          </cell>
        </row>
        <row r="1101">
          <cell r="D1101" t="str">
            <v>James Whitcomb Riley School 43</v>
          </cell>
          <cell r="E1101">
            <v>3</v>
          </cell>
          <cell r="F1101">
            <v>3</v>
          </cell>
          <cell r="G1101">
            <v>335</v>
          </cell>
          <cell r="H1101">
            <v>45</v>
          </cell>
          <cell r="I1101">
            <v>24</v>
          </cell>
          <cell r="K1101">
            <v>34</v>
          </cell>
          <cell r="L1101">
            <v>299</v>
          </cell>
          <cell r="M1101">
            <v>145</v>
          </cell>
          <cell r="N1101">
            <v>444</v>
          </cell>
        </row>
        <row r="1102">
          <cell r="D1102" t="str">
            <v>Riverside School 44</v>
          </cell>
          <cell r="F1102">
            <v>2</v>
          </cell>
          <cell r="G1102">
            <v>85</v>
          </cell>
          <cell r="H1102">
            <v>78</v>
          </cell>
          <cell r="I1102">
            <v>7</v>
          </cell>
          <cell r="K1102">
            <v>17</v>
          </cell>
          <cell r="L1102">
            <v>93</v>
          </cell>
          <cell r="M1102">
            <v>96</v>
          </cell>
          <cell r="N1102">
            <v>189</v>
          </cell>
        </row>
        <row r="1103">
          <cell r="D1103" t="str">
            <v>Daniel Webster School 46</v>
          </cell>
          <cell r="E1103">
            <v>2</v>
          </cell>
          <cell r="G1103">
            <v>72</v>
          </cell>
          <cell r="H1103">
            <v>138</v>
          </cell>
          <cell r="I1103">
            <v>37</v>
          </cell>
          <cell r="J1103">
            <v>1</v>
          </cell>
          <cell r="K1103">
            <v>179</v>
          </cell>
          <cell r="L1103">
            <v>304</v>
          </cell>
          <cell r="M1103">
            <v>125</v>
          </cell>
          <cell r="N1103">
            <v>429</v>
          </cell>
        </row>
        <row r="1104">
          <cell r="D1104" t="str">
            <v>Louis B Russell Jr School 48</v>
          </cell>
          <cell r="G1104">
            <v>257</v>
          </cell>
          <cell r="H1104">
            <v>26</v>
          </cell>
          <cell r="I1104">
            <v>16</v>
          </cell>
          <cell r="K1104">
            <v>12</v>
          </cell>
          <cell r="L1104">
            <v>241</v>
          </cell>
          <cell r="M1104">
            <v>70</v>
          </cell>
          <cell r="N1104">
            <v>311</v>
          </cell>
        </row>
        <row r="1105">
          <cell r="D1105" t="str">
            <v>William Penn School 49</v>
          </cell>
          <cell r="E1105">
            <v>4</v>
          </cell>
          <cell r="F1105">
            <v>1</v>
          </cell>
          <cell r="G1105">
            <v>116</v>
          </cell>
          <cell r="H1105">
            <v>335</v>
          </cell>
          <cell r="I1105">
            <v>25</v>
          </cell>
          <cell r="K1105">
            <v>201</v>
          </cell>
          <cell r="L1105">
            <v>469</v>
          </cell>
          <cell r="M1105">
            <v>213</v>
          </cell>
          <cell r="N1105">
            <v>682</v>
          </cell>
        </row>
        <row r="1106">
          <cell r="D1106" t="str">
            <v>James Russell Lowell School 51</v>
          </cell>
          <cell r="G1106">
            <v>202</v>
          </cell>
          <cell r="H1106">
            <v>121</v>
          </cell>
          <cell r="I1106">
            <v>5</v>
          </cell>
          <cell r="K1106">
            <v>20</v>
          </cell>
          <cell r="L1106">
            <v>258</v>
          </cell>
          <cell r="M1106">
            <v>90</v>
          </cell>
          <cell r="N1106">
            <v>348</v>
          </cell>
        </row>
        <row r="1107">
          <cell r="D1107" t="str">
            <v>Brookside School 54</v>
          </cell>
          <cell r="E1107">
            <v>3</v>
          </cell>
          <cell r="G1107">
            <v>298</v>
          </cell>
          <cell r="H1107">
            <v>92</v>
          </cell>
          <cell r="I1107">
            <v>36</v>
          </cell>
          <cell r="K1107">
            <v>67</v>
          </cell>
          <cell r="L1107">
            <v>374</v>
          </cell>
          <cell r="M1107">
            <v>122</v>
          </cell>
          <cell r="N1107">
            <v>496</v>
          </cell>
        </row>
        <row r="1108">
          <cell r="D1108" t="str">
            <v>IPS/ Butler Eliza Blaker School 55</v>
          </cell>
          <cell r="F1108">
            <v>2</v>
          </cell>
          <cell r="G1108">
            <v>116</v>
          </cell>
          <cell r="H1108">
            <v>31</v>
          </cell>
          <cell r="I1108">
            <v>26</v>
          </cell>
          <cell r="K1108">
            <v>117</v>
          </cell>
          <cell r="L1108">
            <v>133</v>
          </cell>
          <cell r="M1108">
            <v>159</v>
          </cell>
          <cell r="N1108">
            <v>292</v>
          </cell>
        </row>
        <row r="1109">
          <cell r="D1109" t="str">
            <v>Francis W Parker School 56</v>
          </cell>
          <cell r="E1109">
            <v>1</v>
          </cell>
          <cell r="G1109">
            <v>259</v>
          </cell>
          <cell r="H1109">
            <v>41</v>
          </cell>
          <cell r="I1109">
            <v>16</v>
          </cell>
          <cell r="K1109">
            <v>46</v>
          </cell>
          <cell r="L1109">
            <v>239</v>
          </cell>
          <cell r="M1109">
            <v>124</v>
          </cell>
          <cell r="N1109">
            <v>363</v>
          </cell>
        </row>
        <row r="1110">
          <cell r="D1110" t="str">
            <v>George W Julian School 57</v>
          </cell>
          <cell r="G1110">
            <v>29</v>
          </cell>
          <cell r="H1110">
            <v>63</v>
          </cell>
          <cell r="I1110">
            <v>7</v>
          </cell>
          <cell r="K1110">
            <v>83</v>
          </cell>
          <cell r="L1110">
            <v>120</v>
          </cell>
          <cell r="M1110">
            <v>62</v>
          </cell>
          <cell r="N1110">
            <v>182</v>
          </cell>
        </row>
        <row r="1111">
          <cell r="D1111" t="str">
            <v>Ralph Waldo Emerson School 58</v>
          </cell>
          <cell r="E1111">
            <v>1</v>
          </cell>
          <cell r="G1111">
            <v>178</v>
          </cell>
          <cell r="H1111">
            <v>45</v>
          </cell>
          <cell r="I1111">
            <v>15</v>
          </cell>
          <cell r="J1111">
            <v>1</v>
          </cell>
          <cell r="K1111">
            <v>67</v>
          </cell>
          <cell r="L1111">
            <v>233</v>
          </cell>
          <cell r="M1111">
            <v>74</v>
          </cell>
          <cell r="N1111">
            <v>307</v>
          </cell>
        </row>
        <row r="1112">
          <cell r="D1112" t="str">
            <v>IPS/ Butler Lab @ William Bell 60</v>
          </cell>
          <cell r="E1112">
            <v>1</v>
          </cell>
          <cell r="F1112">
            <v>2</v>
          </cell>
          <cell r="G1112">
            <v>180</v>
          </cell>
          <cell r="H1112">
            <v>40</v>
          </cell>
          <cell r="I1112">
            <v>31</v>
          </cell>
          <cell r="K1112">
            <v>313</v>
          </cell>
          <cell r="L1112">
            <v>201</v>
          </cell>
          <cell r="M1112">
            <v>366</v>
          </cell>
          <cell r="N1112">
            <v>567</v>
          </cell>
        </row>
        <row r="1113">
          <cell r="D1113" t="str">
            <v>Raymond F Brandes School 65</v>
          </cell>
          <cell r="F1113">
            <v>18</v>
          </cell>
          <cell r="G1113">
            <v>51</v>
          </cell>
          <cell r="H1113">
            <v>59</v>
          </cell>
          <cell r="I1113">
            <v>16</v>
          </cell>
          <cell r="K1113">
            <v>87</v>
          </cell>
          <cell r="L1113">
            <v>170</v>
          </cell>
          <cell r="M1113">
            <v>61</v>
          </cell>
          <cell r="N1113">
            <v>231</v>
          </cell>
        </row>
        <row r="1114">
          <cell r="D1114" t="str">
            <v>Stephen Foster School 67</v>
          </cell>
          <cell r="F1114">
            <v>2</v>
          </cell>
          <cell r="G1114">
            <v>134</v>
          </cell>
          <cell r="H1114">
            <v>364</v>
          </cell>
          <cell r="I1114">
            <v>32</v>
          </cell>
          <cell r="K1114">
            <v>81</v>
          </cell>
          <cell r="L1114">
            <v>384</v>
          </cell>
          <cell r="M1114">
            <v>229</v>
          </cell>
          <cell r="N1114">
            <v>613</v>
          </cell>
        </row>
        <row r="1115">
          <cell r="D1115" t="str">
            <v>Joyce Kilmer School 69</v>
          </cell>
          <cell r="G1115">
            <v>103</v>
          </cell>
          <cell r="H1115">
            <v>14</v>
          </cell>
          <cell r="I1115">
            <v>1</v>
          </cell>
          <cell r="K1115">
            <v>1</v>
          </cell>
          <cell r="L1115">
            <v>84</v>
          </cell>
          <cell r="M1115">
            <v>35</v>
          </cell>
          <cell r="N1115">
            <v>119</v>
          </cell>
        </row>
        <row r="1116">
          <cell r="D1116" t="str">
            <v>Edison School of the Arts 47</v>
          </cell>
          <cell r="E1116">
            <v>1</v>
          </cell>
          <cell r="F1116">
            <v>1</v>
          </cell>
          <cell r="G1116">
            <v>363</v>
          </cell>
          <cell r="H1116">
            <v>123</v>
          </cell>
          <cell r="I1116">
            <v>29</v>
          </cell>
          <cell r="J1116">
            <v>2</v>
          </cell>
          <cell r="K1116">
            <v>74</v>
          </cell>
          <cell r="L1116">
            <v>423</v>
          </cell>
          <cell r="M1116">
            <v>170</v>
          </cell>
          <cell r="N1116">
            <v>593</v>
          </cell>
        </row>
        <row r="1117">
          <cell r="D1117" t="str">
            <v>Theodore Potter School 74</v>
          </cell>
          <cell r="E1117">
            <v>1</v>
          </cell>
          <cell r="G1117">
            <v>36</v>
          </cell>
          <cell r="H1117">
            <v>226</v>
          </cell>
          <cell r="I1117">
            <v>13</v>
          </cell>
          <cell r="K1117">
            <v>23</v>
          </cell>
          <cell r="L1117">
            <v>201</v>
          </cell>
          <cell r="M1117">
            <v>98</v>
          </cell>
          <cell r="N1117">
            <v>299</v>
          </cell>
        </row>
        <row r="1118">
          <cell r="D1118" t="str">
            <v>Merle Sidener Gifted Academy</v>
          </cell>
          <cell r="F1118">
            <v>5</v>
          </cell>
          <cell r="G1118">
            <v>80</v>
          </cell>
          <cell r="H1118">
            <v>59</v>
          </cell>
          <cell r="I1118">
            <v>35</v>
          </cell>
          <cell r="K1118">
            <v>172</v>
          </cell>
          <cell r="L1118">
            <v>125</v>
          </cell>
          <cell r="M1118">
            <v>226</v>
          </cell>
          <cell r="N1118">
            <v>351</v>
          </cell>
        </row>
        <row r="1119">
          <cell r="D1119" t="str">
            <v>Carl Wilde School 79</v>
          </cell>
          <cell r="F1119">
            <v>10</v>
          </cell>
          <cell r="G1119">
            <v>192</v>
          </cell>
          <cell r="H1119">
            <v>345</v>
          </cell>
          <cell r="I1119">
            <v>18</v>
          </cell>
          <cell r="K1119">
            <v>35</v>
          </cell>
          <cell r="L1119">
            <v>429</v>
          </cell>
          <cell r="M1119">
            <v>171</v>
          </cell>
          <cell r="N1119">
            <v>600</v>
          </cell>
        </row>
        <row r="1120">
          <cell r="D1120" t="str">
            <v>Christian Park School 82</v>
          </cell>
          <cell r="G1120">
            <v>62</v>
          </cell>
          <cell r="H1120">
            <v>77</v>
          </cell>
          <cell r="I1120">
            <v>30</v>
          </cell>
          <cell r="K1120">
            <v>212</v>
          </cell>
          <cell r="L1120">
            <v>303</v>
          </cell>
          <cell r="M1120">
            <v>78</v>
          </cell>
          <cell r="N1120">
            <v>381</v>
          </cell>
        </row>
        <row r="1121">
          <cell r="D1121" t="str">
            <v>Floro Torrence School 83</v>
          </cell>
          <cell r="G1121">
            <v>178</v>
          </cell>
          <cell r="H1121">
            <v>67</v>
          </cell>
          <cell r="I1121">
            <v>5</v>
          </cell>
          <cell r="K1121">
            <v>11</v>
          </cell>
          <cell r="L1121">
            <v>179</v>
          </cell>
          <cell r="M1121">
            <v>82</v>
          </cell>
          <cell r="N1121">
            <v>261</v>
          </cell>
        </row>
        <row r="1122">
          <cell r="D1122" t="str">
            <v>George Washington Carver School 87</v>
          </cell>
          <cell r="G1122">
            <v>127</v>
          </cell>
          <cell r="H1122">
            <v>134</v>
          </cell>
          <cell r="I1122">
            <v>19</v>
          </cell>
          <cell r="K1122">
            <v>89</v>
          </cell>
          <cell r="L1122">
            <v>226</v>
          </cell>
          <cell r="M1122">
            <v>143</v>
          </cell>
          <cell r="N1122">
            <v>369</v>
          </cell>
        </row>
        <row r="1123">
          <cell r="D1123" t="str">
            <v>Anna Brochhausen School 88</v>
          </cell>
          <cell r="F1123">
            <v>1</v>
          </cell>
          <cell r="G1123">
            <v>227</v>
          </cell>
          <cell r="H1123">
            <v>48</v>
          </cell>
          <cell r="I1123">
            <v>28</v>
          </cell>
          <cell r="K1123">
            <v>40</v>
          </cell>
          <cell r="L1123">
            <v>254</v>
          </cell>
          <cell r="M1123">
            <v>90</v>
          </cell>
          <cell r="N1123">
            <v>344</v>
          </cell>
        </row>
        <row r="1124">
          <cell r="D1124" t="str">
            <v>Ernie Pyle School 90</v>
          </cell>
          <cell r="G1124">
            <v>129</v>
          </cell>
          <cell r="H1124">
            <v>175</v>
          </cell>
          <cell r="I1124">
            <v>13</v>
          </cell>
          <cell r="K1124">
            <v>25</v>
          </cell>
          <cell r="L1124">
            <v>245</v>
          </cell>
          <cell r="M1124">
            <v>97</v>
          </cell>
          <cell r="N1124">
            <v>342</v>
          </cell>
        </row>
        <row r="1125">
          <cell r="D1125" t="str">
            <v>Rousseau McClellan School 91</v>
          </cell>
          <cell r="E1125">
            <v>4</v>
          </cell>
          <cell r="F1125">
            <v>4</v>
          </cell>
          <cell r="G1125">
            <v>159</v>
          </cell>
          <cell r="H1125">
            <v>72</v>
          </cell>
          <cell r="I1125">
            <v>39</v>
          </cell>
          <cell r="K1125">
            <v>261</v>
          </cell>
          <cell r="L1125">
            <v>230</v>
          </cell>
          <cell r="M1125">
            <v>309</v>
          </cell>
          <cell r="N1125">
            <v>539</v>
          </cell>
        </row>
        <row r="1126">
          <cell r="D1126" t="str">
            <v>George H Fisher School 93</v>
          </cell>
          <cell r="G1126">
            <v>317</v>
          </cell>
          <cell r="H1126">
            <v>65</v>
          </cell>
          <cell r="I1126">
            <v>15</v>
          </cell>
          <cell r="K1126">
            <v>37</v>
          </cell>
          <cell r="L1126">
            <v>308</v>
          </cell>
          <cell r="M1126">
            <v>126</v>
          </cell>
          <cell r="N1126">
            <v>434</v>
          </cell>
        </row>
        <row r="1127">
          <cell r="D1127" t="str">
            <v>Meredith Nicholson School 96</v>
          </cell>
          <cell r="G1127">
            <v>60</v>
          </cell>
          <cell r="H1127">
            <v>263</v>
          </cell>
          <cell r="I1127">
            <v>11</v>
          </cell>
          <cell r="K1127">
            <v>9</v>
          </cell>
          <cell r="L1127">
            <v>270</v>
          </cell>
          <cell r="M1127">
            <v>73</v>
          </cell>
          <cell r="N1127">
            <v>343</v>
          </cell>
        </row>
        <row r="1128">
          <cell r="D1128" t="str">
            <v>Emma Donnan Elementary School</v>
          </cell>
          <cell r="F1128">
            <v>2</v>
          </cell>
          <cell r="G1128">
            <v>132</v>
          </cell>
          <cell r="H1128">
            <v>55</v>
          </cell>
          <cell r="I1128">
            <v>25</v>
          </cell>
          <cell r="K1128">
            <v>84</v>
          </cell>
          <cell r="L1128">
            <v>298</v>
          </cell>
          <cell r="N1128">
            <v>298</v>
          </cell>
        </row>
        <row r="1129">
          <cell r="D1129" t="str">
            <v>H L Harshman Middle School</v>
          </cell>
          <cell r="F1129">
            <v>4</v>
          </cell>
          <cell r="G1129">
            <v>154</v>
          </cell>
          <cell r="H1129">
            <v>321</v>
          </cell>
          <cell r="I1129">
            <v>22</v>
          </cell>
          <cell r="K1129">
            <v>32</v>
          </cell>
          <cell r="L1129">
            <v>416</v>
          </cell>
          <cell r="M1129">
            <v>117</v>
          </cell>
          <cell r="N1129">
            <v>533</v>
          </cell>
        </row>
        <row r="1130">
          <cell r="D1130" t="str">
            <v>Francis Bellamy Pre-School Center</v>
          </cell>
          <cell r="G1130">
            <v>72</v>
          </cell>
          <cell r="H1130">
            <v>31</v>
          </cell>
          <cell r="I1130">
            <v>10</v>
          </cell>
          <cell r="K1130">
            <v>23</v>
          </cell>
          <cell r="L1130">
            <v>87</v>
          </cell>
          <cell r="M1130">
            <v>49</v>
          </cell>
          <cell r="N1130">
            <v>136</v>
          </cell>
        </row>
        <row r="1131">
          <cell r="D1131" t="str">
            <v>Phalen at Francis Scott Key 103</v>
          </cell>
          <cell r="G1131">
            <v>346</v>
          </cell>
          <cell r="H1131">
            <v>77</v>
          </cell>
          <cell r="I1131">
            <v>15</v>
          </cell>
          <cell r="K1131">
            <v>13</v>
          </cell>
          <cell r="L1131">
            <v>353</v>
          </cell>
          <cell r="M1131">
            <v>98</v>
          </cell>
          <cell r="N1131">
            <v>451</v>
          </cell>
        </row>
        <row r="1132">
          <cell r="D1132" t="str">
            <v>Charles Warren Fairbanks Sch 105</v>
          </cell>
          <cell r="G1132">
            <v>225</v>
          </cell>
          <cell r="H1132">
            <v>102</v>
          </cell>
          <cell r="I1132">
            <v>8</v>
          </cell>
          <cell r="K1132">
            <v>16</v>
          </cell>
          <cell r="L1132">
            <v>290</v>
          </cell>
          <cell r="M1132">
            <v>61</v>
          </cell>
          <cell r="N1132">
            <v>351</v>
          </cell>
        </row>
        <row r="1133">
          <cell r="D1133" t="str">
            <v>Robert Lee Frost School 106</v>
          </cell>
          <cell r="E1133">
            <v>1</v>
          </cell>
          <cell r="F1133">
            <v>1</v>
          </cell>
          <cell r="G1133">
            <v>247</v>
          </cell>
          <cell r="H1133">
            <v>31</v>
          </cell>
          <cell r="I1133">
            <v>22</v>
          </cell>
          <cell r="K1133">
            <v>11</v>
          </cell>
          <cell r="L1133">
            <v>213</v>
          </cell>
          <cell r="M1133">
            <v>100</v>
          </cell>
          <cell r="N1133">
            <v>313</v>
          </cell>
        </row>
        <row r="1134">
          <cell r="D1134" t="str">
            <v>Lew Wallace School 107</v>
          </cell>
          <cell r="E1134">
            <v>1</v>
          </cell>
          <cell r="F1134">
            <v>24</v>
          </cell>
          <cell r="G1134">
            <v>272</v>
          </cell>
          <cell r="H1134">
            <v>228</v>
          </cell>
          <cell r="I1134">
            <v>13</v>
          </cell>
          <cell r="K1134">
            <v>25</v>
          </cell>
          <cell r="L1134">
            <v>426</v>
          </cell>
          <cell r="M1134">
            <v>137</v>
          </cell>
          <cell r="N1134">
            <v>563</v>
          </cell>
        </row>
        <row r="1135">
          <cell r="D1135" t="str">
            <v>Jonathan Jennings School 109</v>
          </cell>
          <cell r="G1135">
            <v>157</v>
          </cell>
          <cell r="H1135">
            <v>124</v>
          </cell>
          <cell r="I1135">
            <v>5</v>
          </cell>
          <cell r="K1135">
            <v>8</v>
          </cell>
          <cell r="L1135">
            <v>208</v>
          </cell>
          <cell r="M1135">
            <v>86</v>
          </cell>
          <cell r="N1135">
            <v>294</v>
          </cell>
        </row>
        <row r="1136">
          <cell r="D1136" t="str">
            <v>Paul I Miller School 114</v>
          </cell>
          <cell r="G1136">
            <v>172</v>
          </cell>
          <cell r="H1136">
            <v>53</v>
          </cell>
          <cell r="I1136">
            <v>30</v>
          </cell>
          <cell r="K1136">
            <v>123</v>
          </cell>
          <cell r="L1136">
            <v>289</v>
          </cell>
          <cell r="M1136">
            <v>89</v>
          </cell>
          <cell r="N1136">
            <v>378</v>
          </cell>
        </row>
        <row r="1137">
          <cell r="D1137" t="str">
            <v>George S Buck School 94</v>
          </cell>
          <cell r="E1137">
            <v>1</v>
          </cell>
          <cell r="F1137">
            <v>2</v>
          </cell>
          <cell r="G1137">
            <v>230</v>
          </cell>
          <cell r="H1137">
            <v>90</v>
          </cell>
          <cell r="I1137">
            <v>8</v>
          </cell>
          <cell r="K1137">
            <v>24</v>
          </cell>
          <cell r="L1137">
            <v>255</v>
          </cell>
          <cell r="M1137">
            <v>100</v>
          </cell>
          <cell r="N1137">
            <v>355</v>
          </cell>
        </row>
        <row r="1138">
          <cell r="D1138" t="str">
            <v>Arlington Woods School 99</v>
          </cell>
          <cell r="G1138">
            <v>356</v>
          </cell>
          <cell r="H1138">
            <v>89</v>
          </cell>
          <cell r="I1138">
            <v>13</v>
          </cell>
          <cell r="K1138">
            <v>26</v>
          </cell>
          <cell r="L1138">
            <v>342</v>
          </cell>
          <cell r="M1138">
            <v>142</v>
          </cell>
          <cell r="N1138">
            <v>484</v>
          </cell>
        </row>
        <row r="1139">
          <cell r="D1139" t="str">
            <v>Center For Inquiry School 2</v>
          </cell>
          <cell r="E1139">
            <v>1</v>
          </cell>
          <cell r="F1139">
            <v>12</v>
          </cell>
          <cell r="G1139">
            <v>41</v>
          </cell>
          <cell r="H1139">
            <v>37</v>
          </cell>
          <cell r="I1139">
            <v>37</v>
          </cell>
          <cell r="K1139">
            <v>311</v>
          </cell>
          <cell r="L1139">
            <v>93</v>
          </cell>
          <cell r="M1139">
            <v>346</v>
          </cell>
          <cell r="N1139">
            <v>439</v>
          </cell>
        </row>
        <row r="1140">
          <cell r="D1140" t="str">
            <v>George Washington High School</v>
          </cell>
          <cell r="E1140">
            <v>1</v>
          </cell>
          <cell r="G1140">
            <v>339</v>
          </cell>
          <cell r="H1140">
            <v>216</v>
          </cell>
          <cell r="I1140">
            <v>32</v>
          </cell>
          <cell r="K1140">
            <v>134</v>
          </cell>
          <cell r="L1140">
            <v>421</v>
          </cell>
          <cell r="M1140">
            <v>301</v>
          </cell>
          <cell r="N1140">
            <v>722</v>
          </cell>
        </row>
        <row r="1141">
          <cell r="D1141" t="str">
            <v>Center for Inquiry School 84</v>
          </cell>
          <cell r="E1141">
            <v>2</v>
          </cell>
          <cell r="F1141">
            <v>12</v>
          </cell>
          <cell r="G1141">
            <v>22</v>
          </cell>
          <cell r="H1141">
            <v>12</v>
          </cell>
          <cell r="I1141">
            <v>26</v>
          </cell>
          <cell r="J1141">
            <v>1</v>
          </cell>
          <cell r="K1141">
            <v>363</v>
          </cell>
          <cell r="L1141">
            <v>34</v>
          </cell>
          <cell r="M1141">
            <v>404</v>
          </cell>
          <cell r="N1141">
            <v>438</v>
          </cell>
        </row>
        <row r="1142">
          <cell r="D1142" t="str">
            <v>Clarence Farrington School 61</v>
          </cell>
          <cell r="E1142">
            <v>1</v>
          </cell>
          <cell r="G1142">
            <v>267</v>
          </cell>
          <cell r="H1142">
            <v>297</v>
          </cell>
          <cell r="I1142">
            <v>18</v>
          </cell>
          <cell r="J1142">
            <v>2</v>
          </cell>
          <cell r="K1142">
            <v>32</v>
          </cell>
          <cell r="L1142">
            <v>442</v>
          </cell>
          <cell r="M1142">
            <v>175</v>
          </cell>
          <cell r="N1142">
            <v>617</v>
          </cell>
        </row>
        <row r="1143">
          <cell r="D1143" t="str">
            <v>Center for Inquiry School 27</v>
          </cell>
          <cell r="E1143">
            <v>1</v>
          </cell>
          <cell r="F1143">
            <v>6</v>
          </cell>
          <cell r="G1143">
            <v>162</v>
          </cell>
          <cell r="H1143">
            <v>76</v>
          </cell>
          <cell r="I1143">
            <v>26</v>
          </cell>
          <cell r="J1143">
            <v>1</v>
          </cell>
          <cell r="K1143">
            <v>208</v>
          </cell>
          <cell r="L1143">
            <v>184</v>
          </cell>
          <cell r="M1143">
            <v>296</v>
          </cell>
          <cell r="N1143">
            <v>480</v>
          </cell>
        </row>
        <row r="1144">
          <cell r="D1144" t="str">
            <v>Frederick Douglass School 19</v>
          </cell>
          <cell r="G1144">
            <v>133</v>
          </cell>
          <cell r="H1144">
            <v>217</v>
          </cell>
          <cell r="I1144">
            <v>27</v>
          </cell>
          <cell r="K1144">
            <v>118</v>
          </cell>
          <cell r="L1144">
            <v>354</v>
          </cell>
          <cell r="M1144">
            <v>141</v>
          </cell>
          <cell r="N1144">
            <v>495</v>
          </cell>
        </row>
        <row r="1145">
          <cell r="D1145" t="str">
            <v>Speedway Junior High School</v>
          </cell>
          <cell r="F1145">
            <v>11</v>
          </cell>
          <cell r="G1145">
            <v>63</v>
          </cell>
          <cell r="H1145">
            <v>38</v>
          </cell>
          <cell r="I1145">
            <v>20</v>
          </cell>
          <cell r="K1145">
            <v>130</v>
          </cell>
          <cell r="L1145">
            <v>147</v>
          </cell>
          <cell r="M1145">
            <v>115</v>
          </cell>
          <cell r="N1145">
            <v>262</v>
          </cell>
        </row>
        <row r="1146">
          <cell r="D1146" t="str">
            <v>Speedway Senior High School</v>
          </cell>
          <cell r="E1146">
            <v>1</v>
          </cell>
          <cell r="F1146">
            <v>32</v>
          </cell>
          <cell r="G1146">
            <v>120</v>
          </cell>
          <cell r="H1146">
            <v>78</v>
          </cell>
          <cell r="I1146">
            <v>18</v>
          </cell>
          <cell r="K1146">
            <v>275</v>
          </cell>
          <cell r="L1146">
            <v>267</v>
          </cell>
          <cell r="M1146">
            <v>257</v>
          </cell>
          <cell r="N1146">
            <v>524</v>
          </cell>
        </row>
        <row r="1147">
          <cell r="D1147" t="str">
            <v>James A Allison Elementary Sch 3</v>
          </cell>
          <cell r="E1147">
            <v>1</v>
          </cell>
          <cell r="F1147">
            <v>22</v>
          </cell>
          <cell r="G1147">
            <v>138</v>
          </cell>
          <cell r="H1147">
            <v>46</v>
          </cell>
          <cell r="I1147">
            <v>14</v>
          </cell>
          <cell r="J1147">
            <v>1</v>
          </cell>
          <cell r="K1147">
            <v>82</v>
          </cell>
          <cell r="L1147">
            <v>223</v>
          </cell>
          <cell r="M1147">
            <v>81</v>
          </cell>
          <cell r="N1147">
            <v>304</v>
          </cell>
        </row>
        <row r="1148">
          <cell r="D1148" t="str">
            <v>Carl G Fisher Elementary School 1</v>
          </cell>
          <cell r="G1148">
            <v>12</v>
          </cell>
          <cell r="H1148">
            <v>11</v>
          </cell>
          <cell r="I1148">
            <v>18</v>
          </cell>
          <cell r="K1148">
            <v>110</v>
          </cell>
          <cell r="L1148">
            <v>69</v>
          </cell>
          <cell r="M1148">
            <v>82</v>
          </cell>
          <cell r="N1148">
            <v>151</v>
          </cell>
        </row>
        <row r="1149">
          <cell r="D1149" t="str">
            <v>Arthur C Newby Elementary School 2</v>
          </cell>
          <cell r="F1149">
            <v>2</v>
          </cell>
          <cell r="G1149">
            <v>79</v>
          </cell>
          <cell r="H1149">
            <v>14</v>
          </cell>
          <cell r="I1149">
            <v>13</v>
          </cell>
          <cell r="K1149">
            <v>107</v>
          </cell>
          <cell r="L1149">
            <v>116</v>
          </cell>
          <cell r="M1149">
            <v>99</v>
          </cell>
          <cell r="N1149">
            <v>215</v>
          </cell>
        </row>
        <row r="1150">
          <cell r="D1150" t="str">
            <v>Frank H Wheeler Elementary Sch 4</v>
          </cell>
          <cell r="E1150">
            <v>1</v>
          </cell>
          <cell r="F1150">
            <v>18</v>
          </cell>
          <cell r="G1150">
            <v>75</v>
          </cell>
          <cell r="H1150">
            <v>108</v>
          </cell>
          <cell r="I1150">
            <v>21</v>
          </cell>
          <cell r="K1150">
            <v>115</v>
          </cell>
          <cell r="L1150">
            <v>247</v>
          </cell>
          <cell r="M1150">
            <v>91</v>
          </cell>
          <cell r="N1150">
            <v>338</v>
          </cell>
        </row>
        <row r="1151">
          <cell r="D1151" t="str">
            <v>Culver Community Middle/High Sch</v>
          </cell>
          <cell r="F1151">
            <v>1</v>
          </cell>
          <cell r="G1151">
            <v>1</v>
          </cell>
          <cell r="H1151">
            <v>29</v>
          </cell>
          <cell r="I1151">
            <v>18</v>
          </cell>
          <cell r="K1151">
            <v>391</v>
          </cell>
          <cell r="L1151">
            <v>236</v>
          </cell>
          <cell r="M1151">
            <v>204</v>
          </cell>
          <cell r="N1151">
            <v>440</v>
          </cell>
        </row>
        <row r="1152">
          <cell r="D1152" t="str">
            <v>Culver Elementary School</v>
          </cell>
          <cell r="F1152">
            <v>3</v>
          </cell>
          <cell r="G1152">
            <v>2</v>
          </cell>
          <cell r="H1152">
            <v>39</v>
          </cell>
          <cell r="I1152">
            <v>15</v>
          </cell>
          <cell r="K1152">
            <v>316</v>
          </cell>
          <cell r="L1152">
            <v>229</v>
          </cell>
          <cell r="M1152">
            <v>146</v>
          </cell>
          <cell r="N1152">
            <v>375</v>
          </cell>
        </row>
        <row r="1153">
          <cell r="D1153" t="str">
            <v>Argos Community Elementary</v>
          </cell>
          <cell r="G1153">
            <v>4</v>
          </cell>
          <cell r="H1153">
            <v>23</v>
          </cell>
          <cell r="I1153">
            <v>8</v>
          </cell>
          <cell r="K1153">
            <v>319</v>
          </cell>
          <cell r="L1153">
            <v>187</v>
          </cell>
          <cell r="M1153">
            <v>167</v>
          </cell>
          <cell r="N1153">
            <v>354</v>
          </cell>
        </row>
        <row r="1154">
          <cell r="D1154" t="str">
            <v>Argos Comm Jr-Sr High School</v>
          </cell>
          <cell r="G1154">
            <v>3</v>
          </cell>
          <cell r="H1154">
            <v>16</v>
          </cell>
          <cell r="I1154">
            <v>7</v>
          </cell>
          <cell r="K1154">
            <v>282</v>
          </cell>
          <cell r="L1154">
            <v>130</v>
          </cell>
          <cell r="M1154">
            <v>178</v>
          </cell>
          <cell r="N1154">
            <v>308</v>
          </cell>
        </row>
        <row r="1155">
          <cell r="D1155" t="str">
            <v>Bremen Senior High School</v>
          </cell>
          <cell r="F1155">
            <v>3</v>
          </cell>
          <cell r="G1155">
            <v>5</v>
          </cell>
          <cell r="H1155">
            <v>121</v>
          </cell>
          <cell r="I1155">
            <v>8</v>
          </cell>
          <cell r="K1155">
            <v>372</v>
          </cell>
          <cell r="L1155">
            <v>164</v>
          </cell>
          <cell r="M1155">
            <v>345</v>
          </cell>
          <cell r="N1155">
            <v>509</v>
          </cell>
        </row>
        <row r="1156">
          <cell r="D1156" t="str">
            <v>Bremen Elementary/Middle School</v>
          </cell>
          <cell r="F1156">
            <v>6</v>
          </cell>
          <cell r="G1156">
            <v>1</v>
          </cell>
          <cell r="H1156">
            <v>270</v>
          </cell>
          <cell r="I1156">
            <v>15</v>
          </cell>
          <cell r="K1156">
            <v>688</v>
          </cell>
          <cell r="L1156">
            <v>444</v>
          </cell>
          <cell r="M1156">
            <v>536</v>
          </cell>
          <cell r="N1156">
            <v>980</v>
          </cell>
        </row>
        <row r="1157">
          <cell r="D1157" t="str">
            <v>Menominee Elementary School</v>
          </cell>
          <cell r="F1157">
            <v>2</v>
          </cell>
          <cell r="G1157">
            <v>3</v>
          </cell>
          <cell r="H1157">
            <v>68</v>
          </cell>
          <cell r="I1157">
            <v>8</v>
          </cell>
          <cell r="K1157">
            <v>287</v>
          </cell>
          <cell r="L1157">
            <v>199</v>
          </cell>
          <cell r="M1157">
            <v>169</v>
          </cell>
          <cell r="N1157">
            <v>368</v>
          </cell>
        </row>
        <row r="1158">
          <cell r="D1158" t="str">
            <v>Plymouth High School</v>
          </cell>
          <cell r="E1158">
            <v>2</v>
          </cell>
          <cell r="F1158">
            <v>8</v>
          </cell>
          <cell r="G1158">
            <v>5</v>
          </cell>
          <cell r="H1158">
            <v>309</v>
          </cell>
          <cell r="I1158">
            <v>25</v>
          </cell>
          <cell r="K1158">
            <v>750</v>
          </cell>
          <cell r="L1158">
            <v>540</v>
          </cell>
          <cell r="M1158">
            <v>559</v>
          </cell>
          <cell r="N1158">
            <v>1099</v>
          </cell>
        </row>
        <row r="1159">
          <cell r="D1159" t="str">
            <v>Lincoln Junior High School</v>
          </cell>
          <cell r="E1159">
            <v>1</v>
          </cell>
          <cell r="F1159">
            <v>3</v>
          </cell>
          <cell r="G1159">
            <v>7</v>
          </cell>
          <cell r="H1159">
            <v>150</v>
          </cell>
          <cell r="I1159">
            <v>10</v>
          </cell>
          <cell r="K1159">
            <v>397</v>
          </cell>
          <cell r="L1159">
            <v>327</v>
          </cell>
          <cell r="M1159">
            <v>241</v>
          </cell>
          <cell r="N1159">
            <v>568</v>
          </cell>
        </row>
        <row r="1160">
          <cell r="D1160" t="str">
            <v>Riverside Intermediate</v>
          </cell>
          <cell r="E1160">
            <v>2</v>
          </cell>
          <cell r="F1160">
            <v>8</v>
          </cell>
          <cell r="G1160">
            <v>4</v>
          </cell>
          <cell r="H1160">
            <v>129</v>
          </cell>
          <cell r="I1160">
            <v>15</v>
          </cell>
          <cell r="K1160">
            <v>383</v>
          </cell>
          <cell r="L1160">
            <v>306</v>
          </cell>
          <cell r="M1160">
            <v>235</v>
          </cell>
          <cell r="N1160">
            <v>541</v>
          </cell>
        </row>
        <row r="1161">
          <cell r="D1161" t="str">
            <v>Jefferson Elementary School</v>
          </cell>
          <cell r="E1161">
            <v>1</v>
          </cell>
          <cell r="F1161">
            <v>2</v>
          </cell>
          <cell r="G1161">
            <v>3</v>
          </cell>
          <cell r="H1161">
            <v>102</v>
          </cell>
          <cell r="I1161">
            <v>5</v>
          </cell>
          <cell r="K1161">
            <v>194</v>
          </cell>
          <cell r="L1161">
            <v>221</v>
          </cell>
          <cell r="M1161">
            <v>86</v>
          </cell>
          <cell r="N1161">
            <v>307</v>
          </cell>
        </row>
        <row r="1162">
          <cell r="D1162" t="str">
            <v>Washington Discovery Academy</v>
          </cell>
          <cell r="G1162">
            <v>3</v>
          </cell>
          <cell r="H1162">
            <v>94</v>
          </cell>
          <cell r="I1162">
            <v>10</v>
          </cell>
          <cell r="K1162">
            <v>191</v>
          </cell>
          <cell r="L1162">
            <v>180</v>
          </cell>
          <cell r="M1162">
            <v>118</v>
          </cell>
          <cell r="N1162">
            <v>298</v>
          </cell>
        </row>
        <row r="1163">
          <cell r="D1163" t="str">
            <v>Webster Elementary School</v>
          </cell>
          <cell r="G1163">
            <v>1</v>
          </cell>
          <cell r="H1163">
            <v>107</v>
          </cell>
          <cell r="I1163">
            <v>13</v>
          </cell>
          <cell r="K1163">
            <v>224</v>
          </cell>
          <cell r="L1163">
            <v>218</v>
          </cell>
          <cell r="M1163">
            <v>127</v>
          </cell>
          <cell r="N1163">
            <v>345</v>
          </cell>
        </row>
        <row r="1164">
          <cell r="D1164" t="str">
            <v>Triton Elementary School</v>
          </cell>
          <cell r="E1164">
            <v>2</v>
          </cell>
          <cell r="F1164">
            <v>3</v>
          </cell>
          <cell r="G1164">
            <v>3</v>
          </cell>
          <cell r="H1164">
            <v>32</v>
          </cell>
          <cell r="I1164">
            <v>12</v>
          </cell>
          <cell r="J1164">
            <v>1</v>
          </cell>
          <cell r="K1164">
            <v>462</v>
          </cell>
          <cell r="L1164">
            <v>230</v>
          </cell>
          <cell r="M1164">
            <v>285</v>
          </cell>
          <cell r="N1164">
            <v>515</v>
          </cell>
        </row>
        <row r="1165">
          <cell r="D1165" t="str">
            <v>Triton Jr-Sr High School</v>
          </cell>
          <cell r="F1165">
            <v>4</v>
          </cell>
          <cell r="H1165">
            <v>22</v>
          </cell>
          <cell r="I1165">
            <v>12</v>
          </cell>
          <cell r="K1165">
            <v>374</v>
          </cell>
          <cell r="L1165">
            <v>168</v>
          </cell>
          <cell r="M1165">
            <v>244</v>
          </cell>
          <cell r="N1165">
            <v>412</v>
          </cell>
        </row>
        <row r="1166">
          <cell r="D1166" t="str">
            <v>Shoals Community High School</v>
          </cell>
          <cell r="H1166">
            <v>2</v>
          </cell>
          <cell r="I1166">
            <v>3</v>
          </cell>
          <cell r="K1166">
            <v>189</v>
          </cell>
          <cell r="L1166">
            <v>118</v>
          </cell>
          <cell r="M1166">
            <v>76</v>
          </cell>
          <cell r="N1166">
            <v>194</v>
          </cell>
        </row>
        <row r="1167">
          <cell r="D1167" t="str">
            <v>Shoals Community Elementary School</v>
          </cell>
          <cell r="G1167">
            <v>1</v>
          </cell>
          <cell r="H1167">
            <v>2</v>
          </cell>
          <cell r="I1167">
            <v>11</v>
          </cell>
          <cell r="K1167">
            <v>283</v>
          </cell>
          <cell r="L1167">
            <v>184</v>
          </cell>
          <cell r="M1167">
            <v>113</v>
          </cell>
          <cell r="N1167">
            <v>297</v>
          </cell>
        </row>
        <row r="1168">
          <cell r="D1168" t="str">
            <v>Shoals Middle School</v>
          </cell>
          <cell r="E1168">
            <v>1</v>
          </cell>
          <cell r="F1168">
            <v>1</v>
          </cell>
          <cell r="H1168">
            <v>5</v>
          </cell>
          <cell r="I1168">
            <v>4</v>
          </cell>
          <cell r="K1168">
            <v>140</v>
          </cell>
          <cell r="L1168">
            <v>102</v>
          </cell>
          <cell r="M1168">
            <v>49</v>
          </cell>
          <cell r="N1168">
            <v>151</v>
          </cell>
        </row>
        <row r="1169">
          <cell r="D1169" t="str">
            <v>Loogootee Elementary School</v>
          </cell>
          <cell r="E1169">
            <v>1</v>
          </cell>
          <cell r="G1169">
            <v>3</v>
          </cell>
          <cell r="H1169">
            <v>6</v>
          </cell>
          <cell r="I1169">
            <v>9</v>
          </cell>
          <cell r="K1169">
            <v>276</v>
          </cell>
          <cell r="L1169">
            <v>130</v>
          </cell>
          <cell r="M1169">
            <v>165</v>
          </cell>
          <cell r="N1169">
            <v>295</v>
          </cell>
        </row>
        <row r="1170">
          <cell r="D1170" t="str">
            <v>Loogootee Middle School</v>
          </cell>
          <cell r="F1170">
            <v>2</v>
          </cell>
          <cell r="H1170">
            <v>4</v>
          </cell>
          <cell r="I1170">
            <v>6</v>
          </cell>
          <cell r="K1170">
            <v>242</v>
          </cell>
          <cell r="L1170">
            <v>112</v>
          </cell>
          <cell r="M1170">
            <v>142</v>
          </cell>
          <cell r="N1170">
            <v>254</v>
          </cell>
        </row>
        <row r="1171">
          <cell r="D1171" t="str">
            <v>Loogootee High School</v>
          </cell>
          <cell r="E1171">
            <v>1</v>
          </cell>
          <cell r="F1171">
            <v>4</v>
          </cell>
          <cell r="H1171">
            <v>4</v>
          </cell>
          <cell r="I1171">
            <v>6</v>
          </cell>
          <cell r="K1171">
            <v>273</v>
          </cell>
          <cell r="L1171">
            <v>106</v>
          </cell>
          <cell r="M1171">
            <v>182</v>
          </cell>
          <cell r="N1171">
            <v>288</v>
          </cell>
        </row>
        <row r="1172">
          <cell r="D1172" t="str">
            <v>Pipe Creek Elementary School</v>
          </cell>
          <cell r="E1172">
            <v>1</v>
          </cell>
          <cell r="F1172">
            <v>1</v>
          </cell>
          <cell r="G1172">
            <v>4</v>
          </cell>
          <cell r="H1172">
            <v>20</v>
          </cell>
          <cell r="I1172">
            <v>29</v>
          </cell>
          <cell r="K1172">
            <v>319</v>
          </cell>
          <cell r="L1172">
            <v>235</v>
          </cell>
          <cell r="M1172">
            <v>139</v>
          </cell>
          <cell r="N1172">
            <v>374</v>
          </cell>
        </row>
        <row r="1173">
          <cell r="D1173" t="str">
            <v>Maconaquah High School</v>
          </cell>
          <cell r="E1173">
            <v>4</v>
          </cell>
          <cell r="F1173">
            <v>2</v>
          </cell>
          <cell r="G1173">
            <v>7</v>
          </cell>
          <cell r="H1173">
            <v>34</v>
          </cell>
          <cell r="I1173">
            <v>27</v>
          </cell>
          <cell r="K1173">
            <v>562</v>
          </cell>
          <cell r="L1173">
            <v>287</v>
          </cell>
          <cell r="M1173">
            <v>349</v>
          </cell>
          <cell r="N1173">
            <v>636</v>
          </cell>
        </row>
        <row r="1174">
          <cell r="D1174" t="str">
            <v>Maconaquah Middle School</v>
          </cell>
          <cell r="E1174">
            <v>2</v>
          </cell>
          <cell r="F1174">
            <v>4</v>
          </cell>
          <cell r="G1174">
            <v>7</v>
          </cell>
          <cell r="H1174">
            <v>31</v>
          </cell>
          <cell r="I1174">
            <v>35</v>
          </cell>
          <cell r="K1174">
            <v>455</v>
          </cell>
          <cell r="L1174">
            <v>316</v>
          </cell>
          <cell r="M1174">
            <v>218</v>
          </cell>
          <cell r="N1174">
            <v>534</v>
          </cell>
        </row>
        <row r="1175">
          <cell r="D1175" t="str">
            <v>Maconaquah Elementary School</v>
          </cell>
          <cell r="E1175">
            <v>4</v>
          </cell>
          <cell r="F1175">
            <v>5</v>
          </cell>
          <cell r="G1175">
            <v>18</v>
          </cell>
          <cell r="H1175">
            <v>43</v>
          </cell>
          <cell r="I1175">
            <v>57</v>
          </cell>
          <cell r="K1175">
            <v>504</v>
          </cell>
          <cell r="L1175">
            <v>414</v>
          </cell>
          <cell r="M1175">
            <v>217</v>
          </cell>
          <cell r="N1175">
            <v>631</v>
          </cell>
        </row>
        <row r="1176">
          <cell r="D1176" t="str">
            <v>North Miami Middle/High School</v>
          </cell>
          <cell r="E1176">
            <v>2</v>
          </cell>
          <cell r="F1176">
            <v>1</v>
          </cell>
          <cell r="G1176">
            <v>4</v>
          </cell>
          <cell r="H1176">
            <v>16</v>
          </cell>
          <cell r="I1176">
            <v>5</v>
          </cell>
          <cell r="J1176">
            <v>3</v>
          </cell>
          <cell r="K1176">
            <v>406</v>
          </cell>
          <cell r="L1176">
            <v>165</v>
          </cell>
          <cell r="M1176">
            <v>272</v>
          </cell>
          <cell r="N1176">
            <v>437</v>
          </cell>
        </row>
        <row r="1177">
          <cell r="D1177" t="str">
            <v>North Miami Elementary School</v>
          </cell>
          <cell r="E1177">
            <v>5</v>
          </cell>
          <cell r="F1177">
            <v>5</v>
          </cell>
          <cell r="G1177">
            <v>4</v>
          </cell>
          <cell r="H1177">
            <v>25</v>
          </cell>
          <cell r="I1177">
            <v>7</v>
          </cell>
          <cell r="K1177">
            <v>428</v>
          </cell>
          <cell r="L1177">
            <v>191</v>
          </cell>
          <cell r="M1177">
            <v>283</v>
          </cell>
          <cell r="N1177">
            <v>474</v>
          </cell>
        </row>
        <row r="1178">
          <cell r="D1178" t="str">
            <v>Oak Hill Junior High School</v>
          </cell>
          <cell r="G1178">
            <v>2</v>
          </cell>
          <cell r="H1178">
            <v>23</v>
          </cell>
          <cell r="I1178">
            <v>17</v>
          </cell>
          <cell r="K1178">
            <v>233</v>
          </cell>
          <cell r="L1178">
            <v>109</v>
          </cell>
          <cell r="M1178">
            <v>166</v>
          </cell>
          <cell r="N1178">
            <v>275</v>
          </cell>
        </row>
        <row r="1179">
          <cell r="D1179" t="str">
            <v>Swayzee Elementary School</v>
          </cell>
          <cell r="G1179">
            <v>2</v>
          </cell>
          <cell r="H1179">
            <v>23</v>
          </cell>
          <cell r="I1179">
            <v>13</v>
          </cell>
          <cell r="K1179">
            <v>250</v>
          </cell>
          <cell r="L1179">
            <v>129</v>
          </cell>
          <cell r="M1179">
            <v>159</v>
          </cell>
          <cell r="N1179">
            <v>288</v>
          </cell>
        </row>
        <row r="1180">
          <cell r="D1180" t="str">
            <v>Oak Hill High School</v>
          </cell>
          <cell r="F1180">
            <v>2</v>
          </cell>
          <cell r="G1180">
            <v>11</v>
          </cell>
          <cell r="H1180">
            <v>34</v>
          </cell>
          <cell r="I1180">
            <v>15</v>
          </cell>
          <cell r="K1180">
            <v>490</v>
          </cell>
          <cell r="L1180">
            <v>179</v>
          </cell>
          <cell r="M1180">
            <v>373</v>
          </cell>
          <cell r="N1180">
            <v>552</v>
          </cell>
        </row>
        <row r="1181">
          <cell r="D1181" t="str">
            <v>Converse Elementary School</v>
          </cell>
          <cell r="G1181">
            <v>4</v>
          </cell>
          <cell r="H1181">
            <v>26</v>
          </cell>
          <cell r="I1181">
            <v>11</v>
          </cell>
          <cell r="K1181">
            <v>307</v>
          </cell>
          <cell r="L1181">
            <v>140</v>
          </cell>
          <cell r="M1181">
            <v>208</v>
          </cell>
          <cell r="N1181">
            <v>348</v>
          </cell>
        </row>
        <row r="1182">
          <cell r="D1182" t="str">
            <v>Sweetser Elementary School</v>
          </cell>
          <cell r="G1182">
            <v>2</v>
          </cell>
          <cell r="H1182">
            <v>17</v>
          </cell>
          <cell r="I1182">
            <v>12</v>
          </cell>
          <cell r="K1182">
            <v>231</v>
          </cell>
          <cell r="L1182">
            <v>116</v>
          </cell>
          <cell r="M1182">
            <v>146</v>
          </cell>
          <cell r="N1182">
            <v>262</v>
          </cell>
        </row>
        <row r="1183">
          <cell r="D1183" t="str">
            <v>Peru High School</v>
          </cell>
          <cell r="E1183">
            <v>4</v>
          </cell>
          <cell r="F1183">
            <v>6</v>
          </cell>
          <cell r="G1183">
            <v>12</v>
          </cell>
          <cell r="H1183">
            <v>24</v>
          </cell>
          <cell r="I1183">
            <v>30</v>
          </cell>
          <cell r="K1183">
            <v>568</v>
          </cell>
          <cell r="L1183">
            <v>324</v>
          </cell>
          <cell r="M1183">
            <v>320</v>
          </cell>
          <cell r="N1183">
            <v>644</v>
          </cell>
        </row>
        <row r="1184">
          <cell r="D1184" t="str">
            <v>Peru Junior High School</v>
          </cell>
          <cell r="E1184">
            <v>4</v>
          </cell>
          <cell r="F1184">
            <v>2</v>
          </cell>
          <cell r="G1184">
            <v>17</v>
          </cell>
          <cell r="H1184">
            <v>18</v>
          </cell>
          <cell r="I1184">
            <v>11</v>
          </cell>
          <cell r="J1184">
            <v>2</v>
          </cell>
          <cell r="K1184">
            <v>283</v>
          </cell>
          <cell r="L1184">
            <v>189</v>
          </cell>
          <cell r="M1184">
            <v>148</v>
          </cell>
          <cell r="N1184">
            <v>337</v>
          </cell>
        </row>
        <row r="1185">
          <cell r="D1185" t="str">
            <v>Blair Pointe Upper Elementary</v>
          </cell>
          <cell r="E1185">
            <v>2</v>
          </cell>
          <cell r="G1185">
            <v>16</v>
          </cell>
          <cell r="H1185">
            <v>31</v>
          </cell>
          <cell r="I1185">
            <v>41</v>
          </cell>
          <cell r="K1185">
            <v>492</v>
          </cell>
          <cell r="L1185">
            <v>353</v>
          </cell>
          <cell r="M1185">
            <v>229</v>
          </cell>
          <cell r="N1185">
            <v>582</v>
          </cell>
        </row>
        <row r="1186">
          <cell r="D1186" t="str">
            <v>Elmwood Primary Learning Center</v>
          </cell>
          <cell r="E1186">
            <v>4</v>
          </cell>
          <cell r="G1186">
            <v>18</v>
          </cell>
          <cell r="H1186">
            <v>13</v>
          </cell>
          <cell r="I1186">
            <v>41</v>
          </cell>
          <cell r="K1186">
            <v>443</v>
          </cell>
          <cell r="L1186">
            <v>264</v>
          </cell>
          <cell r="M1186">
            <v>255</v>
          </cell>
          <cell r="N1186">
            <v>519</v>
          </cell>
        </row>
        <row r="1187">
          <cell r="D1187" t="str">
            <v>Edgewood Early Childhood Center</v>
          </cell>
          <cell r="F1187">
            <v>1</v>
          </cell>
          <cell r="H1187">
            <v>2</v>
          </cell>
          <cell r="I1187">
            <v>2</v>
          </cell>
          <cell r="K1187">
            <v>98</v>
          </cell>
          <cell r="L1187">
            <v>33</v>
          </cell>
          <cell r="M1187">
            <v>70</v>
          </cell>
          <cell r="N1187">
            <v>103</v>
          </cell>
        </row>
        <row r="1188">
          <cell r="D1188" t="str">
            <v>Edgewood High School</v>
          </cell>
          <cell r="E1188">
            <v>1</v>
          </cell>
          <cell r="F1188">
            <v>8</v>
          </cell>
          <cell r="G1188">
            <v>4</v>
          </cell>
          <cell r="H1188">
            <v>22</v>
          </cell>
          <cell r="I1188">
            <v>34</v>
          </cell>
          <cell r="J1188">
            <v>2</v>
          </cell>
          <cell r="K1188">
            <v>693</v>
          </cell>
          <cell r="L1188">
            <v>250</v>
          </cell>
          <cell r="M1188">
            <v>514</v>
          </cell>
          <cell r="N1188">
            <v>764</v>
          </cell>
        </row>
        <row r="1189">
          <cell r="D1189" t="str">
            <v>Edgewood Junior High School</v>
          </cell>
          <cell r="E1189">
            <v>1</v>
          </cell>
          <cell r="F1189">
            <v>2</v>
          </cell>
          <cell r="G1189">
            <v>4</v>
          </cell>
          <cell r="H1189">
            <v>17</v>
          </cell>
          <cell r="I1189">
            <v>22</v>
          </cell>
          <cell r="J1189">
            <v>3</v>
          </cell>
          <cell r="K1189">
            <v>569</v>
          </cell>
          <cell r="L1189">
            <v>241</v>
          </cell>
          <cell r="M1189">
            <v>377</v>
          </cell>
          <cell r="N1189">
            <v>618</v>
          </cell>
        </row>
        <row r="1190">
          <cell r="D1190" t="str">
            <v>Edgewood Primary School</v>
          </cell>
          <cell r="F1190">
            <v>2</v>
          </cell>
          <cell r="G1190">
            <v>4</v>
          </cell>
          <cell r="H1190">
            <v>14</v>
          </cell>
          <cell r="I1190">
            <v>22</v>
          </cell>
          <cell r="K1190">
            <v>539</v>
          </cell>
          <cell r="L1190">
            <v>244</v>
          </cell>
          <cell r="M1190">
            <v>337</v>
          </cell>
          <cell r="N1190">
            <v>581</v>
          </cell>
        </row>
        <row r="1191">
          <cell r="D1191" t="str">
            <v>Edgewood Intermediate School</v>
          </cell>
          <cell r="E1191">
            <v>3</v>
          </cell>
          <cell r="F1191">
            <v>3</v>
          </cell>
          <cell r="G1191">
            <v>4</v>
          </cell>
          <cell r="H1191">
            <v>26</v>
          </cell>
          <cell r="I1191">
            <v>37</v>
          </cell>
          <cell r="J1191">
            <v>1</v>
          </cell>
          <cell r="K1191">
            <v>562</v>
          </cell>
          <cell r="L1191">
            <v>266</v>
          </cell>
          <cell r="M1191">
            <v>370</v>
          </cell>
          <cell r="N1191">
            <v>636</v>
          </cell>
        </row>
        <row r="1192">
          <cell r="D1192" t="str">
            <v>Unionville Elementary School</v>
          </cell>
          <cell r="G1192">
            <v>4</v>
          </cell>
          <cell r="H1192">
            <v>2</v>
          </cell>
          <cell r="I1192">
            <v>8</v>
          </cell>
          <cell r="J1192">
            <v>1</v>
          </cell>
          <cell r="K1192">
            <v>217</v>
          </cell>
          <cell r="L1192">
            <v>82</v>
          </cell>
          <cell r="M1192">
            <v>150</v>
          </cell>
          <cell r="N1192">
            <v>232</v>
          </cell>
        </row>
        <row r="1193">
          <cell r="D1193" t="str">
            <v>Lakeview Elementary School</v>
          </cell>
          <cell r="F1193">
            <v>1</v>
          </cell>
          <cell r="G1193">
            <v>3</v>
          </cell>
          <cell r="H1193">
            <v>8</v>
          </cell>
          <cell r="I1193">
            <v>25</v>
          </cell>
          <cell r="K1193">
            <v>455</v>
          </cell>
          <cell r="L1193">
            <v>152</v>
          </cell>
          <cell r="M1193">
            <v>340</v>
          </cell>
          <cell r="N1193">
            <v>492</v>
          </cell>
        </row>
        <row r="1194">
          <cell r="D1194" t="str">
            <v>Grandview Elementary School</v>
          </cell>
          <cell r="F1194">
            <v>1</v>
          </cell>
          <cell r="G1194">
            <v>18</v>
          </cell>
          <cell r="H1194">
            <v>34</v>
          </cell>
          <cell r="I1194">
            <v>31</v>
          </cell>
          <cell r="J1194">
            <v>2</v>
          </cell>
          <cell r="K1194">
            <v>391</v>
          </cell>
          <cell r="L1194">
            <v>266</v>
          </cell>
          <cell r="M1194">
            <v>211</v>
          </cell>
          <cell r="N1194">
            <v>477</v>
          </cell>
        </row>
        <row r="1195">
          <cell r="D1195" t="str">
            <v>Highland Park Elementary School</v>
          </cell>
          <cell r="E1195">
            <v>2</v>
          </cell>
          <cell r="F1195">
            <v>9</v>
          </cell>
          <cell r="G1195">
            <v>44</v>
          </cell>
          <cell r="H1195">
            <v>20</v>
          </cell>
          <cell r="I1195">
            <v>36</v>
          </cell>
          <cell r="J1195">
            <v>1</v>
          </cell>
          <cell r="K1195">
            <v>284</v>
          </cell>
          <cell r="L1195">
            <v>239</v>
          </cell>
          <cell r="M1195">
            <v>157</v>
          </cell>
          <cell r="N1195">
            <v>396</v>
          </cell>
        </row>
        <row r="1196">
          <cell r="D1196" t="str">
            <v>Summit Elementary School</v>
          </cell>
          <cell r="E1196">
            <v>6</v>
          </cell>
          <cell r="F1196">
            <v>21</v>
          </cell>
          <cell r="G1196">
            <v>38</v>
          </cell>
          <cell r="H1196">
            <v>58</v>
          </cell>
          <cell r="I1196">
            <v>48</v>
          </cell>
          <cell r="K1196">
            <v>381</v>
          </cell>
          <cell r="L1196">
            <v>271</v>
          </cell>
          <cell r="M1196">
            <v>281</v>
          </cell>
          <cell r="N1196">
            <v>552</v>
          </cell>
        </row>
        <row r="1197">
          <cell r="D1197" t="str">
            <v>Bloomington High School South</v>
          </cell>
          <cell r="E1197">
            <v>1</v>
          </cell>
          <cell r="F1197">
            <v>76</v>
          </cell>
          <cell r="G1197">
            <v>60</v>
          </cell>
          <cell r="H1197">
            <v>89</v>
          </cell>
          <cell r="I1197">
            <v>97</v>
          </cell>
          <cell r="J1197">
            <v>1</v>
          </cell>
          <cell r="K1197">
            <v>1368</v>
          </cell>
          <cell r="L1197">
            <v>427</v>
          </cell>
          <cell r="M1197">
            <v>1265</v>
          </cell>
          <cell r="N1197">
            <v>1692</v>
          </cell>
        </row>
        <row r="1198">
          <cell r="D1198" t="str">
            <v>Bloomington High School North</v>
          </cell>
          <cell r="E1198">
            <v>7</v>
          </cell>
          <cell r="F1198">
            <v>67</v>
          </cell>
          <cell r="G1198">
            <v>96</v>
          </cell>
          <cell r="H1198">
            <v>96</v>
          </cell>
          <cell r="I1198">
            <v>123</v>
          </cell>
          <cell r="J1198">
            <v>3</v>
          </cell>
          <cell r="K1198">
            <v>1248</v>
          </cell>
          <cell r="L1198">
            <v>525</v>
          </cell>
          <cell r="M1198">
            <v>1115</v>
          </cell>
          <cell r="N1198">
            <v>1640</v>
          </cell>
        </row>
        <row r="1199">
          <cell r="D1199" t="str">
            <v>Tri-North Middle School</v>
          </cell>
          <cell r="F1199">
            <v>34</v>
          </cell>
          <cell r="G1199">
            <v>43</v>
          </cell>
          <cell r="H1199">
            <v>35</v>
          </cell>
          <cell r="I1199">
            <v>54</v>
          </cell>
          <cell r="K1199">
            <v>404</v>
          </cell>
          <cell r="L1199">
            <v>205</v>
          </cell>
          <cell r="M1199">
            <v>365</v>
          </cell>
          <cell r="N1199">
            <v>570</v>
          </cell>
        </row>
        <row r="1200">
          <cell r="D1200" t="str">
            <v>Lora L Batchelor Middle School</v>
          </cell>
          <cell r="E1200">
            <v>2</v>
          </cell>
          <cell r="F1200">
            <v>7</v>
          </cell>
          <cell r="G1200">
            <v>29</v>
          </cell>
          <cell r="H1200">
            <v>25</v>
          </cell>
          <cell r="I1200">
            <v>31</v>
          </cell>
          <cell r="K1200">
            <v>350</v>
          </cell>
          <cell r="L1200">
            <v>189</v>
          </cell>
          <cell r="M1200">
            <v>255</v>
          </cell>
          <cell r="N1200">
            <v>444</v>
          </cell>
        </row>
        <row r="1201">
          <cell r="D1201" t="str">
            <v>Binford Elementary School</v>
          </cell>
          <cell r="E1201">
            <v>2</v>
          </cell>
          <cell r="F1201">
            <v>57</v>
          </cell>
          <cell r="G1201">
            <v>14</v>
          </cell>
          <cell r="H1201">
            <v>23</v>
          </cell>
          <cell r="I1201">
            <v>34</v>
          </cell>
          <cell r="K1201">
            <v>396</v>
          </cell>
          <cell r="L1201">
            <v>92</v>
          </cell>
          <cell r="M1201">
            <v>434</v>
          </cell>
          <cell r="N1201">
            <v>526</v>
          </cell>
        </row>
        <row r="1202">
          <cell r="D1202" t="str">
            <v>Arlington Heights Elementary Sch</v>
          </cell>
          <cell r="F1202">
            <v>11</v>
          </cell>
          <cell r="G1202">
            <v>34</v>
          </cell>
          <cell r="H1202">
            <v>22</v>
          </cell>
          <cell r="I1202">
            <v>29</v>
          </cell>
          <cell r="K1202">
            <v>219</v>
          </cell>
          <cell r="L1202">
            <v>184</v>
          </cell>
          <cell r="M1202">
            <v>131</v>
          </cell>
          <cell r="N1202">
            <v>315</v>
          </cell>
        </row>
        <row r="1203">
          <cell r="D1203" t="str">
            <v>Childs Elementary School</v>
          </cell>
          <cell r="F1203">
            <v>61</v>
          </cell>
          <cell r="G1203">
            <v>17</v>
          </cell>
          <cell r="H1203">
            <v>21</v>
          </cell>
          <cell r="I1203">
            <v>40</v>
          </cell>
          <cell r="K1203">
            <v>430</v>
          </cell>
          <cell r="L1203">
            <v>61</v>
          </cell>
          <cell r="M1203">
            <v>508</v>
          </cell>
          <cell r="N1203">
            <v>569</v>
          </cell>
        </row>
        <row r="1204">
          <cell r="D1204" t="str">
            <v>Clear Creek Elementary School</v>
          </cell>
          <cell r="E1204">
            <v>1</v>
          </cell>
          <cell r="F1204">
            <v>3</v>
          </cell>
          <cell r="G1204">
            <v>9</v>
          </cell>
          <cell r="H1204">
            <v>16</v>
          </cell>
          <cell r="I1204">
            <v>33</v>
          </cell>
          <cell r="K1204">
            <v>373</v>
          </cell>
          <cell r="L1204">
            <v>200</v>
          </cell>
          <cell r="M1204">
            <v>235</v>
          </cell>
          <cell r="N1204">
            <v>435</v>
          </cell>
        </row>
        <row r="1205">
          <cell r="D1205" t="str">
            <v>Fairview Elementary School</v>
          </cell>
          <cell r="E1205">
            <v>1</v>
          </cell>
          <cell r="G1205">
            <v>55</v>
          </cell>
          <cell r="H1205">
            <v>33</v>
          </cell>
          <cell r="I1205">
            <v>66</v>
          </cell>
          <cell r="K1205">
            <v>193</v>
          </cell>
          <cell r="L1205">
            <v>289</v>
          </cell>
          <cell r="M1205">
            <v>59</v>
          </cell>
          <cell r="N1205">
            <v>348</v>
          </cell>
        </row>
        <row r="1206">
          <cell r="D1206" t="str">
            <v>Hoosier Hills Childcare Center</v>
          </cell>
          <cell r="K1206">
            <v>8</v>
          </cell>
          <cell r="L1206">
            <v>1</v>
          </cell>
          <cell r="M1206">
            <v>7</v>
          </cell>
          <cell r="N1206">
            <v>8</v>
          </cell>
        </row>
        <row r="1207">
          <cell r="D1207" t="str">
            <v>The Acad of Sci &amp; Entrepreneurship</v>
          </cell>
          <cell r="E1207">
            <v>1</v>
          </cell>
          <cell r="F1207">
            <v>4</v>
          </cell>
          <cell r="G1207">
            <v>2</v>
          </cell>
          <cell r="H1207">
            <v>3</v>
          </cell>
          <cell r="I1207">
            <v>11</v>
          </cell>
          <cell r="J1207">
            <v>1</v>
          </cell>
          <cell r="K1207">
            <v>86</v>
          </cell>
          <cell r="L1207">
            <v>40</v>
          </cell>
          <cell r="M1207">
            <v>68</v>
          </cell>
          <cell r="N1207">
            <v>108</v>
          </cell>
        </row>
        <row r="1208">
          <cell r="D1208" t="str">
            <v>Marlin Elementary School</v>
          </cell>
          <cell r="H1208">
            <v>2</v>
          </cell>
          <cell r="I1208">
            <v>4</v>
          </cell>
          <cell r="J1208">
            <v>1</v>
          </cell>
          <cell r="K1208">
            <v>194</v>
          </cell>
          <cell r="L1208">
            <v>62</v>
          </cell>
          <cell r="M1208">
            <v>139</v>
          </cell>
          <cell r="N1208">
            <v>201</v>
          </cell>
        </row>
        <row r="1209">
          <cell r="D1209" t="str">
            <v>Rogers Elementary School</v>
          </cell>
          <cell r="F1209">
            <v>46</v>
          </cell>
          <cell r="G1209">
            <v>15</v>
          </cell>
          <cell r="H1209">
            <v>18</v>
          </cell>
          <cell r="I1209">
            <v>21</v>
          </cell>
          <cell r="K1209">
            <v>272</v>
          </cell>
          <cell r="L1209">
            <v>80</v>
          </cell>
          <cell r="M1209">
            <v>292</v>
          </cell>
          <cell r="N1209">
            <v>372</v>
          </cell>
        </row>
        <row r="1210">
          <cell r="D1210" t="str">
            <v>Bloomington Graduation School</v>
          </cell>
          <cell r="G1210">
            <v>3</v>
          </cell>
          <cell r="H1210">
            <v>2</v>
          </cell>
          <cell r="I1210">
            <v>9</v>
          </cell>
          <cell r="K1210">
            <v>40</v>
          </cell>
          <cell r="L1210">
            <v>37</v>
          </cell>
          <cell r="M1210">
            <v>17</v>
          </cell>
          <cell r="N1210">
            <v>54</v>
          </cell>
        </row>
        <row r="1211">
          <cell r="D1211" t="str">
            <v>Jackson Creek Middle School</v>
          </cell>
          <cell r="F1211">
            <v>39</v>
          </cell>
          <cell r="G1211">
            <v>23</v>
          </cell>
          <cell r="H1211">
            <v>26</v>
          </cell>
          <cell r="I1211">
            <v>34</v>
          </cell>
          <cell r="J1211">
            <v>1</v>
          </cell>
          <cell r="K1211">
            <v>511</v>
          </cell>
          <cell r="L1211">
            <v>163</v>
          </cell>
          <cell r="M1211">
            <v>471</v>
          </cell>
          <cell r="N1211">
            <v>634</v>
          </cell>
        </row>
        <row r="1212">
          <cell r="D1212" t="str">
            <v>Templeton Elementary School</v>
          </cell>
          <cell r="E1212">
            <v>1</v>
          </cell>
          <cell r="F1212">
            <v>13</v>
          </cell>
          <cell r="G1212">
            <v>64</v>
          </cell>
          <cell r="H1212">
            <v>50</v>
          </cell>
          <cell r="I1212">
            <v>48</v>
          </cell>
          <cell r="J1212">
            <v>1</v>
          </cell>
          <cell r="K1212">
            <v>336</v>
          </cell>
          <cell r="L1212">
            <v>303</v>
          </cell>
          <cell r="M1212">
            <v>210</v>
          </cell>
          <cell r="N1212">
            <v>513</v>
          </cell>
        </row>
        <row r="1213">
          <cell r="D1213" t="str">
            <v>University Elementary School</v>
          </cell>
          <cell r="F1213">
            <v>110</v>
          </cell>
          <cell r="G1213">
            <v>43</v>
          </cell>
          <cell r="H1213">
            <v>35</v>
          </cell>
          <cell r="I1213">
            <v>49</v>
          </cell>
          <cell r="K1213">
            <v>358</v>
          </cell>
          <cell r="L1213">
            <v>204</v>
          </cell>
          <cell r="M1213">
            <v>391</v>
          </cell>
          <cell r="N1213">
            <v>595</v>
          </cell>
        </row>
        <row r="1214">
          <cell r="D1214" t="str">
            <v>Early Learning Center</v>
          </cell>
          <cell r="I1214">
            <v>1</v>
          </cell>
          <cell r="K1214">
            <v>7</v>
          </cell>
          <cell r="L1214">
            <v>3</v>
          </cell>
          <cell r="M1214">
            <v>5</v>
          </cell>
          <cell r="N1214">
            <v>8</v>
          </cell>
        </row>
        <row r="1215">
          <cell r="D1215" t="str">
            <v>Pleasant Hill Elementary School</v>
          </cell>
          <cell r="E1215">
            <v>1</v>
          </cell>
          <cell r="F1215">
            <v>3</v>
          </cell>
          <cell r="H1215">
            <v>10</v>
          </cell>
          <cell r="I1215">
            <v>2</v>
          </cell>
          <cell r="K1215">
            <v>298</v>
          </cell>
          <cell r="L1215">
            <v>106</v>
          </cell>
          <cell r="M1215">
            <v>208</v>
          </cell>
          <cell r="N1215">
            <v>314</v>
          </cell>
        </row>
        <row r="1216">
          <cell r="D1216" t="str">
            <v>Lester B Sommer Elementary School</v>
          </cell>
          <cell r="E1216">
            <v>2</v>
          </cell>
          <cell r="G1216">
            <v>1</v>
          </cell>
          <cell r="H1216">
            <v>33</v>
          </cell>
          <cell r="I1216">
            <v>6</v>
          </cell>
          <cell r="K1216">
            <v>252</v>
          </cell>
          <cell r="L1216">
            <v>131</v>
          </cell>
          <cell r="M1216">
            <v>163</v>
          </cell>
          <cell r="N1216">
            <v>294</v>
          </cell>
        </row>
        <row r="1217">
          <cell r="D1217" t="str">
            <v>Northridge Middle School</v>
          </cell>
          <cell r="E1217">
            <v>1</v>
          </cell>
          <cell r="F1217">
            <v>5</v>
          </cell>
          <cell r="H1217">
            <v>19</v>
          </cell>
          <cell r="I1217">
            <v>10</v>
          </cell>
          <cell r="K1217">
            <v>368</v>
          </cell>
          <cell r="L1217">
            <v>164</v>
          </cell>
          <cell r="M1217">
            <v>239</v>
          </cell>
          <cell r="N1217">
            <v>403</v>
          </cell>
        </row>
        <row r="1218">
          <cell r="D1218" t="str">
            <v>Sugar Creek Elementary School</v>
          </cell>
          <cell r="G1218">
            <v>1</v>
          </cell>
          <cell r="H1218">
            <v>9</v>
          </cell>
          <cell r="I1218">
            <v>3</v>
          </cell>
          <cell r="K1218">
            <v>235</v>
          </cell>
          <cell r="L1218">
            <v>77</v>
          </cell>
          <cell r="M1218">
            <v>171</v>
          </cell>
          <cell r="N1218">
            <v>248</v>
          </cell>
        </row>
        <row r="1219">
          <cell r="D1219" t="str">
            <v>North Montgomery High School</v>
          </cell>
          <cell r="E1219">
            <v>1</v>
          </cell>
          <cell r="F1219">
            <v>4</v>
          </cell>
          <cell r="G1219">
            <v>1</v>
          </cell>
          <cell r="H1219">
            <v>15</v>
          </cell>
          <cell r="I1219">
            <v>14</v>
          </cell>
          <cell r="K1219">
            <v>535</v>
          </cell>
          <cell r="L1219">
            <v>187</v>
          </cell>
          <cell r="M1219">
            <v>383</v>
          </cell>
          <cell r="N1219">
            <v>570</v>
          </cell>
        </row>
        <row r="1220">
          <cell r="D1220" t="str">
            <v>Ladoga Elementary School</v>
          </cell>
          <cell r="F1220">
            <v>1</v>
          </cell>
          <cell r="G1220">
            <v>1</v>
          </cell>
          <cell r="H1220">
            <v>9</v>
          </cell>
          <cell r="I1220">
            <v>16</v>
          </cell>
          <cell r="K1220">
            <v>166</v>
          </cell>
          <cell r="L1220">
            <v>104</v>
          </cell>
          <cell r="M1220">
            <v>89</v>
          </cell>
          <cell r="N1220">
            <v>193</v>
          </cell>
        </row>
        <row r="1221">
          <cell r="D1221" t="str">
            <v>Southmont Sr High School</v>
          </cell>
          <cell r="F1221">
            <v>2</v>
          </cell>
          <cell r="G1221">
            <v>2</v>
          </cell>
          <cell r="H1221">
            <v>12</v>
          </cell>
          <cell r="I1221">
            <v>15</v>
          </cell>
          <cell r="K1221">
            <v>476</v>
          </cell>
          <cell r="L1221">
            <v>167</v>
          </cell>
          <cell r="M1221">
            <v>340</v>
          </cell>
          <cell r="N1221">
            <v>507</v>
          </cell>
        </row>
        <row r="1222">
          <cell r="D1222" t="str">
            <v>Walnut Elementary School</v>
          </cell>
          <cell r="F1222">
            <v>1</v>
          </cell>
          <cell r="H1222">
            <v>3</v>
          </cell>
          <cell r="I1222">
            <v>7</v>
          </cell>
          <cell r="K1222">
            <v>162</v>
          </cell>
          <cell r="L1222">
            <v>68</v>
          </cell>
          <cell r="M1222">
            <v>105</v>
          </cell>
          <cell r="N1222">
            <v>173</v>
          </cell>
        </row>
        <row r="1223">
          <cell r="D1223" t="str">
            <v>Southmont Jr High School</v>
          </cell>
          <cell r="E1223">
            <v>1</v>
          </cell>
          <cell r="F1223">
            <v>2</v>
          </cell>
          <cell r="G1223">
            <v>2</v>
          </cell>
          <cell r="H1223">
            <v>16</v>
          </cell>
          <cell r="I1223">
            <v>8</v>
          </cell>
          <cell r="K1223">
            <v>365</v>
          </cell>
          <cell r="L1223">
            <v>158</v>
          </cell>
          <cell r="M1223">
            <v>236</v>
          </cell>
          <cell r="N1223">
            <v>394</v>
          </cell>
        </row>
        <row r="1224">
          <cell r="D1224" t="str">
            <v>New Market Elementary School</v>
          </cell>
          <cell r="G1224">
            <v>2</v>
          </cell>
          <cell r="H1224">
            <v>24</v>
          </cell>
          <cell r="I1224">
            <v>7</v>
          </cell>
          <cell r="J1224">
            <v>1</v>
          </cell>
          <cell r="K1224">
            <v>415</v>
          </cell>
          <cell r="L1224">
            <v>173</v>
          </cell>
          <cell r="M1224">
            <v>276</v>
          </cell>
          <cell r="N1224">
            <v>449</v>
          </cell>
        </row>
        <row r="1225">
          <cell r="D1225" t="str">
            <v>Crawfordsville Sr High School</v>
          </cell>
          <cell r="E1225">
            <v>3</v>
          </cell>
          <cell r="F1225">
            <v>10</v>
          </cell>
          <cell r="G1225">
            <v>10</v>
          </cell>
          <cell r="H1225">
            <v>125</v>
          </cell>
          <cell r="I1225">
            <v>20</v>
          </cell>
          <cell r="K1225">
            <v>529</v>
          </cell>
          <cell r="L1225">
            <v>393</v>
          </cell>
          <cell r="M1225">
            <v>304</v>
          </cell>
          <cell r="N1225">
            <v>697</v>
          </cell>
        </row>
        <row r="1226">
          <cell r="D1226" t="str">
            <v>Crawfordsville Middle School</v>
          </cell>
          <cell r="F1226">
            <v>7</v>
          </cell>
          <cell r="G1226">
            <v>11</v>
          </cell>
          <cell r="H1226">
            <v>84</v>
          </cell>
          <cell r="I1226">
            <v>25</v>
          </cell>
          <cell r="K1226">
            <v>425</v>
          </cell>
          <cell r="L1226">
            <v>361</v>
          </cell>
          <cell r="M1226">
            <v>191</v>
          </cell>
          <cell r="N1226">
            <v>552</v>
          </cell>
        </row>
        <row r="1227">
          <cell r="D1227" t="str">
            <v>Mollie B Hoover Elementary School</v>
          </cell>
          <cell r="E1227">
            <v>1</v>
          </cell>
          <cell r="F1227">
            <v>5</v>
          </cell>
          <cell r="G1227">
            <v>10</v>
          </cell>
          <cell r="H1227">
            <v>80</v>
          </cell>
          <cell r="I1227">
            <v>7</v>
          </cell>
          <cell r="K1227">
            <v>303</v>
          </cell>
          <cell r="L1227">
            <v>286</v>
          </cell>
          <cell r="M1227">
            <v>120</v>
          </cell>
          <cell r="N1227">
            <v>406</v>
          </cell>
        </row>
        <row r="1228">
          <cell r="D1228" t="str">
            <v>Laura Hose Elementary School</v>
          </cell>
          <cell r="F1228">
            <v>3</v>
          </cell>
          <cell r="G1228">
            <v>14</v>
          </cell>
          <cell r="H1228">
            <v>68</v>
          </cell>
          <cell r="I1228">
            <v>6</v>
          </cell>
          <cell r="K1228">
            <v>302</v>
          </cell>
          <cell r="L1228">
            <v>256</v>
          </cell>
          <cell r="M1228">
            <v>137</v>
          </cell>
          <cell r="N1228">
            <v>393</v>
          </cell>
        </row>
        <row r="1229">
          <cell r="D1229" t="str">
            <v>Meredith Nicholson Elementary Sch</v>
          </cell>
          <cell r="F1229">
            <v>2</v>
          </cell>
          <cell r="G1229">
            <v>13</v>
          </cell>
          <cell r="H1229">
            <v>65</v>
          </cell>
          <cell r="I1229">
            <v>3</v>
          </cell>
          <cell r="K1229">
            <v>329</v>
          </cell>
          <cell r="L1229">
            <v>267</v>
          </cell>
          <cell r="M1229">
            <v>145</v>
          </cell>
          <cell r="N1229">
            <v>412</v>
          </cell>
        </row>
        <row r="1230">
          <cell r="D1230" t="str">
            <v>Anna Willson School</v>
          </cell>
          <cell r="G1230">
            <v>3</v>
          </cell>
          <cell r="H1230">
            <v>33</v>
          </cell>
          <cell r="I1230">
            <v>4</v>
          </cell>
          <cell r="K1230">
            <v>97</v>
          </cell>
          <cell r="L1230">
            <v>93</v>
          </cell>
          <cell r="M1230">
            <v>44</v>
          </cell>
          <cell r="N1230">
            <v>137</v>
          </cell>
        </row>
        <row r="1231">
          <cell r="D1231" t="str">
            <v>Monrovia Middle School</v>
          </cell>
          <cell r="G1231">
            <v>3</v>
          </cell>
          <cell r="H1231">
            <v>10</v>
          </cell>
          <cell r="I1231">
            <v>12</v>
          </cell>
          <cell r="K1231">
            <v>330</v>
          </cell>
          <cell r="L1231">
            <v>134</v>
          </cell>
          <cell r="M1231">
            <v>221</v>
          </cell>
          <cell r="N1231">
            <v>355</v>
          </cell>
        </row>
        <row r="1232">
          <cell r="D1232" t="str">
            <v>Monrovia High School</v>
          </cell>
          <cell r="F1232">
            <v>2</v>
          </cell>
          <cell r="G1232">
            <v>5</v>
          </cell>
          <cell r="H1232">
            <v>13</v>
          </cell>
          <cell r="I1232">
            <v>6</v>
          </cell>
          <cell r="K1232">
            <v>511</v>
          </cell>
          <cell r="L1232">
            <v>174</v>
          </cell>
          <cell r="M1232">
            <v>363</v>
          </cell>
          <cell r="N1232">
            <v>537</v>
          </cell>
        </row>
        <row r="1233">
          <cell r="D1233" t="str">
            <v>Monrovia Elementary School</v>
          </cell>
          <cell r="G1233">
            <v>10</v>
          </cell>
          <cell r="H1233">
            <v>11</v>
          </cell>
          <cell r="I1233">
            <v>20</v>
          </cell>
          <cell r="K1233">
            <v>589</v>
          </cell>
          <cell r="L1233">
            <v>290</v>
          </cell>
          <cell r="M1233">
            <v>340</v>
          </cell>
          <cell r="N1233">
            <v>630</v>
          </cell>
        </row>
        <row r="1234">
          <cell r="D1234" t="str">
            <v>Eminence Jr-Sr High School</v>
          </cell>
          <cell r="G1234">
            <v>1</v>
          </cell>
          <cell r="H1234">
            <v>3</v>
          </cell>
          <cell r="I1234">
            <v>1</v>
          </cell>
          <cell r="K1234">
            <v>213</v>
          </cell>
          <cell r="L1234">
            <v>85</v>
          </cell>
          <cell r="M1234">
            <v>133</v>
          </cell>
          <cell r="N1234">
            <v>218</v>
          </cell>
        </row>
        <row r="1235">
          <cell r="D1235" t="str">
            <v>Eminence Elementary School</v>
          </cell>
          <cell r="H1235">
            <v>4</v>
          </cell>
          <cell r="I1235">
            <v>4</v>
          </cell>
          <cell r="K1235">
            <v>143</v>
          </cell>
          <cell r="L1235">
            <v>69</v>
          </cell>
          <cell r="M1235">
            <v>82</v>
          </cell>
          <cell r="N1235">
            <v>151</v>
          </cell>
        </row>
        <row r="1236">
          <cell r="D1236" t="str">
            <v>Green Township Elementary School</v>
          </cell>
          <cell r="H1236">
            <v>3</v>
          </cell>
          <cell r="I1236">
            <v>1</v>
          </cell>
          <cell r="K1236">
            <v>172</v>
          </cell>
          <cell r="L1236">
            <v>46</v>
          </cell>
          <cell r="M1236">
            <v>130</v>
          </cell>
          <cell r="N1236">
            <v>176</v>
          </cell>
        </row>
        <row r="1237">
          <cell r="D1237" t="str">
            <v>Martinsville High School</v>
          </cell>
          <cell r="E1237">
            <v>6</v>
          </cell>
          <cell r="F1237">
            <v>12</v>
          </cell>
          <cell r="G1237">
            <v>8</v>
          </cell>
          <cell r="H1237">
            <v>25</v>
          </cell>
          <cell r="I1237">
            <v>25</v>
          </cell>
          <cell r="J1237">
            <v>3</v>
          </cell>
          <cell r="K1237">
            <v>1363</v>
          </cell>
          <cell r="L1237">
            <v>601</v>
          </cell>
          <cell r="M1237">
            <v>841</v>
          </cell>
          <cell r="N1237">
            <v>1442</v>
          </cell>
        </row>
        <row r="1238">
          <cell r="D1238" t="str">
            <v>John R. Wooden Middle School</v>
          </cell>
          <cell r="E1238">
            <v>2</v>
          </cell>
          <cell r="F1238">
            <v>5</v>
          </cell>
          <cell r="G1238">
            <v>9</v>
          </cell>
          <cell r="H1238">
            <v>10</v>
          </cell>
          <cell r="I1238">
            <v>12</v>
          </cell>
          <cell r="K1238">
            <v>626</v>
          </cell>
          <cell r="L1238">
            <v>325</v>
          </cell>
          <cell r="M1238">
            <v>339</v>
          </cell>
          <cell r="N1238">
            <v>664</v>
          </cell>
        </row>
        <row r="1239">
          <cell r="D1239" t="str">
            <v>Bell Intermediate Academy</v>
          </cell>
          <cell r="E1239">
            <v>2</v>
          </cell>
          <cell r="F1239">
            <v>1</v>
          </cell>
          <cell r="G1239">
            <v>5</v>
          </cell>
          <cell r="H1239">
            <v>14</v>
          </cell>
          <cell r="I1239">
            <v>13</v>
          </cell>
          <cell r="K1239">
            <v>647</v>
          </cell>
          <cell r="L1239">
            <v>340</v>
          </cell>
          <cell r="M1239">
            <v>342</v>
          </cell>
          <cell r="N1239">
            <v>682</v>
          </cell>
        </row>
        <row r="1240">
          <cell r="D1240" t="str">
            <v>Brooklyn STEM Academy</v>
          </cell>
          <cell r="H1240">
            <v>6</v>
          </cell>
          <cell r="I1240">
            <v>3</v>
          </cell>
          <cell r="K1240">
            <v>178</v>
          </cell>
          <cell r="L1240">
            <v>94</v>
          </cell>
          <cell r="M1240">
            <v>93</v>
          </cell>
          <cell r="N1240">
            <v>187</v>
          </cell>
        </row>
        <row r="1241">
          <cell r="D1241" t="str">
            <v>Centerton Elementary School</v>
          </cell>
          <cell r="F1241">
            <v>1</v>
          </cell>
          <cell r="G1241">
            <v>1</v>
          </cell>
          <cell r="H1241">
            <v>1</v>
          </cell>
          <cell r="I1241">
            <v>3</v>
          </cell>
          <cell r="K1241">
            <v>130</v>
          </cell>
          <cell r="L1241">
            <v>54</v>
          </cell>
          <cell r="M1241">
            <v>82</v>
          </cell>
          <cell r="N1241">
            <v>136</v>
          </cell>
        </row>
        <row r="1242">
          <cell r="D1242" t="str">
            <v>South Elementary School</v>
          </cell>
          <cell r="G1242">
            <v>4</v>
          </cell>
          <cell r="H1242">
            <v>9</v>
          </cell>
          <cell r="I1242">
            <v>9</v>
          </cell>
          <cell r="K1242">
            <v>249</v>
          </cell>
          <cell r="L1242">
            <v>160</v>
          </cell>
          <cell r="M1242">
            <v>111</v>
          </cell>
          <cell r="N1242">
            <v>271</v>
          </cell>
        </row>
        <row r="1243">
          <cell r="D1243" t="str">
            <v>Charles L Smith Arts Academy</v>
          </cell>
          <cell r="G1243">
            <v>1</v>
          </cell>
          <cell r="H1243">
            <v>7</v>
          </cell>
          <cell r="I1243">
            <v>17</v>
          </cell>
          <cell r="K1243">
            <v>358</v>
          </cell>
          <cell r="L1243">
            <v>248</v>
          </cell>
          <cell r="M1243">
            <v>135</v>
          </cell>
          <cell r="N1243">
            <v>383</v>
          </cell>
        </row>
        <row r="1244">
          <cell r="D1244" t="str">
            <v>Paragon Elementary School</v>
          </cell>
          <cell r="H1244">
            <v>2</v>
          </cell>
          <cell r="I1244">
            <v>7</v>
          </cell>
          <cell r="K1244">
            <v>159</v>
          </cell>
          <cell r="L1244">
            <v>105</v>
          </cell>
          <cell r="M1244">
            <v>63</v>
          </cell>
          <cell r="N1244">
            <v>168</v>
          </cell>
        </row>
        <row r="1245">
          <cell r="D1245" t="str">
            <v>Poston Road Elementary School</v>
          </cell>
          <cell r="G1245">
            <v>2</v>
          </cell>
          <cell r="H1245">
            <v>7</v>
          </cell>
          <cell r="I1245">
            <v>5</v>
          </cell>
          <cell r="K1245">
            <v>258</v>
          </cell>
          <cell r="L1245">
            <v>179</v>
          </cell>
          <cell r="M1245">
            <v>93</v>
          </cell>
          <cell r="N1245">
            <v>272</v>
          </cell>
        </row>
        <row r="1246">
          <cell r="D1246" t="str">
            <v>Mooresville High School</v>
          </cell>
          <cell r="E1246">
            <v>5</v>
          </cell>
          <cell r="F1246">
            <v>8</v>
          </cell>
          <cell r="G1246">
            <v>8</v>
          </cell>
          <cell r="H1246">
            <v>32</v>
          </cell>
          <cell r="I1246">
            <v>49</v>
          </cell>
          <cell r="J1246">
            <v>1</v>
          </cell>
          <cell r="K1246">
            <v>1269</v>
          </cell>
          <cell r="L1246">
            <v>462</v>
          </cell>
          <cell r="M1246">
            <v>910</v>
          </cell>
          <cell r="N1246">
            <v>1372</v>
          </cell>
        </row>
        <row r="1247">
          <cell r="D1247" t="str">
            <v>Paul Hadley Middle School</v>
          </cell>
          <cell r="E1247">
            <v>2</v>
          </cell>
          <cell r="F1247">
            <v>1</v>
          </cell>
          <cell r="G1247">
            <v>3</v>
          </cell>
          <cell r="H1247">
            <v>15</v>
          </cell>
          <cell r="I1247">
            <v>20</v>
          </cell>
          <cell r="K1247">
            <v>643</v>
          </cell>
          <cell r="L1247">
            <v>309</v>
          </cell>
          <cell r="M1247">
            <v>375</v>
          </cell>
          <cell r="N1247">
            <v>684</v>
          </cell>
        </row>
        <row r="1248">
          <cell r="D1248" t="str">
            <v>Neil Armstrong Elementary School</v>
          </cell>
          <cell r="E1248">
            <v>1</v>
          </cell>
          <cell r="F1248">
            <v>6</v>
          </cell>
          <cell r="G1248">
            <v>4</v>
          </cell>
          <cell r="H1248">
            <v>10</v>
          </cell>
          <cell r="I1248">
            <v>14</v>
          </cell>
          <cell r="J1248">
            <v>1</v>
          </cell>
          <cell r="K1248">
            <v>544</v>
          </cell>
          <cell r="L1248">
            <v>301</v>
          </cell>
          <cell r="M1248">
            <v>279</v>
          </cell>
          <cell r="N1248">
            <v>580</v>
          </cell>
        </row>
        <row r="1249">
          <cell r="D1249" t="str">
            <v>Newby Memorial Elementary School</v>
          </cell>
          <cell r="E1249">
            <v>4</v>
          </cell>
          <cell r="G1249">
            <v>4</v>
          </cell>
          <cell r="H1249">
            <v>9</v>
          </cell>
          <cell r="I1249">
            <v>14</v>
          </cell>
          <cell r="K1249">
            <v>326</v>
          </cell>
          <cell r="L1249">
            <v>215</v>
          </cell>
          <cell r="M1249">
            <v>142</v>
          </cell>
          <cell r="N1249">
            <v>357</v>
          </cell>
        </row>
        <row r="1250">
          <cell r="D1250" t="str">
            <v>North Madison Elementary School</v>
          </cell>
          <cell r="F1250">
            <v>2</v>
          </cell>
          <cell r="G1250">
            <v>6</v>
          </cell>
          <cell r="H1250">
            <v>20</v>
          </cell>
          <cell r="I1250">
            <v>16</v>
          </cell>
          <cell r="K1250">
            <v>552</v>
          </cell>
          <cell r="L1250">
            <v>262</v>
          </cell>
          <cell r="M1250">
            <v>334</v>
          </cell>
          <cell r="N1250">
            <v>596</v>
          </cell>
        </row>
        <row r="1251">
          <cell r="D1251" t="str">
            <v>Northwood Elementary School</v>
          </cell>
          <cell r="E1251">
            <v>1</v>
          </cell>
          <cell r="F1251">
            <v>3</v>
          </cell>
          <cell r="G1251">
            <v>2</v>
          </cell>
          <cell r="H1251">
            <v>6</v>
          </cell>
          <cell r="I1251">
            <v>22</v>
          </cell>
          <cell r="J1251">
            <v>1</v>
          </cell>
          <cell r="K1251">
            <v>479</v>
          </cell>
          <cell r="L1251">
            <v>234</v>
          </cell>
          <cell r="M1251">
            <v>280</v>
          </cell>
          <cell r="N1251">
            <v>514</v>
          </cell>
        </row>
        <row r="1252">
          <cell r="D1252" t="str">
            <v>Waverly Elementary School</v>
          </cell>
          <cell r="G1252">
            <v>2</v>
          </cell>
          <cell r="H1252">
            <v>7</v>
          </cell>
          <cell r="I1252">
            <v>10</v>
          </cell>
          <cell r="K1252">
            <v>314</v>
          </cell>
          <cell r="L1252">
            <v>130</v>
          </cell>
          <cell r="M1252">
            <v>203</v>
          </cell>
          <cell r="N1252">
            <v>333</v>
          </cell>
        </row>
        <row r="1253">
          <cell r="D1253" t="str">
            <v>Morocco Elementary School</v>
          </cell>
          <cell r="H1253">
            <v>10</v>
          </cell>
          <cell r="I1253">
            <v>5</v>
          </cell>
          <cell r="K1253">
            <v>134</v>
          </cell>
          <cell r="L1253">
            <v>88</v>
          </cell>
          <cell r="M1253">
            <v>61</v>
          </cell>
          <cell r="N1253">
            <v>149</v>
          </cell>
        </row>
        <row r="1254">
          <cell r="D1254" t="str">
            <v>Lake Village Elementary School</v>
          </cell>
          <cell r="F1254">
            <v>1</v>
          </cell>
          <cell r="H1254">
            <v>6</v>
          </cell>
          <cell r="I1254">
            <v>3</v>
          </cell>
          <cell r="J1254">
            <v>2</v>
          </cell>
          <cell r="K1254">
            <v>190</v>
          </cell>
          <cell r="L1254">
            <v>100</v>
          </cell>
          <cell r="M1254">
            <v>102</v>
          </cell>
          <cell r="N1254">
            <v>202</v>
          </cell>
        </row>
        <row r="1255">
          <cell r="D1255" t="str">
            <v>Lincoln Elementary School</v>
          </cell>
          <cell r="G1255">
            <v>1</v>
          </cell>
          <cell r="H1255">
            <v>51</v>
          </cell>
          <cell r="K1255">
            <v>259</v>
          </cell>
          <cell r="L1255">
            <v>181</v>
          </cell>
          <cell r="M1255">
            <v>130</v>
          </cell>
          <cell r="N1255">
            <v>311</v>
          </cell>
        </row>
        <row r="1256">
          <cell r="D1256" t="str">
            <v>North Newton Jr-Sr High School</v>
          </cell>
          <cell r="E1256">
            <v>6</v>
          </cell>
          <cell r="H1256">
            <v>39</v>
          </cell>
          <cell r="I1256">
            <v>12</v>
          </cell>
          <cell r="K1256">
            <v>515</v>
          </cell>
          <cell r="L1256">
            <v>271</v>
          </cell>
          <cell r="M1256">
            <v>301</v>
          </cell>
          <cell r="N1256">
            <v>572</v>
          </cell>
        </row>
        <row r="1257">
          <cell r="D1257" t="str">
            <v>South Newton Senior High School</v>
          </cell>
          <cell r="G1257">
            <v>5</v>
          </cell>
          <cell r="H1257">
            <v>20</v>
          </cell>
          <cell r="I1257">
            <v>4</v>
          </cell>
          <cell r="K1257">
            <v>196</v>
          </cell>
          <cell r="L1257">
            <v>114</v>
          </cell>
          <cell r="M1257">
            <v>111</v>
          </cell>
          <cell r="N1257">
            <v>225</v>
          </cell>
        </row>
        <row r="1258">
          <cell r="D1258" t="str">
            <v>South Newton Elementary School</v>
          </cell>
          <cell r="G1258">
            <v>1</v>
          </cell>
          <cell r="H1258">
            <v>47</v>
          </cell>
          <cell r="I1258">
            <v>4</v>
          </cell>
          <cell r="J1258">
            <v>2</v>
          </cell>
          <cell r="K1258">
            <v>362</v>
          </cell>
          <cell r="L1258">
            <v>272</v>
          </cell>
          <cell r="M1258">
            <v>144</v>
          </cell>
          <cell r="N1258">
            <v>416</v>
          </cell>
        </row>
        <row r="1259">
          <cell r="D1259" t="str">
            <v>South Newton Middle School</v>
          </cell>
          <cell r="G1259">
            <v>1</v>
          </cell>
          <cell r="H1259">
            <v>24</v>
          </cell>
          <cell r="I1259">
            <v>3</v>
          </cell>
          <cell r="K1259">
            <v>174</v>
          </cell>
          <cell r="L1259">
            <v>135</v>
          </cell>
          <cell r="M1259">
            <v>67</v>
          </cell>
          <cell r="N1259">
            <v>202</v>
          </cell>
        </row>
        <row r="1260">
          <cell r="D1260" t="str">
            <v>Central Noble Primary School</v>
          </cell>
          <cell r="E1260">
            <v>1</v>
          </cell>
          <cell r="G1260">
            <v>2</v>
          </cell>
          <cell r="H1260">
            <v>13</v>
          </cell>
          <cell r="I1260">
            <v>7</v>
          </cell>
          <cell r="K1260">
            <v>228</v>
          </cell>
          <cell r="L1260">
            <v>106</v>
          </cell>
          <cell r="M1260">
            <v>145</v>
          </cell>
          <cell r="N1260">
            <v>251</v>
          </cell>
        </row>
        <row r="1261">
          <cell r="D1261" t="str">
            <v>Central Noble Junior Senior HS</v>
          </cell>
          <cell r="F1261">
            <v>1</v>
          </cell>
          <cell r="G1261">
            <v>3</v>
          </cell>
          <cell r="H1261">
            <v>21</v>
          </cell>
          <cell r="I1261">
            <v>12</v>
          </cell>
          <cell r="J1261">
            <v>1</v>
          </cell>
          <cell r="K1261">
            <v>695</v>
          </cell>
          <cell r="L1261">
            <v>262</v>
          </cell>
          <cell r="M1261">
            <v>471</v>
          </cell>
          <cell r="N1261">
            <v>733</v>
          </cell>
        </row>
        <row r="1262">
          <cell r="D1262" t="str">
            <v>Central Noble Elementary School</v>
          </cell>
          <cell r="F1262">
            <v>2</v>
          </cell>
          <cell r="H1262">
            <v>9</v>
          </cell>
          <cell r="I1262">
            <v>7</v>
          </cell>
          <cell r="K1262">
            <v>245</v>
          </cell>
          <cell r="L1262">
            <v>125</v>
          </cell>
          <cell r="M1262">
            <v>138</v>
          </cell>
          <cell r="N1262">
            <v>263</v>
          </cell>
        </row>
        <row r="1263">
          <cell r="D1263" t="str">
            <v>Avilla Elementary School</v>
          </cell>
          <cell r="F1263">
            <v>1</v>
          </cell>
          <cell r="G1263">
            <v>3</v>
          </cell>
          <cell r="H1263">
            <v>12</v>
          </cell>
          <cell r="I1263">
            <v>4</v>
          </cell>
          <cell r="K1263">
            <v>339</v>
          </cell>
          <cell r="L1263">
            <v>147</v>
          </cell>
          <cell r="M1263">
            <v>212</v>
          </cell>
          <cell r="N1263">
            <v>359</v>
          </cell>
        </row>
        <row r="1264">
          <cell r="D1264" t="str">
            <v>East Noble High School</v>
          </cell>
          <cell r="E1264">
            <v>1</v>
          </cell>
          <cell r="F1264">
            <v>14</v>
          </cell>
          <cell r="G1264">
            <v>9</v>
          </cell>
          <cell r="H1264">
            <v>80</v>
          </cell>
          <cell r="I1264">
            <v>17</v>
          </cell>
          <cell r="J1264">
            <v>1</v>
          </cell>
          <cell r="K1264">
            <v>1069</v>
          </cell>
          <cell r="L1264">
            <v>427</v>
          </cell>
          <cell r="M1264">
            <v>764</v>
          </cell>
          <cell r="N1264">
            <v>1191</v>
          </cell>
        </row>
        <row r="1265">
          <cell r="D1265" t="str">
            <v>East Noble Middle School</v>
          </cell>
          <cell r="F1265">
            <v>1</v>
          </cell>
          <cell r="G1265">
            <v>1</v>
          </cell>
          <cell r="H1265">
            <v>45</v>
          </cell>
          <cell r="I1265">
            <v>12</v>
          </cell>
          <cell r="K1265">
            <v>743</v>
          </cell>
          <cell r="L1265">
            <v>388</v>
          </cell>
          <cell r="M1265">
            <v>414</v>
          </cell>
          <cell r="N1265">
            <v>802</v>
          </cell>
        </row>
        <row r="1266">
          <cell r="D1266" t="str">
            <v>Rome City Elementary School</v>
          </cell>
          <cell r="F1266">
            <v>1</v>
          </cell>
          <cell r="G1266">
            <v>2</v>
          </cell>
          <cell r="H1266">
            <v>10</v>
          </cell>
          <cell r="I1266">
            <v>3</v>
          </cell>
          <cell r="K1266">
            <v>261</v>
          </cell>
          <cell r="L1266">
            <v>190</v>
          </cell>
          <cell r="M1266">
            <v>87</v>
          </cell>
          <cell r="N1266">
            <v>277</v>
          </cell>
        </row>
        <row r="1267">
          <cell r="D1267" t="str">
            <v>North Side Elementary School</v>
          </cell>
          <cell r="E1267">
            <v>1</v>
          </cell>
          <cell r="F1267">
            <v>1</v>
          </cell>
          <cell r="G1267">
            <v>2</v>
          </cell>
          <cell r="H1267">
            <v>22</v>
          </cell>
          <cell r="I1267">
            <v>10</v>
          </cell>
          <cell r="K1267">
            <v>326</v>
          </cell>
          <cell r="L1267">
            <v>223</v>
          </cell>
          <cell r="M1267">
            <v>139</v>
          </cell>
          <cell r="N1267">
            <v>362</v>
          </cell>
        </row>
        <row r="1268">
          <cell r="D1268" t="str">
            <v>South Side Elementary School</v>
          </cell>
          <cell r="F1268">
            <v>1</v>
          </cell>
          <cell r="G1268">
            <v>2</v>
          </cell>
          <cell r="H1268">
            <v>49</v>
          </cell>
          <cell r="I1268">
            <v>10</v>
          </cell>
          <cell r="K1268">
            <v>280</v>
          </cell>
          <cell r="L1268">
            <v>225</v>
          </cell>
          <cell r="M1268">
            <v>117</v>
          </cell>
          <cell r="N1268">
            <v>342</v>
          </cell>
        </row>
        <row r="1269">
          <cell r="D1269" t="str">
            <v>Wayne Center Elem School</v>
          </cell>
          <cell r="E1269">
            <v>1</v>
          </cell>
          <cell r="F1269">
            <v>2</v>
          </cell>
          <cell r="G1269">
            <v>4</v>
          </cell>
          <cell r="H1269">
            <v>5</v>
          </cell>
          <cell r="I1269">
            <v>4</v>
          </cell>
          <cell r="K1269">
            <v>272</v>
          </cell>
          <cell r="L1269">
            <v>113</v>
          </cell>
          <cell r="M1269">
            <v>175</v>
          </cell>
          <cell r="N1269">
            <v>288</v>
          </cell>
        </row>
        <row r="1270">
          <cell r="D1270" t="str">
            <v>West Noble High School</v>
          </cell>
          <cell r="G1270">
            <v>2</v>
          </cell>
          <cell r="H1270">
            <v>352</v>
          </cell>
          <cell r="I1270">
            <v>3</v>
          </cell>
          <cell r="K1270">
            <v>326</v>
          </cell>
          <cell r="L1270">
            <v>354</v>
          </cell>
          <cell r="M1270">
            <v>329</v>
          </cell>
          <cell r="N1270">
            <v>683</v>
          </cell>
        </row>
        <row r="1271">
          <cell r="D1271" t="str">
            <v>West Noble Primary School</v>
          </cell>
          <cell r="E1271">
            <v>1</v>
          </cell>
          <cell r="G1271">
            <v>3</v>
          </cell>
          <cell r="H1271">
            <v>194</v>
          </cell>
          <cell r="I1271">
            <v>7</v>
          </cell>
          <cell r="K1271">
            <v>157</v>
          </cell>
          <cell r="L1271">
            <v>221</v>
          </cell>
          <cell r="M1271">
            <v>141</v>
          </cell>
          <cell r="N1271">
            <v>362</v>
          </cell>
        </row>
        <row r="1272">
          <cell r="D1272" t="str">
            <v>West Noble Middle School</v>
          </cell>
          <cell r="F1272">
            <v>4</v>
          </cell>
          <cell r="G1272">
            <v>1</v>
          </cell>
          <cell r="H1272">
            <v>369</v>
          </cell>
          <cell r="I1272">
            <v>8</v>
          </cell>
          <cell r="K1272">
            <v>339</v>
          </cell>
          <cell r="L1272">
            <v>428</v>
          </cell>
          <cell r="M1272">
            <v>293</v>
          </cell>
          <cell r="N1272">
            <v>721</v>
          </cell>
        </row>
        <row r="1273">
          <cell r="D1273" t="str">
            <v>West Noble Elementary School</v>
          </cell>
          <cell r="E1273">
            <v>1</v>
          </cell>
          <cell r="F1273">
            <v>4</v>
          </cell>
          <cell r="H1273">
            <v>278</v>
          </cell>
          <cell r="I1273">
            <v>5</v>
          </cell>
          <cell r="K1273">
            <v>251</v>
          </cell>
          <cell r="L1273">
            <v>323</v>
          </cell>
          <cell r="M1273">
            <v>216</v>
          </cell>
          <cell r="N1273">
            <v>539</v>
          </cell>
        </row>
        <row r="1274">
          <cell r="D1274" t="str">
            <v>Ohio County Elementary School</v>
          </cell>
          <cell r="F1274">
            <v>5</v>
          </cell>
          <cell r="H1274">
            <v>4</v>
          </cell>
          <cell r="I1274">
            <v>3</v>
          </cell>
          <cell r="K1274">
            <v>350</v>
          </cell>
          <cell r="L1274">
            <v>166</v>
          </cell>
          <cell r="M1274">
            <v>196</v>
          </cell>
          <cell r="N1274">
            <v>362</v>
          </cell>
        </row>
        <row r="1275">
          <cell r="D1275" t="str">
            <v>Ohio County Middle School</v>
          </cell>
          <cell r="F1275">
            <v>1</v>
          </cell>
          <cell r="H1275">
            <v>1</v>
          </cell>
          <cell r="I1275">
            <v>5</v>
          </cell>
          <cell r="K1275">
            <v>172</v>
          </cell>
          <cell r="L1275">
            <v>77</v>
          </cell>
          <cell r="M1275">
            <v>102</v>
          </cell>
          <cell r="N1275">
            <v>179</v>
          </cell>
        </row>
        <row r="1276">
          <cell r="D1276" t="str">
            <v>Rising Sun High School</v>
          </cell>
          <cell r="F1276">
            <v>3</v>
          </cell>
          <cell r="G1276">
            <v>2</v>
          </cell>
          <cell r="H1276">
            <v>4</v>
          </cell>
          <cell r="I1276">
            <v>1</v>
          </cell>
          <cell r="K1276">
            <v>246</v>
          </cell>
          <cell r="L1276">
            <v>91</v>
          </cell>
          <cell r="M1276">
            <v>165</v>
          </cell>
          <cell r="N1276">
            <v>256</v>
          </cell>
        </row>
        <row r="1277">
          <cell r="D1277" t="str">
            <v>Orleans Jr-Sr High School</v>
          </cell>
          <cell r="E1277">
            <v>1</v>
          </cell>
          <cell r="F1277">
            <v>1</v>
          </cell>
          <cell r="H1277">
            <v>1</v>
          </cell>
          <cell r="I1277">
            <v>3</v>
          </cell>
          <cell r="K1277">
            <v>369</v>
          </cell>
          <cell r="L1277">
            <v>204</v>
          </cell>
          <cell r="M1277">
            <v>171</v>
          </cell>
          <cell r="N1277">
            <v>375</v>
          </cell>
        </row>
        <row r="1278">
          <cell r="D1278" t="str">
            <v>Orleans Elementary School</v>
          </cell>
          <cell r="G1278">
            <v>2</v>
          </cell>
          <cell r="H1278">
            <v>6</v>
          </cell>
          <cell r="I1278">
            <v>10</v>
          </cell>
          <cell r="K1278">
            <v>472</v>
          </cell>
          <cell r="L1278">
            <v>276</v>
          </cell>
          <cell r="M1278">
            <v>214</v>
          </cell>
          <cell r="N1278">
            <v>490</v>
          </cell>
        </row>
        <row r="1279">
          <cell r="D1279" t="str">
            <v>Paoli Jr &amp; Sr High School</v>
          </cell>
          <cell r="E1279">
            <v>1</v>
          </cell>
          <cell r="F1279">
            <v>4</v>
          </cell>
          <cell r="G1279">
            <v>1</v>
          </cell>
          <cell r="H1279">
            <v>17</v>
          </cell>
          <cell r="I1279">
            <v>15</v>
          </cell>
          <cell r="K1279">
            <v>617</v>
          </cell>
          <cell r="L1279">
            <v>333</v>
          </cell>
          <cell r="M1279">
            <v>322</v>
          </cell>
          <cell r="N1279">
            <v>655</v>
          </cell>
        </row>
        <row r="1280">
          <cell r="D1280" t="str">
            <v>Throop Elementary School</v>
          </cell>
          <cell r="E1280">
            <v>2</v>
          </cell>
          <cell r="F1280">
            <v>2</v>
          </cell>
          <cell r="G1280">
            <v>10</v>
          </cell>
          <cell r="H1280">
            <v>9</v>
          </cell>
          <cell r="I1280">
            <v>13</v>
          </cell>
          <cell r="J1280">
            <v>1</v>
          </cell>
          <cell r="K1280">
            <v>686</v>
          </cell>
          <cell r="L1280">
            <v>426</v>
          </cell>
          <cell r="M1280">
            <v>297</v>
          </cell>
          <cell r="N1280">
            <v>723</v>
          </cell>
        </row>
        <row r="1281">
          <cell r="D1281" t="str">
            <v>Springs Valley Comm High School</v>
          </cell>
          <cell r="E1281">
            <v>2</v>
          </cell>
          <cell r="G1281">
            <v>18</v>
          </cell>
          <cell r="H1281">
            <v>23</v>
          </cell>
          <cell r="I1281">
            <v>34</v>
          </cell>
          <cell r="K1281">
            <v>391</v>
          </cell>
          <cell r="L1281">
            <v>205</v>
          </cell>
          <cell r="M1281">
            <v>263</v>
          </cell>
          <cell r="N1281">
            <v>468</v>
          </cell>
        </row>
        <row r="1282">
          <cell r="D1282" t="str">
            <v>Springs Valley Elementary School</v>
          </cell>
          <cell r="E1282">
            <v>1</v>
          </cell>
          <cell r="F1282">
            <v>2</v>
          </cell>
          <cell r="G1282">
            <v>4</v>
          </cell>
          <cell r="H1282">
            <v>14</v>
          </cell>
          <cell r="I1282">
            <v>21</v>
          </cell>
          <cell r="K1282">
            <v>325</v>
          </cell>
          <cell r="L1282">
            <v>189</v>
          </cell>
          <cell r="M1282">
            <v>178</v>
          </cell>
          <cell r="N1282">
            <v>367</v>
          </cell>
        </row>
        <row r="1283">
          <cell r="D1283" t="str">
            <v>Owen Valley Middle School</v>
          </cell>
          <cell r="E1283">
            <v>1</v>
          </cell>
          <cell r="F1283">
            <v>3</v>
          </cell>
          <cell r="G1283">
            <v>2</v>
          </cell>
          <cell r="H1283">
            <v>5</v>
          </cell>
          <cell r="I1283">
            <v>8</v>
          </cell>
          <cell r="K1283">
            <v>374</v>
          </cell>
          <cell r="L1283">
            <v>216</v>
          </cell>
          <cell r="M1283">
            <v>177</v>
          </cell>
          <cell r="N1283">
            <v>393</v>
          </cell>
        </row>
        <row r="1284">
          <cell r="D1284" t="str">
            <v>Patricksburg Elementary School</v>
          </cell>
          <cell r="H1284">
            <v>1</v>
          </cell>
          <cell r="I1284">
            <v>5</v>
          </cell>
          <cell r="K1284">
            <v>119</v>
          </cell>
          <cell r="L1284">
            <v>92</v>
          </cell>
          <cell r="M1284">
            <v>33</v>
          </cell>
          <cell r="N1284">
            <v>125</v>
          </cell>
        </row>
        <row r="1285">
          <cell r="D1285" t="str">
            <v>Gosport Elementary School</v>
          </cell>
          <cell r="G1285">
            <v>1</v>
          </cell>
          <cell r="I1285">
            <v>9</v>
          </cell>
          <cell r="K1285">
            <v>157</v>
          </cell>
          <cell r="L1285">
            <v>117</v>
          </cell>
          <cell r="M1285">
            <v>50</v>
          </cell>
          <cell r="N1285">
            <v>167</v>
          </cell>
        </row>
        <row r="1286">
          <cell r="D1286" t="str">
            <v>Owen Valley Community High School</v>
          </cell>
          <cell r="E1286">
            <v>4</v>
          </cell>
          <cell r="F1286">
            <v>12</v>
          </cell>
          <cell r="G1286">
            <v>4</v>
          </cell>
          <cell r="H1286">
            <v>6</v>
          </cell>
          <cell r="I1286">
            <v>17</v>
          </cell>
          <cell r="K1286">
            <v>709</v>
          </cell>
          <cell r="L1286">
            <v>336</v>
          </cell>
          <cell r="M1286">
            <v>416</v>
          </cell>
          <cell r="N1286">
            <v>752</v>
          </cell>
        </row>
        <row r="1287">
          <cell r="D1287" t="str">
            <v>Spencer Elementary School</v>
          </cell>
          <cell r="F1287">
            <v>6</v>
          </cell>
          <cell r="G1287">
            <v>6</v>
          </cell>
          <cell r="H1287">
            <v>13</v>
          </cell>
          <cell r="I1287">
            <v>23</v>
          </cell>
          <cell r="K1287">
            <v>633</v>
          </cell>
          <cell r="L1287">
            <v>365</v>
          </cell>
          <cell r="M1287">
            <v>316</v>
          </cell>
          <cell r="N1287">
            <v>681</v>
          </cell>
        </row>
        <row r="1288">
          <cell r="D1288" t="str">
            <v>McCormick's Creek Elementary Sch</v>
          </cell>
          <cell r="E1288">
            <v>4</v>
          </cell>
          <cell r="F1288">
            <v>1</v>
          </cell>
          <cell r="G1288">
            <v>2</v>
          </cell>
          <cell r="H1288">
            <v>9</v>
          </cell>
          <cell r="I1288">
            <v>12</v>
          </cell>
          <cell r="K1288">
            <v>357</v>
          </cell>
          <cell r="L1288">
            <v>204</v>
          </cell>
          <cell r="M1288">
            <v>181</v>
          </cell>
          <cell r="N1288">
            <v>385</v>
          </cell>
        </row>
        <row r="1289">
          <cell r="D1289" t="str">
            <v>Rosedale Elementary School</v>
          </cell>
          <cell r="E1289">
            <v>2</v>
          </cell>
          <cell r="G1289">
            <v>1</v>
          </cell>
          <cell r="H1289">
            <v>2</v>
          </cell>
          <cell r="I1289">
            <v>3</v>
          </cell>
          <cell r="J1289">
            <v>1</v>
          </cell>
          <cell r="K1289">
            <v>331</v>
          </cell>
          <cell r="L1289">
            <v>163</v>
          </cell>
          <cell r="M1289">
            <v>177</v>
          </cell>
          <cell r="N1289">
            <v>340</v>
          </cell>
        </row>
        <row r="1290">
          <cell r="D1290" t="str">
            <v>Riverton Parke Jr-Sr High School</v>
          </cell>
          <cell r="E1290">
            <v>1</v>
          </cell>
          <cell r="G1290">
            <v>2</v>
          </cell>
          <cell r="H1290">
            <v>14</v>
          </cell>
          <cell r="I1290">
            <v>2</v>
          </cell>
          <cell r="J1290">
            <v>1</v>
          </cell>
          <cell r="K1290">
            <v>430</v>
          </cell>
          <cell r="L1290">
            <v>242</v>
          </cell>
          <cell r="M1290">
            <v>208</v>
          </cell>
          <cell r="N1290">
            <v>450</v>
          </cell>
        </row>
        <row r="1291">
          <cell r="D1291" t="str">
            <v>Montezuma Elementary School</v>
          </cell>
          <cell r="G1291">
            <v>3</v>
          </cell>
          <cell r="H1291">
            <v>23</v>
          </cell>
          <cell r="I1291">
            <v>1</v>
          </cell>
          <cell r="J1291">
            <v>2</v>
          </cell>
          <cell r="K1291">
            <v>249</v>
          </cell>
          <cell r="L1291">
            <v>170</v>
          </cell>
          <cell r="M1291">
            <v>108</v>
          </cell>
          <cell r="N1291">
            <v>278</v>
          </cell>
        </row>
        <row r="1292">
          <cell r="D1292" t="str">
            <v>Perry Central Elementary School</v>
          </cell>
          <cell r="E1292">
            <v>1</v>
          </cell>
          <cell r="G1292">
            <v>1</v>
          </cell>
          <cell r="H1292">
            <v>6</v>
          </cell>
          <cell r="I1292">
            <v>15</v>
          </cell>
          <cell r="J1292">
            <v>1</v>
          </cell>
          <cell r="K1292">
            <v>674</v>
          </cell>
          <cell r="L1292">
            <v>311</v>
          </cell>
          <cell r="M1292">
            <v>387</v>
          </cell>
          <cell r="N1292">
            <v>698</v>
          </cell>
        </row>
        <row r="1293">
          <cell r="D1293" t="str">
            <v>Perry Central Jr-Sr High School</v>
          </cell>
          <cell r="H1293">
            <v>10</v>
          </cell>
          <cell r="I1293">
            <v>13</v>
          </cell>
          <cell r="K1293">
            <v>546</v>
          </cell>
          <cell r="L1293">
            <v>234</v>
          </cell>
          <cell r="M1293">
            <v>335</v>
          </cell>
          <cell r="N1293">
            <v>569</v>
          </cell>
        </row>
        <row r="1294">
          <cell r="D1294" t="str">
            <v>Cannelton Elementary &amp; High School</v>
          </cell>
          <cell r="F1294">
            <v>1</v>
          </cell>
          <cell r="H1294">
            <v>8</v>
          </cell>
          <cell r="I1294">
            <v>18</v>
          </cell>
          <cell r="K1294">
            <v>252</v>
          </cell>
          <cell r="L1294">
            <v>212</v>
          </cell>
          <cell r="M1294">
            <v>67</v>
          </cell>
          <cell r="N1294">
            <v>279</v>
          </cell>
        </row>
        <row r="1295">
          <cell r="D1295" t="str">
            <v>Tell City Jr-Sr High School</v>
          </cell>
          <cell r="E1295">
            <v>4</v>
          </cell>
          <cell r="F1295">
            <v>8</v>
          </cell>
          <cell r="G1295">
            <v>2</v>
          </cell>
          <cell r="H1295">
            <v>19</v>
          </cell>
          <cell r="I1295">
            <v>19</v>
          </cell>
          <cell r="J1295">
            <v>1</v>
          </cell>
          <cell r="K1295">
            <v>591</v>
          </cell>
          <cell r="L1295">
            <v>267</v>
          </cell>
          <cell r="M1295">
            <v>377</v>
          </cell>
          <cell r="N1295">
            <v>644</v>
          </cell>
        </row>
        <row r="1296">
          <cell r="D1296" t="str">
            <v>William Tell Elementary School</v>
          </cell>
          <cell r="E1296">
            <v>2</v>
          </cell>
          <cell r="F1296">
            <v>14</v>
          </cell>
          <cell r="G1296">
            <v>9</v>
          </cell>
          <cell r="H1296">
            <v>14</v>
          </cell>
          <cell r="I1296">
            <v>22</v>
          </cell>
          <cell r="K1296">
            <v>720</v>
          </cell>
          <cell r="L1296">
            <v>385</v>
          </cell>
          <cell r="M1296">
            <v>396</v>
          </cell>
          <cell r="N1296">
            <v>781</v>
          </cell>
        </row>
        <row r="1297">
          <cell r="D1297" t="str">
            <v>Rockville Elementary School</v>
          </cell>
          <cell r="E1297">
            <v>1</v>
          </cell>
          <cell r="G1297">
            <v>3</v>
          </cell>
          <cell r="H1297">
            <v>12</v>
          </cell>
          <cell r="I1297">
            <v>9</v>
          </cell>
          <cell r="K1297">
            <v>305</v>
          </cell>
          <cell r="L1297">
            <v>211</v>
          </cell>
          <cell r="M1297">
            <v>119</v>
          </cell>
          <cell r="N1297">
            <v>330</v>
          </cell>
        </row>
        <row r="1298">
          <cell r="D1298" t="str">
            <v>Turkey Run Elementary School</v>
          </cell>
          <cell r="E1298">
            <v>1</v>
          </cell>
          <cell r="H1298">
            <v>2</v>
          </cell>
          <cell r="I1298">
            <v>6</v>
          </cell>
          <cell r="K1298">
            <v>211</v>
          </cell>
          <cell r="L1298">
            <v>120</v>
          </cell>
          <cell r="M1298">
            <v>100</v>
          </cell>
          <cell r="N1298">
            <v>220</v>
          </cell>
        </row>
        <row r="1299">
          <cell r="D1299" t="str">
            <v>Parke Heritage Middle School</v>
          </cell>
          <cell r="G1299">
            <v>1</v>
          </cell>
          <cell r="H1299">
            <v>7</v>
          </cell>
          <cell r="I1299">
            <v>9</v>
          </cell>
          <cell r="K1299">
            <v>243</v>
          </cell>
          <cell r="L1299">
            <v>148</v>
          </cell>
          <cell r="M1299">
            <v>112</v>
          </cell>
          <cell r="N1299">
            <v>260</v>
          </cell>
        </row>
        <row r="1300">
          <cell r="D1300" t="str">
            <v>Parke Heritage High School</v>
          </cell>
          <cell r="F1300">
            <v>2</v>
          </cell>
          <cell r="H1300">
            <v>3</v>
          </cell>
          <cell r="I1300">
            <v>11</v>
          </cell>
          <cell r="K1300">
            <v>320</v>
          </cell>
          <cell r="L1300">
            <v>176</v>
          </cell>
          <cell r="M1300">
            <v>160</v>
          </cell>
          <cell r="N1300">
            <v>336</v>
          </cell>
        </row>
        <row r="1301">
          <cell r="D1301" t="str">
            <v>Pike Central High School</v>
          </cell>
          <cell r="E1301">
            <v>2</v>
          </cell>
          <cell r="F1301">
            <v>4</v>
          </cell>
          <cell r="G1301">
            <v>6</v>
          </cell>
          <cell r="H1301">
            <v>12</v>
          </cell>
          <cell r="I1301">
            <v>10</v>
          </cell>
          <cell r="K1301">
            <v>534</v>
          </cell>
          <cell r="L1301">
            <v>202</v>
          </cell>
          <cell r="M1301">
            <v>366</v>
          </cell>
          <cell r="N1301">
            <v>568</v>
          </cell>
        </row>
        <row r="1302">
          <cell r="D1302" t="str">
            <v>Pike Central Middle School</v>
          </cell>
          <cell r="H1302">
            <v>3</v>
          </cell>
          <cell r="I1302">
            <v>11</v>
          </cell>
          <cell r="K1302">
            <v>411</v>
          </cell>
          <cell r="L1302">
            <v>165</v>
          </cell>
          <cell r="M1302">
            <v>260</v>
          </cell>
          <cell r="N1302">
            <v>425</v>
          </cell>
        </row>
        <row r="1303">
          <cell r="D1303" t="str">
            <v>Winslow Elementary School</v>
          </cell>
          <cell r="H1303">
            <v>1</v>
          </cell>
          <cell r="I1303">
            <v>11</v>
          </cell>
          <cell r="K1303">
            <v>278</v>
          </cell>
          <cell r="L1303">
            <v>142</v>
          </cell>
          <cell r="M1303">
            <v>148</v>
          </cell>
          <cell r="N1303">
            <v>290</v>
          </cell>
        </row>
        <row r="1304">
          <cell r="D1304" t="str">
            <v>Petersburg Elementary School</v>
          </cell>
          <cell r="E1304">
            <v>2</v>
          </cell>
          <cell r="F1304">
            <v>1</v>
          </cell>
          <cell r="G1304">
            <v>1</v>
          </cell>
          <cell r="H1304">
            <v>14</v>
          </cell>
          <cell r="I1304">
            <v>12</v>
          </cell>
          <cell r="K1304">
            <v>436</v>
          </cell>
          <cell r="L1304">
            <v>214</v>
          </cell>
          <cell r="M1304">
            <v>252</v>
          </cell>
          <cell r="N1304">
            <v>466</v>
          </cell>
        </row>
        <row r="1305">
          <cell r="D1305" t="str">
            <v>Hebron High School</v>
          </cell>
          <cell r="F1305">
            <v>2</v>
          </cell>
          <cell r="G1305">
            <v>4</v>
          </cell>
          <cell r="H1305">
            <v>47</v>
          </cell>
          <cell r="I1305">
            <v>9</v>
          </cell>
          <cell r="K1305">
            <v>313</v>
          </cell>
          <cell r="L1305">
            <v>122</v>
          </cell>
          <cell r="M1305">
            <v>253</v>
          </cell>
          <cell r="N1305">
            <v>375</v>
          </cell>
        </row>
        <row r="1306">
          <cell r="D1306" t="str">
            <v>Hebron Middle School</v>
          </cell>
          <cell r="E1306">
            <v>3</v>
          </cell>
          <cell r="F1306">
            <v>2</v>
          </cell>
          <cell r="G1306">
            <v>7</v>
          </cell>
          <cell r="H1306">
            <v>30</v>
          </cell>
          <cell r="I1306">
            <v>6</v>
          </cell>
          <cell r="K1306">
            <v>245</v>
          </cell>
          <cell r="L1306">
            <v>103</v>
          </cell>
          <cell r="M1306">
            <v>190</v>
          </cell>
          <cell r="N1306">
            <v>293</v>
          </cell>
        </row>
        <row r="1307">
          <cell r="D1307" t="str">
            <v>Hebron Elementary School</v>
          </cell>
          <cell r="E1307">
            <v>1</v>
          </cell>
          <cell r="F1307">
            <v>3</v>
          </cell>
          <cell r="G1307">
            <v>16</v>
          </cell>
          <cell r="H1307">
            <v>59</v>
          </cell>
          <cell r="I1307">
            <v>10</v>
          </cell>
          <cell r="K1307">
            <v>387</v>
          </cell>
          <cell r="L1307">
            <v>192</v>
          </cell>
          <cell r="M1307">
            <v>284</v>
          </cell>
          <cell r="N1307">
            <v>476</v>
          </cell>
        </row>
        <row r="1308">
          <cell r="D1308" t="str">
            <v>Jackson Elementary School</v>
          </cell>
          <cell r="F1308">
            <v>2</v>
          </cell>
          <cell r="G1308">
            <v>2</v>
          </cell>
          <cell r="H1308">
            <v>47</v>
          </cell>
          <cell r="I1308">
            <v>6</v>
          </cell>
          <cell r="K1308">
            <v>238</v>
          </cell>
          <cell r="L1308">
            <v>49</v>
          </cell>
          <cell r="M1308">
            <v>246</v>
          </cell>
          <cell r="N1308">
            <v>295</v>
          </cell>
        </row>
        <row r="1309">
          <cell r="D1309" t="str">
            <v>Brummitt Elementary School</v>
          </cell>
          <cell r="F1309">
            <v>8</v>
          </cell>
          <cell r="G1309">
            <v>11</v>
          </cell>
          <cell r="H1309">
            <v>32</v>
          </cell>
          <cell r="I1309">
            <v>22</v>
          </cell>
          <cell r="K1309">
            <v>260</v>
          </cell>
          <cell r="L1309">
            <v>84</v>
          </cell>
          <cell r="M1309">
            <v>249</v>
          </cell>
          <cell r="N1309">
            <v>333</v>
          </cell>
        </row>
        <row r="1310">
          <cell r="D1310" t="str">
            <v>Liberty Intermediate School</v>
          </cell>
          <cell r="E1310">
            <v>1</v>
          </cell>
          <cell r="F1310">
            <v>3</v>
          </cell>
          <cell r="G1310">
            <v>8</v>
          </cell>
          <cell r="H1310">
            <v>42</v>
          </cell>
          <cell r="I1310">
            <v>10</v>
          </cell>
          <cell r="K1310">
            <v>302</v>
          </cell>
          <cell r="L1310">
            <v>100</v>
          </cell>
          <cell r="M1310">
            <v>266</v>
          </cell>
          <cell r="N1310">
            <v>366</v>
          </cell>
        </row>
        <row r="1311">
          <cell r="D1311" t="str">
            <v>Liberty Elementary School</v>
          </cell>
          <cell r="F1311">
            <v>3</v>
          </cell>
          <cell r="G1311">
            <v>7</v>
          </cell>
          <cell r="H1311">
            <v>78</v>
          </cell>
          <cell r="I1311">
            <v>20</v>
          </cell>
          <cell r="K1311">
            <v>394</v>
          </cell>
          <cell r="L1311">
            <v>168</v>
          </cell>
          <cell r="M1311">
            <v>334</v>
          </cell>
          <cell r="N1311">
            <v>502</v>
          </cell>
        </row>
        <row r="1312">
          <cell r="D1312" t="str">
            <v>Chesterton Senior High School</v>
          </cell>
          <cell r="E1312">
            <v>5</v>
          </cell>
          <cell r="F1312">
            <v>26</v>
          </cell>
          <cell r="G1312">
            <v>42</v>
          </cell>
          <cell r="H1312">
            <v>219</v>
          </cell>
          <cell r="I1312">
            <v>67</v>
          </cell>
          <cell r="K1312">
            <v>1710</v>
          </cell>
          <cell r="L1312">
            <v>494</v>
          </cell>
          <cell r="M1312">
            <v>1575</v>
          </cell>
          <cell r="N1312">
            <v>2069</v>
          </cell>
        </row>
        <row r="1313">
          <cell r="D1313" t="str">
            <v>Westchester Intermediate School</v>
          </cell>
          <cell r="F1313">
            <v>4</v>
          </cell>
          <cell r="G1313">
            <v>19</v>
          </cell>
          <cell r="H1313">
            <v>82</v>
          </cell>
          <cell r="I1313">
            <v>21</v>
          </cell>
          <cell r="J1313">
            <v>1</v>
          </cell>
          <cell r="K1313">
            <v>373</v>
          </cell>
          <cell r="L1313">
            <v>182</v>
          </cell>
          <cell r="M1313">
            <v>318</v>
          </cell>
          <cell r="N1313">
            <v>500</v>
          </cell>
        </row>
        <row r="1314">
          <cell r="D1314" t="str">
            <v>Bailly Elementary School</v>
          </cell>
          <cell r="F1314">
            <v>4</v>
          </cell>
          <cell r="G1314">
            <v>12</v>
          </cell>
          <cell r="H1314">
            <v>65</v>
          </cell>
          <cell r="I1314">
            <v>26</v>
          </cell>
          <cell r="J1314">
            <v>1</v>
          </cell>
          <cell r="K1314">
            <v>342</v>
          </cell>
          <cell r="L1314">
            <v>188</v>
          </cell>
          <cell r="M1314">
            <v>262</v>
          </cell>
          <cell r="N1314">
            <v>450</v>
          </cell>
        </row>
        <row r="1315">
          <cell r="D1315" t="str">
            <v>Chesterton Middle School</v>
          </cell>
          <cell r="E1315">
            <v>3</v>
          </cell>
          <cell r="F1315">
            <v>16</v>
          </cell>
          <cell r="G1315">
            <v>19</v>
          </cell>
          <cell r="H1315">
            <v>146</v>
          </cell>
          <cell r="I1315">
            <v>31</v>
          </cell>
          <cell r="J1315">
            <v>1</v>
          </cell>
          <cell r="K1315">
            <v>764</v>
          </cell>
          <cell r="L1315">
            <v>286</v>
          </cell>
          <cell r="M1315">
            <v>694</v>
          </cell>
          <cell r="N1315">
            <v>980</v>
          </cell>
        </row>
        <row r="1316">
          <cell r="D1316" t="str">
            <v>Newton Yost Elementary School</v>
          </cell>
          <cell r="F1316">
            <v>3</v>
          </cell>
          <cell r="G1316">
            <v>6</v>
          </cell>
          <cell r="H1316">
            <v>66</v>
          </cell>
          <cell r="I1316">
            <v>14</v>
          </cell>
          <cell r="J1316">
            <v>2</v>
          </cell>
          <cell r="K1316">
            <v>288</v>
          </cell>
          <cell r="L1316">
            <v>142</v>
          </cell>
          <cell r="M1316">
            <v>237</v>
          </cell>
          <cell r="N1316">
            <v>379</v>
          </cell>
        </row>
        <row r="1317">
          <cell r="D1317" t="str">
            <v>Morgan Township Middle/High School</v>
          </cell>
          <cell r="E1317">
            <v>1</v>
          </cell>
          <cell r="F1317">
            <v>2</v>
          </cell>
          <cell r="G1317">
            <v>6</v>
          </cell>
          <cell r="H1317">
            <v>20</v>
          </cell>
          <cell r="I1317">
            <v>7</v>
          </cell>
          <cell r="K1317">
            <v>382</v>
          </cell>
          <cell r="L1317">
            <v>56</v>
          </cell>
          <cell r="M1317">
            <v>362</v>
          </cell>
          <cell r="N1317">
            <v>418</v>
          </cell>
        </row>
        <row r="1318">
          <cell r="D1318" t="str">
            <v>Morgan Township Elementary School</v>
          </cell>
          <cell r="F1318">
            <v>2</v>
          </cell>
          <cell r="G1318">
            <v>3</v>
          </cell>
          <cell r="H1318">
            <v>33</v>
          </cell>
          <cell r="I1318">
            <v>9</v>
          </cell>
          <cell r="K1318">
            <v>335</v>
          </cell>
          <cell r="L1318">
            <v>44</v>
          </cell>
          <cell r="M1318">
            <v>338</v>
          </cell>
          <cell r="N1318">
            <v>382</v>
          </cell>
        </row>
        <row r="1319">
          <cell r="D1319" t="str">
            <v>Kouts Middle/High School</v>
          </cell>
          <cell r="F1319">
            <v>2</v>
          </cell>
          <cell r="G1319">
            <v>1</v>
          </cell>
          <cell r="H1319">
            <v>31</v>
          </cell>
          <cell r="I1319">
            <v>9</v>
          </cell>
          <cell r="K1319">
            <v>434</v>
          </cell>
          <cell r="L1319">
            <v>93</v>
          </cell>
          <cell r="M1319">
            <v>384</v>
          </cell>
          <cell r="N1319">
            <v>477</v>
          </cell>
        </row>
        <row r="1320">
          <cell r="D1320" t="str">
            <v>Kouts Elementary School</v>
          </cell>
          <cell r="F1320">
            <v>1</v>
          </cell>
          <cell r="G1320">
            <v>5</v>
          </cell>
          <cell r="H1320">
            <v>19</v>
          </cell>
          <cell r="I1320">
            <v>2</v>
          </cell>
          <cell r="J1320">
            <v>1</v>
          </cell>
          <cell r="K1320">
            <v>307</v>
          </cell>
          <cell r="L1320">
            <v>70</v>
          </cell>
          <cell r="M1320">
            <v>265</v>
          </cell>
          <cell r="N1320">
            <v>335</v>
          </cell>
        </row>
        <row r="1321">
          <cell r="D1321" t="str">
            <v>Washington Twp Middle/High School</v>
          </cell>
          <cell r="E1321">
            <v>1</v>
          </cell>
          <cell r="F1321">
            <v>7</v>
          </cell>
          <cell r="G1321">
            <v>2</v>
          </cell>
          <cell r="H1321">
            <v>55</v>
          </cell>
          <cell r="I1321">
            <v>13</v>
          </cell>
          <cell r="K1321">
            <v>395</v>
          </cell>
          <cell r="L1321">
            <v>123</v>
          </cell>
          <cell r="M1321">
            <v>350</v>
          </cell>
          <cell r="N1321">
            <v>473</v>
          </cell>
        </row>
        <row r="1322">
          <cell r="D1322" t="str">
            <v>Washington Twp Elementary School</v>
          </cell>
          <cell r="E1322">
            <v>3</v>
          </cell>
          <cell r="F1322">
            <v>7</v>
          </cell>
          <cell r="G1322">
            <v>2</v>
          </cell>
          <cell r="H1322">
            <v>51</v>
          </cell>
          <cell r="I1322">
            <v>10</v>
          </cell>
          <cell r="K1322">
            <v>330</v>
          </cell>
          <cell r="L1322">
            <v>112</v>
          </cell>
          <cell r="M1322">
            <v>291</v>
          </cell>
          <cell r="N1322">
            <v>403</v>
          </cell>
        </row>
        <row r="1323">
          <cell r="D1323" t="str">
            <v>Boone Grove Elementary School</v>
          </cell>
          <cell r="G1323">
            <v>8</v>
          </cell>
          <cell r="H1323">
            <v>27</v>
          </cell>
          <cell r="I1323">
            <v>2</v>
          </cell>
          <cell r="K1323">
            <v>159</v>
          </cell>
          <cell r="L1323">
            <v>44</v>
          </cell>
          <cell r="M1323">
            <v>152</v>
          </cell>
          <cell r="N1323">
            <v>196</v>
          </cell>
        </row>
        <row r="1324">
          <cell r="D1324" t="str">
            <v>Boone Grove High School</v>
          </cell>
          <cell r="F1324">
            <v>1</v>
          </cell>
          <cell r="G1324">
            <v>13</v>
          </cell>
          <cell r="H1324">
            <v>65</v>
          </cell>
          <cell r="I1324">
            <v>10</v>
          </cell>
          <cell r="K1324">
            <v>439</v>
          </cell>
          <cell r="L1324">
            <v>125</v>
          </cell>
          <cell r="M1324">
            <v>403</v>
          </cell>
          <cell r="N1324">
            <v>528</v>
          </cell>
        </row>
        <row r="1325">
          <cell r="D1325" t="str">
            <v>Boone Grove Middle School</v>
          </cell>
          <cell r="E1325">
            <v>1</v>
          </cell>
          <cell r="G1325">
            <v>8</v>
          </cell>
          <cell r="H1325">
            <v>49</v>
          </cell>
          <cell r="I1325">
            <v>6</v>
          </cell>
          <cell r="K1325">
            <v>273</v>
          </cell>
          <cell r="L1325">
            <v>90</v>
          </cell>
          <cell r="M1325">
            <v>247</v>
          </cell>
          <cell r="N1325">
            <v>337</v>
          </cell>
        </row>
        <row r="1326">
          <cell r="D1326" t="str">
            <v>Porter Lakes Elementary School</v>
          </cell>
          <cell r="G1326">
            <v>6</v>
          </cell>
          <cell r="H1326">
            <v>60</v>
          </cell>
          <cell r="I1326">
            <v>14</v>
          </cell>
          <cell r="K1326">
            <v>332</v>
          </cell>
          <cell r="L1326">
            <v>90</v>
          </cell>
          <cell r="M1326">
            <v>322</v>
          </cell>
          <cell r="N1326">
            <v>412</v>
          </cell>
        </row>
        <row r="1327">
          <cell r="D1327" t="str">
            <v>Wheeler High School</v>
          </cell>
          <cell r="E1327">
            <v>3</v>
          </cell>
          <cell r="F1327">
            <v>3</v>
          </cell>
          <cell r="G1327">
            <v>12</v>
          </cell>
          <cell r="H1327">
            <v>66</v>
          </cell>
          <cell r="I1327">
            <v>11</v>
          </cell>
          <cell r="K1327">
            <v>441</v>
          </cell>
          <cell r="L1327">
            <v>114</v>
          </cell>
          <cell r="M1327">
            <v>422</v>
          </cell>
          <cell r="N1327">
            <v>536</v>
          </cell>
        </row>
        <row r="1328">
          <cell r="D1328" t="str">
            <v>Union Township Middle School</v>
          </cell>
          <cell r="E1328">
            <v>2</v>
          </cell>
          <cell r="F1328">
            <v>1</v>
          </cell>
          <cell r="G1328">
            <v>8</v>
          </cell>
          <cell r="H1328">
            <v>36</v>
          </cell>
          <cell r="I1328">
            <v>7</v>
          </cell>
          <cell r="K1328">
            <v>267</v>
          </cell>
          <cell r="L1328">
            <v>81</v>
          </cell>
          <cell r="M1328">
            <v>240</v>
          </cell>
          <cell r="N1328">
            <v>321</v>
          </cell>
        </row>
        <row r="1329">
          <cell r="D1329" t="str">
            <v>Union Center Elementary School</v>
          </cell>
          <cell r="F1329">
            <v>1</v>
          </cell>
          <cell r="G1329">
            <v>5</v>
          </cell>
          <cell r="H1329">
            <v>52</v>
          </cell>
          <cell r="I1329">
            <v>6</v>
          </cell>
          <cell r="K1329">
            <v>302</v>
          </cell>
          <cell r="L1329">
            <v>65</v>
          </cell>
          <cell r="M1329">
            <v>301</v>
          </cell>
          <cell r="N1329">
            <v>366</v>
          </cell>
        </row>
        <row r="1330">
          <cell r="D1330" t="str">
            <v>John Simatovich Elementary School</v>
          </cell>
          <cell r="F1330">
            <v>3</v>
          </cell>
          <cell r="G1330">
            <v>8</v>
          </cell>
          <cell r="H1330">
            <v>30</v>
          </cell>
          <cell r="I1330">
            <v>5</v>
          </cell>
          <cell r="K1330">
            <v>183</v>
          </cell>
          <cell r="L1330">
            <v>95</v>
          </cell>
          <cell r="M1330">
            <v>134</v>
          </cell>
          <cell r="N1330">
            <v>229</v>
          </cell>
        </row>
        <row r="1331">
          <cell r="D1331" t="str">
            <v>Portage High School</v>
          </cell>
          <cell r="E1331">
            <v>5</v>
          </cell>
          <cell r="F1331">
            <v>24</v>
          </cell>
          <cell r="G1331">
            <v>307</v>
          </cell>
          <cell r="H1331">
            <v>567</v>
          </cell>
          <cell r="I1331">
            <v>134</v>
          </cell>
          <cell r="K1331">
            <v>1406</v>
          </cell>
          <cell r="L1331">
            <v>1254</v>
          </cell>
          <cell r="M1331">
            <v>1189</v>
          </cell>
          <cell r="N1331">
            <v>2443</v>
          </cell>
        </row>
        <row r="1332">
          <cell r="D1332" t="str">
            <v>Wallace Aylesworth Elementary</v>
          </cell>
          <cell r="E1332">
            <v>2</v>
          </cell>
          <cell r="F1332">
            <v>3</v>
          </cell>
          <cell r="G1332">
            <v>67</v>
          </cell>
          <cell r="H1332">
            <v>103</v>
          </cell>
          <cell r="I1332">
            <v>30</v>
          </cell>
          <cell r="K1332">
            <v>250</v>
          </cell>
          <cell r="L1332">
            <v>283</v>
          </cell>
          <cell r="M1332">
            <v>172</v>
          </cell>
          <cell r="N1332">
            <v>455</v>
          </cell>
        </row>
        <row r="1333">
          <cell r="D1333" t="str">
            <v>William Fegely Middle School</v>
          </cell>
          <cell r="E1333">
            <v>5</v>
          </cell>
          <cell r="F1333">
            <v>5</v>
          </cell>
          <cell r="G1333">
            <v>105</v>
          </cell>
          <cell r="H1333">
            <v>147</v>
          </cell>
          <cell r="I1333">
            <v>39</v>
          </cell>
          <cell r="K1333">
            <v>354</v>
          </cell>
          <cell r="L1333">
            <v>413</v>
          </cell>
          <cell r="M1333">
            <v>242</v>
          </cell>
          <cell r="N1333">
            <v>655</v>
          </cell>
        </row>
        <row r="1334">
          <cell r="D1334" t="str">
            <v>Crisman Elementary School</v>
          </cell>
          <cell r="G1334">
            <v>46</v>
          </cell>
          <cell r="H1334">
            <v>130</v>
          </cell>
          <cell r="I1334">
            <v>23</v>
          </cell>
          <cell r="K1334">
            <v>243</v>
          </cell>
          <cell r="L1334">
            <v>253</v>
          </cell>
          <cell r="M1334">
            <v>189</v>
          </cell>
          <cell r="N1334">
            <v>442</v>
          </cell>
        </row>
        <row r="1335">
          <cell r="D1335" t="str">
            <v>Central Elementary School</v>
          </cell>
          <cell r="F1335">
            <v>3</v>
          </cell>
          <cell r="G1335">
            <v>65</v>
          </cell>
          <cell r="H1335">
            <v>171</v>
          </cell>
          <cell r="I1335">
            <v>37</v>
          </cell>
          <cell r="K1335">
            <v>245</v>
          </cell>
          <cell r="L1335">
            <v>353</v>
          </cell>
          <cell r="M1335">
            <v>168</v>
          </cell>
          <cell r="N1335">
            <v>521</v>
          </cell>
        </row>
        <row r="1336">
          <cell r="D1336" t="str">
            <v>Ethel R Jones Elementary School</v>
          </cell>
          <cell r="F1336">
            <v>3</v>
          </cell>
          <cell r="G1336">
            <v>34</v>
          </cell>
          <cell r="H1336">
            <v>104</v>
          </cell>
          <cell r="I1336">
            <v>20</v>
          </cell>
          <cell r="K1336">
            <v>208</v>
          </cell>
          <cell r="L1336">
            <v>191</v>
          </cell>
          <cell r="M1336">
            <v>178</v>
          </cell>
          <cell r="N1336">
            <v>369</v>
          </cell>
        </row>
        <row r="1337">
          <cell r="D1337" t="str">
            <v>Willowcreek Middle School</v>
          </cell>
          <cell r="E1337">
            <v>1</v>
          </cell>
          <cell r="F1337">
            <v>7</v>
          </cell>
          <cell r="G1337">
            <v>155</v>
          </cell>
          <cell r="H1337">
            <v>261</v>
          </cell>
          <cell r="I1337">
            <v>39</v>
          </cell>
          <cell r="K1337">
            <v>586</v>
          </cell>
          <cell r="L1337">
            <v>611</v>
          </cell>
          <cell r="M1337">
            <v>438</v>
          </cell>
          <cell r="N1337">
            <v>1049</v>
          </cell>
        </row>
        <row r="1338">
          <cell r="D1338" t="str">
            <v>Rowena Kyle Elementary School</v>
          </cell>
          <cell r="E1338">
            <v>1</v>
          </cell>
          <cell r="F1338">
            <v>6</v>
          </cell>
          <cell r="G1338">
            <v>71</v>
          </cell>
          <cell r="H1338">
            <v>128</v>
          </cell>
          <cell r="I1338">
            <v>22</v>
          </cell>
          <cell r="K1338">
            <v>253</v>
          </cell>
          <cell r="L1338">
            <v>236</v>
          </cell>
          <cell r="M1338">
            <v>245</v>
          </cell>
          <cell r="N1338">
            <v>481</v>
          </cell>
        </row>
        <row r="1339">
          <cell r="D1339" t="str">
            <v>Paul Saylor Elementary School</v>
          </cell>
          <cell r="G1339">
            <v>55</v>
          </cell>
          <cell r="H1339">
            <v>62</v>
          </cell>
          <cell r="I1339">
            <v>20</v>
          </cell>
          <cell r="K1339">
            <v>187</v>
          </cell>
          <cell r="L1339">
            <v>239</v>
          </cell>
          <cell r="M1339">
            <v>85</v>
          </cell>
          <cell r="N1339">
            <v>324</v>
          </cell>
        </row>
        <row r="1340">
          <cell r="D1340" t="str">
            <v>George L Myers Elementary School</v>
          </cell>
          <cell r="E1340">
            <v>2</v>
          </cell>
          <cell r="F1340">
            <v>2</v>
          </cell>
          <cell r="G1340">
            <v>29</v>
          </cell>
          <cell r="H1340">
            <v>106</v>
          </cell>
          <cell r="I1340">
            <v>26</v>
          </cell>
          <cell r="K1340">
            <v>223</v>
          </cell>
          <cell r="L1340">
            <v>219</v>
          </cell>
          <cell r="M1340">
            <v>169</v>
          </cell>
          <cell r="N1340">
            <v>388</v>
          </cell>
        </row>
        <row r="1341">
          <cell r="D1341" t="str">
            <v>South Haven Elementary School</v>
          </cell>
          <cell r="E1341">
            <v>1</v>
          </cell>
          <cell r="F1341">
            <v>4</v>
          </cell>
          <cell r="G1341">
            <v>17</v>
          </cell>
          <cell r="H1341">
            <v>60</v>
          </cell>
          <cell r="I1341">
            <v>10</v>
          </cell>
          <cell r="K1341">
            <v>220</v>
          </cell>
          <cell r="L1341">
            <v>185</v>
          </cell>
          <cell r="M1341">
            <v>127</v>
          </cell>
          <cell r="N1341">
            <v>312</v>
          </cell>
        </row>
        <row r="1342">
          <cell r="D1342" t="str">
            <v>Valparaiso High School</v>
          </cell>
          <cell r="E1342">
            <v>2</v>
          </cell>
          <cell r="F1342">
            <v>49</v>
          </cell>
          <cell r="G1342">
            <v>79</v>
          </cell>
          <cell r="H1342">
            <v>195</v>
          </cell>
          <cell r="I1342">
            <v>69</v>
          </cell>
          <cell r="K1342">
            <v>1660</v>
          </cell>
          <cell r="L1342">
            <v>478</v>
          </cell>
          <cell r="M1342">
            <v>1576</v>
          </cell>
          <cell r="N1342">
            <v>2054</v>
          </cell>
        </row>
        <row r="1343">
          <cell r="D1343" t="str">
            <v>Benjamin Franklin Middle School</v>
          </cell>
          <cell r="F1343">
            <v>13</v>
          </cell>
          <cell r="G1343">
            <v>23</v>
          </cell>
          <cell r="H1343">
            <v>92</v>
          </cell>
          <cell r="I1343">
            <v>27</v>
          </cell>
          <cell r="J1343">
            <v>1</v>
          </cell>
          <cell r="K1343">
            <v>664</v>
          </cell>
          <cell r="L1343">
            <v>189</v>
          </cell>
          <cell r="M1343">
            <v>631</v>
          </cell>
          <cell r="N1343">
            <v>820</v>
          </cell>
        </row>
        <row r="1344">
          <cell r="D1344" t="str">
            <v>Thomas Jefferson Middle School</v>
          </cell>
          <cell r="E1344">
            <v>1</v>
          </cell>
          <cell r="F1344">
            <v>10</v>
          </cell>
          <cell r="G1344">
            <v>34</v>
          </cell>
          <cell r="H1344">
            <v>117</v>
          </cell>
          <cell r="I1344">
            <v>34</v>
          </cell>
          <cell r="K1344">
            <v>479</v>
          </cell>
          <cell r="L1344">
            <v>307</v>
          </cell>
          <cell r="M1344">
            <v>368</v>
          </cell>
          <cell r="N1344">
            <v>675</v>
          </cell>
        </row>
        <row r="1345">
          <cell r="D1345" t="str">
            <v>Thomas Jefferson Elementary School</v>
          </cell>
          <cell r="F1345">
            <v>4</v>
          </cell>
          <cell r="G1345">
            <v>19</v>
          </cell>
          <cell r="H1345">
            <v>40</v>
          </cell>
          <cell r="I1345">
            <v>5</v>
          </cell>
          <cell r="K1345">
            <v>162</v>
          </cell>
          <cell r="L1345">
            <v>111</v>
          </cell>
          <cell r="M1345">
            <v>119</v>
          </cell>
          <cell r="N1345">
            <v>230</v>
          </cell>
        </row>
        <row r="1346">
          <cell r="D1346" t="str">
            <v>Central Elementary School</v>
          </cell>
          <cell r="F1346">
            <v>2</v>
          </cell>
          <cell r="G1346">
            <v>11</v>
          </cell>
          <cell r="H1346">
            <v>30</v>
          </cell>
          <cell r="I1346">
            <v>13</v>
          </cell>
          <cell r="K1346">
            <v>93</v>
          </cell>
          <cell r="L1346">
            <v>88</v>
          </cell>
          <cell r="M1346">
            <v>61</v>
          </cell>
          <cell r="N1346">
            <v>149</v>
          </cell>
        </row>
        <row r="1347">
          <cell r="D1347" t="str">
            <v>Flint Lake Elementary School</v>
          </cell>
          <cell r="F1347">
            <v>5</v>
          </cell>
          <cell r="G1347">
            <v>45</v>
          </cell>
          <cell r="H1347">
            <v>55</v>
          </cell>
          <cell r="I1347">
            <v>25</v>
          </cell>
          <cell r="K1347">
            <v>338</v>
          </cell>
          <cell r="L1347">
            <v>207</v>
          </cell>
          <cell r="M1347">
            <v>261</v>
          </cell>
          <cell r="N1347">
            <v>468</v>
          </cell>
        </row>
        <row r="1348">
          <cell r="D1348" t="str">
            <v>Cooks Corners Elementary School</v>
          </cell>
          <cell r="F1348">
            <v>12</v>
          </cell>
          <cell r="G1348">
            <v>4</v>
          </cell>
          <cell r="H1348">
            <v>39</v>
          </cell>
          <cell r="I1348">
            <v>14</v>
          </cell>
          <cell r="K1348">
            <v>361</v>
          </cell>
          <cell r="L1348">
            <v>97</v>
          </cell>
          <cell r="M1348">
            <v>333</v>
          </cell>
          <cell r="N1348">
            <v>430</v>
          </cell>
        </row>
        <row r="1349">
          <cell r="D1349" t="str">
            <v>Heavilin Elementary School</v>
          </cell>
          <cell r="F1349">
            <v>11</v>
          </cell>
          <cell r="G1349">
            <v>4</v>
          </cell>
          <cell r="H1349">
            <v>48</v>
          </cell>
          <cell r="I1349">
            <v>15</v>
          </cell>
          <cell r="J1349">
            <v>2</v>
          </cell>
          <cell r="K1349">
            <v>446</v>
          </cell>
          <cell r="L1349">
            <v>72</v>
          </cell>
          <cell r="M1349">
            <v>454</v>
          </cell>
          <cell r="N1349">
            <v>526</v>
          </cell>
        </row>
        <row r="1350">
          <cell r="D1350" t="str">
            <v>Memorial Elementary School</v>
          </cell>
          <cell r="E1350">
            <v>1</v>
          </cell>
          <cell r="F1350">
            <v>9</v>
          </cell>
          <cell r="G1350">
            <v>7</v>
          </cell>
          <cell r="H1350">
            <v>48</v>
          </cell>
          <cell r="I1350">
            <v>24</v>
          </cell>
          <cell r="K1350">
            <v>346</v>
          </cell>
          <cell r="L1350">
            <v>103</v>
          </cell>
          <cell r="M1350">
            <v>332</v>
          </cell>
          <cell r="N1350">
            <v>435</v>
          </cell>
        </row>
        <row r="1351">
          <cell r="D1351" t="str">
            <v>Northview Elementary School</v>
          </cell>
          <cell r="F1351">
            <v>2</v>
          </cell>
          <cell r="G1351">
            <v>10</v>
          </cell>
          <cell r="H1351">
            <v>29</v>
          </cell>
          <cell r="I1351">
            <v>5</v>
          </cell>
          <cell r="K1351">
            <v>181</v>
          </cell>
          <cell r="L1351">
            <v>62</v>
          </cell>
          <cell r="M1351">
            <v>165</v>
          </cell>
          <cell r="N1351">
            <v>227</v>
          </cell>
        </row>
        <row r="1352">
          <cell r="D1352" t="str">
            <v>Parkview Elementary School</v>
          </cell>
          <cell r="F1352">
            <v>6</v>
          </cell>
          <cell r="G1352">
            <v>11</v>
          </cell>
          <cell r="H1352">
            <v>56</v>
          </cell>
          <cell r="I1352">
            <v>20</v>
          </cell>
          <cell r="K1352">
            <v>179</v>
          </cell>
          <cell r="L1352">
            <v>132</v>
          </cell>
          <cell r="M1352">
            <v>140</v>
          </cell>
          <cell r="N1352">
            <v>272</v>
          </cell>
        </row>
        <row r="1353">
          <cell r="D1353" t="str">
            <v>Mount Vernon High School</v>
          </cell>
          <cell r="E1353">
            <v>2</v>
          </cell>
          <cell r="F1353">
            <v>2</v>
          </cell>
          <cell r="G1353">
            <v>7</v>
          </cell>
          <cell r="H1353">
            <v>15</v>
          </cell>
          <cell r="I1353">
            <v>24</v>
          </cell>
          <cell r="K1353">
            <v>553</v>
          </cell>
          <cell r="L1353">
            <v>220</v>
          </cell>
          <cell r="M1353">
            <v>383</v>
          </cell>
          <cell r="N1353">
            <v>603</v>
          </cell>
        </row>
        <row r="1354">
          <cell r="D1354" t="str">
            <v>Mount Vernon Jr High School</v>
          </cell>
          <cell r="E1354">
            <v>2</v>
          </cell>
          <cell r="F1354">
            <v>2</v>
          </cell>
          <cell r="G1354">
            <v>11</v>
          </cell>
          <cell r="H1354">
            <v>20</v>
          </cell>
          <cell r="I1354">
            <v>16</v>
          </cell>
          <cell r="K1354">
            <v>416</v>
          </cell>
          <cell r="L1354">
            <v>176</v>
          </cell>
          <cell r="M1354">
            <v>291</v>
          </cell>
          <cell r="N1354">
            <v>467</v>
          </cell>
        </row>
        <row r="1355">
          <cell r="D1355" t="str">
            <v>West Elementary School</v>
          </cell>
          <cell r="E1355">
            <v>4</v>
          </cell>
          <cell r="F1355">
            <v>2</v>
          </cell>
          <cell r="G1355">
            <v>17</v>
          </cell>
          <cell r="H1355">
            <v>23</v>
          </cell>
          <cell r="I1355">
            <v>17</v>
          </cell>
          <cell r="K1355">
            <v>291</v>
          </cell>
          <cell r="L1355">
            <v>229</v>
          </cell>
          <cell r="M1355">
            <v>125</v>
          </cell>
          <cell r="N1355">
            <v>354</v>
          </cell>
        </row>
        <row r="1356">
          <cell r="D1356" t="str">
            <v>Farmersville Elementary School</v>
          </cell>
          <cell r="H1356">
            <v>4</v>
          </cell>
          <cell r="I1356">
            <v>5</v>
          </cell>
          <cell r="J1356">
            <v>1</v>
          </cell>
          <cell r="K1356">
            <v>238</v>
          </cell>
          <cell r="L1356">
            <v>82</v>
          </cell>
          <cell r="M1356">
            <v>166</v>
          </cell>
          <cell r="N1356">
            <v>248</v>
          </cell>
        </row>
        <row r="1357">
          <cell r="D1357" t="str">
            <v>Marrs Elementary School</v>
          </cell>
          <cell r="F1357">
            <v>7</v>
          </cell>
          <cell r="H1357">
            <v>3</v>
          </cell>
          <cell r="I1357">
            <v>10</v>
          </cell>
          <cell r="K1357">
            <v>301</v>
          </cell>
          <cell r="L1357">
            <v>124</v>
          </cell>
          <cell r="M1357">
            <v>197</v>
          </cell>
          <cell r="N1357">
            <v>321</v>
          </cell>
        </row>
        <row r="1358">
          <cell r="D1358" t="str">
            <v>North Posey Junior High School</v>
          </cell>
          <cell r="F1358">
            <v>1</v>
          </cell>
          <cell r="G1358">
            <v>1</v>
          </cell>
          <cell r="H1358">
            <v>2</v>
          </cell>
          <cell r="I1358">
            <v>7</v>
          </cell>
          <cell r="K1358">
            <v>185</v>
          </cell>
          <cell r="L1358">
            <v>66</v>
          </cell>
          <cell r="M1358">
            <v>130</v>
          </cell>
          <cell r="N1358">
            <v>196</v>
          </cell>
        </row>
        <row r="1359">
          <cell r="D1359" t="str">
            <v>North Posey High School</v>
          </cell>
          <cell r="E1359">
            <v>3</v>
          </cell>
          <cell r="F1359">
            <v>2</v>
          </cell>
          <cell r="G1359">
            <v>2</v>
          </cell>
          <cell r="H1359">
            <v>8</v>
          </cell>
          <cell r="I1359">
            <v>9</v>
          </cell>
          <cell r="K1359">
            <v>427</v>
          </cell>
          <cell r="L1359">
            <v>127</v>
          </cell>
          <cell r="M1359">
            <v>324</v>
          </cell>
          <cell r="N1359">
            <v>451</v>
          </cell>
        </row>
        <row r="1360">
          <cell r="D1360" t="str">
            <v>North Elementary School</v>
          </cell>
          <cell r="F1360">
            <v>2</v>
          </cell>
          <cell r="G1360">
            <v>2</v>
          </cell>
          <cell r="H1360">
            <v>10</v>
          </cell>
          <cell r="I1360">
            <v>18</v>
          </cell>
          <cell r="K1360">
            <v>389</v>
          </cell>
          <cell r="L1360">
            <v>173</v>
          </cell>
          <cell r="M1360">
            <v>248</v>
          </cell>
          <cell r="N1360">
            <v>421</v>
          </cell>
        </row>
        <row r="1361">
          <cell r="D1361" t="str">
            <v>South Terrace Elementary</v>
          </cell>
          <cell r="F1361">
            <v>2</v>
          </cell>
          <cell r="H1361">
            <v>3</v>
          </cell>
          <cell r="I1361">
            <v>11</v>
          </cell>
          <cell r="K1361">
            <v>367</v>
          </cell>
          <cell r="L1361">
            <v>105</v>
          </cell>
          <cell r="M1361">
            <v>278</v>
          </cell>
          <cell r="N1361">
            <v>383</v>
          </cell>
        </row>
        <row r="1362">
          <cell r="D1362" t="str">
            <v>Eastern Pulaski Elementary School</v>
          </cell>
          <cell r="F1362">
            <v>1</v>
          </cell>
          <cell r="G1362">
            <v>4</v>
          </cell>
          <cell r="H1362">
            <v>19</v>
          </cell>
          <cell r="I1362">
            <v>13</v>
          </cell>
          <cell r="K1362">
            <v>527</v>
          </cell>
          <cell r="L1362">
            <v>283</v>
          </cell>
          <cell r="M1362">
            <v>281</v>
          </cell>
          <cell r="N1362">
            <v>564</v>
          </cell>
        </row>
        <row r="1363">
          <cell r="D1363" t="str">
            <v>Winamac Community Middle School</v>
          </cell>
          <cell r="F1363">
            <v>2</v>
          </cell>
          <cell r="G1363">
            <v>3</v>
          </cell>
          <cell r="H1363">
            <v>15</v>
          </cell>
          <cell r="I1363">
            <v>5</v>
          </cell>
          <cell r="K1363">
            <v>264</v>
          </cell>
          <cell r="L1363">
            <v>139</v>
          </cell>
          <cell r="M1363">
            <v>150</v>
          </cell>
          <cell r="N1363">
            <v>289</v>
          </cell>
        </row>
        <row r="1364">
          <cell r="D1364" t="str">
            <v>Winamac Community High School</v>
          </cell>
          <cell r="F1364">
            <v>1</v>
          </cell>
          <cell r="G1364">
            <v>2</v>
          </cell>
          <cell r="H1364">
            <v>20</v>
          </cell>
          <cell r="I1364">
            <v>11</v>
          </cell>
          <cell r="J1364">
            <v>1</v>
          </cell>
          <cell r="K1364">
            <v>341</v>
          </cell>
          <cell r="L1364">
            <v>149</v>
          </cell>
          <cell r="M1364">
            <v>227</v>
          </cell>
          <cell r="N1364">
            <v>376</v>
          </cell>
        </row>
        <row r="1365">
          <cell r="D1365" t="str">
            <v>West Central Senior High School</v>
          </cell>
          <cell r="F1365">
            <v>1</v>
          </cell>
          <cell r="H1365">
            <v>18</v>
          </cell>
          <cell r="I1365">
            <v>7</v>
          </cell>
          <cell r="K1365">
            <v>236</v>
          </cell>
          <cell r="L1365">
            <v>124</v>
          </cell>
          <cell r="M1365">
            <v>138</v>
          </cell>
          <cell r="N1365">
            <v>262</v>
          </cell>
        </row>
        <row r="1366">
          <cell r="D1366" t="str">
            <v>West Central Elementary School</v>
          </cell>
          <cell r="E1366">
            <v>1</v>
          </cell>
          <cell r="G1366">
            <v>1</v>
          </cell>
          <cell r="H1366">
            <v>19</v>
          </cell>
          <cell r="I1366">
            <v>11</v>
          </cell>
          <cell r="K1366">
            <v>298</v>
          </cell>
          <cell r="L1366">
            <v>209</v>
          </cell>
          <cell r="M1366">
            <v>121</v>
          </cell>
          <cell r="N1366">
            <v>330</v>
          </cell>
        </row>
        <row r="1367">
          <cell r="D1367" t="str">
            <v>West Central Middle School</v>
          </cell>
          <cell r="E1367">
            <v>1</v>
          </cell>
          <cell r="F1367">
            <v>1</v>
          </cell>
          <cell r="H1367">
            <v>9</v>
          </cell>
          <cell r="I1367">
            <v>6</v>
          </cell>
          <cell r="K1367">
            <v>149</v>
          </cell>
          <cell r="L1367">
            <v>100</v>
          </cell>
          <cell r="M1367">
            <v>66</v>
          </cell>
          <cell r="N1367">
            <v>166</v>
          </cell>
        </row>
        <row r="1368">
          <cell r="D1368" t="str">
            <v>Central Elementary School</v>
          </cell>
          <cell r="E1368">
            <v>1</v>
          </cell>
          <cell r="G1368">
            <v>2</v>
          </cell>
          <cell r="H1368">
            <v>15</v>
          </cell>
          <cell r="I1368">
            <v>11</v>
          </cell>
          <cell r="J1368">
            <v>2</v>
          </cell>
          <cell r="K1368">
            <v>302</v>
          </cell>
          <cell r="L1368">
            <v>131</v>
          </cell>
          <cell r="M1368">
            <v>202</v>
          </cell>
          <cell r="N1368">
            <v>333</v>
          </cell>
        </row>
        <row r="1369">
          <cell r="D1369" t="str">
            <v>South Putnam Middle School</v>
          </cell>
          <cell r="H1369">
            <v>6</v>
          </cell>
          <cell r="I1369">
            <v>5</v>
          </cell>
          <cell r="K1369">
            <v>233</v>
          </cell>
          <cell r="L1369">
            <v>109</v>
          </cell>
          <cell r="M1369">
            <v>135</v>
          </cell>
          <cell r="N1369">
            <v>244</v>
          </cell>
        </row>
        <row r="1370">
          <cell r="D1370" t="str">
            <v>Fillmore Elementary School</v>
          </cell>
          <cell r="H1370">
            <v>6</v>
          </cell>
          <cell r="I1370">
            <v>4</v>
          </cell>
          <cell r="K1370">
            <v>136</v>
          </cell>
          <cell r="L1370">
            <v>74</v>
          </cell>
          <cell r="M1370">
            <v>72</v>
          </cell>
          <cell r="N1370">
            <v>146</v>
          </cell>
        </row>
        <row r="1371">
          <cell r="D1371" t="str">
            <v>South Putnam High School</v>
          </cell>
          <cell r="E1371">
            <v>1</v>
          </cell>
          <cell r="H1371">
            <v>7</v>
          </cell>
          <cell r="I1371">
            <v>4</v>
          </cell>
          <cell r="J1371">
            <v>1</v>
          </cell>
          <cell r="K1371">
            <v>357</v>
          </cell>
          <cell r="L1371">
            <v>127</v>
          </cell>
          <cell r="M1371">
            <v>243</v>
          </cell>
          <cell r="N1371">
            <v>370</v>
          </cell>
        </row>
        <row r="1372">
          <cell r="D1372" t="str">
            <v>Bainbridge Elementary School</v>
          </cell>
          <cell r="G1372">
            <v>2</v>
          </cell>
          <cell r="H1372">
            <v>9</v>
          </cell>
          <cell r="I1372">
            <v>7</v>
          </cell>
          <cell r="K1372">
            <v>391</v>
          </cell>
          <cell r="L1372">
            <v>195</v>
          </cell>
          <cell r="M1372">
            <v>214</v>
          </cell>
          <cell r="N1372">
            <v>409</v>
          </cell>
        </row>
        <row r="1373">
          <cell r="D1373" t="str">
            <v>Roachdale Elementary School</v>
          </cell>
          <cell r="H1373">
            <v>7</v>
          </cell>
          <cell r="I1373">
            <v>3</v>
          </cell>
          <cell r="K1373">
            <v>211</v>
          </cell>
          <cell r="L1373">
            <v>108</v>
          </cell>
          <cell r="M1373">
            <v>113</v>
          </cell>
          <cell r="N1373">
            <v>221</v>
          </cell>
        </row>
        <row r="1374">
          <cell r="D1374" t="str">
            <v>North Putnam Middle School</v>
          </cell>
          <cell r="H1374">
            <v>3</v>
          </cell>
          <cell r="I1374">
            <v>5</v>
          </cell>
          <cell r="K1374">
            <v>318</v>
          </cell>
          <cell r="L1374">
            <v>141</v>
          </cell>
          <cell r="M1374">
            <v>185</v>
          </cell>
          <cell r="N1374">
            <v>326</v>
          </cell>
        </row>
        <row r="1375">
          <cell r="D1375" t="str">
            <v>North Putnam Sr High School</v>
          </cell>
          <cell r="E1375">
            <v>3</v>
          </cell>
          <cell r="F1375">
            <v>2</v>
          </cell>
          <cell r="G1375">
            <v>3</v>
          </cell>
          <cell r="H1375">
            <v>4</v>
          </cell>
          <cell r="I1375">
            <v>5</v>
          </cell>
          <cell r="K1375">
            <v>411</v>
          </cell>
          <cell r="L1375">
            <v>169</v>
          </cell>
          <cell r="M1375">
            <v>259</v>
          </cell>
          <cell r="N1375">
            <v>428</v>
          </cell>
        </row>
        <row r="1376">
          <cell r="D1376" t="str">
            <v>Cloverdale High School</v>
          </cell>
          <cell r="G1376">
            <v>1</v>
          </cell>
          <cell r="H1376">
            <v>6</v>
          </cell>
          <cell r="I1376">
            <v>17</v>
          </cell>
          <cell r="K1376">
            <v>335</v>
          </cell>
          <cell r="L1376">
            <v>172</v>
          </cell>
          <cell r="M1376">
            <v>187</v>
          </cell>
          <cell r="N1376">
            <v>359</v>
          </cell>
        </row>
        <row r="1377">
          <cell r="D1377" t="str">
            <v>Cloverdale Elementary School</v>
          </cell>
          <cell r="G1377">
            <v>1</v>
          </cell>
          <cell r="H1377">
            <v>7</v>
          </cell>
          <cell r="I1377">
            <v>17</v>
          </cell>
          <cell r="K1377">
            <v>422</v>
          </cell>
          <cell r="L1377">
            <v>309</v>
          </cell>
          <cell r="M1377">
            <v>138</v>
          </cell>
          <cell r="N1377">
            <v>447</v>
          </cell>
        </row>
        <row r="1378">
          <cell r="D1378" t="str">
            <v>Cloverdale Middle School</v>
          </cell>
          <cell r="E1378">
            <v>1</v>
          </cell>
          <cell r="G1378">
            <v>1</v>
          </cell>
          <cell r="H1378">
            <v>6</v>
          </cell>
          <cell r="I1378">
            <v>11</v>
          </cell>
          <cell r="K1378">
            <v>322</v>
          </cell>
          <cell r="L1378">
            <v>211</v>
          </cell>
          <cell r="M1378">
            <v>130</v>
          </cell>
          <cell r="N1378">
            <v>341</v>
          </cell>
        </row>
        <row r="1379">
          <cell r="D1379" t="str">
            <v>Greencastle Senior High School</v>
          </cell>
          <cell r="E1379">
            <v>1</v>
          </cell>
          <cell r="F1379">
            <v>9</v>
          </cell>
          <cell r="G1379">
            <v>7</v>
          </cell>
          <cell r="H1379">
            <v>22</v>
          </cell>
          <cell r="I1379">
            <v>13</v>
          </cell>
          <cell r="K1379">
            <v>498</v>
          </cell>
          <cell r="L1379">
            <v>200</v>
          </cell>
          <cell r="M1379">
            <v>350</v>
          </cell>
          <cell r="N1379">
            <v>550</v>
          </cell>
        </row>
        <row r="1380">
          <cell r="D1380" t="str">
            <v>Greencastle Middle School</v>
          </cell>
          <cell r="F1380">
            <v>7</v>
          </cell>
          <cell r="G1380">
            <v>3</v>
          </cell>
          <cell r="H1380">
            <v>8</v>
          </cell>
          <cell r="I1380">
            <v>18</v>
          </cell>
          <cell r="K1380">
            <v>356</v>
          </cell>
          <cell r="L1380">
            <v>177</v>
          </cell>
          <cell r="M1380">
            <v>215</v>
          </cell>
          <cell r="N1380">
            <v>392</v>
          </cell>
        </row>
        <row r="1381">
          <cell r="D1381" t="str">
            <v>Tzouanakis Intermediate School</v>
          </cell>
          <cell r="F1381">
            <v>11</v>
          </cell>
          <cell r="G1381">
            <v>6</v>
          </cell>
          <cell r="H1381">
            <v>10</v>
          </cell>
          <cell r="I1381">
            <v>18</v>
          </cell>
          <cell r="K1381">
            <v>409</v>
          </cell>
          <cell r="L1381">
            <v>216</v>
          </cell>
          <cell r="M1381">
            <v>238</v>
          </cell>
          <cell r="N1381">
            <v>454</v>
          </cell>
        </row>
        <row r="1382">
          <cell r="D1382" t="str">
            <v>Martha J Ridpath Elementary School</v>
          </cell>
          <cell r="F1382">
            <v>1</v>
          </cell>
          <cell r="G1382">
            <v>3</v>
          </cell>
          <cell r="H1382">
            <v>5</v>
          </cell>
          <cell r="I1382">
            <v>3</v>
          </cell>
          <cell r="K1382">
            <v>193</v>
          </cell>
          <cell r="L1382">
            <v>114</v>
          </cell>
          <cell r="M1382">
            <v>91</v>
          </cell>
          <cell r="N1382">
            <v>205</v>
          </cell>
        </row>
        <row r="1383">
          <cell r="D1383" t="str">
            <v>Deer Meadow Primary School</v>
          </cell>
          <cell r="F1383">
            <v>5</v>
          </cell>
          <cell r="G1383">
            <v>4</v>
          </cell>
          <cell r="H1383">
            <v>4</v>
          </cell>
          <cell r="I1383">
            <v>4</v>
          </cell>
          <cell r="K1383">
            <v>270</v>
          </cell>
          <cell r="L1383">
            <v>129</v>
          </cell>
          <cell r="M1383">
            <v>158</v>
          </cell>
          <cell r="N1383">
            <v>287</v>
          </cell>
        </row>
        <row r="1384">
          <cell r="D1384" t="str">
            <v>Union Elementary School</v>
          </cell>
          <cell r="F1384">
            <v>1</v>
          </cell>
          <cell r="H1384">
            <v>1</v>
          </cell>
          <cell r="I1384">
            <v>1</v>
          </cell>
          <cell r="K1384">
            <v>131</v>
          </cell>
          <cell r="L1384">
            <v>99</v>
          </cell>
          <cell r="M1384">
            <v>35</v>
          </cell>
          <cell r="N1384">
            <v>134</v>
          </cell>
        </row>
        <row r="1385">
          <cell r="D1385" t="str">
            <v>Union Junior &amp; High School</v>
          </cell>
          <cell r="F1385">
            <v>1</v>
          </cell>
          <cell r="H1385">
            <v>3</v>
          </cell>
          <cell r="I1385">
            <v>6</v>
          </cell>
          <cell r="K1385">
            <v>142</v>
          </cell>
          <cell r="L1385">
            <v>102</v>
          </cell>
          <cell r="M1385">
            <v>50</v>
          </cell>
          <cell r="N1385">
            <v>152</v>
          </cell>
        </row>
        <row r="1386">
          <cell r="D1386" t="str">
            <v>Indiana Digital Elementary</v>
          </cell>
          <cell r="E1386">
            <v>6</v>
          </cell>
          <cell r="F1386">
            <v>8</v>
          </cell>
          <cell r="G1386">
            <v>218</v>
          </cell>
          <cell r="H1386">
            <v>117</v>
          </cell>
          <cell r="I1386">
            <v>70</v>
          </cell>
          <cell r="J1386">
            <v>2</v>
          </cell>
          <cell r="K1386">
            <v>920</v>
          </cell>
          <cell r="L1386">
            <v>1025</v>
          </cell>
          <cell r="M1386">
            <v>316</v>
          </cell>
          <cell r="N1386">
            <v>1341</v>
          </cell>
        </row>
        <row r="1387">
          <cell r="D1387" t="str">
            <v>Indiana Digital JR and High School</v>
          </cell>
          <cell r="E1387">
            <v>7</v>
          </cell>
          <cell r="F1387">
            <v>9</v>
          </cell>
          <cell r="G1387">
            <v>164</v>
          </cell>
          <cell r="H1387">
            <v>113</v>
          </cell>
          <cell r="I1387">
            <v>88</v>
          </cell>
          <cell r="K1387">
            <v>1061</v>
          </cell>
          <cell r="L1387">
            <v>1019</v>
          </cell>
          <cell r="M1387">
            <v>423</v>
          </cell>
          <cell r="N1387">
            <v>1442</v>
          </cell>
        </row>
        <row r="1388">
          <cell r="D1388" t="str">
            <v>Indiana Digital Alternative School</v>
          </cell>
          <cell r="F1388">
            <v>1</v>
          </cell>
          <cell r="G1388">
            <v>28</v>
          </cell>
          <cell r="H1388">
            <v>26</v>
          </cell>
          <cell r="I1388">
            <v>23</v>
          </cell>
          <cell r="K1388">
            <v>224</v>
          </cell>
          <cell r="L1388">
            <v>194</v>
          </cell>
          <cell r="M1388">
            <v>108</v>
          </cell>
          <cell r="N1388">
            <v>302</v>
          </cell>
        </row>
        <row r="1389">
          <cell r="D1389" t="str">
            <v>Randolph Southern Elementary Sch</v>
          </cell>
          <cell r="E1389">
            <v>1</v>
          </cell>
          <cell r="G1389">
            <v>1</v>
          </cell>
          <cell r="H1389">
            <v>24</v>
          </cell>
          <cell r="I1389">
            <v>8</v>
          </cell>
          <cell r="K1389">
            <v>228</v>
          </cell>
          <cell r="L1389">
            <v>147</v>
          </cell>
          <cell r="M1389">
            <v>115</v>
          </cell>
          <cell r="N1389">
            <v>262</v>
          </cell>
        </row>
        <row r="1390">
          <cell r="D1390" t="str">
            <v>Randolph Southern Jr-Sr High Sch</v>
          </cell>
          <cell r="F1390">
            <v>1</v>
          </cell>
          <cell r="H1390">
            <v>12</v>
          </cell>
          <cell r="I1390">
            <v>6</v>
          </cell>
          <cell r="K1390">
            <v>230</v>
          </cell>
          <cell r="L1390">
            <v>114</v>
          </cell>
          <cell r="M1390">
            <v>135</v>
          </cell>
          <cell r="N1390">
            <v>249</v>
          </cell>
        </row>
        <row r="1391">
          <cell r="D1391" t="str">
            <v>Monroe Central Jr-Sr High School</v>
          </cell>
          <cell r="E1391">
            <v>4</v>
          </cell>
          <cell r="F1391">
            <v>3</v>
          </cell>
          <cell r="G1391">
            <v>1</v>
          </cell>
          <cell r="H1391">
            <v>15</v>
          </cell>
          <cell r="I1391">
            <v>15</v>
          </cell>
          <cell r="K1391">
            <v>473</v>
          </cell>
          <cell r="L1391">
            <v>210</v>
          </cell>
          <cell r="M1391">
            <v>301</v>
          </cell>
          <cell r="N1391">
            <v>511</v>
          </cell>
        </row>
        <row r="1392">
          <cell r="D1392" t="str">
            <v>Monroe Central Elementary School</v>
          </cell>
          <cell r="E1392">
            <v>3</v>
          </cell>
          <cell r="G1392">
            <v>7</v>
          </cell>
          <cell r="H1392">
            <v>6</v>
          </cell>
          <cell r="I1392">
            <v>25</v>
          </cell>
          <cell r="K1392">
            <v>563</v>
          </cell>
          <cell r="L1392">
            <v>253</v>
          </cell>
          <cell r="M1392">
            <v>351</v>
          </cell>
          <cell r="N1392">
            <v>604</v>
          </cell>
        </row>
        <row r="1393">
          <cell r="D1393" t="str">
            <v>Winchester Community High School</v>
          </cell>
          <cell r="F1393">
            <v>1</v>
          </cell>
          <cell r="G1393">
            <v>6</v>
          </cell>
          <cell r="H1393">
            <v>16</v>
          </cell>
          <cell r="I1393">
            <v>3</v>
          </cell>
          <cell r="K1393">
            <v>396</v>
          </cell>
          <cell r="L1393">
            <v>214</v>
          </cell>
          <cell r="M1393">
            <v>208</v>
          </cell>
          <cell r="N1393">
            <v>422</v>
          </cell>
        </row>
        <row r="1394">
          <cell r="D1394" t="str">
            <v>Lee L Driver Middle School</v>
          </cell>
          <cell r="F1394">
            <v>2</v>
          </cell>
          <cell r="G1394">
            <v>2</v>
          </cell>
          <cell r="H1394">
            <v>8</v>
          </cell>
          <cell r="I1394">
            <v>12</v>
          </cell>
          <cell r="K1394">
            <v>322</v>
          </cell>
          <cell r="L1394">
            <v>193</v>
          </cell>
          <cell r="M1394">
            <v>153</v>
          </cell>
          <cell r="N1394">
            <v>346</v>
          </cell>
        </row>
        <row r="1395">
          <cell r="D1395" t="str">
            <v>O R Baker Elementary School</v>
          </cell>
          <cell r="F1395">
            <v>1</v>
          </cell>
          <cell r="H1395">
            <v>15</v>
          </cell>
          <cell r="I1395">
            <v>20</v>
          </cell>
          <cell r="K1395">
            <v>253</v>
          </cell>
          <cell r="L1395">
            <v>146</v>
          </cell>
          <cell r="M1395">
            <v>143</v>
          </cell>
          <cell r="N1395">
            <v>289</v>
          </cell>
        </row>
        <row r="1396">
          <cell r="D1396" t="str">
            <v>Willard Elementary School</v>
          </cell>
          <cell r="F1396">
            <v>1</v>
          </cell>
          <cell r="H1396">
            <v>17</v>
          </cell>
          <cell r="I1396">
            <v>12</v>
          </cell>
          <cell r="K1396">
            <v>229</v>
          </cell>
          <cell r="L1396">
            <v>155</v>
          </cell>
          <cell r="M1396">
            <v>104</v>
          </cell>
          <cell r="N1396">
            <v>259</v>
          </cell>
        </row>
        <row r="1397">
          <cell r="D1397" t="str">
            <v>Deerfield Elementary School</v>
          </cell>
          <cell r="H1397">
            <v>4</v>
          </cell>
          <cell r="I1397">
            <v>9</v>
          </cell>
          <cell r="K1397">
            <v>151</v>
          </cell>
          <cell r="L1397">
            <v>93</v>
          </cell>
          <cell r="M1397">
            <v>71</v>
          </cell>
          <cell r="N1397">
            <v>164</v>
          </cell>
        </row>
        <row r="1398">
          <cell r="D1398" t="str">
            <v>Union City Community Jr/Sr High</v>
          </cell>
          <cell r="E1398">
            <v>2</v>
          </cell>
          <cell r="G1398">
            <v>9</v>
          </cell>
          <cell r="H1398">
            <v>74</v>
          </cell>
          <cell r="I1398">
            <v>10</v>
          </cell>
          <cell r="K1398">
            <v>278</v>
          </cell>
          <cell r="L1398">
            <v>228</v>
          </cell>
          <cell r="M1398">
            <v>145</v>
          </cell>
          <cell r="N1398">
            <v>373</v>
          </cell>
        </row>
        <row r="1399">
          <cell r="D1399" t="str">
            <v>North Side Elementary School</v>
          </cell>
          <cell r="E1399">
            <v>1</v>
          </cell>
          <cell r="G1399">
            <v>1</v>
          </cell>
          <cell r="H1399">
            <v>147</v>
          </cell>
          <cell r="I1399">
            <v>22</v>
          </cell>
          <cell r="K1399">
            <v>364</v>
          </cell>
          <cell r="L1399">
            <v>367</v>
          </cell>
          <cell r="M1399">
            <v>168</v>
          </cell>
          <cell r="N1399">
            <v>535</v>
          </cell>
        </row>
        <row r="1400">
          <cell r="D1400" t="str">
            <v>South Ripley Junior High School</v>
          </cell>
          <cell r="E1400">
            <v>3</v>
          </cell>
          <cell r="H1400">
            <v>1</v>
          </cell>
          <cell r="I1400">
            <v>2</v>
          </cell>
          <cell r="K1400">
            <v>163</v>
          </cell>
          <cell r="L1400">
            <v>109</v>
          </cell>
          <cell r="M1400">
            <v>60</v>
          </cell>
          <cell r="N1400">
            <v>169</v>
          </cell>
        </row>
        <row r="1401">
          <cell r="D1401" t="str">
            <v>South Ripley Elementary School</v>
          </cell>
          <cell r="E1401">
            <v>1</v>
          </cell>
          <cell r="F1401">
            <v>2</v>
          </cell>
          <cell r="G1401">
            <v>3</v>
          </cell>
          <cell r="H1401">
            <v>7</v>
          </cell>
          <cell r="I1401">
            <v>4</v>
          </cell>
          <cell r="K1401">
            <v>564</v>
          </cell>
          <cell r="L1401">
            <v>359</v>
          </cell>
          <cell r="M1401">
            <v>222</v>
          </cell>
          <cell r="N1401">
            <v>581</v>
          </cell>
        </row>
        <row r="1402">
          <cell r="D1402" t="str">
            <v>South Ripley High School</v>
          </cell>
          <cell r="F1402">
            <v>1</v>
          </cell>
          <cell r="G1402">
            <v>1</v>
          </cell>
          <cell r="H1402">
            <v>8</v>
          </cell>
          <cell r="I1402">
            <v>4</v>
          </cell>
          <cell r="K1402">
            <v>366</v>
          </cell>
          <cell r="L1402">
            <v>192</v>
          </cell>
          <cell r="M1402">
            <v>188</v>
          </cell>
          <cell r="N1402">
            <v>380</v>
          </cell>
        </row>
        <row r="1403">
          <cell r="D1403" t="str">
            <v>Batesville High School</v>
          </cell>
          <cell r="F1403">
            <v>9</v>
          </cell>
          <cell r="G1403">
            <v>1</v>
          </cell>
          <cell r="H1403">
            <v>27</v>
          </cell>
          <cell r="I1403">
            <v>11</v>
          </cell>
          <cell r="K1403">
            <v>653</v>
          </cell>
          <cell r="L1403">
            <v>153</v>
          </cell>
          <cell r="M1403">
            <v>548</v>
          </cell>
          <cell r="N1403">
            <v>701</v>
          </cell>
        </row>
        <row r="1404">
          <cell r="D1404" t="str">
            <v>Batesville Primary School</v>
          </cell>
          <cell r="F1404">
            <v>19</v>
          </cell>
          <cell r="G1404">
            <v>1</v>
          </cell>
          <cell r="H1404">
            <v>21</v>
          </cell>
          <cell r="I1404">
            <v>16</v>
          </cell>
          <cell r="K1404">
            <v>460</v>
          </cell>
          <cell r="L1404">
            <v>168</v>
          </cell>
          <cell r="M1404">
            <v>349</v>
          </cell>
          <cell r="N1404">
            <v>517</v>
          </cell>
        </row>
        <row r="1405">
          <cell r="D1405" t="str">
            <v>Batesville Middle School</v>
          </cell>
          <cell r="F1405">
            <v>7</v>
          </cell>
          <cell r="H1405">
            <v>22</v>
          </cell>
          <cell r="I1405">
            <v>11</v>
          </cell>
          <cell r="K1405">
            <v>443</v>
          </cell>
          <cell r="L1405">
            <v>121</v>
          </cell>
          <cell r="M1405">
            <v>362</v>
          </cell>
          <cell r="N1405">
            <v>483</v>
          </cell>
        </row>
        <row r="1406">
          <cell r="D1406" t="str">
            <v>Batesville Intermediate School</v>
          </cell>
          <cell r="E1406">
            <v>1</v>
          </cell>
          <cell r="F1406">
            <v>8</v>
          </cell>
          <cell r="G1406">
            <v>1</v>
          </cell>
          <cell r="H1406">
            <v>21</v>
          </cell>
          <cell r="I1406">
            <v>13</v>
          </cell>
          <cell r="K1406">
            <v>436</v>
          </cell>
          <cell r="L1406">
            <v>148</v>
          </cell>
          <cell r="M1406">
            <v>332</v>
          </cell>
          <cell r="N1406">
            <v>480</v>
          </cell>
        </row>
        <row r="1407">
          <cell r="D1407" t="str">
            <v>Jac-Cen-Del MS/HS</v>
          </cell>
          <cell r="E1407">
            <v>1</v>
          </cell>
          <cell r="F1407">
            <v>1</v>
          </cell>
          <cell r="G1407">
            <v>2</v>
          </cell>
          <cell r="H1407">
            <v>2</v>
          </cell>
          <cell r="I1407">
            <v>5</v>
          </cell>
          <cell r="K1407">
            <v>401</v>
          </cell>
          <cell r="L1407">
            <v>167</v>
          </cell>
          <cell r="M1407">
            <v>245</v>
          </cell>
          <cell r="N1407">
            <v>412</v>
          </cell>
        </row>
        <row r="1408">
          <cell r="D1408" t="str">
            <v>Jac-Cen-Del Elementary School</v>
          </cell>
          <cell r="E1408">
            <v>2</v>
          </cell>
          <cell r="F1408">
            <v>1</v>
          </cell>
          <cell r="G1408">
            <v>1</v>
          </cell>
          <cell r="I1408">
            <v>9</v>
          </cell>
          <cell r="K1408">
            <v>399</v>
          </cell>
          <cell r="L1408">
            <v>203</v>
          </cell>
          <cell r="M1408">
            <v>209</v>
          </cell>
          <cell r="N1408">
            <v>412</v>
          </cell>
        </row>
        <row r="1409">
          <cell r="D1409" t="str">
            <v>Milan High School</v>
          </cell>
          <cell r="F1409">
            <v>1</v>
          </cell>
          <cell r="H1409">
            <v>2</v>
          </cell>
          <cell r="I1409">
            <v>5</v>
          </cell>
          <cell r="K1409">
            <v>372</v>
          </cell>
          <cell r="L1409">
            <v>157</v>
          </cell>
          <cell r="M1409">
            <v>223</v>
          </cell>
          <cell r="N1409">
            <v>380</v>
          </cell>
        </row>
        <row r="1410">
          <cell r="D1410" t="str">
            <v>Milan Middle School</v>
          </cell>
          <cell r="H1410">
            <v>1</v>
          </cell>
          <cell r="I1410">
            <v>2</v>
          </cell>
          <cell r="K1410">
            <v>147</v>
          </cell>
          <cell r="L1410">
            <v>65</v>
          </cell>
          <cell r="M1410">
            <v>85</v>
          </cell>
          <cell r="N1410">
            <v>150</v>
          </cell>
        </row>
        <row r="1411">
          <cell r="D1411" t="str">
            <v>Milan Elementary School</v>
          </cell>
          <cell r="F1411">
            <v>2</v>
          </cell>
          <cell r="H1411">
            <v>2</v>
          </cell>
          <cell r="I1411">
            <v>5</v>
          </cell>
          <cell r="K1411">
            <v>369</v>
          </cell>
          <cell r="L1411">
            <v>211</v>
          </cell>
          <cell r="M1411">
            <v>167</v>
          </cell>
          <cell r="N1411">
            <v>378</v>
          </cell>
        </row>
        <row r="1412">
          <cell r="D1412" t="str">
            <v>Milan Intermediate School</v>
          </cell>
          <cell r="F1412">
            <v>1</v>
          </cell>
          <cell r="H1412">
            <v>1</v>
          </cell>
          <cell r="I1412">
            <v>2</v>
          </cell>
          <cell r="K1412">
            <v>171</v>
          </cell>
          <cell r="L1412">
            <v>91</v>
          </cell>
          <cell r="M1412">
            <v>84</v>
          </cell>
          <cell r="N1412">
            <v>175</v>
          </cell>
        </row>
        <row r="1413">
          <cell r="D1413" t="str">
            <v>Milroy Elementary School</v>
          </cell>
          <cell r="E1413">
            <v>2</v>
          </cell>
          <cell r="H1413">
            <v>4</v>
          </cell>
          <cell r="I1413">
            <v>3</v>
          </cell>
          <cell r="K1413">
            <v>149</v>
          </cell>
          <cell r="L1413">
            <v>76</v>
          </cell>
          <cell r="M1413">
            <v>82</v>
          </cell>
          <cell r="N1413">
            <v>158</v>
          </cell>
        </row>
        <row r="1414">
          <cell r="D1414" t="str">
            <v>Arlington Elementary School</v>
          </cell>
          <cell r="E1414">
            <v>1</v>
          </cell>
          <cell r="H1414">
            <v>3</v>
          </cell>
          <cell r="I1414">
            <v>4</v>
          </cell>
          <cell r="K1414">
            <v>175</v>
          </cell>
          <cell r="L1414">
            <v>103</v>
          </cell>
          <cell r="M1414">
            <v>80</v>
          </cell>
          <cell r="N1414">
            <v>183</v>
          </cell>
        </row>
        <row r="1415">
          <cell r="D1415" t="str">
            <v>Rushville Elementary School East</v>
          </cell>
          <cell r="E1415">
            <v>2</v>
          </cell>
          <cell r="F1415">
            <v>1</v>
          </cell>
          <cell r="G1415">
            <v>3</v>
          </cell>
          <cell r="H1415">
            <v>6</v>
          </cell>
          <cell r="I1415">
            <v>12</v>
          </cell>
          <cell r="K1415">
            <v>285</v>
          </cell>
          <cell r="L1415">
            <v>174</v>
          </cell>
          <cell r="M1415">
            <v>135</v>
          </cell>
          <cell r="N1415">
            <v>309</v>
          </cell>
        </row>
        <row r="1416">
          <cell r="D1416" t="str">
            <v>Rushville Elementary School West</v>
          </cell>
          <cell r="F1416">
            <v>7</v>
          </cell>
          <cell r="G1416">
            <v>2</v>
          </cell>
          <cell r="H1416">
            <v>8</v>
          </cell>
          <cell r="I1416">
            <v>10</v>
          </cell>
          <cell r="K1416">
            <v>330</v>
          </cell>
          <cell r="L1416">
            <v>229</v>
          </cell>
          <cell r="M1416">
            <v>128</v>
          </cell>
          <cell r="N1416">
            <v>357</v>
          </cell>
        </row>
        <row r="1417">
          <cell r="D1417" t="str">
            <v>Rushville Consolidated High School</v>
          </cell>
          <cell r="E1417">
            <v>2</v>
          </cell>
          <cell r="F1417">
            <v>2</v>
          </cell>
          <cell r="G1417">
            <v>6</v>
          </cell>
          <cell r="H1417">
            <v>20</v>
          </cell>
          <cell r="I1417">
            <v>14</v>
          </cell>
          <cell r="J1417">
            <v>1</v>
          </cell>
          <cell r="K1417">
            <v>652</v>
          </cell>
          <cell r="L1417">
            <v>319</v>
          </cell>
          <cell r="M1417">
            <v>378</v>
          </cell>
          <cell r="N1417">
            <v>697</v>
          </cell>
        </row>
        <row r="1418">
          <cell r="D1418" t="str">
            <v>Benjamin Rush Middle School</v>
          </cell>
          <cell r="F1418">
            <v>3</v>
          </cell>
          <cell r="G1418">
            <v>4</v>
          </cell>
          <cell r="H1418">
            <v>11</v>
          </cell>
          <cell r="I1418">
            <v>12</v>
          </cell>
          <cell r="K1418">
            <v>331</v>
          </cell>
          <cell r="L1418">
            <v>204</v>
          </cell>
          <cell r="M1418">
            <v>157</v>
          </cell>
          <cell r="N1418">
            <v>361</v>
          </cell>
        </row>
        <row r="1419">
          <cell r="D1419" t="str">
            <v>Harold C Urey Middle School</v>
          </cell>
          <cell r="E1419">
            <v>3</v>
          </cell>
          <cell r="G1419">
            <v>3</v>
          </cell>
          <cell r="H1419">
            <v>18</v>
          </cell>
          <cell r="I1419">
            <v>12</v>
          </cell>
          <cell r="K1419">
            <v>291</v>
          </cell>
          <cell r="L1419">
            <v>135</v>
          </cell>
          <cell r="M1419">
            <v>192</v>
          </cell>
          <cell r="N1419">
            <v>327</v>
          </cell>
        </row>
        <row r="1420">
          <cell r="D1420" t="str">
            <v>John Glenn High School</v>
          </cell>
          <cell r="E1420">
            <v>4</v>
          </cell>
          <cell r="F1420">
            <v>5</v>
          </cell>
          <cell r="G1420">
            <v>1</v>
          </cell>
          <cell r="H1420">
            <v>39</v>
          </cell>
          <cell r="I1420">
            <v>15</v>
          </cell>
          <cell r="K1420">
            <v>531</v>
          </cell>
          <cell r="L1420">
            <v>218</v>
          </cell>
          <cell r="M1420">
            <v>377</v>
          </cell>
          <cell r="N1420">
            <v>595</v>
          </cell>
        </row>
        <row r="1421">
          <cell r="D1421" t="str">
            <v>North Liberty School</v>
          </cell>
          <cell r="E1421">
            <v>2</v>
          </cell>
          <cell r="G1421">
            <v>5</v>
          </cell>
          <cell r="H1421">
            <v>22</v>
          </cell>
          <cell r="I1421">
            <v>20</v>
          </cell>
          <cell r="K1421">
            <v>484</v>
          </cell>
          <cell r="L1421">
            <v>219</v>
          </cell>
          <cell r="M1421">
            <v>314</v>
          </cell>
          <cell r="N1421">
            <v>533</v>
          </cell>
        </row>
        <row r="1422">
          <cell r="D1422" t="str">
            <v>Walkerton Elementary School</v>
          </cell>
          <cell r="G1422">
            <v>6</v>
          </cell>
          <cell r="H1422">
            <v>32</v>
          </cell>
          <cell r="I1422">
            <v>19</v>
          </cell>
          <cell r="K1422">
            <v>488</v>
          </cell>
          <cell r="L1422">
            <v>293</v>
          </cell>
          <cell r="M1422">
            <v>252</v>
          </cell>
          <cell r="N1422">
            <v>545</v>
          </cell>
        </row>
        <row r="1423">
          <cell r="D1423" t="str">
            <v>Walt Disney Elementary School</v>
          </cell>
          <cell r="E1423">
            <v>2</v>
          </cell>
          <cell r="F1423">
            <v>43</v>
          </cell>
          <cell r="G1423">
            <v>120</v>
          </cell>
          <cell r="H1423">
            <v>51</v>
          </cell>
          <cell r="I1423">
            <v>47</v>
          </cell>
          <cell r="K1423">
            <v>235</v>
          </cell>
          <cell r="L1423">
            <v>299</v>
          </cell>
          <cell r="M1423">
            <v>199</v>
          </cell>
          <cell r="N1423">
            <v>498</v>
          </cell>
        </row>
        <row r="1424">
          <cell r="D1424" t="str">
            <v>Prairie Vista Elementary School</v>
          </cell>
          <cell r="E1424">
            <v>2</v>
          </cell>
          <cell r="F1424">
            <v>27</v>
          </cell>
          <cell r="G1424">
            <v>12</v>
          </cell>
          <cell r="H1424">
            <v>34</v>
          </cell>
          <cell r="I1424">
            <v>24</v>
          </cell>
          <cell r="K1424">
            <v>417</v>
          </cell>
          <cell r="L1424">
            <v>62</v>
          </cell>
          <cell r="M1424">
            <v>454</v>
          </cell>
          <cell r="N1424">
            <v>516</v>
          </cell>
        </row>
        <row r="1425">
          <cell r="D1425" t="str">
            <v>Mary Frank Harris Elementary Sch</v>
          </cell>
          <cell r="E1425">
            <v>1</v>
          </cell>
          <cell r="F1425">
            <v>40</v>
          </cell>
          <cell r="G1425">
            <v>11</v>
          </cell>
          <cell r="H1425">
            <v>16</v>
          </cell>
          <cell r="I1425">
            <v>20</v>
          </cell>
          <cell r="K1425">
            <v>356</v>
          </cell>
          <cell r="L1425">
            <v>75</v>
          </cell>
          <cell r="M1425">
            <v>369</v>
          </cell>
          <cell r="N1425">
            <v>444</v>
          </cell>
        </row>
        <row r="1426">
          <cell r="D1426" t="str">
            <v>Schmucker Middle School</v>
          </cell>
          <cell r="E1426">
            <v>5</v>
          </cell>
          <cell r="F1426">
            <v>43</v>
          </cell>
          <cell r="G1426">
            <v>95</v>
          </cell>
          <cell r="H1426">
            <v>85</v>
          </cell>
          <cell r="I1426">
            <v>35</v>
          </cell>
          <cell r="J1426">
            <v>2</v>
          </cell>
          <cell r="K1426">
            <v>708</v>
          </cell>
          <cell r="L1426">
            <v>321</v>
          </cell>
          <cell r="M1426">
            <v>652</v>
          </cell>
          <cell r="N1426">
            <v>973</v>
          </cell>
        </row>
        <row r="1427">
          <cell r="D1427" t="str">
            <v>Virgil I Grissom Middle School</v>
          </cell>
          <cell r="E1427">
            <v>4</v>
          </cell>
          <cell r="F1427">
            <v>5</v>
          </cell>
          <cell r="G1427">
            <v>54</v>
          </cell>
          <cell r="H1427">
            <v>52</v>
          </cell>
          <cell r="I1427">
            <v>38</v>
          </cell>
          <cell r="J1427">
            <v>2</v>
          </cell>
          <cell r="K1427">
            <v>507</v>
          </cell>
          <cell r="L1427">
            <v>275</v>
          </cell>
          <cell r="M1427">
            <v>387</v>
          </cell>
          <cell r="N1427">
            <v>662</v>
          </cell>
        </row>
        <row r="1428">
          <cell r="D1428" t="str">
            <v>Madison Elementary School</v>
          </cell>
          <cell r="F1428">
            <v>1</v>
          </cell>
          <cell r="G1428">
            <v>2</v>
          </cell>
          <cell r="H1428">
            <v>5</v>
          </cell>
          <cell r="I1428">
            <v>11</v>
          </cell>
          <cell r="K1428">
            <v>124</v>
          </cell>
          <cell r="L1428">
            <v>55</v>
          </cell>
          <cell r="M1428">
            <v>88</v>
          </cell>
          <cell r="N1428">
            <v>143</v>
          </cell>
        </row>
        <row r="1429">
          <cell r="D1429" t="str">
            <v>Penn High School</v>
          </cell>
          <cell r="E1429">
            <v>16</v>
          </cell>
          <cell r="F1429">
            <v>211</v>
          </cell>
          <cell r="G1429">
            <v>351</v>
          </cell>
          <cell r="H1429">
            <v>252</v>
          </cell>
          <cell r="I1429">
            <v>164</v>
          </cell>
          <cell r="J1429">
            <v>7</v>
          </cell>
          <cell r="K1429">
            <v>2750</v>
          </cell>
          <cell r="L1429">
            <v>762</v>
          </cell>
          <cell r="M1429">
            <v>2989</v>
          </cell>
          <cell r="N1429">
            <v>3751</v>
          </cell>
        </row>
        <row r="1430">
          <cell r="D1430" t="str">
            <v>Elm Road Elementary School</v>
          </cell>
          <cell r="E1430">
            <v>3</v>
          </cell>
          <cell r="F1430">
            <v>15</v>
          </cell>
          <cell r="G1430">
            <v>23</v>
          </cell>
          <cell r="H1430">
            <v>52</v>
          </cell>
          <cell r="I1430">
            <v>24</v>
          </cell>
          <cell r="J1430">
            <v>3</v>
          </cell>
          <cell r="K1430">
            <v>409</v>
          </cell>
          <cell r="L1430">
            <v>175</v>
          </cell>
          <cell r="M1430">
            <v>354</v>
          </cell>
          <cell r="N1430">
            <v>529</v>
          </cell>
        </row>
        <row r="1431">
          <cell r="D1431" t="str">
            <v>Elsie Rogers Elementary School</v>
          </cell>
          <cell r="E1431">
            <v>3</v>
          </cell>
          <cell r="F1431">
            <v>13</v>
          </cell>
          <cell r="G1431">
            <v>12</v>
          </cell>
          <cell r="H1431">
            <v>22</v>
          </cell>
          <cell r="I1431">
            <v>24</v>
          </cell>
          <cell r="K1431">
            <v>292</v>
          </cell>
          <cell r="L1431">
            <v>150</v>
          </cell>
          <cell r="M1431">
            <v>216</v>
          </cell>
          <cell r="N1431">
            <v>366</v>
          </cell>
        </row>
        <row r="1432">
          <cell r="D1432" t="str">
            <v>Discovery Middle School</v>
          </cell>
          <cell r="E1432">
            <v>4</v>
          </cell>
          <cell r="F1432">
            <v>121</v>
          </cell>
          <cell r="G1432">
            <v>19</v>
          </cell>
          <cell r="H1432">
            <v>37</v>
          </cell>
          <cell r="I1432">
            <v>32</v>
          </cell>
          <cell r="K1432">
            <v>696</v>
          </cell>
          <cell r="L1432">
            <v>128</v>
          </cell>
          <cell r="M1432">
            <v>781</v>
          </cell>
          <cell r="N1432">
            <v>909</v>
          </cell>
        </row>
        <row r="1433">
          <cell r="D1433" t="str">
            <v>Moran Elementary School</v>
          </cell>
          <cell r="E1433">
            <v>4</v>
          </cell>
          <cell r="F1433">
            <v>12</v>
          </cell>
          <cell r="G1433">
            <v>9</v>
          </cell>
          <cell r="H1433">
            <v>20</v>
          </cell>
          <cell r="I1433">
            <v>28</v>
          </cell>
          <cell r="K1433">
            <v>395</v>
          </cell>
          <cell r="L1433">
            <v>194</v>
          </cell>
          <cell r="M1433">
            <v>274</v>
          </cell>
          <cell r="N1433">
            <v>468</v>
          </cell>
        </row>
        <row r="1434">
          <cell r="D1434" t="str">
            <v>Bittersweet Elementary School</v>
          </cell>
          <cell r="E1434">
            <v>3</v>
          </cell>
          <cell r="F1434">
            <v>4</v>
          </cell>
          <cell r="G1434">
            <v>11</v>
          </cell>
          <cell r="H1434">
            <v>15</v>
          </cell>
          <cell r="I1434">
            <v>32</v>
          </cell>
          <cell r="J1434">
            <v>1</v>
          </cell>
          <cell r="K1434">
            <v>477</v>
          </cell>
          <cell r="L1434">
            <v>128</v>
          </cell>
          <cell r="M1434">
            <v>415</v>
          </cell>
          <cell r="N1434">
            <v>543</v>
          </cell>
        </row>
        <row r="1435">
          <cell r="D1435" t="str">
            <v>Horizon Elementary School</v>
          </cell>
          <cell r="F1435">
            <v>20</v>
          </cell>
          <cell r="G1435">
            <v>11</v>
          </cell>
          <cell r="H1435">
            <v>35</v>
          </cell>
          <cell r="I1435">
            <v>44</v>
          </cell>
          <cell r="J1435">
            <v>1</v>
          </cell>
          <cell r="K1435">
            <v>572</v>
          </cell>
          <cell r="L1435">
            <v>87</v>
          </cell>
          <cell r="M1435">
            <v>596</v>
          </cell>
          <cell r="N1435">
            <v>683</v>
          </cell>
        </row>
        <row r="1436">
          <cell r="D1436" t="str">
            <v>Meadow's Edge Elementary School</v>
          </cell>
          <cell r="E1436">
            <v>1</v>
          </cell>
          <cell r="F1436">
            <v>3</v>
          </cell>
          <cell r="G1436">
            <v>45</v>
          </cell>
          <cell r="H1436">
            <v>33</v>
          </cell>
          <cell r="I1436">
            <v>45</v>
          </cell>
          <cell r="K1436">
            <v>264</v>
          </cell>
          <cell r="L1436">
            <v>183</v>
          </cell>
          <cell r="M1436">
            <v>208</v>
          </cell>
          <cell r="N1436">
            <v>391</v>
          </cell>
        </row>
        <row r="1437">
          <cell r="D1437" t="str">
            <v>Northpoint Elementary School</v>
          </cell>
          <cell r="F1437">
            <v>132</v>
          </cell>
          <cell r="G1437">
            <v>17</v>
          </cell>
          <cell r="H1437">
            <v>18</v>
          </cell>
          <cell r="I1437">
            <v>38</v>
          </cell>
          <cell r="K1437">
            <v>415</v>
          </cell>
          <cell r="L1437">
            <v>50</v>
          </cell>
          <cell r="M1437">
            <v>570</v>
          </cell>
          <cell r="N1437">
            <v>620</v>
          </cell>
        </row>
        <row r="1438">
          <cell r="D1438" t="str">
            <v>Fred J Hums Elementary School</v>
          </cell>
          <cell r="E1438">
            <v>2</v>
          </cell>
          <cell r="F1438">
            <v>4</v>
          </cell>
          <cell r="G1438">
            <v>15</v>
          </cell>
          <cell r="H1438">
            <v>34</v>
          </cell>
          <cell r="I1438">
            <v>19</v>
          </cell>
          <cell r="K1438">
            <v>276</v>
          </cell>
          <cell r="L1438">
            <v>162</v>
          </cell>
          <cell r="M1438">
            <v>188</v>
          </cell>
          <cell r="N1438">
            <v>350</v>
          </cell>
        </row>
        <row r="1439">
          <cell r="D1439" t="str">
            <v>Mishawaka High School</v>
          </cell>
          <cell r="E1439">
            <v>9</v>
          </cell>
          <cell r="F1439">
            <v>2</v>
          </cell>
          <cell r="G1439">
            <v>119</v>
          </cell>
          <cell r="H1439">
            <v>111</v>
          </cell>
          <cell r="I1439">
            <v>100</v>
          </cell>
          <cell r="K1439">
            <v>1151</v>
          </cell>
          <cell r="L1439">
            <v>849</v>
          </cell>
          <cell r="M1439">
            <v>643</v>
          </cell>
          <cell r="N1439">
            <v>1492</v>
          </cell>
        </row>
        <row r="1440">
          <cell r="D1440" t="str">
            <v>John J Young Middle School</v>
          </cell>
          <cell r="E1440">
            <v>1</v>
          </cell>
          <cell r="F1440">
            <v>6</v>
          </cell>
          <cell r="G1440">
            <v>101</v>
          </cell>
          <cell r="H1440">
            <v>84</v>
          </cell>
          <cell r="I1440">
            <v>72</v>
          </cell>
          <cell r="J1440">
            <v>1</v>
          </cell>
          <cell r="K1440">
            <v>579</v>
          </cell>
          <cell r="L1440">
            <v>571</v>
          </cell>
          <cell r="M1440">
            <v>273</v>
          </cell>
          <cell r="N1440">
            <v>844</v>
          </cell>
        </row>
        <row r="1441">
          <cell r="D1441" t="str">
            <v>Oaklawn Campus Program</v>
          </cell>
          <cell r="G1441">
            <v>14</v>
          </cell>
          <cell r="H1441">
            <v>9</v>
          </cell>
          <cell r="I1441">
            <v>5</v>
          </cell>
          <cell r="K1441">
            <v>43</v>
          </cell>
          <cell r="L1441">
            <v>71</v>
          </cell>
          <cell r="N1441">
            <v>71</v>
          </cell>
        </row>
        <row r="1442">
          <cell r="D1442" t="str">
            <v>Battell Elementary School</v>
          </cell>
          <cell r="E1442">
            <v>3</v>
          </cell>
          <cell r="F1442">
            <v>1</v>
          </cell>
          <cell r="G1442">
            <v>19</v>
          </cell>
          <cell r="H1442">
            <v>25</v>
          </cell>
          <cell r="I1442">
            <v>29</v>
          </cell>
          <cell r="K1442">
            <v>205</v>
          </cell>
          <cell r="L1442">
            <v>221</v>
          </cell>
          <cell r="M1442">
            <v>61</v>
          </cell>
          <cell r="N1442">
            <v>282</v>
          </cell>
        </row>
        <row r="1443">
          <cell r="D1443" t="str">
            <v>Beiger Elementary School</v>
          </cell>
          <cell r="F1443">
            <v>5</v>
          </cell>
          <cell r="G1443">
            <v>50</v>
          </cell>
          <cell r="H1443">
            <v>46</v>
          </cell>
          <cell r="I1443">
            <v>48</v>
          </cell>
          <cell r="K1443">
            <v>470</v>
          </cell>
          <cell r="L1443">
            <v>304</v>
          </cell>
          <cell r="M1443">
            <v>315</v>
          </cell>
          <cell r="N1443">
            <v>619</v>
          </cell>
        </row>
        <row r="1444">
          <cell r="D1444" t="str">
            <v>Liberty Elementary School</v>
          </cell>
          <cell r="E1444">
            <v>1</v>
          </cell>
          <cell r="F1444">
            <v>1</v>
          </cell>
          <cell r="G1444">
            <v>84</v>
          </cell>
          <cell r="H1444">
            <v>47</v>
          </cell>
          <cell r="I1444">
            <v>60</v>
          </cell>
          <cell r="K1444">
            <v>300</v>
          </cell>
          <cell r="L1444">
            <v>359</v>
          </cell>
          <cell r="M1444">
            <v>134</v>
          </cell>
          <cell r="N1444">
            <v>493</v>
          </cell>
        </row>
        <row r="1445">
          <cell r="D1445" t="str">
            <v>Emmons Elementary School</v>
          </cell>
          <cell r="E1445">
            <v>1</v>
          </cell>
          <cell r="G1445">
            <v>77</v>
          </cell>
          <cell r="H1445">
            <v>59</v>
          </cell>
          <cell r="I1445">
            <v>68</v>
          </cell>
          <cell r="K1445">
            <v>260</v>
          </cell>
          <cell r="L1445">
            <v>383</v>
          </cell>
          <cell r="M1445">
            <v>82</v>
          </cell>
          <cell r="N1445">
            <v>465</v>
          </cell>
        </row>
        <row r="1446">
          <cell r="D1446" t="str">
            <v>Lasalle Elementary School</v>
          </cell>
          <cell r="E1446">
            <v>1</v>
          </cell>
          <cell r="F1446">
            <v>4</v>
          </cell>
          <cell r="G1446">
            <v>55</v>
          </cell>
          <cell r="H1446">
            <v>53</v>
          </cell>
          <cell r="I1446">
            <v>67</v>
          </cell>
          <cell r="K1446">
            <v>269</v>
          </cell>
          <cell r="L1446">
            <v>371</v>
          </cell>
          <cell r="M1446">
            <v>78</v>
          </cell>
          <cell r="N1446">
            <v>449</v>
          </cell>
        </row>
        <row r="1447">
          <cell r="D1447" t="str">
            <v>Twin Branch Elementary School</v>
          </cell>
          <cell r="F1447">
            <v>1</v>
          </cell>
          <cell r="G1447">
            <v>12</v>
          </cell>
          <cell r="H1447">
            <v>38</v>
          </cell>
          <cell r="I1447">
            <v>41</v>
          </cell>
          <cell r="K1447">
            <v>266</v>
          </cell>
          <cell r="L1447">
            <v>195</v>
          </cell>
          <cell r="M1447">
            <v>163</v>
          </cell>
          <cell r="N1447">
            <v>358</v>
          </cell>
        </row>
        <row r="1448">
          <cell r="D1448" t="str">
            <v>Hay Elementary School</v>
          </cell>
          <cell r="E1448">
            <v>3</v>
          </cell>
          <cell r="F1448">
            <v>1</v>
          </cell>
          <cell r="G1448">
            <v>111</v>
          </cell>
          <cell r="H1448">
            <v>72</v>
          </cell>
          <cell r="I1448">
            <v>48</v>
          </cell>
          <cell r="K1448">
            <v>113</v>
          </cell>
          <cell r="L1448">
            <v>257</v>
          </cell>
          <cell r="M1448">
            <v>91</v>
          </cell>
          <cell r="N1448">
            <v>348</v>
          </cell>
        </row>
        <row r="1449">
          <cell r="D1449" t="str">
            <v>Warren Elementary School</v>
          </cell>
          <cell r="E1449">
            <v>1</v>
          </cell>
          <cell r="G1449">
            <v>58</v>
          </cell>
          <cell r="H1449">
            <v>44</v>
          </cell>
          <cell r="I1449">
            <v>20</v>
          </cell>
          <cell r="K1449">
            <v>109</v>
          </cell>
          <cell r="L1449">
            <v>177</v>
          </cell>
          <cell r="M1449">
            <v>55</v>
          </cell>
          <cell r="N1449">
            <v>232</v>
          </cell>
        </row>
        <row r="1450">
          <cell r="D1450" t="str">
            <v>Clay High School</v>
          </cell>
          <cell r="E1450">
            <v>7</v>
          </cell>
          <cell r="F1450">
            <v>13</v>
          </cell>
          <cell r="G1450">
            <v>335</v>
          </cell>
          <cell r="H1450">
            <v>98</v>
          </cell>
          <cell r="I1450">
            <v>102</v>
          </cell>
          <cell r="J1450">
            <v>1</v>
          </cell>
          <cell r="K1450">
            <v>432</v>
          </cell>
          <cell r="L1450">
            <v>628</v>
          </cell>
          <cell r="M1450">
            <v>360</v>
          </cell>
          <cell r="N1450">
            <v>988</v>
          </cell>
        </row>
        <row r="1451">
          <cell r="D1451" t="str">
            <v>Clay International Academy</v>
          </cell>
          <cell r="E1451">
            <v>2</v>
          </cell>
          <cell r="F1451">
            <v>5</v>
          </cell>
          <cell r="G1451">
            <v>146</v>
          </cell>
          <cell r="H1451">
            <v>54</v>
          </cell>
          <cell r="I1451">
            <v>48</v>
          </cell>
          <cell r="K1451">
            <v>172</v>
          </cell>
          <cell r="L1451">
            <v>300</v>
          </cell>
          <cell r="M1451">
            <v>127</v>
          </cell>
          <cell r="N1451">
            <v>427</v>
          </cell>
        </row>
        <row r="1452">
          <cell r="D1452" t="str">
            <v>Darden Elementary School</v>
          </cell>
          <cell r="E1452">
            <v>1</v>
          </cell>
          <cell r="F1452">
            <v>4</v>
          </cell>
          <cell r="G1452">
            <v>150</v>
          </cell>
          <cell r="H1452">
            <v>49</v>
          </cell>
          <cell r="I1452">
            <v>69</v>
          </cell>
          <cell r="K1452">
            <v>240</v>
          </cell>
          <cell r="L1452">
            <v>385</v>
          </cell>
          <cell r="M1452">
            <v>128</v>
          </cell>
          <cell r="N1452">
            <v>513</v>
          </cell>
        </row>
        <row r="1453">
          <cell r="D1453" t="str">
            <v>Swanson Traditional School</v>
          </cell>
          <cell r="E1453">
            <v>1</v>
          </cell>
          <cell r="F1453">
            <v>8</v>
          </cell>
          <cell r="G1453">
            <v>113</v>
          </cell>
          <cell r="H1453">
            <v>29</v>
          </cell>
          <cell r="I1453">
            <v>37</v>
          </cell>
          <cell r="J1453">
            <v>1</v>
          </cell>
          <cell r="K1453">
            <v>242</v>
          </cell>
          <cell r="L1453">
            <v>213</v>
          </cell>
          <cell r="M1453">
            <v>218</v>
          </cell>
          <cell r="N1453">
            <v>431</v>
          </cell>
        </row>
        <row r="1454">
          <cell r="D1454" t="str">
            <v>Adams High School</v>
          </cell>
          <cell r="E1454">
            <v>5</v>
          </cell>
          <cell r="F1454">
            <v>49</v>
          </cell>
          <cell r="G1454">
            <v>501</v>
          </cell>
          <cell r="H1454">
            <v>485</v>
          </cell>
          <cell r="I1454">
            <v>166</v>
          </cell>
          <cell r="J1454">
            <v>2</v>
          </cell>
          <cell r="K1454">
            <v>705</v>
          </cell>
          <cell r="L1454">
            <v>1080</v>
          </cell>
          <cell r="M1454">
            <v>833</v>
          </cell>
          <cell r="N1454">
            <v>1913</v>
          </cell>
        </row>
        <row r="1455">
          <cell r="D1455" t="str">
            <v>Jackson Middle School</v>
          </cell>
          <cell r="E1455">
            <v>1</v>
          </cell>
          <cell r="F1455">
            <v>5</v>
          </cell>
          <cell r="G1455">
            <v>235</v>
          </cell>
          <cell r="H1455">
            <v>136</v>
          </cell>
          <cell r="I1455">
            <v>95</v>
          </cell>
          <cell r="K1455">
            <v>180</v>
          </cell>
          <cell r="L1455">
            <v>504</v>
          </cell>
          <cell r="M1455">
            <v>148</v>
          </cell>
          <cell r="N1455">
            <v>652</v>
          </cell>
        </row>
        <row r="1456">
          <cell r="D1456" t="str">
            <v>LaSalle Academy</v>
          </cell>
          <cell r="E1456">
            <v>3</v>
          </cell>
          <cell r="F1456">
            <v>10</v>
          </cell>
          <cell r="G1456">
            <v>159</v>
          </cell>
          <cell r="H1456">
            <v>149</v>
          </cell>
          <cell r="I1456">
            <v>66</v>
          </cell>
          <cell r="K1456">
            <v>248</v>
          </cell>
          <cell r="L1456">
            <v>350</v>
          </cell>
          <cell r="M1456">
            <v>285</v>
          </cell>
          <cell r="N1456">
            <v>635</v>
          </cell>
        </row>
        <row r="1457">
          <cell r="D1457" t="str">
            <v>Riley High School</v>
          </cell>
          <cell r="E1457">
            <v>1</v>
          </cell>
          <cell r="F1457">
            <v>12</v>
          </cell>
          <cell r="G1457">
            <v>396</v>
          </cell>
          <cell r="H1457">
            <v>276</v>
          </cell>
          <cell r="I1457">
            <v>107</v>
          </cell>
          <cell r="K1457">
            <v>356</v>
          </cell>
          <cell r="L1457">
            <v>752</v>
          </cell>
          <cell r="M1457">
            <v>396</v>
          </cell>
          <cell r="N1457">
            <v>1148</v>
          </cell>
        </row>
        <row r="1458">
          <cell r="D1458" t="str">
            <v>Washington High School</v>
          </cell>
          <cell r="F1458">
            <v>6</v>
          </cell>
          <cell r="G1458">
            <v>400</v>
          </cell>
          <cell r="H1458">
            <v>235</v>
          </cell>
          <cell r="I1458">
            <v>68</v>
          </cell>
          <cell r="K1458">
            <v>69</v>
          </cell>
          <cell r="L1458">
            <v>606</v>
          </cell>
          <cell r="M1458">
            <v>172</v>
          </cell>
          <cell r="N1458">
            <v>778</v>
          </cell>
        </row>
        <row r="1459">
          <cell r="D1459" t="str">
            <v>Coquillard Elementary School</v>
          </cell>
          <cell r="F1459">
            <v>1</v>
          </cell>
          <cell r="G1459">
            <v>195</v>
          </cell>
          <cell r="H1459">
            <v>61</v>
          </cell>
          <cell r="I1459">
            <v>25</v>
          </cell>
          <cell r="K1459">
            <v>24</v>
          </cell>
          <cell r="L1459">
            <v>221</v>
          </cell>
          <cell r="M1459">
            <v>85</v>
          </cell>
          <cell r="N1459">
            <v>306</v>
          </cell>
        </row>
        <row r="1460">
          <cell r="D1460" t="str">
            <v>Rise Up Academy at Eggleston</v>
          </cell>
          <cell r="F1460">
            <v>1</v>
          </cell>
          <cell r="G1460">
            <v>117</v>
          </cell>
          <cell r="H1460">
            <v>39</v>
          </cell>
          <cell r="I1460">
            <v>22</v>
          </cell>
          <cell r="K1460">
            <v>23</v>
          </cell>
          <cell r="L1460">
            <v>120</v>
          </cell>
          <cell r="M1460">
            <v>82</v>
          </cell>
          <cell r="N1460">
            <v>202</v>
          </cell>
        </row>
        <row r="1461">
          <cell r="D1461" t="str">
            <v>Edison Middle School</v>
          </cell>
          <cell r="E1461">
            <v>1</v>
          </cell>
          <cell r="F1461">
            <v>11</v>
          </cell>
          <cell r="G1461">
            <v>184</v>
          </cell>
          <cell r="H1461">
            <v>56</v>
          </cell>
          <cell r="I1461">
            <v>32</v>
          </cell>
          <cell r="K1461">
            <v>94</v>
          </cell>
          <cell r="L1461">
            <v>292</v>
          </cell>
          <cell r="M1461">
            <v>86</v>
          </cell>
          <cell r="N1461">
            <v>378</v>
          </cell>
        </row>
        <row r="1462">
          <cell r="D1462" t="str">
            <v>Harrison Elementary School</v>
          </cell>
          <cell r="E1462">
            <v>2</v>
          </cell>
          <cell r="F1462">
            <v>1</v>
          </cell>
          <cell r="G1462">
            <v>259</v>
          </cell>
          <cell r="H1462">
            <v>344</v>
          </cell>
          <cell r="I1462">
            <v>49</v>
          </cell>
          <cell r="K1462">
            <v>47</v>
          </cell>
          <cell r="L1462">
            <v>595</v>
          </cell>
          <cell r="M1462">
            <v>107</v>
          </cell>
          <cell r="N1462">
            <v>702</v>
          </cell>
        </row>
        <row r="1463">
          <cell r="D1463" t="str">
            <v>Hamilton Traditional School</v>
          </cell>
          <cell r="F1463">
            <v>2</v>
          </cell>
          <cell r="G1463">
            <v>86</v>
          </cell>
          <cell r="H1463">
            <v>58</v>
          </cell>
          <cell r="I1463">
            <v>51</v>
          </cell>
          <cell r="K1463">
            <v>231</v>
          </cell>
          <cell r="L1463">
            <v>207</v>
          </cell>
          <cell r="M1463">
            <v>221</v>
          </cell>
          <cell r="N1463">
            <v>428</v>
          </cell>
        </row>
        <row r="1464">
          <cell r="D1464" t="str">
            <v>Jefferson Traditional School</v>
          </cell>
          <cell r="E1464">
            <v>1</v>
          </cell>
          <cell r="F1464">
            <v>5</v>
          </cell>
          <cell r="G1464">
            <v>194</v>
          </cell>
          <cell r="H1464">
            <v>60</v>
          </cell>
          <cell r="I1464">
            <v>53</v>
          </cell>
          <cell r="K1464">
            <v>197</v>
          </cell>
          <cell r="L1464">
            <v>343</v>
          </cell>
          <cell r="M1464">
            <v>167</v>
          </cell>
          <cell r="N1464">
            <v>510</v>
          </cell>
        </row>
        <row r="1465">
          <cell r="D1465" t="str">
            <v>Kennedy Academy</v>
          </cell>
          <cell r="E1465">
            <v>3</v>
          </cell>
          <cell r="F1465">
            <v>8</v>
          </cell>
          <cell r="G1465">
            <v>205</v>
          </cell>
          <cell r="H1465">
            <v>183</v>
          </cell>
          <cell r="I1465">
            <v>51</v>
          </cell>
          <cell r="J1465">
            <v>2</v>
          </cell>
          <cell r="K1465">
            <v>286</v>
          </cell>
          <cell r="L1465">
            <v>404</v>
          </cell>
          <cell r="M1465">
            <v>334</v>
          </cell>
          <cell r="N1465">
            <v>738</v>
          </cell>
        </row>
        <row r="1466">
          <cell r="D1466" t="str">
            <v>Lafayette Early Childhood Center</v>
          </cell>
          <cell r="G1466">
            <v>17</v>
          </cell>
          <cell r="H1466">
            <v>12</v>
          </cell>
          <cell r="I1466">
            <v>8</v>
          </cell>
          <cell r="K1466">
            <v>4</v>
          </cell>
          <cell r="L1466">
            <v>4</v>
          </cell>
          <cell r="M1466">
            <v>37</v>
          </cell>
          <cell r="N1466">
            <v>41</v>
          </cell>
        </row>
        <row r="1467">
          <cell r="D1467" t="str">
            <v>Dickinson Fine Arts Academy</v>
          </cell>
          <cell r="E1467">
            <v>4</v>
          </cell>
          <cell r="F1467">
            <v>3</v>
          </cell>
          <cell r="G1467">
            <v>294</v>
          </cell>
          <cell r="H1467">
            <v>217</v>
          </cell>
          <cell r="I1467">
            <v>47</v>
          </cell>
          <cell r="J1467">
            <v>2</v>
          </cell>
          <cell r="K1467">
            <v>97</v>
          </cell>
          <cell r="L1467">
            <v>542</v>
          </cell>
          <cell r="M1467">
            <v>122</v>
          </cell>
          <cell r="N1467">
            <v>664</v>
          </cell>
        </row>
        <row r="1468">
          <cell r="D1468" t="str">
            <v>Lincoln Elementary School</v>
          </cell>
          <cell r="E1468">
            <v>3</v>
          </cell>
          <cell r="G1468">
            <v>211</v>
          </cell>
          <cell r="H1468">
            <v>117</v>
          </cell>
          <cell r="I1468">
            <v>76</v>
          </cell>
          <cell r="J1468">
            <v>3</v>
          </cell>
          <cell r="K1468">
            <v>90</v>
          </cell>
          <cell r="L1468">
            <v>426</v>
          </cell>
          <cell r="M1468">
            <v>74</v>
          </cell>
          <cell r="N1468">
            <v>500</v>
          </cell>
        </row>
        <row r="1469">
          <cell r="D1469" t="str">
            <v>McKinley Elementary School</v>
          </cell>
          <cell r="E1469">
            <v>2</v>
          </cell>
          <cell r="F1469">
            <v>10</v>
          </cell>
          <cell r="G1469">
            <v>188</v>
          </cell>
          <cell r="H1469">
            <v>144</v>
          </cell>
          <cell r="I1469">
            <v>37</v>
          </cell>
          <cell r="K1469">
            <v>81</v>
          </cell>
          <cell r="L1469">
            <v>388</v>
          </cell>
          <cell r="M1469">
            <v>74</v>
          </cell>
          <cell r="N1469">
            <v>462</v>
          </cell>
        </row>
        <row r="1470">
          <cell r="D1470" t="str">
            <v>Madison S.T.E.A.M. Academy</v>
          </cell>
          <cell r="E1470">
            <v>1</v>
          </cell>
          <cell r="F1470">
            <v>5</v>
          </cell>
          <cell r="G1470">
            <v>347</v>
          </cell>
          <cell r="H1470">
            <v>192</v>
          </cell>
          <cell r="I1470">
            <v>63</v>
          </cell>
          <cell r="J1470">
            <v>1</v>
          </cell>
          <cell r="K1470">
            <v>81</v>
          </cell>
          <cell r="L1470">
            <v>635</v>
          </cell>
          <cell r="M1470">
            <v>55</v>
          </cell>
          <cell r="N1470">
            <v>690</v>
          </cell>
        </row>
        <row r="1471">
          <cell r="D1471" t="str">
            <v>Marquette Montessori Academy</v>
          </cell>
          <cell r="E1471">
            <v>1</v>
          </cell>
          <cell r="F1471">
            <v>3</v>
          </cell>
          <cell r="G1471">
            <v>234</v>
          </cell>
          <cell r="H1471">
            <v>42</v>
          </cell>
          <cell r="I1471">
            <v>59</v>
          </cell>
          <cell r="K1471">
            <v>190</v>
          </cell>
          <cell r="L1471">
            <v>355</v>
          </cell>
          <cell r="M1471">
            <v>174</v>
          </cell>
          <cell r="N1471">
            <v>529</v>
          </cell>
        </row>
        <row r="1472">
          <cell r="D1472" t="str">
            <v>Monroe Elementary School</v>
          </cell>
          <cell r="G1472">
            <v>200</v>
          </cell>
          <cell r="H1472">
            <v>58</v>
          </cell>
          <cell r="I1472">
            <v>67</v>
          </cell>
          <cell r="K1472">
            <v>116</v>
          </cell>
          <cell r="L1472">
            <v>357</v>
          </cell>
          <cell r="M1472">
            <v>84</v>
          </cell>
          <cell r="N1472">
            <v>441</v>
          </cell>
        </row>
        <row r="1473">
          <cell r="D1473" t="str">
            <v>Wilson Elementary School</v>
          </cell>
          <cell r="F1473">
            <v>2</v>
          </cell>
          <cell r="G1473">
            <v>116</v>
          </cell>
          <cell r="H1473">
            <v>207</v>
          </cell>
          <cell r="I1473">
            <v>29</v>
          </cell>
          <cell r="J1473">
            <v>1</v>
          </cell>
          <cell r="K1473">
            <v>86</v>
          </cell>
          <cell r="L1473">
            <v>366</v>
          </cell>
          <cell r="M1473">
            <v>75</v>
          </cell>
          <cell r="N1473">
            <v>441</v>
          </cell>
        </row>
        <row r="1474">
          <cell r="D1474" t="str">
            <v>Muessel Elementary School</v>
          </cell>
          <cell r="F1474">
            <v>1</v>
          </cell>
          <cell r="G1474">
            <v>191</v>
          </cell>
          <cell r="H1474">
            <v>77</v>
          </cell>
          <cell r="I1474">
            <v>25</v>
          </cell>
          <cell r="K1474">
            <v>75</v>
          </cell>
          <cell r="L1474">
            <v>308</v>
          </cell>
          <cell r="M1474">
            <v>61</v>
          </cell>
          <cell r="N1474">
            <v>369</v>
          </cell>
        </row>
        <row r="1475">
          <cell r="D1475" t="str">
            <v>Navarre Middle School</v>
          </cell>
          <cell r="F1475">
            <v>2</v>
          </cell>
          <cell r="G1475">
            <v>209</v>
          </cell>
          <cell r="H1475">
            <v>254</v>
          </cell>
          <cell r="I1475">
            <v>38</v>
          </cell>
          <cell r="K1475">
            <v>40</v>
          </cell>
          <cell r="L1475">
            <v>478</v>
          </cell>
          <cell r="M1475">
            <v>65</v>
          </cell>
          <cell r="N1475">
            <v>543</v>
          </cell>
        </row>
        <row r="1476">
          <cell r="D1476" t="str">
            <v>Nuner Fine Arts Academy</v>
          </cell>
          <cell r="E1476">
            <v>2</v>
          </cell>
          <cell r="F1476">
            <v>1</v>
          </cell>
          <cell r="G1476">
            <v>238</v>
          </cell>
          <cell r="H1476">
            <v>36</v>
          </cell>
          <cell r="I1476">
            <v>78</v>
          </cell>
          <cell r="K1476">
            <v>194</v>
          </cell>
          <cell r="L1476">
            <v>419</v>
          </cell>
          <cell r="M1476">
            <v>130</v>
          </cell>
          <cell r="N1476">
            <v>549</v>
          </cell>
        </row>
        <row r="1477">
          <cell r="D1477" t="str">
            <v>South Bend SNAP</v>
          </cell>
          <cell r="F1477">
            <v>2</v>
          </cell>
          <cell r="G1477">
            <v>47</v>
          </cell>
          <cell r="H1477">
            <v>39</v>
          </cell>
          <cell r="I1477">
            <v>45</v>
          </cell>
          <cell r="K1477">
            <v>86</v>
          </cell>
          <cell r="L1477">
            <v>12</v>
          </cell>
          <cell r="M1477">
            <v>207</v>
          </cell>
          <cell r="N1477">
            <v>219</v>
          </cell>
        </row>
        <row r="1478">
          <cell r="D1478" t="str">
            <v>Studebaker Center</v>
          </cell>
          <cell r="F1478">
            <v>1</v>
          </cell>
          <cell r="G1478">
            <v>84</v>
          </cell>
          <cell r="H1478">
            <v>53</v>
          </cell>
          <cell r="I1478">
            <v>30</v>
          </cell>
          <cell r="J1478">
            <v>1</v>
          </cell>
          <cell r="K1478">
            <v>76</v>
          </cell>
          <cell r="L1478">
            <v>16</v>
          </cell>
          <cell r="M1478">
            <v>229</v>
          </cell>
          <cell r="N1478">
            <v>245</v>
          </cell>
        </row>
        <row r="1479">
          <cell r="D1479" t="str">
            <v>Tarkington Elementary School</v>
          </cell>
          <cell r="E1479">
            <v>1</v>
          </cell>
          <cell r="F1479">
            <v>3</v>
          </cell>
          <cell r="G1479">
            <v>71</v>
          </cell>
          <cell r="H1479">
            <v>26</v>
          </cell>
          <cell r="I1479">
            <v>21</v>
          </cell>
          <cell r="K1479">
            <v>62</v>
          </cell>
          <cell r="L1479">
            <v>115</v>
          </cell>
          <cell r="M1479">
            <v>69</v>
          </cell>
          <cell r="N1479">
            <v>184</v>
          </cell>
        </row>
        <row r="1480">
          <cell r="D1480" t="str">
            <v>Juvenile Justice Center</v>
          </cell>
          <cell r="G1480">
            <v>8</v>
          </cell>
          <cell r="H1480">
            <v>3</v>
          </cell>
          <cell r="I1480">
            <v>4</v>
          </cell>
          <cell r="K1480">
            <v>4</v>
          </cell>
          <cell r="L1480">
            <v>3</v>
          </cell>
          <cell r="M1480">
            <v>16</v>
          </cell>
          <cell r="N1480">
            <v>19</v>
          </cell>
        </row>
        <row r="1481">
          <cell r="D1481" t="str">
            <v>LaVille Jr-Sr High School</v>
          </cell>
          <cell r="E1481">
            <v>1</v>
          </cell>
          <cell r="F1481">
            <v>3</v>
          </cell>
          <cell r="G1481">
            <v>7</v>
          </cell>
          <cell r="H1481">
            <v>26</v>
          </cell>
          <cell r="I1481">
            <v>17</v>
          </cell>
          <cell r="K1481">
            <v>530</v>
          </cell>
          <cell r="L1481">
            <v>269</v>
          </cell>
          <cell r="M1481">
            <v>315</v>
          </cell>
          <cell r="N1481">
            <v>584</v>
          </cell>
        </row>
        <row r="1482">
          <cell r="D1482" t="str">
            <v>LaVille Elementary School</v>
          </cell>
          <cell r="E1482">
            <v>2</v>
          </cell>
          <cell r="F1482">
            <v>4</v>
          </cell>
          <cell r="G1482">
            <v>1</v>
          </cell>
          <cell r="H1482">
            <v>37</v>
          </cell>
          <cell r="I1482">
            <v>30</v>
          </cell>
          <cell r="K1482">
            <v>565</v>
          </cell>
          <cell r="L1482">
            <v>347</v>
          </cell>
          <cell r="M1482">
            <v>292</v>
          </cell>
          <cell r="N1482">
            <v>639</v>
          </cell>
        </row>
        <row r="1483">
          <cell r="D1483" t="str">
            <v>Austin High School</v>
          </cell>
          <cell r="F1483">
            <v>5</v>
          </cell>
          <cell r="H1483">
            <v>9</v>
          </cell>
          <cell r="I1483">
            <v>3</v>
          </cell>
          <cell r="K1483">
            <v>359</v>
          </cell>
          <cell r="L1483">
            <v>236</v>
          </cell>
          <cell r="M1483">
            <v>140</v>
          </cell>
          <cell r="N1483">
            <v>376</v>
          </cell>
        </row>
        <row r="1484">
          <cell r="D1484" t="str">
            <v>Austin Elementary School</v>
          </cell>
          <cell r="E1484">
            <v>4</v>
          </cell>
          <cell r="F1484">
            <v>1</v>
          </cell>
          <cell r="G1484">
            <v>4</v>
          </cell>
          <cell r="H1484">
            <v>12</v>
          </cell>
          <cell r="I1484">
            <v>18</v>
          </cell>
          <cell r="K1484">
            <v>518</v>
          </cell>
          <cell r="L1484">
            <v>393</v>
          </cell>
          <cell r="M1484">
            <v>164</v>
          </cell>
          <cell r="N1484">
            <v>557</v>
          </cell>
        </row>
        <row r="1485">
          <cell r="D1485" t="str">
            <v>Austin Middle School</v>
          </cell>
          <cell r="E1485">
            <v>1</v>
          </cell>
          <cell r="F1485">
            <v>2</v>
          </cell>
          <cell r="G1485">
            <v>2</v>
          </cell>
          <cell r="H1485">
            <v>9</v>
          </cell>
          <cell r="I1485">
            <v>8</v>
          </cell>
          <cell r="K1485">
            <v>267</v>
          </cell>
          <cell r="L1485">
            <v>183</v>
          </cell>
          <cell r="M1485">
            <v>106</v>
          </cell>
          <cell r="N1485">
            <v>289</v>
          </cell>
        </row>
        <row r="1486">
          <cell r="D1486" t="str">
            <v>Johnson Elementary School</v>
          </cell>
          <cell r="H1486">
            <v>8</v>
          </cell>
          <cell r="I1486">
            <v>4</v>
          </cell>
          <cell r="K1486">
            <v>265</v>
          </cell>
          <cell r="L1486">
            <v>201</v>
          </cell>
          <cell r="M1486">
            <v>76</v>
          </cell>
          <cell r="N1486">
            <v>277</v>
          </cell>
        </row>
        <row r="1487">
          <cell r="D1487" t="str">
            <v>Lexington Elementary School</v>
          </cell>
          <cell r="H1487">
            <v>8</v>
          </cell>
          <cell r="I1487">
            <v>4</v>
          </cell>
          <cell r="K1487">
            <v>176</v>
          </cell>
          <cell r="L1487">
            <v>109</v>
          </cell>
          <cell r="M1487">
            <v>79</v>
          </cell>
          <cell r="N1487">
            <v>188</v>
          </cell>
        </row>
        <row r="1488">
          <cell r="D1488" t="str">
            <v>Scottsburg Senior High School</v>
          </cell>
          <cell r="F1488">
            <v>10</v>
          </cell>
          <cell r="G1488">
            <v>3</v>
          </cell>
          <cell r="H1488">
            <v>20</v>
          </cell>
          <cell r="I1488">
            <v>12</v>
          </cell>
          <cell r="J1488">
            <v>2</v>
          </cell>
          <cell r="K1488">
            <v>742</v>
          </cell>
          <cell r="L1488">
            <v>402</v>
          </cell>
          <cell r="M1488">
            <v>387</v>
          </cell>
          <cell r="N1488">
            <v>789</v>
          </cell>
        </row>
        <row r="1489">
          <cell r="D1489" t="str">
            <v>Scottsburg Middle School</v>
          </cell>
          <cell r="E1489">
            <v>1</v>
          </cell>
          <cell r="F1489">
            <v>4</v>
          </cell>
          <cell r="H1489">
            <v>14</v>
          </cell>
          <cell r="I1489">
            <v>11</v>
          </cell>
          <cell r="J1489">
            <v>1</v>
          </cell>
          <cell r="K1489">
            <v>584</v>
          </cell>
          <cell r="L1489">
            <v>354</v>
          </cell>
          <cell r="M1489">
            <v>261</v>
          </cell>
          <cell r="N1489">
            <v>615</v>
          </cell>
        </row>
        <row r="1490">
          <cell r="D1490" t="str">
            <v>Scottsburg Elem School</v>
          </cell>
          <cell r="G1490">
            <v>5</v>
          </cell>
          <cell r="H1490">
            <v>21</v>
          </cell>
          <cell r="I1490">
            <v>12</v>
          </cell>
          <cell r="J1490">
            <v>1</v>
          </cell>
          <cell r="K1490">
            <v>415</v>
          </cell>
          <cell r="L1490">
            <v>294</v>
          </cell>
          <cell r="M1490">
            <v>160</v>
          </cell>
          <cell r="N1490">
            <v>454</v>
          </cell>
        </row>
        <row r="1491">
          <cell r="D1491" t="str">
            <v>Vienna-Finley Elementary School</v>
          </cell>
          <cell r="E1491">
            <v>1</v>
          </cell>
          <cell r="F1491">
            <v>3</v>
          </cell>
          <cell r="G1491">
            <v>1</v>
          </cell>
          <cell r="H1491">
            <v>9</v>
          </cell>
          <cell r="I1491">
            <v>3</v>
          </cell>
          <cell r="K1491">
            <v>294</v>
          </cell>
          <cell r="L1491">
            <v>144</v>
          </cell>
          <cell r="M1491">
            <v>167</v>
          </cell>
          <cell r="N1491">
            <v>311</v>
          </cell>
        </row>
        <row r="1492">
          <cell r="D1492" t="str">
            <v>Morristown Jr-Sr High School</v>
          </cell>
          <cell r="E1492">
            <v>2</v>
          </cell>
          <cell r="F1492">
            <v>1</v>
          </cell>
          <cell r="G1492">
            <v>2</v>
          </cell>
          <cell r="H1492">
            <v>9</v>
          </cell>
          <cell r="I1492">
            <v>3</v>
          </cell>
          <cell r="K1492">
            <v>304</v>
          </cell>
          <cell r="L1492">
            <v>106</v>
          </cell>
          <cell r="M1492">
            <v>215</v>
          </cell>
          <cell r="N1492">
            <v>321</v>
          </cell>
        </row>
        <row r="1493">
          <cell r="D1493" t="str">
            <v>Morristown Elementary School</v>
          </cell>
          <cell r="F1493">
            <v>1</v>
          </cell>
          <cell r="G1493">
            <v>1</v>
          </cell>
          <cell r="H1493">
            <v>6</v>
          </cell>
          <cell r="I1493">
            <v>4</v>
          </cell>
          <cell r="K1493">
            <v>264</v>
          </cell>
          <cell r="L1493">
            <v>114</v>
          </cell>
          <cell r="M1493">
            <v>162</v>
          </cell>
          <cell r="N1493">
            <v>276</v>
          </cell>
        </row>
        <row r="1494">
          <cell r="D1494" t="str">
            <v>Waldron Jr-Sr High School</v>
          </cell>
          <cell r="E1494">
            <v>2</v>
          </cell>
          <cell r="F1494">
            <v>1</v>
          </cell>
          <cell r="G1494">
            <v>1</v>
          </cell>
          <cell r="H1494">
            <v>10</v>
          </cell>
          <cell r="I1494">
            <v>3</v>
          </cell>
          <cell r="K1494">
            <v>255</v>
          </cell>
          <cell r="L1494">
            <v>108</v>
          </cell>
          <cell r="M1494">
            <v>164</v>
          </cell>
          <cell r="N1494">
            <v>272</v>
          </cell>
        </row>
        <row r="1495">
          <cell r="D1495" t="str">
            <v>Waldron Elementary School</v>
          </cell>
          <cell r="F1495">
            <v>1</v>
          </cell>
          <cell r="G1495">
            <v>3</v>
          </cell>
          <cell r="H1495">
            <v>5</v>
          </cell>
          <cell r="I1495">
            <v>1</v>
          </cell>
          <cell r="J1495">
            <v>2</v>
          </cell>
          <cell r="K1495">
            <v>263</v>
          </cell>
          <cell r="L1495">
            <v>126</v>
          </cell>
          <cell r="M1495">
            <v>149</v>
          </cell>
          <cell r="N1495">
            <v>275</v>
          </cell>
        </row>
        <row r="1496">
          <cell r="D1496" t="str">
            <v>Triton Central High School</v>
          </cell>
          <cell r="E1496">
            <v>3</v>
          </cell>
          <cell r="F1496">
            <v>4</v>
          </cell>
          <cell r="G1496">
            <v>6</v>
          </cell>
          <cell r="H1496">
            <v>13</v>
          </cell>
          <cell r="I1496">
            <v>10</v>
          </cell>
          <cell r="K1496">
            <v>431</v>
          </cell>
          <cell r="L1496">
            <v>118</v>
          </cell>
          <cell r="M1496">
            <v>349</v>
          </cell>
          <cell r="N1496">
            <v>467</v>
          </cell>
        </row>
        <row r="1497">
          <cell r="D1497" t="str">
            <v>Triton Central Elementary School</v>
          </cell>
          <cell r="E1497">
            <v>3</v>
          </cell>
          <cell r="F1497">
            <v>1</v>
          </cell>
          <cell r="G1497">
            <v>7</v>
          </cell>
          <cell r="H1497">
            <v>20</v>
          </cell>
          <cell r="I1497">
            <v>9</v>
          </cell>
          <cell r="J1497">
            <v>2</v>
          </cell>
          <cell r="K1497">
            <v>570</v>
          </cell>
          <cell r="L1497">
            <v>236</v>
          </cell>
          <cell r="M1497">
            <v>376</v>
          </cell>
          <cell r="N1497">
            <v>612</v>
          </cell>
        </row>
        <row r="1498">
          <cell r="D1498" t="str">
            <v>Triton Central Middle School</v>
          </cell>
          <cell r="F1498">
            <v>3</v>
          </cell>
          <cell r="G1498">
            <v>12</v>
          </cell>
          <cell r="H1498">
            <v>13</v>
          </cell>
          <cell r="I1498">
            <v>8</v>
          </cell>
          <cell r="K1498">
            <v>424</v>
          </cell>
          <cell r="L1498">
            <v>177</v>
          </cell>
          <cell r="M1498">
            <v>283</v>
          </cell>
          <cell r="N1498">
            <v>460</v>
          </cell>
        </row>
        <row r="1499">
          <cell r="D1499" t="str">
            <v>Southwestern High School</v>
          </cell>
          <cell r="G1499">
            <v>2</v>
          </cell>
          <cell r="H1499">
            <v>14</v>
          </cell>
          <cell r="I1499">
            <v>3</v>
          </cell>
          <cell r="K1499">
            <v>279</v>
          </cell>
          <cell r="L1499">
            <v>106</v>
          </cell>
          <cell r="M1499">
            <v>192</v>
          </cell>
          <cell r="N1499">
            <v>298</v>
          </cell>
        </row>
        <row r="1500">
          <cell r="D1500" t="str">
            <v>Southwestern Elementary School</v>
          </cell>
          <cell r="F1500">
            <v>2</v>
          </cell>
          <cell r="H1500">
            <v>9</v>
          </cell>
          <cell r="K1500">
            <v>318</v>
          </cell>
          <cell r="L1500">
            <v>136</v>
          </cell>
          <cell r="M1500">
            <v>193</v>
          </cell>
          <cell r="N1500">
            <v>329</v>
          </cell>
        </row>
        <row r="1501">
          <cell r="D1501" t="str">
            <v>Especially Kidz Health &amp; Rehab Cnt</v>
          </cell>
          <cell r="F1501">
            <v>1</v>
          </cell>
          <cell r="G1501">
            <v>14</v>
          </cell>
          <cell r="H1501">
            <v>5</v>
          </cell>
          <cell r="I1501">
            <v>3</v>
          </cell>
          <cell r="K1501">
            <v>25</v>
          </cell>
          <cell r="L1501">
            <v>44</v>
          </cell>
          <cell r="M1501">
            <v>4</v>
          </cell>
          <cell r="N1501">
            <v>48</v>
          </cell>
        </row>
        <row r="1502">
          <cell r="D1502" t="str">
            <v>Shelbyville Sr High School</v>
          </cell>
          <cell r="E1502">
            <v>3</v>
          </cell>
          <cell r="F1502">
            <v>19</v>
          </cell>
          <cell r="G1502">
            <v>25</v>
          </cell>
          <cell r="H1502">
            <v>145</v>
          </cell>
          <cell r="I1502">
            <v>41</v>
          </cell>
          <cell r="J1502">
            <v>1</v>
          </cell>
          <cell r="K1502">
            <v>930</v>
          </cell>
          <cell r="L1502">
            <v>569</v>
          </cell>
          <cell r="M1502">
            <v>595</v>
          </cell>
          <cell r="N1502">
            <v>1164</v>
          </cell>
        </row>
        <row r="1503">
          <cell r="D1503" t="str">
            <v>Shelbyville Middle School</v>
          </cell>
          <cell r="E1503">
            <v>1</v>
          </cell>
          <cell r="F1503">
            <v>13</v>
          </cell>
          <cell r="G1503">
            <v>14</v>
          </cell>
          <cell r="H1503">
            <v>164</v>
          </cell>
          <cell r="I1503">
            <v>45</v>
          </cell>
          <cell r="K1503">
            <v>713</v>
          </cell>
          <cell r="L1503">
            <v>536</v>
          </cell>
          <cell r="M1503">
            <v>414</v>
          </cell>
          <cell r="N1503">
            <v>950</v>
          </cell>
        </row>
        <row r="1504">
          <cell r="D1504" t="str">
            <v>Coulston Elementary School</v>
          </cell>
          <cell r="E1504">
            <v>1</v>
          </cell>
          <cell r="F1504">
            <v>21</v>
          </cell>
          <cell r="G1504">
            <v>3</v>
          </cell>
          <cell r="H1504">
            <v>140</v>
          </cell>
          <cell r="I1504">
            <v>13</v>
          </cell>
          <cell r="K1504">
            <v>383</v>
          </cell>
          <cell r="L1504">
            <v>336</v>
          </cell>
          <cell r="M1504">
            <v>225</v>
          </cell>
          <cell r="N1504">
            <v>561</v>
          </cell>
        </row>
        <row r="1505">
          <cell r="D1505" t="str">
            <v>Thomas A Hendricks Elementary Sch</v>
          </cell>
          <cell r="E1505">
            <v>1</v>
          </cell>
          <cell r="F1505">
            <v>4</v>
          </cell>
          <cell r="G1505">
            <v>5</v>
          </cell>
          <cell r="H1505">
            <v>76</v>
          </cell>
          <cell r="I1505">
            <v>25</v>
          </cell>
          <cell r="K1505">
            <v>556</v>
          </cell>
          <cell r="L1505">
            <v>401</v>
          </cell>
          <cell r="M1505">
            <v>266</v>
          </cell>
          <cell r="N1505">
            <v>667</v>
          </cell>
        </row>
        <row r="1506">
          <cell r="D1506" t="str">
            <v>William F Loper Elementary School</v>
          </cell>
          <cell r="E1506">
            <v>1</v>
          </cell>
          <cell r="F1506">
            <v>6</v>
          </cell>
          <cell r="G1506">
            <v>13</v>
          </cell>
          <cell r="H1506">
            <v>63</v>
          </cell>
          <cell r="I1506">
            <v>28</v>
          </cell>
          <cell r="J1506">
            <v>1</v>
          </cell>
          <cell r="K1506">
            <v>569</v>
          </cell>
          <cell r="L1506">
            <v>373</v>
          </cell>
          <cell r="M1506">
            <v>308</v>
          </cell>
          <cell r="N1506">
            <v>681</v>
          </cell>
        </row>
        <row r="1507">
          <cell r="D1507" t="str">
            <v>Chrisney Elementary School</v>
          </cell>
          <cell r="G1507">
            <v>1</v>
          </cell>
          <cell r="H1507">
            <v>2</v>
          </cell>
          <cell r="I1507">
            <v>2</v>
          </cell>
          <cell r="K1507">
            <v>227</v>
          </cell>
          <cell r="L1507">
            <v>99</v>
          </cell>
          <cell r="M1507">
            <v>133</v>
          </cell>
          <cell r="N1507">
            <v>232</v>
          </cell>
        </row>
        <row r="1508">
          <cell r="D1508" t="str">
            <v>David Turnham Education Center</v>
          </cell>
          <cell r="E1508">
            <v>5</v>
          </cell>
          <cell r="H1508">
            <v>70</v>
          </cell>
          <cell r="I1508">
            <v>3</v>
          </cell>
          <cell r="K1508">
            <v>216</v>
          </cell>
          <cell r="L1508">
            <v>146</v>
          </cell>
          <cell r="M1508">
            <v>148</v>
          </cell>
          <cell r="N1508">
            <v>294</v>
          </cell>
        </row>
        <row r="1509">
          <cell r="D1509" t="str">
            <v>Nancy Hanks Elementary School</v>
          </cell>
          <cell r="E1509">
            <v>1</v>
          </cell>
          <cell r="F1509">
            <v>3</v>
          </cell>
          <cell r="H1509">
            <v>2</v>
          </cell>
          <cell r="K1509">
            <v>258</v>
          </cell>
          <cell r="L1509">
            <v>61</v>
          </cell>
          <cell r="M1509">
            <v>203</v>
          </cell>
          <cell r="N1509">
            <v>264</v>
          </cell>
        </row>
        <row r="1510">
          <cell r="D1510" t="str">
            <v>Heritage Hills High School</v>
          </cell>
          <cell r="F1510">
            <v>3</v>
          </cell>
          <cell r="G1510">
            <v>6</v>
          </cell>
          <cell r="H1510">
            <v>44</v>
          </cell>
          <cell r="I1510">
            <v>5</v>
          </cell>
          <cell r="K1510">
            <v>543</v>
          </cell>
          <cell r="L1510">
            <v>186</v>
          </cell>
          <cell r="M1510">
            <v>415</v>
          </cell>
          <cell r="N1510">
            <v>601</v>
          </cell>
        </row>
        <row r="1511">
          <cell r="D1511" t="str">
            <v>Heritage Hills Middle School</v>
          </cell>
          <cell r="F1511">
            <v>3</v>
          </cell>
          <cell r="G1511">
            <v>1</v>
          </cell>
          <cell r="H1511">
            <v>30</v>
          </cell>
          <cell r="I1511">
            <v>3</v>
          </cell>
          <cell r="K1511">
            <v>264</v>
          </cell>
          <cell r="L1511">
            <v>110</v>
          </cell>
          <cell r="M1511">
            <v>191</v>
          </cell>
          <cell r="N1511">
            <v>301</v>
          </cell>
        </row>
        <row r="1512">
          <cell r="D1512" t="str">
            <v>Lincoln Trail Elementary School</v>
          </cell>
          <cell r="F1512">
            <v>4</v>
          </cell>
          <cell r="G1512">
            <v>1</v>
          </cell>
          <cell r="H1512">
            <v>6</v>
          </cell>
          <cell r="I1512">
            <v>6</v>
          </cell>
          <cell r="K1512">
            <v>371</v>
          </cell>
          <cell r="L1512">
            <v>80</v>
          </cell>
          <cell r="M1512">
            <v>308</v>
          </cell>
          <cell r="N1512">
            <v>388</v>
          </cell>
        </row>
        <row r="1513">
          <cell r="D1513" t="str">
            <v>Luce Elementary School</v>
          </cell>
          <cell r="E1513">
            <v>1</v>
          </cell>
          <cell r="H1513">
            <v>3</v>
          </cell>
          <cell r="I1513">
            <v>3</v>
          </cell>
          <cell r="K1513">
            <v>226</v>
          </cell>
          <cell r="L1513">
            <v>84</v>
          </cell>
          <cell r="M1513">
            <v>149</v>
          </cell>
          <cell r="N1513">
            <v>233</v>
          </cell>
        </row>
        <row r="1514">
          <cell r="D1514" t="str">
            <v>South Spencer High School</v>
          </cell>
          <cell r="G1514">
            <v>2</v>
          </cell>
          <cell r="H1514">
            <v>12</v>
          </cell>
          <cell r="I1514">
            <v>16</v>
          </cell>
          <cell r="K1514">
            <v>391</v>
          </cell>
          <cell r="L1514">
            <v>181</v>
          </cell>
          <cell r="M1514">
            <v>240</v>
          </cell>
          <cell r="N1514">
            <v>421</v>
          </cell>
        </row>
        <row r="1515">
          <cell r="D1515" t="str">
            <v>South Spencer Middle School</v>
          </cell>
          <cell r="E1515">
            <v>2</v>
          </cell>
          <cell r="F1515">
            <v>1</v>
          </cell>
          <cell r="G1515">
            <v>4</v>
          </cell>
          <cell r="H1515">
            <v>4</v>
          </cell>
          <cell r="I1515">
            <v>9</v>
          </cell>
          <cell r="K1515">
            <v>226</v>
          </cell>
          <cell r="L1515">
            <v>117</v>
          </cell>
          <cell r="M1515">
            <v>129</v>
          </cell>
          <cell r="N1515">
            <v>246</v>
          </cell>
        </row>
        <row r="1516">
          <cell r="D1516" t="str">
            <v>Rockport-Ohio Elementary School</v>
          </cell>
          <cell r="G1516">
            <v>8</v>
          </cell>
          <cell r="H1516">
            <v>10</v>
          </cell>
          <cell r="I1516">
            <v>18</v>
          </cell>
          <cell r="K1516">
            <v>269</v>
          </cell>
          <cell r="L1516">
            <v>166</v>
          </cell>
          <cell r="M1516">
            <v>139</v>
          </cell>
          <cell r="N1516">
            <v>305</v>
          </cell>
        </row>
        <row r="1517">
          <cell r="D1517" t="str">
            <v>Oregon-Davis Elementary School</v>
          </cell>
          <cell r="G1517">
            <v>1</v>
          </cell>
          <cell r="H1517">
            <v>11</v>
          </cell>
          <cell r="I1517">
            <v>12</v>
          </cell>
          <cell r="K1517">
            <v>240</v>
          </cell>
          <cell r="L1517">
            <v>165</v>
          </cell>
          <cell r="M1517">
            <v>99</v>
          </cell>
          <cell r="N1517">
            <v>264</v>
          </cell>
        </row>
        <row r="1518">
          <cell r="D1518" t="str">
            <v>Oregon-Davis Jr-Sr High School</v>
          </cell>
          <cell r="H1518">
            <v>11</v>
          </cell>
          <cell r="I1518">
            <v>5</v>
          </cell>
          <cell r="K1518">
            <v>220</v>
          </cell>
          <cell r="L1518">
            <v>127</v>
          </cell>
          <cell r="M1518">
            <v>109</v>
          </cell>
          <cell r="N1518">
            <v>236</v>
          </cell>
        </row>
        <row r="1519">
          <cell r="D1519" t="str">
            <v>N Judson-San Pierre Jr Sr High Sch</v>
          </cell>
          <cell r="E1519">
            <v>2</v>
          </cell>
          <cell r="G1519">
            <v>3</v>
          </cell>
          <cell r="H1519">
            <v>26</v>
          </cell>
          <cell r="I1519">
            <v>10</v>
          </cell>
          <cell r="K1519">
            <v>450</v>
          </cell>
          <cell r="L1519">
            <v>259</v>
          </cell>
          <cell r="M1519">
            <v>232</v>
          </cell>
          <cell r="N1519">
            <v>491</v>
          </cell>
        </row>
        <row r="1520">
          <cell r="D1520" t="str">
            <v>North Judson-San Pierre Elem Sch</v>
          </cell>
          <cell r="E1520">
            <v>2</v>
          </cell>
          <cell r="F1520">
            <v>3</v>
          </cell>
          <cell r="G1520">
            <v>2</v>
          </cell>
          <cell r="H1520">
            <v>12</v>
          </cell>
          <cell r="I1520">
            <v>5</v>
          </cell>
          <cell r="J1520">
            <v>2</v>
          </cell>
          <cell r="K1520">
            <v>488</v>
          </cell>
          <cell r="L1520">
            <v>291</v>
          </cell>
          <cell r="M1520">
            <v>223</v>
          </cell>
          <cell r="N1520">
            <v>514</v>
          </cell>
        </row>
        <row r="1521">
          <cell r="D1521" t="str">
            <v>Knox Community High School</v>
          </cell>
          <cell r="E1521">
            <v>5</v>
          </cell>
          <cell r="G1521">
            <v>1</v>
          </cell>
          <cell r="H1521">
            <v>27</v>
          </cell>
          <cell r="I1521">
            <v>9</v>
          </cell>
          <cell r="K1521">
            <v>535</v>
          </cell>
          <cell r="L1521">
            <v>286</v>
          </cell>
          <cell r="M1521">
            <v>291</v>
          </cell>
          <cell r="N1521">
            <v>577</v>
          </cell>
        </row>
        <row r="1522">
          <cell r="D1522" t="str">
            <v>Knox Community Middle School</v>
          </cell>
          <cell r="E1522">
            <v>4</v>
          </cell>
          <cell r="F1522">
            <v>1</v>
          </cell>
          <cell r="G1522">
            <v>3</v>
          </cell>
          <cell r="H1522">
            <v>30</v>
          </cell>
          <cell r="I1522">
            <v>7</v>
          </cell>
          <cell r="K1522">
            <v>535</v>
          </cell>
          <cell r="L1522">
            <v>352</v>
          </cell>
          <cell r="M1522">
            <v>228</v>
          </cell>
          <cell r="N1522">
            <v>580</v>
          </cell>
        </row>
        <row r="1523">
          <cell r="D1523" t="str">
            <v>Knox Community Elementary School</v>
          </cell>
          <cell r="E1523">
            <v>3</v>
          </cell>
          <cell r="H1523">
            <v>41</v>
          </cell>
          <cell r="I1523">
            <v>12</v>
          </cell>
          <cell r="K1523">
            <v>632</v>
          </cell>
          <cell r="L1523">
            <v>400</v>
          </cell>
          <cell r="M1523">
            <v>288</v>
          </cell>
          <cell r="N1523">
            <v>688</v>
          </cell>
        </row>
        <row r="1524">
          <cell r="D1524" t="str">
            <v>Fremont High School</v>
          </cell>
          <cell r="G1524">
            <v>2</v>
          </cell>
          <cell r="H1524">
            <v>7</v>
          </cell>
          <cell r="I1524">
            <v>6</v>
          </cell>
          <cell r="K1524">
            <v>283</v>
          </cell>
          <cell r="L1524">
            <v>107</v>
          </cell>
          <cell r="M1524">
            <v>191</v>
          </cell>
          <cell r="N1524">
            <v>298</v>
          </cell>
        </row>
        <row r="1525">
          <cell r="D1525" t="str">
            <v>Fremont Elementary School</v>
          </cell>
          <cell r="E1525">
            <v>1</v>
          </cell>
          <cell r="F1525">
            <v>1</v>
          </cell>
          <cell r="H1525">
            <v>4</v>
          </cell>
          <cell r="I1525">
            <v>10</v>
          </cell>
          <cell r="K1525">
            <v>352</v>
          </cell>
          <cell r="L1525">
            <v>177</v>
          </cell>
          <cell r="M1525">
            <v>191</v>
          </cell>
          <cell r="N1525">
            <v>368</v>
          </cell>
        </row>
        <row r="1526">
          <cell r="D1526" t="str">
            <v>Fremont Middle School</v>
          </cell>
          <cell r="F1526">
            <v>1</v>
          </cell>
          <cell r="G1526">
            <v>1</v>
          </cell>
          <cell r="H1526">
            <v>10</v>
          </cell>
          <cell r="I1526">
            <v>7</v>
          </cell>
          <cell r="J1526">
            <v>1</v>
          </cell>
          <cell r="K1526">
            <v>282</v>
          </cell>
          <cell r="L1526">
            <v>132</v>
          </cell>
          <cell r="M1526">
            <v>170</v>
          </cell>
          <cell r="N1526">
            <v>302</v>
          </cell>
        </row>
        <row r="1527">
          <cell r="D1527" t="str">
            <v>Hamilton Community High School</v>
          </cell>
          <cell r="E1527">
            <v>1</v>
          </cell>
          <cell r="F1527">
            <v>5</v>
          </cell>
          <cell r="H1527">
            <v>7</v>
          </cell>
          <cell r="I1527">
            <v>3</v>
          </cell>
          <cell r="J1527">
            <v>2</v>
          </cell>
          <cell r="K1527">
            <v>114</v>
          </cell>
          <cell r="L1527">
            <v>54</v>
          </cell>
          <cell r="M1527">
            <v>78</v>
          </cell>
          <cell r="N1527">
            <v>132</v>
          </cell>
        </row>
        <row r="1528">
          <cell r="D1528" t="str">
            <v>Hamilton Community Elementary Sch</v>
          </cell>
          <cell r="H1528">
            <v>1</v>
          </cell>
          <cell r="K1528">
            <v>158</v>
          </cell>
          <cell r="L1528">
            <v>75</v>
          </cell>
          <cell r="M1528">
            <v>84</v>
          </cell>
          <cell r="N1528">
            <v>159</v>
          </cell>
        </row>
        <row r="1529">
          <cell r="D1529" t="str">
            <v>Angola High School</v>
          </cell>
          <cell r="E1529">
            <v>2</v>
          </cell>
          <cell r="F1529">
            <v>7</v>
          </cell>
          <cell r="G1529">
            <v>5</v>
          </cell>
          <cell r="H1529">
            <v>95</v>
          </cell>
          <cell r="I1529">
            <v>23</v>
          </cell>
          <cell r="J1529">
            <v>3</v>
          </cell>
          <cell r="K1529">
            <v>753</v>
          </cell>
          <cell r="L1529">
            <v>327</v>
          </cell>
          <cell r="M1529">
            <v>561</v>
          </cell>
          <cell r="N1529">
            <v>888</v>
          </cell>
        </row>
        <row r="1530">
          <cell r="D1530" t="str">
            <v>Angola Middle School</v>
          </cell>
          <cell r="E1530">
            <v>1</v>
          </cell>
          <cell r="F1530">
            <v>4</v>
          </cell>
          <cell r="G1530">
            <v>2</v>
          </cell>
          <cell r="H1530">
            <v>75</v>
          </cell>
          <cell r="I1530">
            <v>13</v>
          </cell>
          <cell r="K1530">
            <v>544</v>
          </cell>
          <cell r="L1530">
            <v>288</v>
          </cell>
          <cell r="M1530">
            <v>351</v>
          </cell>
          <cell r="N1530">
            <v>639</v>
          </cell>
        </row>
        <row r="1531">
          <cell r="D1531" t="str">
            <v>Carlin Park Elementary School</v>
          </cell>
          <cell r="E1531">
            <v>1</v>
          </cell>
          <cell r="F1531">
            <v>7</v>
          </cell>
          <cell r="G1531">
            <v>2</v>
          </cell>
          <cell r="H1531">
            <v>56</v>
          </cell>
          <cell r="I1531">
            <v>16</v>
          </cell>
          <cell r="K1531">
            <v>218</v>
          </cell>
          <cell r="L1531">
            <v>210</v>
          </cell>
          <cell r="M1531">
            <v>90</v>
          </cell>
          <cell r="N1531">
            <v>300</v>
          </cell>
        </row>
        <row r="1532">
          <cell r="D1532" t="str">
            <v>Ryan Park Elementary School</v>
          </cell>
          <cell r="H1532">
            <v>17</v>
          </cell>
          <cell r="I1532">
            <v>19</v>
          </cell>
          <cell r="K1532">
            <v>398</v>
          </cell>
          <cell r="L1532">
            <v>155</v>
          </cell>
          <cell r="M1532">
            <v>279</v>
          </cell>
          <cell r="N1532">
            <v>434</v>
          </cell>
        </row>
        <row r="1533">
          <cell r="D1533" t="str">
            <v>Hendry Park Elementary School</v>
          </cell>
          <cell r="F1533">
            <v>3</v>
          </cell>
          <cell r="G1533">
            <v>2</v>
          </cell>
          <cell r="H1533">
            <v>33</v>
          </cell>
          <cell r="I1533">
            <v>15</v>
          </cell>
          <cell r="K1533">
            <v>315</v>
          </cell>
          <cell r="L1533">
            <v>220</v>
          </cell>
          <cell r="M1533">
            <v>148</v>
          </cell>
          <cell r="N1533">
            <v>368</v>
          </cell>
        </row>
        <row r="1534">
          <cell r="D1534" t="str">
            <v>Pleasant Lake Elementary School</v>
          </cell>
          <cell r="E1534">
            <v>1</v>
          </cell>
          <cell r="H1534">
            <v>4</v>
          </cell>
          <cell r="I1534">
            <v>3</v>
          </cell>
          <cell r="K1534">
            <v>136</v>
          </cell>
          <cell r="L1534">
            <v>67</v>
          </cell>
          <cell r="M1534">
            <v>77</v>
          </cell>
          <cell r="N1534">
            <v>144</v>
          </cell>
        </row>
        <row r="1535">
          <cell r="D1535" t="str">
            <v>Northeast Middle School</v>
          </cell>
          <cell r="E1535">
            <v>2</v>
          </cell>
          <cell r="H1535">
            <v>1</v>
          </cell>
          <cell r="I1535">
            <v>4</v>
          </cell>
          <cell r="K1535">
            <v>179</v>
          </cell>
          <cell r="L1535">
            <v>99</v>
          </cell>
          <cell r="M1535">
            <v>87</v>
          </cell>
          <cell r="N1535">
            <v>186</v>
          </cell>
        </row>
        <row r="1536">
          <cell r="D1536" t="str">
            <v>North Central High School</v>
          </cell>
          <cell r="G1536">
            <v>2</v>
          </cell>
          <cell r="H1536">
            <v>3</v>
          </cell>
          <cell r="I1536">
            <v>7</v>
          </cell>
          <cell r="K1536">
            <v>257</v>
          </cell>
          <cell r="L1536">
            <v>132</v>
          </cell>
          <cell r="M1536">
            <v>137</v>
          </cell>
          <cell r="N1536">
            <v>269</v>
          </cell>
        </row>
        <row r="1537">
          <cell r="D1537" t="str">
            <v>Northeast North Elementary School</v>
          </cell>
          <cell r="H1537">
            <v>4</v>
          </cell>
          <cell r="I1537">
            <v>2</v>
          </cell>
          <cell r="K1537">
            <v>215</v>
          </cell>
          <cell r="L1537">
            <v>136</v>
          </cell>
          <cell r="M1537">
            <v>85</v>
          </cell>
          <cell r="N1537">
            <v>221</v>
          </cell>
        </row>
        <row r="1538">
          <cell r="D1538" t="str">
            <v>Northeast East Elementary School</v>
          </cell>
          <cell r="H1538">
            <v>1</v>
          </cell>
          <cell r="I1538">
            <v>2</v>
          </cell>
          <cell r="K1538">
            <v>163</v>
          </cell>
          <cell r="L1538">
            <v>100</v>
          </cell>
          <cell r="M1538">
            <v>66</v>
          </cell>
          <cell r="N1538">
            <v>166</v>
          </cell>
        </row>
        <row r="1539">
          <cell r="D1539" t="str">
            <v>Carlisle Elementary School</v>
          </cell>
          <cell r="E1539">
            <v>1</v>
          </cell>
          <cell r="H1539">
            <v>11</v>
          </cell>
          <cell r="I1539">
            <v>5</v>
          </cell>
          <cell r="K1539">
            <v>197</v>
          </cell>
          <cell r="L1539">
            <v>144</v>
          </cell>
          <cell r="M1539">
            <v>70</v>
          </cell>
          <cell r="N1539">
            <v>214</v>
          </cell>
        </row>
        <row r="1540">
          <cell r="D1540" t="str">
            <v>Carlisle Middle School</v>
          </cell>
          <cell r="H1540">
            <v>5</v>
          </cell>
          <cell r="I1540">
            <v>1</v>
          </cell>
          <cell r="K1540">
            <v>59</v>
          </cell>
          <cell r="L1540">
            <v>37</v>
          </cell>
          <cell r="M1540">
            <v>28</v>
          </cell>
          <cell r="N1540">
            <v>65</v>
          </cell>
        </row>
        <row r="1541">
          <cell r="D1541" t="str">
            <v>Sullivan High School</v>
          </cell>
          <cell r="E1541">
            <v>1</v>
          </cell>
          <cell r="F1541">
            <v>2</v>
          </cell>
          <cell r="G1541">
            <v>5</v>
          </cell>
          <cell r="H1541">
            <v>11</v>
          </cell>
          <cell r="I1541">
            <v>12</v>
          </cell>
          <cell r="K1541">
            <v>518</v>
          </cell>
          <cell r="L1541">
            <v>238</v>
          </cell>
          <cell r="M1541">
            <v>311</v>
          </cell>
          <cell r="N1541">
            <v>549</v>
          </cell>
        </row>
        <row r="1542">
          <cell r="D1542" t="str">
            <v>Sullivan Middle School</v>
          </cell>
          <cell r="E1542">
            <v>1</v>
          </cell>
          <cell r="G1542">
            <v>2</v>
          </cell>
          <cell r="H1542">
            <v>1</v>
          </cell>
          <cell r="I1542">
            <v>7</v>
          </cell>
          <cell r="K1542">
            <v>282</v>
          </cell>
          <cell r="L1542">
            <v>135</v>
          </cell>
          <cell r="M1542">
            <v>158</v>
          </cell>
          <cell r="N1542">
            <v>293</v>
          </cell>
        </row>
        <row r="1543">
          <cell r="D1543" t="str">
            <v>Sullivan Elementary School</v>
          </cell>
          <cell r="E1543">
            <v>3</v>
          </cell>
          <cell r="F1543">
            <v>1</v>
          </cell>
          <cell r="H1543">
            <v>7</v>
          </cell>
          <cell r="I1543">
            <v>23</v>
          </cell>
          <cell r="K1543">
            <v>615</v>
          </cell>
          <cell r="L1543">
            <v>294</v>
          </cell>
          <cell r="M1543">
            <v>355</v>
          </cell>
          <cell r="N1543">
            <v>649</v>
          </cell>
        </row>
        <row r="1544">
          <cell r="D1544" t="str">
            <v>Jefferson-Craig Elementary School</v>
          </cell>
          <cell r="F1544">
            <v>3</v>
          </cell>
          <cell r="G1544">
            <v>3</v>
          </cell>
          <cell r="H1544">
            <v>13</v>
          </cell>
          <cell r="I1544">
            <v>10</v>
          </cell>
          <cell r="K1544">
            <v>375</v>
          </cell>
          <cell r="L1544">
            <v>231</v>
          </cell>
          <cell r="M1544">
            <v>173</v>
          </cell>
          <cell r="N1544">
            <v>404</v>
          </cell>
        </row>
        <row r="1545">
          <cell r="D1545" t="str">
            <v>Switzerland Co Middle School</v>
          </cell>
          <cell r="F1545">
            <v>1</v>
          </cell>
          <cell r="G1545">
            <v>2</v>
          </cell>
          <cell r="H1545">
            <v>4</v>
          </cell>
          <cell r="I1545">
            <v>6</v>
          </cell>
          <cell r="K1545">
            <v>194</v>
          </cell>
          <cell r="L1545">
            <v>124</v>
          </cell>
          <cell r="M1545">
            <v>83</v>
          </cell>
          <cell r="N1545">
            <v>207</v>
          </cell>
        </row>
        <row r="1546">
          <cell r="D1546" t="str">
            <v>Switzerland Co Senior High School</v>
          </cell>
          <cell r="F1546">
            <v>2</v>
          </cell>
          <cell r="G1546">
            <v>4</v>
          </cell>
          <cell r="H1546">
            <v>7</v>
          </cell>
          <cell r="I1546">
            <v>6</v>
          </cell>
          <cell r="J1546">
            <v>2</v>
          </cell>
          <cell r="K1546">
            <v>386</v>
          </cell>
          <cell r="L1546">
            <v>217</v>
          </cell>
          <cell r="M1546">
            <v>190</v>
          </cell>
          <cell r="N1546">
            <v>407</v>
          </cell>
        </row>
        <row r="1547">
          <cell r="D1547" t="str">
            <v>Switzerland Co Elementary School</v>
          </cell>
          <cell r="G1547">
            <v>5</v>
          </cell>
          <cell r="H1547">
            <v>9</v>
          </cell>
          <cell r="I1547">
            <v>14</v>
          </cell>
          <cell r="K1547">
            <v>476</v>
          </cell>
          <cell r="L1547">
            <v>317</v>
          </cell>
          <cell r="M1547">
            <v>187</v>
          </cell>
          <cell r="N1547">
            <v>504</v>
          </cell>
        </row>
        <row r="1548">
          <cell r="D1548" t="str">
            <v>Oakland High School</v>
          </cell>
          <cell r="E1548">
            <v>1</v>
          </cell>
          <cell r="G1548">
            <v>3</v>
          </cell>
          <cell r="H1548">
            <v>6</v>
          </cell>
          <cell r="I1548">
            <v>3</v>
          </cell>
          <cell r="K1548">
            <v>49</v>
          </cell>
          <cell r="L1548">
            <v>47</v>
          </cell>
          <cell r="M1548">
            <v>15</v>
          </cell>
          <cell r="N1548">
            <v>62</v>
          </cell>
        </row>
        <row r="1549">
          <cell r="D1549" t="str">
            <v>Jefferson High School</v>
          </cell>
          <cell r="E1549">
            <v>8</v>
          </cell>
          <cell r="F1549">
            <v>18</v>
          </cell>
          <cell r="G1549">
            <v>312</v>
          </cell>
          <cell r="H1549">
            <v>613</v>
          </cell>
          <cell r="I1549">
            <v>96</v>
          </cell>
          <cell r="J1549">
            <v>2</v>
          </cell>
          <cell r="K1549">
            <v>1014</v>
          </cell>
          <cell r="L1549">
            <v>1282</v>
          </cell>
          <cell r="M1549">
            <v>781</v>
          </cell>
          <cell r="N1549">
            <v>2063</v>
          </cell>
        </row>
        <row r="1550">
          <cell r="D1550" t="str">
            <v>Lafayette Sunnyside Intermediate</v>
          </cell>
          <cell r="E1550">
            <v>1</v>
          </cell>
          <cell r="F1550">
            <v>8</v>
          </cell>
          <cell r="G1550">
            <v>244</v>
          </cell>
          <cell r="H1550">
            <v>348</v>
          </cell>
          <cell r="I1550">
            <v>78</v>
          </cell>
          <cell r="J1550">
            <v>1</v>
          </cell>
          <cell r="K1550">
            <v>547</v>
          </cell>
          <cell r="L1550">
            <v>927</v>
          </cell>
          <cell r="M1550">
            <v>300</v>
          </cell>
          <cell r="N1550">
            <v>1227</v>
          </cell>
        </row>
        <row r="1551">
          <cell r="D1551" t="str">
            <v>Lafayette Tecumseh Jr High School</v>
          </cell>
          <cell r="E1551">
            <v>2</v>
          </cell>
          <cell r="F1551">
            <v>2</v>
          </cell>
          <cell r="G1551">
            <v>208</v>
          </cell>
          <cell r="H1551">
            <v>320</v>
          </cell>
          <cell r="I1551">
            <v>81</v>
          </cell>
          <cell r="J1551">
            <v>3</v>
          </cell>
          <cell r="K1551">
            <v>483</v>
          </cell>
          <cell r="L1551">
            <v>783</v>
          </cell>
          <cell r="M1551">
            <v>316</v>
          </cell>
          <cell r="N1551">
            <v>1099</v>
          </cell>
        </row>
        <row r="1552">
          <cell r="D1552" t="str">
            <v>Edgelea Elementary School</v>
          </cell>
          <cell r="F1552">
            <v>5</v>
          </cell>
          <cell r="G1552">
            <v>51</v>
          </cell>
          <cell r="H1552">
            <v>138</v>
          </cell>
          <cell r="I1552">
            <v>31</v>
          </cell>
          <cell r="K1552">
            <v>302</v>
          </cell>
          <cell r="L1552">
            <v>336</v>
          </cell>
          <cell r="M1552">
            <v>191</v>
          </cell>
          <cell r="N1552">
            <v>527</v>
          </cell>
        </row>
        <row r="1553">
          <cell r="D1553" t="str">
            <v>Glen Acres Elementary School</v>
          </cell>
          <cell r="F1553">
            <v>3</v>
          </cell>
          <cell r="G1553">
            <v>103</v>
          </cell>
          <cell r="H1553">
            <v>173</v>
          </cell>
          <cell r="I1553">
            <v>25</v>
          </cell>
          <cell r="K1553">
            <v>181</v>
          </cell>
          <cell r="L1553">
            <v>369</v>
          </cell>
          <cell r="M1553">
            <v>116</v>
          </cell>
          <cell r="N1553">
            <v>485</v>
          </cell>
        </row>
        <row r="1554">
          <cell r="D1554" t="str">
            <v>Miami Elementary School</v>
          </cell>
          <cell r="F1554">
            <v>2</v>
          </cell>
          <cell r="G1554">
            <v>200</v>
          </cell>
          <cell r="H1554">
            <v>129</v>
          </cell>
          <cell r="I1554">
            <v>30</v>
          </cell>
          <cell r="J1554">
            <v>2</v>
          </cell>
          <cell r="K1554">
            <v>156</v>
          </cell>
          <cell r="L1554">
            <v>443</v>
          </cell>
          <cell r="M1554">
            <v>76</v>
          </cell>
          <cell r="N1554">
            <v>519</v>
          </cell>
        </row>
        <row r="1555">
          <cell r="D1555" t="str">
            <v>Thomas Miller Elementary School</v>
          </cell>
          <cell r="F1555">
            <v>1</v>
          </cell>
          <cell r="G1555">
            <v>133</v>
          </cell>
          <cell r="H1555">
            <v>74</v>
          </cell>
          <cell r="I1555">
            <v>46</v>
          </cell>
          <cell r="K1555">
            <v>148</v>
          </cell>
          <cell r="L1555">
            <v>348</v>
          </cell>
          <cell r="M1555">
            <v>54</v>
          </cell>
          <cell r="N1555">
            <v>402</v>
          </cell>
        </row>
        <row r="1556">
          <cell r="D1556" t="str">
            <v>Murdock Elementary School</v>
          </cell>
          <cell r="E1556">
            <v>2</v>
          </cell>
          <cell r="G1556">
            <v>52</v>
          </cell>
          <cell r="H1556">
            <v>56</v>
          </cell>
          <cell r="I1556">
            <v>33</v>
          </cell>
          <cell r="J1556">
            <v>1</v>
          </cell>
          <cell r="K1556">
            <v>105</v>
          </cell>
          <cell r="L1556">
            <v>206</v>
          </cell>
          <cell r="M1556">
            <v>43</v>
          </cell>
          <cell r="N1556">
            <v>249</v>
          </cell>
        </row>
        <row r="1557">
          <cell r="D1557" t="str">
            <v>Oakland Elementary School</v>
          </cell>
          <cell r="G1557">
            <v>37</v>
          </cell>
          <cell r="H1557">
            <v>42</v>
          </cell>
          <cell r="I1557">
            <v>19</v>
          </cell>
          <cell r="K1557">
            <v>140</v>
          </cell>
          <cell r="L1557">
            <v>167</v>
          </cell>
          <cell r="M1557">
            <v>71</v>
          </cell>
          <cell r="N1557">
            <v>238</v>
          </cell>
        </row>
        <row r="1558">
          <cell r="D1558" t="str">
            <v>Vinton Elementary School</v>
          </cell>
          <cell r="E1558">
            <v>3</v>
          </cell>
          <cell r="G1558">
            <v>76</v>
          </cell>
          <cell r="H1558">
            <v>134</v>
          </cell>
          <cell r="I1558">
            <v>45</v>
          </cell>
          <cell r="K1558">
            <v>226</v>
          </cell>
          <cell r="L1558">
            <v>401</v>
          </cell>
          <cell r="M1558">
            <v>83</v>
          </cell>
          <cell r="N1558">
            <v>484</v>
          </cell>
        </row>
        <row r="1559">
          <cell r="D1559" t="str">
            <v>Amelia Earhart Elementary School</v>
          </cell>
          <cell r="F1559">
            <v>1</v>
          </cell>
          <cell r="G1559">
            <v>64</v>
          </cell>
          <cell r="H1559">
            <v>85</v>
          </cell>
          <cell r="I1559">
            <v>37</v>
          </cell>
          <cell r="J1559">
            <v>1</v>
          </cell>
          <cell r="K1559">
            <v>210</v>
          </cell>
          <cell r="L1559">
            <v>248</v>
          </cell>
          <cell r="M1559">
            <v>150</v>
          </cell>
          <cell r="N1559">
            <v>398</v>
          </cell>
        </row>
        <row r="1560">
          <cell r="D1560" t="str">
            <v>Greater Lafayette Area SE</v>
          </cell>
          <cell r="E1560">
            <v>1</v>
          </cell>
          <cell r="F1560">
            <v>3</v>
          </cell>
          <cell r="G1560">
            <v>29</v>
          </cell>
          <cell r="H1560">
            <v>41</v>
          </cell>
          <cell r="I1560">
            <v>13</v>
          </cell>
          <cell r="J1560">
            <v>1</v>
          </cell>
          <cell r="K1560">
            <v>155</v>
          </cell>
          <cell r="M1560">
            <v>243</v>
          </cell>
          <cell r="N1560">
            <v>243</v>
          </cell>
        </row>
        <row r="1561">
          <cell r="D1561" t="str">
            <v>McCutcheon High School</v>
          </cell>
          <cell r="E1561">
            <v>3</v>
          </cell>
          <cell r="F1561">
            <v>16</v>
          </cell>
          <cell r="G1561">
            <v>114</v>
          </cell>
          <cell r="H1561">
            <v>297</v>
          </cell>
          <cell r="I1561">
            <v>60</v>
          </cell>
          <cell r="J1561">
            <v>1</v>
          </cell>
          <cell r="K1561">
            <v>1291</v>
          </cell>
          <cell r="L1561">
            <v>649</v>
          </cell>
          <cell r="M1561">
            <v>1133</v>
          </cell>
          <cell r="N1561">
            <v>1782</v>
          </cell>
        </row>
        <row r="1562">
          <cell r="D1562" t="str">
            <v>Mayflower Mill Elementary School</v>
          </cell>
          <cell r="E1562">
            <v>2</v>
          </cell>
          <cell r="F1562">
            <v>7</v>
          </cell>
          <cell r="G1562">
            <v>160</v>
          </cell>
          <cell r="H1562">
            <v>63</v>
          </cell>
          <cell r="I1562">
            <v>29</v>
          </cell>
          <cell r="K1562">
            <v>367</v>
          </cell>
          <cell r="L1562">
            <v>340</v>
          </cell>
          <cell r="M1562">
            <v>288</v>
          </cell>
          <cell r="N1562">
            <v>628</v>
          </cell>
        </row>
        <row r="1563">
          <cell r="D1563" t="str">
            <v>Wyandotte Elementary</v>
          </cell>
          <cell r="F1563">
            <v>24</v>
          </cell>
          <cell r="G1563">
            <v>19</v>
          </cell>
          <cell r="H1563">
            <v>60</v>
          </cell>
          <cell r="I1563">
            <v>23</v>
          </cell>
          <cell r="K1563">
            <v>388</v>
          </cell>
          <cell r="L1563">
            <v>120</v>
          </cell>
          <cell r="M1563">
            <v>394</v>
          </cell>
          <cell r="N1563">
            <v>514</v>
          </cell>
        </row>
        <row r="1564">
          <cell r="D1564" t="str">
            <v>Hershey Elementary School</v>
          </cell>
          <cell r="E1564">
            <v>2</v>
          </cell>
          <cell r="F1564">
            <v>5</v>
          </cell>
          <cell r="G1564">
            <v>2</v>
          </cell>
          <cell r="H1564">
            <v>30</v>
          </cell>
          <cell r="I1564">
            <v>26</v>
          </cell>
          <cell r="J1564">
            <v>1</v>
          </cell>
          <cell r="K1564">
            <v>534</v>
          </cell>
          <cell r="L1564">
            <v>126</v>
          </cell>
          <cell r="M1564">
            <v>474</v>
          </cell>
          <cell r="N1564">
            <v>600</v>
          </cell>
        </row>
        <row r="1565">
          <cell r="D1565" t="str">
            <v>Mintonye Elementary School</v>
          </cell>
          <cell r="F1565">
            <v>4</v>
          </cell>
          <cell r="G1565">
            <v>8</v>
          </cell>
          <cell r="H1565">
            <v>25</v>
          </cell>
          <cell r="I1565">
            <v>14</v>
          </cell>
          <cell r="K1565">
            <v>425</v>
          </cell>
          <cell r="L1565">
            <v>134</v>
          </cell>
          <cell r="M1565">
            <v>342</v>
          </cell>
          <cell r="N1565">
            <v>476</v>
          </cell>
        </row>
        <row r="1566">
          <cell r="D1566" t="str">
            <v>Dayton Elementary School</v>
          </cell>
          <cell r="F1566">
            <v>2</v>
          </cell>
          <cell r="G1566">
            <v>11</v>
          </cell>
          <cell r="H1566">
            <v>61</v>
          </cell>
          <cell r="I1566">
            <v>22</v>
          </cell>
          <cell r="J1566">
            <v>1</v>
          </cell>
          <cell r="K1566">
            <v>307</v>
          </cell>
          <cell r="L1566">
            <v>163</v>
          </cell>
          <cell r="M1566">
            <v>241</v>
          </cell>
          <cell r="N1566">
            <v>404</v>
          </cell>
        </row>
        <row r="1567">
          <cell r="D1567" t="str">
            <v>Burnett Creek Elementary School</v>
          </cell>
          <cell r="E1567">
            <v>4</v>
          </cell>
          <cell r="F1567">
            <v>58</v>
          </cell>
          <cell r="G1567">
            <v>38</v>
          </cell>
          <cell r="H1567">
            <v>103</v>
          </cell>
          <cell r="I1567">
            <v>43</v>
          </cell>
          <cell r="K1567">
            <v>472</v>
          </cell>
          <cell r="L1567">
            <v>210</v>
          </cell>
          <cell r="M1567">
            <v>508</v>
          </cell>
          <cell r="N1567">
            <v>718</v>
          </cell>
        </row>
        <row r="1568">
          <cell r="D1568" t="str">
            <v>Wea Ridge Elementary School</v>
          </cell>
          <cell r="E1568">
            <v>1</v>
          </cell>
          <cell r="F1568">
            <v>5</v>
          </cell>
          <cell r="G1568">
            <v>64</v>
          </cell>
          <cell r="H1568">
            <v>109</v>
          </cell>
          <cell r="I1568">
            <v>24</v>
          </cell>
          <cell r="K1568">
            <v>423</v>
          </cell>
          <cell r="L1568">
            <v>288</v>
          </cell>
          <cell r="M1568">
            <v>338</v>
          </cell>
          <cell r="N1568">
            <v>626</v>
          </cell>
        </row>
        <row r="1569">
          <cell r="D1569" t="str">
            <v>Battle Ground Elementary School</v>
          </cell>
          <cell r="E1569">
            <v>1</v>
          </cell>
          <cell r="F1569">
            <v>5</v>
          </cell>
          <cell r="G1569">
            <v>21</v>
          </cell>
          <cell r="H1569">
            <v>51</v>
          </cell>
          <cell r="I1569">
            <v>18</v>
          </cell>
          <cell r="K1569">
            <v>511</v>
          </cell>
          <cell r="L1569">
            <v>197</v>
          </cell>
          <cell r="M1569">
            <v>410</v>
          </cell>
          <cell r="N1569">
            <v>607</v>
          </cell>
        </row>
        <row r="1570">
          <cell r="D1570" t="str">
            <v>Battle Ground Middle School</v>
          </cell>
          <cell r="E1570">
            <v>3</v>
          </cell>
          <cell r="F1570">
            <v>13</v>
          </cell>
          <cell r="G1570">
            <v>34</v>
          </cell>
          <cell r="H1570">
            <v>74</v>
          </cell>
          <cell r="I1570">
            <v>32</v>
          </cell>
          <cell r="J1570">
            <v>1</v>
          </cell>
          <cell r="K1570">
            <v>544</v>
          </cell>
          <cell r="L1570">
            <v>221</v>
          </cell>
          <cell r="M1570">
            <v>480</v>
          </cell>
          <cell r="N1570">
            <v>701</v>
          </cell>
        </row>
        <row r="1571">
          <cell r="D1571" t="str">
            <v>Wainwright Middle School</v>
          </cell>
          <cell r="F1571">
            <v>3</v>
          </cell>
          <cell r="G1571">
            <v>2</v>
          </cell>
          <cell r="H1571">
            <v>37</v>
          </cell>
          <cell r="I1571">
            <v>14</v>
          </cell>
          <cell r="K1571">
            <v>216</v>
          </cell>
          <cell r="L1571">
            <v>119</v>
          </cell>
          <cell r="M1571">
            <v>153</v>
          </cell>
          <cell r="N1571">
            <v>272</v>
          </cell>
        </row>
        <row r="1572">
          <cell r="D1572" t="str">
            <v>William Henry Harrison High School</v>
          </cell>
          <cell r="E1572">
            <v>7</v>
          </cell>
          <cell r="F1572">
            <v>49</v>
          </cell>
          <cell r="G1572">
            <v>86</v>
          </cell>
          <cell r="H1572">
            <v>221</v>
          </cell>
          <cell r="I1572">
            <v>82</v>
          </cell>
          <cell r="K1572">
            <v>1534</v>
          </cell>
          <cell r="L1572">
            <v>472</v>
          </cell>
          <cell r="M1572">
            <v>1507</v>
          </cell>
          <cell r="N1572">
            <v>1979</v>
          </cell>
        </row>
        <row r="1573">
          <cell r="D1573" t="str">
            <v>East Tipp Middle School</v>
          </cell>
          <cell r="F1573">
            <v>9</v>
          </cell>
          <cell r="G1573">
            <v>4</v>
          </cell>
          <cell r="H1573">
            <v>50</v>
          </cell>
          <cell r="I1573">
            <v>22</v>
          </cell>
          <cell r="K1573">
            <v>445</v>
          </cell>
          <cell r="L1573">
            <v>125</v>
          </cell>
          <cell r="M1573">
            <v>405</v>
          </cell>
          <cell r="N1573">
            <v>530</v>
          </cell>
        </row>
        <row r="1574">
          <cell r="D1574" t="str">
            <v>James Cole Elementary School</v>
          </cell>
          <cell r="F1574">
            <v>1</v>
          </cell>
          <cell r="G1574">
            <v>2</v>
          </cell>
          <cell r="H1574">
            <v>19</v>
          </cell>
          <cell r="I1574">
            <v>2</v>
          </cell>
          <cell r="K1574">
            <v>263</v>
          </cell>
          <cell r="L1574">
            <v>110</v>
          </cell>
          <cell r="M1574">
            <v>177</v>
          </cell>
          <cell r="N1574">
            <v>287</v>
          </cell>
        </row>
        <row r="1575">
          <cell r="D1575" t="str">
            <v>Klondike Middle School</v>
          </cell>
          <cell r="F1575">
            <v>13</v>
          </cell>
          <cell r="G1575">
            <v>40</v>
          </cell>
          <cell r="H1575">
            <v>84</v>
          </cell>
          <cell r="I1575">
            <v>26</v>
          </cell>
          <cell r="K1575">
            <v>290</v>
          </cell>
          <cell r="L1575">
            <v>181</v>
          </cell>
          <cell r="M1575">
            <v>272</v>
          </cell>
          <cell r="N1575">
            <v>453</v>
          </cell>
        </row>
        <row r="1576">
          <cell r="D1576" t="str">
            <v>Klondike Elementary School</v>
          </cell>
          <cell r="E1576">
            <v>2</v>
          </cell>
          <cell r="F1576">
            <v>86</v>
          </cell>
          <cell r="G1576">
            <v>74</v>
          </cell>
          <cell r="H1576">
            <v>136</v>
          </cell>
          <cell r="I1576">
            <v>40</v>
          </cell>
          <cell r="J1576">
            <v>1</v>
          </cell>
          <cell r="K1576">
            <v>668</v>
          </cell>
          <cell r="L1576">
            <v>386</v>
          </cell>
          <cell r="M1576">
            <v>621</v>
          </cell>
          <cell r="N1576">
            <v>1007</v>
          </cell>
        </row>
        <row r="1577">
          <cell r="D1577" t="str">
            <v>Southwestern Middle School</v>
          </cell>
          <cell r="F1577">
            <v>3</v>
          </cell>
          <cell r="G1577">
            <v>38</v>
          </cell>
          <cell r="H1577">
            <v>48</v>
          </cell>
          <cell r="I1577">
            <v>13</v>
          </cell>
          <cell r="K1577">
            <v>358</v>
          </cell>
          <cell r="L1577">
            <v>187</v>
          </cell>
          <cell r="M1577">
            <v>273</v>
          </cell>
          <cell r="N1577">
            <v>460</v>
          </cell>
        </row>
        <row r="1578">
          <cell r="D1578" t="str">
            <v>Wea Ridge Middle School</v>
          </cell>
          <cell r="E1578">
            <v>3</v>
          </cell>
          <cell r="F1578">
            <v>9</v>
          </cell>
          <cell r="G1578">
            <v>56</v>
          </cell>
          <cell r="H1578">
            <v>165</v>
          </cell>
          <cell r="I1578">
            <v>34</v>
          </cell>
          <cell r="K1578">
            <v>445</v>
          </cell>
          <cell r="L1578">
            <v>303</v>
          </cell>
          <cell r="M1578">
            <v>409</v>
          </cell>
          <cell r="N1578">
            <v>712</v>
          </cell>
        </row>
        <row r="1579">
          <cell r="D1579" t="str">
            <v>Woodland Elementary School</v>
          </cell>
          <cell r="F1579">
            <v>13</v>
          </cell>
          <cell r="G1579">
            <v>47</v>
          </cell>
          <cell r="H1579">
            <v>193</v>
          </cell>
          <cell r="I1579">
            <v>28</v>
          </cell>
          <cell r="J1579">
            <v>1</v>
          </cell>
          <cell r="K1579">
            <v>329</v>
          </cell>
          <cell r="L1579">
            <v>302</v>
          </cell>
          <cell r="M1579">
            <v>309</v>
          </cell>
          <cell r="N1579">
            <v>611</v>
          </cell>
        </row>
        <row r="1580">
          <cell r="D1580" t="str">
            <v>West Lafayette Jr/Sr High School</v>
          </cell>
          <cell r="E1580">
            <v>1</v>
          </cell>
          <cell r="F1580">
            <v>261</v>
          </cell>
          <cell r="G1580">
            <v>59</v>
          </cell>
          <cell r="H1580">
            <v>69</v>
          </cell>
          <cell r="I1580">
            <v>61</v>
          </cell>
          <cell r="K1580">
            <v>690</v>
          </cell>
          <cell r="L1580">
            <v>158</v>
          </cell>
          <cell r="M1580">
            <v>983</v>
          </cell>
          <cell r="N1580">
            <v>1141</v>
          </cell>
        </row>
        <row r="1581">
          <cell r="D1581" t="str">
            <v>West Lafayette Intermediate School</v>
          </cell>
          <cell r="F1581">
            <v>128</v>
          </cell>
          <cell r="G1581">
            <v>32</v>
          </cell>
          <cell r="H1581">
            <v>46</v>
          </cell>
          <cell r="I1581">
            <v>34</v>
          </cell>
          <cell r="K1581">
            <v>290</v>
          </cell>
          <cell r="L1581">
            <v>100</v>
          </cell>
          <cell r="M1581">
            <v>430</v>
          </cell>
          <cell r="N1581">
            <v>530</v>
          </cell>
        </row>
        <row r="1582">
          <cell r="D1582" t="str">
            <v>Cumberland Elementary School</v>
          </cell>
          <cell r="E1582">
            <v>3</v>
          </cell>
          <cell r="F1582">
            <v>182</v>
          </cell>
          <cell r="G1582">
            <v>47</v>
          </cell>
          <cell r="H1582">
            <v>44</v>
          </cell>
          <cell r="I1582">
            <v>57</v>
          </cell>
          <cell r="J1582">
            <v>1</v>
          </cell>
          <cell r="K1582">
            <v>406</v>
          </cell>
          <cell r="L1582">
            <v>150</v>
          </cell>
          <cell r="M1582">
            <v>590</v>
          </cell>
          <cell r="N1582">
            <v>740</v>
          </cell>
        </row>
        <row r="1583">
          <cell r="D1583" t="str">
            <v>Tri Central Elementary</v>
          </cell>
          <cell r="F1583">
            <v>4</v>
          </cell>
          <cell r="H1583">
            <v>29</v>
          </cell>
          <cell r="I1583">
            <v>16</v>
          </cell>
          <cell r="K1583">
            <v>323</v>
          </cell>
          <cell r="L1583">
            <v>168</v>
          </cell>
          <cell r="M1583">
            <v>204</v>
          </cell>
          <cell r="N1583">
            <v>372</v>
          </cell>
        </row>
        <row r="1584">
          <cell r="D1584" t="str">
            <v>Tri Central Middle-High School</v>
          </cell>
          <cell r="F1584">
            <v>1</v>
          </cell>
          <cell r="H1584">
            <v>25</v>
          </cell>
          <cell r="I1584">
            <v>14</v>
          </cell>
          <cell r="K1584">
            <v>361</v>
          </cell>
          <cell r="L1584">
            <v>148</v>
          </cell>
          <cell r="M1584">
            <v>253</v>
          </cell>
          <cell r="N1584">
            <v>401</v>
          </cell>
        </row>
        <row r="1585">
          <cell r="D1585" t="str">
            <v>Tipton Elementary School</v>
          </cell>
          <cell r="E1585">
            <v>4</v>
          </cell>
          <cell r="F1585">
            <v>5</v>
          </cell>
          <cell r="G1585">
            <v>5</v>
          </cell>
          <cell r="H1585">
            <v>29</v>
          </cell>
          <cell r="I1585">
            <v>27</v>
          </cell>
          <cell r="K1585">
            <v>591</v>
          </cell>
          <cell r="L1585">
            <v>322</v>
          </cell>
          <cell r="M1585">
            <v>339</v>
          </cell>
          <cell r="N1585">
            <v>661</v>
          </cell>
        </row>
        <row r="1586">
          <cell r="D1586" t="str">
            <v>Tipton Middle School</v>
          </cell>
          <cell r="E1586">
            <v>1</v>
          </cell>
          <cell r="F1586">
            <v>4</v>
          </cell>
          <cell r="G1586">
            <v>4</v>
          </cell>
          <cell r="H1586">
            <v>14</v>
          </cell>
          <cell r="I1586">
            <v>10</v>
          </cell>
          <cell r="J1586">
            <v>1</v>
          </cell>
          <cell r="K1586">
            <v>348</v>
          </cell>
          <cell r="L1586">
            <v>163</v>
          </cell>
          <cell r="M1586">
            <v>219</v>
          </cell>
          <cell r="N1586">
            <v>382</v>
          </cell>
        </row>
        <row r="1587">
          <cell r="D1587" t="str">
            <v>Tipton High School</v>
          </cell>
          <cell r="E1587">
            <v>1</v>
          </cell>
          <cell r="F1587">
            <v>1</v>
          </cell>
          <cell r="H1587">
            <v>17</v>
          </cell>
          <cell r="I1587">
            <v>12</v>
          </cell>
          <cell r="K1587">
            <v>474</v>
          </cell>
          <cell r="L1587">
            <v>154</v>
          </cell>
          <cell r="M1587">
            <v>351</v>
          </cell>
          <cell r="N1587">
            <v>505</v>
          </cell>
        </row>
        <row r="1588">
          <cell r="D1588" t="str">
            <v>Union County High School</v>
          </cell>
          <cell r="E1588">
            <v>1</v>
          </cell>
          <cell r="F1588">
            <v>3</v>
          </cell>
          <cell r="G1588">
            <v>1</v>
          </cell>
          <cell r="H1588">
            <v>2</v>
          </cell>
          <cell r="I1588">
            <v>7</v>
          </cell>
          <cell r="J1588">
            <v>3</v>
          </cell>
          <cell r="K1588">
            <v>405</v>
          </cell>
          <cell r="L1588">
            <v>173</v>
          </cell>
          <cell r="M1588">
            <v>249</v>
          </cell>
          <cell r="N1588">
            <v>422</v>
          </cell>
        </row>
        <row r="1589">
          <cell r="D1589" t="str">
            <v>Union County Middle School</v>
          </cell>
          <cell r="E1589">
            <v>1</v>
          </cell>
          <cell r="F1589">
            <v>2</v>
          </cell>
          <cell r="G1589">
            <v>1</v>
          </cell>
          <cell r="H1589">
            <v>7</v>
          </cell>
          <cell r="I1589">
            <v>8</v>
          </cell>
          <cell r="K1589">
            <v>298</v>
          </cell>
          <cell r="L1589">
            <v>149</v>
          </cell>
          <cell r="M1589">
            <v>168</v>
          </cell>
          <cell r="N1589">
            <v>317</v>
          </cell>
        </row>
        <row r="1590">
          <cell r="D1590" t="str">
            <v>Liberty Elementary School</v>
          </cell>
          <cell r="E1590">
            <v>2</v>
          </cell>
          <cell r="H1590">
            <v>6</v>
          </cell>
          <cell r="I1590">
            <v>10</v>
          </cell>
          <cell r="K1590">
            <v>299</v>
          </cell>
          <cell r="L1590">
            <v>166</v>
          </cell>
          <cell r="M1590">
            <v>151</v>
          </cell>
          <cell r="N1590">
            <v>317</v>
          </cell>
        </row>
        <row r="1591">
          <cell r="D1591" t="str">
            <v>College Corner Union Elem School</v>
          </cell>
          <cell r="G1591">
            <v>3</v>
          </cell>
          <cell r="H1591">
            <v>3</v>
          </cell>
          <cell r="I1591">
            <v>6</v>
          </cell>
          <cell r="J1591">
            <v>2</v>
          </cell>
          <cell r="K1591">
            <v>224</v>
          </cell>
          <cell r="L1591">
            <v>128</v>
          </cell>
          <cell r="M1591">
            <v>110</v>
          </cell>
          <cell r="N1591">
            <v>238</v>
          </cell>
        </row>
        <row r="1592">
          <cell r="D1592" t="str">
            <v>Cynthia Heights Elementary School</v>
          </cell>
          <cell r="F1592">
            <v>1</v>
          </cell>
          <cell r="G1592">
            <v>7</v>
          </cell>
          <cell r="H1592">
            <v>17</v>
          </cell>
          <cell r="I1592">
            <v>23</v>
          </cell>
          <cell r="K1592">
            <v>449</v>
          </cell>
          <cell r="L1592">
            <v>169</v>
          </cell>
          <cell r="M1592">
            <v>328</v>
          </cell>
          <cell r="N1592">
            <v>497</v>
          </cell>
        </row>
        <row r="1593">
          <cell r="D1593" t="str">
            <v>Scott Elementary School</v>
          </cell>
          <cell r="E1593">
            <v>2</v>
          </cell>
          <cell r="F1593">
            <v>15</v>
          </cell>
          <cell r="G1593">
            <v>3</v>
          </cell>
          <cell r="H1593">
            <v>7</v>
          </cell>
          <cell r="I1593">
            <v>33</v>
          </cell>
          <cell r="J1593">
            <v>2</v>
          </cell>
          <cell r="K1593">
            <v>531</v>
          </cell>
          <cell r="L1593">
            <v>93</v>
          </cell>
          <cell r="M1593">
            <v>500</v>
          </cell>
          <cell r="N1593">
            <v>593</v>
          </cell>
        </row>
        <row r="1594">
          <cell r="D1594" t="str">
            <v>North Junior High School</v>
          </cell>
          <cell r="E1594">
            <v>1</v>
          </cell>
          <cell r="F1594">
            <v>20</v>
          </cell>
          <cell r="G1594">
            <v>95</v>
          </cell>
          <cell r="H1594">
            <v>41</v>
          </cell>
          <cell r="I1594">
            <v>79</v>
          </cell>
          <cell r="J1594">
            <v>3</v>
          </cell>
          <cell r="K1594">
            <v>782</v>
          </cell>
          <cell r="L1594">
            <v>442</v>
          </cell>
          <cell r="M1594">
            <v>579</v>
          </cell>
          <cell r="N1594">
            <v>1021</v>
          </cell>
        </row>
        <row r="1595">
          <cell r="D1595" t="str">
            <v>Oak Hill Elementary</v>
          </cell>
          <cell r="E1595">
            <v>1</v>
          </cell>
          <cell r="F1595">
            <v>17</v>
          </cell>
          <cell r="G1595">
            <v>17</v>
          </cell>
          <cell r="H1595">
            <v>4</v>
          </cell>
          <cell r="I1595">
            <v>36</v>
          </cell>
          <cell r="K1595">
            <v>500</v>
          </cell>
          <cell r="L1595">
            <v>129</v>
          </cell>
          <cell r="M1595">
            <v>446</v>
          </cell>
          <cell r="N1595">
            <v>575</v>
          </cell>
        </row>
        <row r="1596">
          <cell r="D1596" t="str">
            <v>Benjamin Bosse High School</v>
          </cell>
          <cell r="E1596">
            <v>2</v>
          </cell>
          <cell r="F1596">
            <v>6</v>
          </cell>
          <cell r="G1596">
            <v>270</v>
          </cell>
          <cell r="H1596">
            <v>39</v>
          </cell>
          <cell r="I1596">
            <v>100</v>
          </cell>
          <cell r="J1596">
            <v>15</v>
          </cell>
          <cell r="K1596">
            <v>303</v>
          </cell>
          <cell r="L1596">
            <v>550</v>
          </cell>
          <cell r="M1596">
            <v>185</v>
          </cell>
          <cell r="N1596">
            <v>735</v>
          </cell>
        </row>
        <row r="1597">
          <cell r="D1597" t="str">
            <v>Central High School</v>
          </cell>
          <cell r="F1597">
            <v>10</v>
          </cell>
          <cell r="G1597">
            <v>79</v>
          </cell>
          <cell r="H1597">
            <v>57</v>
          </cell>
          <cell r="I1597">
            <v>80</v>
          </cell>
          <cell r="J1597">
            <v>5</v>
          </cell>
          <cell r="K1597">
            <v>853</v>
          </cell>
          <cell r="L1597">
            <v>554</v>
          </cell>
          <cell r="M1597">
            <v>530</v>
          </cell>
          <cell r="N1597">
            <v>1084</v>
          </cell>
        </row>
        <row r="1598">
          <cell r="D1598" t="str">
            <v>McCutchanville Elementary School</v>
          </cell>
          <cell r="F1598">
            <v>38</v>
          </cell>
          <cell r="G1598">
            <v>19</v>
          </cell>
          <cell r="H1598">
            <v>9</v>
          </cell>
          <cell r="I1598">
            <v>40</v>
          </cell>
          <cell r="J1598">
            <v>3</v>
          </cell>
          <cell r="K1598">
            <v>691</v>
          </cell>
          <cell r="L1598">
            <v>133</v>
          </cell>
          <cell r="M1598">
            <v>667</v>
          </cell>
          <cell r="N1598">
            <v>800</v>
          </cell>
        </row>
        <row r="1599">
          <cell r="D1599" t="str">
            <v>Francis Joseph Reitz High School</v>
          </cell>
          <cell r="E1599">
            <v>1</v>
          </cell>
          <cell r="F1599">
            <v>19</v>
          </cell>
          <cell r="G1599">
            <v>54</v>
          </cell>
          <cell r="H1599">
            <v>29</v>
          </cell>
          <cell r="I1599">
            <v>80</v>
          </cell>
          <cell r="J1599">
            <v>1</v>
          </cell>
          <cell r="K1599">
            <v>1139</v>
          </cell>
          <cell r="L1599">
            <v>519</v>
          </cell>
          <cell r="M1599">
            <v>804</v>
          </cell>
          <cell r="N1599">
            <v>1323</v>
          </cell>
        </row>
        <row r="1600">
          <cell r="D1600" t="str">
            <v>Lincoln School</v>
          </cell>
          <cell r="G1600">
            <v>108</v>
          </cell>
          <cell r="H1600">
            <v>16</v>
          </cell>
          <cell r="I1600">
            <v>28</v>
          </cell>
          <cell r="K1600">
            <v>61</v>
          </cell>
          <cell r="L1600">
            <v>198</v>
          </cell>
          <cell r="M1600">
            <v>15</v>
          </cell>
          <cell r="N1600">
            <v>213</v>
          </cell>
        </row>
        <row r="1601">
          <cell r="D1601" t="str">
            <v>North High School</v>
          </cell>
          <cell r="E1601">
            <v>6</v>
          </cell>
          <cell r="F1601">
            <v>37</v>
          </cell>
          <cell r="G1601">
            <v>113</v>
          </cell>
          <cell r="H1601">
            <v>45</v>
          </cell>
          <cell r="I1601">
            <v>116</v>
          </cell>
          <cell r="J1601">
            <v>6</v>
          </cell>
          <cell r="K1601">
            <v>1253</v>
          </cell>
          <cell r="L1601">
            <v>584</v>
          </cell>
          <cell r="M1601">
            <v>992</v>
          </cell>
          <cell r="N1601">
            <v>1576</v>
          </cell>
        </row>
        <row r="1602">
          <cell r="D1602" t="str">
            <v>Caze Elementary School</v>
          </cell>
          <cell r="E1602">
            <v>3</v>
          </cell>
          <cell r="F1602">
            <v>5</v>
          </cell>
          <cell r="G1602">
            <v>184</v>
          </cell>
          <cell r="H1602">
            <v>53</v>
          </cell>
          <cell r="I1602">
            <v>48</v>
          </cell>
          <cell r="J1602">
            <v>16</v>
          </cell>
          <cell r="K1602">
            <v>160</v>
          </cell>
          <cell r="L1602">
            <v>422</v>
          </cell>
          <cell r="M1602">
            <v>47</v>
          </cell>
          <cell r="N1602">
            <v>469</v>
          </cell>
        </row>
        <row r="1603">
          <cell r="D1603" t="str">
            <v>Cedar Hall Community School</v>
          </cell>
          <cell r="E1603">
            <v>1</v>
          </cell>
          <cell r="G1603">
            <v>92</v>
          </cell>
          <cell r="H1603">
            <v>32</v>
          </cell>
          <cell r="I1603">
            <v>54</v>
          </cell>
          <cell r="J1603">
            <v>5</v>
          </cell>
          <cell r="K1603">
            <v>350</v>
          </cell>
          <cell r="L1603">
            <v>504</v>
          </cell>
          <cell r="M1603">
            <v>30</v>
          </cell>
          <cell r="N1603">
            <v>534</v>
          </cell>
        </row>
        <row r="1604">
          <cell r="D1604" t="str">
            <v>Academy for Innovative Studies</v>
          </cell>
          <cell r="E1604">
            <v>2</v>
          </cell>
          <cell r="G1604">
            <v>129</v>
          </cell>
          <cell r="H1604">
            <v>11</v>
          </cell>
          <cell r="I1604">
            <v>66</v>
          </cell>
          <cell r="K1604">
            <v>159</v>
          </cell>
          <cell r="L1604">
            <v>320</v>
          </cell>
          <cell r="M1604">
            <v>47</v>
          </cell>
          <cell r="N1604">
            <v>367</v>
          </cell>
        </row>
        <row r="1605">
          <cell r="D1605" t="str">
            <v>Harwood Career Prep High School</v>
          </cell>
          <cell r="E1605">
            <v>3</v>
          </cell>
          <cell r="F1605">
            <v>1</v>
          </cell>
          <cell r="G1605">
            <v>64</v>
          </cell>
          <cell r="H1605">
            <v>8</v>
          </cell>
          <cell r="I1605">
            <v>22</v>
          </cell>
          <cell r="J1605">
            <v>3</v>
          </cell>
          <cell r="K1605">
            <v>178</v>
          </cell>
          <cell r="L1605">
            <v>185</v>
          </cell>
          <cell r="M1605">
            <v>94</v>
          </cell>
          <cell r="N1605">
            <v>279</v>
          </cell>
        </row>
        <row r="1606">
          <cell r="D1606" t="str">
            <v>Delaware Elementary School</v>
          </cell>
          <cell r="E1606">
            <v>1</v>
          </cell>
          <cell r="G1606">
            <v>93</v>
          </cell>
          <cell r="H1606">
            <v>25</v>
          </cell>
          <cell r="I1606">
            <v>54</v>
          </cell>
          <cell r="J1606">
            <v>9</v>
          </cell>
          <cell r="K1606">
            <v>270</v>
          </cell>
          <cell r="L1606">
            <v>427</v>
          </cell>
          <cell r="M1606">
            <v>25</v>
          </cell>
          <cell r="N1606">
            <v>452</v>
          </cell>
        </row>
        <row r="1607">
          <cell r="D1607" t="str">
            <v>Dexter Elementary School</v>
          </cell>
          <cell r="E1607">
            <v>1</v>
          </cell>
          <cell r="G1607">
            <v>118</v>
          </cell>
          <cell r="H1607">
            <v>32</v>
          </cell>
          <cell r="I1607">
            <v>61</v>
          </cell>
          <cell r="J1607">
            <v>12</v>
          </cell>
          <cell r="K1607">
            <v>149</v>
          </cell>
          <cell r="L1607">
            <v>329</v>
          </cell>
          <cell r="M1607">
            <v>44</v>
          </cell>
          <cell r="N1607">
            <v>373</v>
          </cell>
        </row>
        <row r="1608">
          <cell r="D1608" t="str">
            <v>Fairlawn Elementary School</v>
          </cell>
          <cell r="E1608">
            <v>1</v>
          </cell>
          <cell r="F1608">
            <v>1</v>
          </cell>
          <cell r="G1608">
            <v>76</v>
          </cell>
          <cell r="H1608">
            <v>21</v>
          </cell>
          <cell r="I1608">
            <v>58</v>
          </cell>
          <cell r="J1608">
            <v>3</v>
          </cell>
          <cell r="K1608">
            <v>221</v>
          </cell>
          <cell r="L1608">
            <v>317</v>
          </cell>
          <cell r="M1608">
            <v>64</v>
          </cell>
          <cell r="N1608">
            <v>381</v>
          </cell>
        </row>
        <row r="1609">
          <cell r="D1609" t="str">
            <v>Glenwood Leadership Academy</v>
          </cell>
          <cell r="F1609">
            <v>2</v>
          </cell>
          <cell r="G1609">
            <v>176</v>
          </cell>
          <cell r="H1609">
            <v>45</v>
          </cell>
          <cell r="I1609">
            <v>60</v>
          </cell>
          <cell r="J1609">
            <v>11</v>
          </cell>
          <cell r="K1609">
            <v>106</v>
          </cell>
          <cell r="L1609">
            <v>366</v>
          </cell>
          <cell r="M1609">
            <v>34</v>
          </cell>
          <cell r="N1609">
            <v>400</v>
          </cell>
        </row>
        <row r="1610">
          <cell r="D1610" t="str">
            <v>Harper Elementary School</v>
          </cell>
          <cell r="F1610">
            <v>2</v>
          </cell>
          <cell r="G1610">
            <v>63</v>
          </cell>
          <cell r="H1610">
            <v>28</v>
          </cell>
          <cell r="I1610">
            <v>67</v>
          </cell>
          <cell r="J1610">
            <v>7</v>
          </cell>
          <cell r="K1610">
            <v>198</v>
          </cell>
          <cell r="L1610">
            <v>246</v>
          </cell>
          <cell r="M1610">
            <v>119</v>
          </cell>
          <cell r="N1610">
            <v>365</v>
          </cell>
        </row>
        <row r="1611">
          <cell r="D1611" t="str">
            <v>William Henry Harrison High School</v>
          </cell>
          <cell r="E1611">
            <v>2</v>
          </cell>
          <cell r="F1611">
            <v>21</v>
          </cell>
          <cell r="G1611">
            <v>270</v>
          </cell>
          <cell r="H1611">
            <v>77</v>
          </cell>
          <cell r="I1611">
            <v>131</v>
          </cell>
          <cell r="J1611">
            <v>6</v>
          </cell>
          <cell r="K1611">
            <v>608</v>
          </cell>
          <cell r="L1611">
            <v>678</v>
          </cell>
          <cell r="M1611">
            <v>437</v>
          </cell>
          <cell r="N1611">
            <v>1115</v>
          </cell>
        </row>
        <row r="1612">
          <cell r="D1612" t="str">
            <v>Hebron Elementary School</v>
          </cell>
          <cell r="F1612">
            <v>13</v>
          </cell>
          <cell r="G1612">
            <v>132</v>
          </cell>
          <cell r="H1612">
            <v>56</v>
          </cell>
          <cell r="I1612">
            <v>104</v>
          </cell>
          <cell r="J1612">
            <v>6</v>
          </cell>
          <cell r="K1612">
            <v>448</v>
          </cell>
          <cell r="L1612">
            <v>391</v>
          </cell>
          <cell r="M1612">
            <v>368</v>
          </cell>
          <cell r="N1612">
            <v>759</v>
          </cell>
        </row>
        <row r="1613">
          <cell r="D1613" t="str">
            <v>Helfrich Park STEM Academy</v>
          </cell>
          <cell r="E1613">
            <v>1</v>
          </cell>
          <cell r="F1613">
            <v>1</v>
          </cell>
          <cell r="G1613">
            <v>27</v>
          </cell>
          <cell r="H1613">
            <v>15</v>
          </cell>
          <cell r="I1613">
            <v>40</v>
          </cell>
          <cell r="J1613">
            <v>2</v>
          </cell>
          <cell r="K1613">
            <v>454</v>
          </cell>
          <cell r="L1613">
            <v>305</v>
          </cell>
          <cell r="M1613">
            <v>235</v>
          </cell>
          <cell r="N1613">
            <v>540</v>
          </cell>
        </row>
        <row r="1614">
          <cell r="D1614" t="str">
            <v>Stockwell Elementary School</v>
          </cell>
          <cell r="E1614">
            <v>2</v>
          </cell>
          <cell r="F1614">
            <v>24</v>
          </cell>
          <cell r="G1614">
            <v>129</v>
          </cell>
          <cell r="H1614">
            <v>52</v>
          </cell>
          <cell r="I1614">
            <v>79</v>
          </cell>
          <cell r="J1614">
            <v>8</v>
          </cell>
          <cell r="K1614">
            <v>272</v>
          </cell>
          <cell r="L1614">
            <v>427</v>
          </cell>
          <cell r="M1614">
            <v>139</v>
          </cell>
          <cell r="N1614">
            <v>566</v>
          </cell>
        </row>
        <row r="1615">
          <cell r="D1615" t="str">
            <v>Thompkins Middle School</v>
          </cell>
          <cell r="F1615">
            <v>7</v>
          </cell>
          <cell r="G1615">
            <v>19</v>
          </cell>
          <cell r="H1615">
            <v>21</v>
          </cell>
          <cell r="I1615">
            <v>42</v>
          </cell>
          <cell r="J1615">
            <v>2</v>
          </cell>
          <cell r="K1615">
            <v>614</v>
          </cell>
          <cell r="L1615">
            <v>355</v>
          </cell>
          <cell r="M1615">
            <v>350</v>
          </cell>
          <cell r="N1615">
            <v>705</v>
          </cell>
        </row>
        <row r="1616">
          <cell r="D1616" t="str">
            <v>Highland Elementary School</v>
          </cell>
          <cell r="E1616">
            <v>7</v>
          </cell>
          <cell r="F1616">
            <v>7</v>
          </cell>
          <cell r="G1616">
            <v>27</v>
          </cell>
          <cell r="H1616">
            <v>27</v>
          </cell>
          <cell r="I1616">
            <v>55</v>
          </cell>
          <cell r="J1616">
            <v>8</v>
          </cell>
          <cell r="K1616">
            <v>803</v>
          </cell>
          <cell r="L1616">
            <v>464</v>
          </cell>
          <cell r="M1616">
            <v>470</v>
          </cell>
          <cell r="N1616">
            <v>934</v>
          </cell>
        </row>
        <row r="1617">
          <cell r="D1617" t="str">
            <v>New Tech Institute</v>
          </cell>
          <cell r="E1617">
            <v>1</v>
          </cell>
          <cell r="F1617">
            <v>5</v>
          </cell>
          <cell r="G1617">
            <v>11</v>
          </cell>
          <cell r="H1617">
            <v>5</v>
          </cell>
          <cell r="I1617">
            <v>18</v>
          </cell>
          <cell r="K1617">
            <v>222</v>
          </cell>
          <cell r="L1617">
            <v>96</v>
          </cell>
          <cell r="M1617">
            <v>166</v>
          </cell>
          <cell r="N1617">
            <v>262</v>
          </cell>
        </row>
        <row r="1618">
          <cell r="D1618" t="str">
            <v>Culver Family Learning Center</v>
          </cell>
          <cell r="E1618">
            <v>1</v>
          </cell>
          <cell r="F1618">
            <v>5</v>
          </cell>
          <cell r="G1618">
            <v>68</v>
          </cell>
          <cell r="H1618">
            <v>28</v>
          </cell>
          <cell r="I1618">
            <v>24</v>
          </cell>
          <cell r="K1618">
            <v>302</v>
          </cell>
          <cell r="L1618">
            <v>259</v>
          </cell>
          <cell r="M1618">
            <v>169</v>
          </cell>
          <cell r="N1618">
            <v>428</v>
          </cell>
        </row>
        <row r="1619">
          <cell r="D1619" t="str">
            <v>Lodge Community School</v>
          </cell>
          <cell r="G1619">
            <v>132</v>
          </cell>
          <cell r="H1619">
            <v>60</v>
          </cell>
          <cell r="I1619">
            <v>41</v>
          </cell>
          <cell r="J1619">
            <v>14</v>
          </cell>
          <cell r="K1619">
            <v>118</v>
          </cell>
          <cell r="L1619">
            <v>330</v>
          </cell>
          <cell r="M1619">
            <v>35</v>
          </cell>
          <cell r="N1619">
            <v>365</v>
          </cell>
        </row>
        <row r="1620">
          <cell r="D1620" t="str">
            <v>McGary Middle School</v>
          </cell>
          <cell r="E1620">
            <v>2</v>
          </cell>
          <cell r="F1620">
            <v>1</v>
          </cell>
          <cell r="G1620">
            <v>86</v>
          </cell>
          <cell r="H1620">
            <v>21</v>
          </cell>
          <cell r="I1620">
            <v>52</v>
          </cell>
          <cell r="J1620">
            <v>6</v>
          </cell>
          <cell r="K1620">
            <v>133</v>
          </cell>
          <cell r="L1620">
            <v>252</v>
          </cell>
          <cell r="M1620">
            <v>49</v>
          </cell>
          <cell r="N1620">
            <v>301</v>
          </cell>
        </row>
        <row r="1621">
          <cell r="D1621" t="str">
            <v>Perry Heights Middle School</v>
          </cell>
          <cell r="F1621">
            <v>5</v>
          </cell>
          <cell r="G1621">
            <v>25</v>
          </cell>
          <cell r="H1621">
            <v>10</v>
          </cell>
          <cell r="I1621">
            <v>22</v>
          </cell>
          <cell r="J1621">
            <v>1</v>
          </cell>
          <cell r="K1621">
            <v>432</v>
          </cell>
          <cell r="L1621">
            <v>210</v>
          </cell>
          <cell r="M1621">
            <v>285</v>
          </cell>
          <cell r="N1621">
            <v>495</v>
          </cell>
        </row>
        <row r="1622">
          <cell r="D1622" t="str">
            <v>Plaza Park International Prep Acad</v>
          </cell>
          <cell r="E1622">
            <v>2</v>
          </cell>
          <cell r="F1622">
            <v>25</v>
          </cell>
          <cell r="G1622">
            <v>139</v>
          </cell>
          <cell r="H1622">
            <v>49</v>
          </cell>
          <cell r="I1622">
            <v>73</v>
          </cell>
          <cell r="J1622">
            <v>7</v>
          </cell>
          <cell r="K1622">
            <v>396</v>
          </cell>
          <cell r="L1622">
            <v>394</v>
          </cell>
          <cell r="M1622">
            <v>297</v>
          </cell>
          <cell r="N1622">
            <v>691</v>
          </cell>
        </row>
        <row r="1623">
          <cell r="D1623" t="str">
            <v>Evans School</v>
          </cell>
          <cell r="E1623">
            <v>1</v>
          </cell>
          <cell r="F1623">
            <v>1</v>
          </cell>
          <cell r="G1623">
            <v>134</v>
          </cell>
          <cell r="H1623">
            <v>29</v>
          </cell>
          <cell r="I1623">
            <v>88</v>
          </cell>
          <cell r="J1623">
            <v>15</v>
          </cell>
          <cell r="K1623">
            <v>294</v>
          </cell>
          <cell r="L1623">
            <v>509</v>
          </cell>
          <cell r="M1623">
            <v>53</v>
          </cell>
          <cell r="N1623">
            <v>562</v>
          </cell>
        </row>
        <row r="1624">
          <cell r="D1624" t="str">
            <v>Stringtown Elementary School</v>
          </cell>
          <cell r="E1624">
            <v>1</v>
          </cell>
          <cell r="G1624">
            <v>24</v>
          </cell>
          <cell r="H1624">
            <v>15</v>
          </cell>
          <cell r="I1624">
            <v>34</v>
          </cell>
          <cell r="K1624">
            <v>304</v>
          </cell>
          <cell r="L1624">
            <v>252</v>
          </cell>
          <cell r="M1624">
            <v>126</v>
          </cell>
          <cell r="N1624">
            <v>378</v>
          </cell>
        </row>
        <row r="1625">
          <cell r="D1625" t="str">
            <v>Tekoppel Elementary School</v>
          </cell>
          <cell r="E1625">
            <v>1</v>
          </cell>
          <cell r="G1625">
            <v>31</v>
          </cell>
          <cell r="H1625">
            <v>15</v>
          </cell>
          <cell r="I1625">
            <v>32</v>
          </cell>
          <cell r="J1625">
            <v>3</v>
          </cell>
          <cell r="K1625">
            <v>383</v>
          </cell>
          <cell r="L1625">
            <v>346</v>
          </cell>
          <cell r="M1625">
            <v>119</v>
          </cell>
          <cell r="N1625">
            <v>465</v>
          </cell>
        </row>
        <row r="1626">
          <cell r="D1626" t="str">
            <v>Vogel Elementary School</v>
          </cell>
          <cell r="E1626">
            <v>2</v>
          </cell>
          <cell r="F1626">
            <v>9</v>
          </cell>
          <cell r="G1626">
            <v>25</v>
          </cell>
          <cell r="H1626">
            <v>28</v>
          </cell>
          <cell r="I1626">
            <v>63</v>
          </cell>
          <cell r="J1626">
            <v>1</v>
          </cell>
          <cell r="K1626">
            <v>474</v>
          </cell>
          <cell r="L1626">
            <v>379</v>
          </cell>
          <cell r="M1626">
            <v>223</v>
          </cell>
          <cell r="N1626">
            <v>602</v>
          </cell>
        </row>
        <row r="1627">
          <cell r="D1627" t="str">
            <v>Washington Middle School</v>
          </cell>
          <cell r="F1627">
            <v>2</v>
          </cell>
          <cell r="G1627">
            <v>136</v>
          </cell>
          <cell r="H1627">
            <v>30</v>
          </cell>
          <cell r="I1627">
            <v>64</v>
          </cell>
          <cell r="J1627">
            <v>7</v>
          </cell>
          <cell r="K1627">
            <v>164</v>
          </cell>
          <cell r="L1627">
            <v>325</v>
          </cell>
          <cell r="M1627">
            <v>78</v>
          </cell>
          <cell r="N1627">
            <v>403</v>
          </cell>
        </row>
        <row r="1628">
          <cell r="D1628" t="str">
            <v>Daniel Wertz Elementary School</v>
          </cell>
          <cell r="F1628">
            <v>5</v>
          </cell>
          <cell r="G1628">
            <v>22</v>
          </cell>
          <cell r="H1628">
            <v>4</v>
          </cell>
          <cell r="I1628">
            <v>29</v>
          </cell>
          <cell r="J1628">
            <v>2</v>
          </cell>
          <cell r="K1628">
            <v>262</v>
          </cell>
          <cell r="L1628">
            <v>224</v>
          </cell>
          <cell r="M1628">
            <v>100</v>
          </cell>
          <cell r="N1628">
            <v>324</v>
          </cell>
        </row>
        <row r="1629">
          <cell r="D1629" t="str">
            <v>West Terrace Elementary School</v>
          </cell>
          <cell r="E1629">
            <v>2</v>
          </cell>
          <cell r="F1629">
            <v>4</v>
          </cell>
          <cell r="G1629">
            <v>15</v>
          </cell>
          <cell r="H1629">
            <v>6</v>
          </cell>
          <cell r="I1629">
            <v>29</v>
          </cell>
          <cell r="K1629">
            <v>613</v>
          </cell>
          <cell r="L1629">
            <v>180</v>
          </cell>
          <cell r="M1629">
            <v>489</v>
          </cell>
          <cell r="N1629">
            <v>669</v>
          </cell>
        </row>
        <row r="1630">
          <cell r="D1630" t="str">
            <v>North Vermillion High School</v>
          </cell>
          <cell r="G1630">
            <v>1</v>
          </cell>
          <cell r="H1630">
            <v>7</v>
          </cell>
          <cell r="I1630">
            <v>10</v>
          </cell>
          <cell r="K1630">
            <v>342</v>
          </cell>
          <cell r="L1630">
            <v>180</v>
          </cell>
          <cell r="M1630">
            <v>180</v>
          </cell>
          <cell r="N1630">
            <v>360</v>
          </cell>
        </row>
        <row r="1631">
          <cell r="D1631" t="str">
            <v>North Vermillion Elementary School</v>
          </cell>
          <cell r="E1631">
            <v>3</v>
          </cell>
          <cell r="F1631">
            <v>1</v>
          </cell>
          <cell r="H1631">
            <v>8</v>
          </cell>
          <cell r="I1631">
            <v>13</v>
          </cell>
          <cell r="J1631">
            <v>1</v>
          </cell>
          <cell r="K1631">
            <v>373</v>
          </cell>
          <cell r="L1631">
            <v>222</v>
          </cell>
          <cell r="M1631">
            <v>177</v>
          </cell>
          <cell r="N1631">
            <v>399</v>
          </cell>
        </row>
        <row r="1632">
          <cell r="D1632" t="str">
            <v>Central Elementary School</v>
          </cell>
          <cell r="F1632">
            <v>2</v>
          </cell>
          <cell r="G1632">
            <v>1</v>
          </cell>
          <cell r="H1632">
            <v>12</v>
          </cell>
          <cell r="I1632">
            <v>7</v>
          </cell>
          <cell r="K1632">
            <v>270</v>
          </cell>
          <cell r="L1632">
            <v>195</v>
          </cell>
          <cell r="M1632">
            <v>97</v>
          </cell>
          <cell r="N1632">
            <v>292</v>
          </cell>
        </row>
        <row r="1633">
          <cell r="D1633" t="str">
            <v>Ernie Pyle Elementary School</v>
          </cell>
          <cell r="E1633">
            <v>1</v>
          </cell>
          <cell r="H1633">
            <v>1</v>
          </cell>
          <cell r="I1633">
            <v>4</v>
          </cell>
          <cell r="K1633">
            <v>205</v>
          </cell>
          <cell r="L1633">
            <v>139</v>
          </cell>
          <cell r="M1633">
            <v>72</v>
          </cell>
          <cell r="N1633">
            <v>211</v>
          </cell>
        </row>
        <row r="1634">
          <cell r="D1634" t="str">
            <v>South Vermillion High School</v>
          </cell>
          <cell r="G1634">
            <v>2</v>
          </cell>
          <cell r="H1634">
            <v>13</v>
          </cell>
          <cell r="I1634">
            <v>12</v>
          </cell>
          <cell r="J1634">
            <v>1</v>
          </cell>
          <cell r="K1634">
            <v>516</v>
          </cell>
          <cell r="L1634">
            <v>259</v>
          </cell>
          <cell r="M1634">
            <v>285</v>
          </cell>
          <cell r="N1634">
            <v>544</v>
          </cell>
        </row>
        <row r="1635">
          <cell r="D1635" t="str">
            <v>South Vermillion Middle School</v>
          </cell>
          <cell r="H1635">
            <v>7</v>
          </cell>
          <cell r="I1635">
            <v>11</v>
          </cell>
          <cell r="K1635">
            <v>372</v>
          </cell>
          <cell r="L1635">
            <v>207</v>
          </cell>
          <cell r="M1635">
            <v>183</v>
          </cell>
          <cell r="N1635">
            <v>390</v>
          </cell>
        </row>
        <row r="1636">
          <cell r="D1636" t="str">
            <v>Van Duyn Elementary School</v>
          </cell>
          <cell r="H1636">
            <v>3</v>
          </cell>
          <cell r="I1636">
            <v>5</v>
          </cell>
          <cell r="K1636">
            <v>223</v>
          </cell>
          <cell r="L1636">
            <v>119</v>
          </cell>
          <cell r="M1636">
            <v>112</v>
          </cell>
          <cell r="N1636">
            <v>231</v>
          </cell>
        </row>
        <row r="1637">
          <cell r="D1637" t="str">
            <v>Terre Haute North Vigo High School</v>
          </cell>
          <cell r="E1637">
            <v>3</v>
          </cell>
          <cell r="F1637">
            <v>10</v>
          </cell>
          <cell r="G1637">
            <v>82</v>
          </cell>
          <cell r="H1637">
            <v>63</v>
          </cell>
          <cell r="I1637">
            <v>121</v>
          </cell>
          <cell r="K1637">
            <v>1491</v>
          </cell>
          <cell r="L1637">
            <v>727</v>
          </cell>
          <cell r="M1637">
            <v>1043</v>
          </cell>
          <cell r="N1637">
            <v>1770</v>
          </cell>
        </row>
        <row r="1638">
          <cell r="D1638" t="str">
            <v>Honey Creek Middle School</v>
          </cell>
          <cell r="E1638">
            <v>1</v>
          </cell>
          <cell r="F1638">
            <v>41</v>
          </cell>
          <cell r="G1638">
            <v>21</v>
          </cell>
          <cell r="H1638">
            <v>24</v>
          </cell>
          <cell r="I1638">
            <v>51</v>
          </cell>
          <cell r="K1638">
            <v>629</v>
          </cell>
          <cell r="L1638">
            <v>267</v>
          </cell>
          <cell r="M1638">
            <v>500</v>
          </cell>
          <cell r="N1638">
            <v>767</v>
          </cell>
        </row>
        <row r="1639">
          <cell r="D1639" t="str">
            <v>West Vigo High School</v>
          </cell>
          <cell r="E1639">
            <v>1</v>
          </cell>
          <cell r="F1639">
            <v>2</v>
          </cell>
          <cell r="G1639">
            <v>3</v>
          </cell>
          <cell r="H1639">
            <v>9</v>
          </cell>
          <cell r="I1639">
            <v>16</v>
          </cell>
          <cell r="J1639">
            <v>2</v>
          </cell>
          <cell r="K1639">
            <v>557</v>
          </cell>
          <cell r="L1639">
            <v>253</v>
          </cell>
          <cell r="M1639">
            <v>337</v>
          </cell>
          <cell r="N1639">
            <v>590</v>
          </cell>
        </row>
        <row r="1640">
          <cell r="D1640" t="str">
            <v>Terre Haute South Vigo High School</v>
          </cell>
          <cell r="E1640">
            <v>3</v>
          </cell>
          <cell r="F1640">
            <v>67</v>
          </cell>
          <cell r="G1640">
            <v>130</v>
          </cell>
          <cell r="H1640">
            <v>61</v>
          </cell>
          <cell r="I1640">
            <v>146</v>
          </cell>
          <cell r="J1640">
            <v>1</v>
          </cell>
          <cell r="K1640">
            <v>1325</v>
          </cell>
          <cell r="L1640">
            <v>689</v>
          </cell>
          <cell r="M1640">
            <v>1044</v>
          </cell>
          <cell r="N1640">
            <v>1733</v>
          </cell>
        </row>
        <row r="1641">
          <cell r="D1641" t="str">
            <v>West Vigo Middle School</v>
          </cell>
          <cell r="G1641">
            <v>3</v>
          </cell>
          <cell r="H1641">
            <v>8</v>
          </cell>
          <cell r="I1641">
            <v>12</v>
          </cell>
          <cell r="K1641">
            <v>383</v>
          </cell>
          <cell r="L1641">
            <v>227</v>
          </cell>
          <cell r="M1641">
            <v>179</v>
          </cell>
          <cell r="N1641">
            <v>406</v>
          </cell>
        </row>
        <row r="1642">
          <cell r="D1642" t="str">
            <v>Otter Creek Middle School</v>
          </cell>
          <cell r="E1642">
            <v>1</v>
          </cell>
          <cell r="F1642">
            <v>1</v>
          </cell>
          <cell r="G1642">
            <v>11</v>
          </cell>
          <cell r="H1642">
            <v>20</v>
          </cell>
          <cell r="I1642">
            <v>58</v>
          </cell>
          <cell r="K1642">
            <v>722</v>
          </cell>
          <cell r="L1642">
            <v>471</v>
          </cell>
          <cell r="M1642">
            <v>342</v>
          </cell>
          <cell r="N1642">
            <v>813</v>
          </cell>
        </row>
        <row r="1643">
          <cell r="D1643" t="str">
            <v>Sarah Scott Middle School</v>
          </cell>
          <cell r="E1643">
            <v>1</v>
          </cell>
          <cell r="G1643">
            <v>68</v>
          </cell>
          <cell r="H1643">
            <v>34</v>
          </cell>
          <cell r="I1643">
            <v>46</v>
          </cell>
          <cell r="K1643">
            <v>269</v>
          </cell>
          <cell r="L1643">
            <v>323</v>
          </cell>
          <cell r="M1643">
            <v>95</v>
          </cell>
          <cell r="N1643">
            <v>418</v>
          </cell>
        </row>
        <row r="1644">
          <cell r="D1644" t="str">
            <v>Woodrow Wilson Middle School</v>
          </cell>
          <cell r="F1644">
            <v>5</v>
          </cell>
          <cell r="G1644">
            <v>60</v>
          </cell>
          <cell r="H1644">
            <v>45</v>
          </cell>
          <cell r="I1644">
            <v>70</v>
          </cell>
          <cell r="K1644">
            <v>635</v>
          </cell>
          <cell r="L1644">
            <v>477</v>
          </cell>
          <cell r="M1644">
            <v>338</v>
          </cell>
          <cell r="N1644">
            <v>815</v>
          </cell>
        </row>
        <row r="1645">
          <cell r="D1645" t="str">
            <v>Sugar Creek Consolidated Elem Sch</v>
          </cell>
          <cell r="H1645">
            <v>4</v>
          </cell>
          <cell r="I1645">
            <v>7</v>
          </cell>
          <cell r="K1645">
            <v>310</v>
          </cell>
          <cell r="L1645">
            <v>157</v>
          </cell>
          <cell r="M1645">
            <v>164</v>
          </cell>
          <cell r="N1645">
            <v>321</v>
          </cell>
        </row>
        <row r="1646">
          <cell r="D1646" t="str">
            <v>Davis Park Elementary School</v>
          </cell>
          <cell r="G1646">
            <v>40</v>
          </cell>
          <cell r="H1646">
            <v>16</v>
          </cell>
          <cell r="I1646">
            <v>59</v>
          </cell>
          <cell r="K1646">
            <v>208</v>
          </cell>
          <cell r="L1646">
            <v>269</v>
          </cell>
          <cell r="M1646">
            <v>54</v>
          </cell>
          <cell r="N1646">
            <v>323</v>
          </cell>
        </row>
        <row r="1647">
          <cell r="D1647" t="str">
            <v>Deming Elementary School</v>
          </cell>
          <cell r="G1647">
            <v>27</v>
          </cell>
          <cell r="H1647">
            <v>6</v>
          </cell>
          <cell r="I1647">
            <v>29</v>
          </cell>
          <cell r="K1647">
            <v>223</v>
          </cell>
          <cell r="L1647">
            <v>249</v>
          </cell>
          <cell r="M1647">
            <v>36</v>
          </cell>
          <cell r="N1647">
            <v>285</v>
          </cell>
        </row>
        <row r="1648">
          <cell r="D1648" t="str">
            <v>Adelaide De Vaney Elementary Sch</v>
          </cell>
          <cell r="E1648">
            <v>2</v>
          </cell>
          <cell r="F1648">
            <v>3</v>
          </cell>
          <cell r="G1648">
            <v>30</v>
          </cell>
          <cell r="H1648">
            <v>20</v>
          </cell>
          <cell r="I1648">
            <v>62</v>
          </cell>
          <cell r="K1648">
            <v>352</v>
          </cell>
          <cell r="L1648">
            <v>230</v>
          </cell>
          <cell r="M1648">
            <v>239</v>
          </cell>
          <cell r="N1648">
            <v>469</v>
          </cell>
        </row>
        <row r="1649">
          <cell r="D1649" t="str">
            <v>Dixie Bee Elementary School</v>
          </cell>
          <cell r="F1649">
            <v>56</v>
          </cell>
          <cell r="G1649">
            <v>22</v>
          </cell>
          <cell r="H1649">
            <v>29</v>
          </cell>
          <cell r="I1649">
            <v>46</v>
          </cell>
          <cell r="J1649">
            <v>3</v>
          </cell>
          <cell r="K1649">
            <v>485</v>
          </cell>
          <cell r="L1649">
            <v>211</v>
          </cell>
          <cell r="M1649">
            <v>430</v>
          </cell>
          <cell r="N1649">
            <v>641</v>
          </cell>
        </row>
        <row r="1650">
          <cell r="D1650" t="str">
            <v>Farrington Grove Elementary School</v>
          </cell>
          <cell r="F1650">
            <v>4</v>
          </cell>
          <cell r="G1650">
            <v>69</v>
          </cell>
          <cell r="H1650">
            <v>19</v>
          </cell>
          <cell r="I1650">
            <v>58</v>
          </cell>
          <cell r="K1650">
            <v>292</v>
          </cell>
          <cell r="L1650">
            <v>335</v>
          </cell>
          <cell r="M1650">
            <v>107</v>
          </cell>
          <cell r="N1650">
            <v>442</v>
          </cell>
        </row>
        <row r="1651">
          <cell r="D1651" t="str">
            <v>Fayette Elementary School</v>
          </cell>
          <cell r="I1651">
            <v>5</v>
          </cell>
          <cell r="K1651">
            <v>191</v>
          </cell>
          <cell r="L1651">
            <v>70</v>
          </cell>
          <cell r="M1651">
            <v>126</v>
          </cell>
          <cell r="N1651">
            <v>196</v>
          </cell>
        </row>
        <row r="1652">
          <cell r="D1652" t="str">
            <v>Rio Grande Elementary School</v>
          </cell>
          <cell r="E1652">
            <v>1</v>
          </cell>
          <cell r="G1652">
            <v>2</v>
          </cell>
          <cell r="H1652">
            <v>8</v>
          </cell>
          <cell r="I1652">
            <v>22</v>
          </cell>
          <cell r="K1652">
            <v>461</v>
          </cell>
          <cell r="L1652">
            <v>206</v>
          </cell>
          <cell r="M1652">
            <v>288</v>
          </cell>
          <cell r="N1652">
            <v>494</v>
          </cell>
        </row>
        <row r="1653">
          <cell r="D1653" t="str">
            <v>Benjamin Franklin Elem School</v>
          </cell>
          <cell r="G1653">
            <v>46</v>
          </cell>
          <cell r="H1653">
            <v>30</v>
          </cell>
          <cell r="I1653">
            <v>56</v>
          </cell>
          <cell r="J1653">
            <v>1</v>
          </cell>
          <cell r="K1653">
            <v>203</v>
          </cell>
          <cell r="L1653">
            <v>273</v>
          </cell>
          <cell r="M1653">
            <v>63</v>
          </cell>
          <cell r="N1653">
            <v>336</v>
          </cell>
        </row>
        <row r="1654">
          <cell r="D1654" t="str">
            <v>Blanche E Fuqua Elementary School</v>
          </cell>
          <cell r="F1654">
            <v>3</v>
          </cell>
          <cell r="G1654">
            <v>25</v>
          </cell>
          <cell r="H1654">
            <v>29</v>
          </cell>
          <cell r="I1654">
            <v>48</v>
          </cell>
          <cell r="K1654">
            <v>246</v>
          </cell>
          <cell r="L1654">
            <v>231</v>
          </cell>
          <cell r="M1654">
            <v>120</v>
          </cell>
          <cell r="N1654">
            <v>351</v>
          </cell>
        </row>
        <row r="1655">
          <cell r="D1655" t="str">
            <v>Hoosier Prairie Elementary School</v>
          </cell>
          <cell r="F1655">
            <v>1</v>
          </cell>
          <cell r="G1655">
            <v>3</v>
          </cell>
          <cell r="H1655">
            <v>14</v>
          </cell>
          <cell r="I1655">
            <v>6</v>
          </cell>
          <cell r="J1655">
            <v>3</v>
          </cell>
          <cell r="K1655">
            <v>313</v>
          </cell>
          <cell r="L1655">
            <v>158</v>
          </cell>
          <cell r="M1655">
            <v>182</v>
          </cell>
          <cell r="N1655">
            <v>340</v>
          </cell>
        </row>
        <row r="1656">
          <cell r="D1656" t="str">
            <v>Lost Creek Elementary School</v>
          </cell>
          <cell r="E1656">
            <v>1</v>
          </cell>
          <cell r="F1656">
            <v>4</v>
          </cell>
          <cell r="G1656">
            <v>7</v>
          </cell>
          <cell r="H1656">
            <v>18</v>
          </cell>
          <cell r="I1656">
            <v>22</v>
          </cell>
          <cell r="J1656">
            <v>2</v>
          </cell>
          <cell r="K1656">
            <v>646</v>
          </cell>
          <cell r="L1656">
            <v>297</v>
          </cell>
          <cell r="M1656">
            <v>403</v>
          </cell>
          <cell r="N1656">
            <v>700</v>
          </cell>
        </row>
        <row r="1657">
          <cell r="D1657" t="str">
            <v>Meadows Elementary School</v>
          </cell>
          <cell r="E1657">
            <v>1</v>
          </cell>
          <cell r="G1657">
            <v>30</v>
          </cell>
          <cell r="H1657">
            <v>22</v>
          </cell>
          <cell r="I1657">
            <v>27</v>
          </cell>
          <cell r="K1657">
            <v>238</v>
          </cell>
          <cell r="L1657">
            <v>231</v>
          </cell>
          <cell r="M1657">
            <v>87</v>
          </cell>
          <cell r="N1657">
            <v>318</v>
          </cell>
        </row>
        <row r="1658">
          <cell r="D1658" t="str">
            <v>Ouabache Elementary School</v>
          </cell>
          <cell r="G1658">
            <v>14</v>
          </cell>
          <cell r="H1658">
            <v>11</v>
          </cell>
          <cell r="I1658">
            <v>47</v>
          </cell>
          <cell r="K1658">
            <v>270</v>
          </cell>
          <cell r="L1658">
            <v>214</v>
          </cell>
          <cell r="M1658">
            <v>128</v>
          </cell>
          <cell r="N1658">
            <v>342</v>
          </cell>
        </row>
        <row r="1659">
          <cell r="D1659" t="str">
            <v>Riley Elementary School</v>
          </cell>
          <cell r="F1659">
            <v>1</v>
          </cell>
          <cell r="G1659">
            <v>1</v>
          </cell>
          <cell r="H1659">
            <v>10</v>
          </cell>
          <cell r="I1659">
            <v>10</v>
          </cell>
          <cell r="K1659">
            <v>359</v>
          </cell>
          <cell r="L1659">
            <v>116</v>
          </cell>
          <cell r="M1659">
            <v>265</v>
          </cell>
          <cell r="N1659">
            <v>381</v>
          </cell>
        </row>
        <row r="1660">
          <cell r="D1660" t="str">
            <v>Sugar Grove Elementary School</v>
          </cell>
          <cell r="G1660">
            <v>45</v>
          </cell>
          <cell r="H1660">
            <v>28</v>
          </cell>
          <cell r="I1660">
            <v>54</v>
          </cell>
          <cell r="K1660">
            <v>265</v>
          </cell>
          <cell r="L1660">
            <v>245</v>
          </cell>
          <cell r="M1660">
            <v>147</v>
          </cell>
          <cell r="N1660">
            <v>392</v>
          </cell>
        </row>
        <row r="1661">
          <cell r="D1661" t="str">
            <v>Terre Town Elementary School</v>
          </cell>
          <cell r="E1661">
            <v>1</v>
          </cell>
          <cell r="G1661">
            <v>13</v>
          </cell>
          <cell r="H1661">
            <v>20</v>
          </cell>
          <cell r="I1661">
            <v>57</v>
          </cell>
          <cell r="K1661">
            <v>560</v>
          </cell>
          <cell r="L1661">
            <v>458</v>
          </cell>
          <cell r="M1661">
            <v>193</v>
          </cell>
          <cell r="N1661">
            <v>651</v>
          </cell>
        </row>
        <row r="1662">
          <cell r="D1662" t="str">
            <v>West Vigo Elementary School</v>
          </cell>
          <cell r="H1662">
            <v>10</v>
          </cell>
          <cell r="I1662">
            <v>6</v>
          </cell>
          <cell r="K1662">
            <v>262</v>
          </cell>
          <cell r="L1662">
            <v>207</v>
          </cell>
          <cell r="M1662">
            <v>71</v>
          </cell>
          <cell r="N1662">
            <v>278</v>
          </cell>
        </row>
        <row r="1663">
          <cell r="D1663" t="str">
            <v>Booker T Washington Alt Sch</v>
          </cell>
          <cell r="G1663">
            <v>6</v>
          </cell>
          <cell r="H1663">
            <v>2</v>
          </cell>
          <cell r="I1663">
            <v>2</v>
          </cell>
          <cell r="K1663">
            <v>48</v>
          </cell>
          <cell r="L1663">
            <v>40</v>
          </cell>
          <cell r="M1663">
            <v>18</v>
          </cell>
          <cell r="N1663">
            <v>58</v>
          </cell>
        </row>
        <row r="1664">
          <cell r="D1664" t="str">
            <v>McLean Education Center (Alt)</v>
          </cell>
          <cell r="G1664">
            <v>14</v>
          </cell>
          <cell r="H1664">
            <v>3</v>
          </cell>
          <cell r="I1664">
            <v>10</v>
          </cell>
          <cell r="K1664">
            <v>65</v>
          </cell>
          <cell r="L1664">
            <v>65</v>
          </cell>
          <cell r="M1664">
            <v>27</v>
          </cell>
          <cell r="N1664">
            <v>92</v>
          </cell>
        </row>
        <row r="1665">
          <cell r="D1665" t="str">
            <v>Manchester Jr-Sr High School</v>
          </cell>
          <cell r="E1665">
            <v>5</v>
          </cell>
          <cell r="F1665">
            <v>13</v>
          </cell>
          <cell r="G1665">
            <v>5</v>
          </cell>
          <cell r="H1665">
            <v>40</v>
          </cell>
          <cell r="I1665">
            <v>31</v>
          </cell>
          <cell r="K1665">
            <v>672</v>
          </cell>
          <cell r="L1665">
            <v>358</v>
          </cell>
          <cell r="M1665">
            <v>408</v>
          </cell>
          <cell r="N1665">
            <v>766</v>
          </cell>
        </row>
        <row r="1666">
          <cell r="D1666" t="str">
            <v>Manchester Elementary School</v>
          </cell>
          <cell r="E1666">
            <v>1</v>
          </cell>
          <cell r="F1666">
            <v>2</v>
          </cell>
          <cell r="G1666">
            <v>2</v>
          </cell>
          <cell r="H1666">
            <v>37</v>
          </cell>
          <cell r="I1666">
            <v>9</v>
          </cell>
          <cell r="K1666">
            <v>431</v>
          </cell>
          <cell r="L1666">
            <v>229</v>
          </cell>
          <cell r="M1666">
            <v>253</v>
          </cell>
          <cell r="N1666">
            <v>482</v>
          </cell>
        </row>
        <row r="1667">
          <cell r="D1667" t="str">
            <v>Manchester Intermediate School</v>
          </cell>
          <cell r="E1667">
            <v>4</v>
          </cell>
          <cell r="F1667">
            <v>4</v>
          </cell>
          <cell r="G1667">
            <v>4</v>
          </cell>
          <cell r="H1667">
            <v>28</v>
          </cell>
          <cell r="I1667">
            <v>10</v>
          </cell>
          <cell r="K1667">
            <v>331</v>
          </cell>
          <cell r="L1667">
            <v>221</v>
          </cell>
          <cell r="M1667">
            <v>160</v>
          </cell>
          <cell r="N1667">
            <v>381</v>
          </cell>
        </row>
        <row r="1668">
          <cell r="D1668" t="str">
            <v>Northfield Jr-Sr High School</v>
          </cell>
          <cell r="E1668">
            <v>1</v>
          </cell>
          <cell r="F1668">
            <v>2</v>
          </cell>
          <cell r="G1668">
            <v>2</v>
          </cell>
          <cell r="H1668">
            <v>3</v>
          </cell>
          <cell r="I1668">
            <v>5</v>
          </cell>
          <cell r="K1668">
            <v>420</v>
          </cell>
          <cell r="L1668">
            <v>192</v>
          </cell>
          <cell r="M1668">
            <v>241</v>
          </cell>
          <cell r="N1668">
            <v>433</v>
          </cell>
        </row>
        <row r="1669">
          <cell r="D1669" t="str">
            <v>Southwood Jr-Sr High School</v>
          </cell>
          <cell r="F1669">
            <v>2</v>
          </cell>
          <cell r="G1669">
            <v>1</v>
          </cell>
          <cell r="H1669">
            <v>13</v>
          </cell>
          <cell r="I1669">
            <v>12</v>
          </cell>
          <cell r="K1669">
            <v>377</v>
          </cell>
          <cell r="L1669">
            <v>150</v>
          </cell>
          <cell r="M1669">
            <v>255</v>
          </cell>
          <cell r="N1669">
            <v>405</v>
          </cell>
        </row>
        <row r="1670">
          <cell r="D1670" t="str">
            <v>Southwood Elementary School</v>
          </cell>
          <cell r="F1670">
            <v>3</v>
          </cell>
          <cell r="H1670">
            <v>13</v>
          </cell>
          <cell r="I1670">
            <v>11</v>
          </cell>
          <cell r="K1670">
            <v>429</v>
          </cell>
          <cell r="L1670">
            <v>198</v>
          </cell>
          <cell r="M1670">
            <v>258</v>
          </cell>
          <cell r="N1670">
            <v>456</v>
          </cell>
        </row>
        <row r="1671">
          <cell r="D1671" t="str">
            <v>Sharp Creek Elementary School</v>
          </cell>
          <cell r="E1671">
            <v>2</v>
          </cell>
          <cell r="F1671">
            <v>1</v>
          </cell>
          <cell r="H1671">
            <v>6</v>
          </cell>
          <cell r="I1671">
            <v>7</v>
          </cell>
          <cell r="K1671">
            <v>238</v>
          </cell>
          <cell r="L1671">
            <v>130</v>
          </cell>
          <cell r="M1671">
            <v>124</v>
          </cell>
          <cell r="N1671">
            <v>254</v>
          </cell>
        </row>
        <row r="1672">
          <cell r="D1672" t="str">
            <v>White's Jr-Sr High School</v>
          </cell>
          <cell r="E1672">
            <v>4</v>
          </cell>
          <cell r="F1672">
            <v>1</v>
          </cell>
          <cell r="G1672">
            <v>11</v>
          </cell>
          <cell r="H1672">
            <v>14</v>
          </cell>
          <cell r="I1672">
            <v>14</v>
          </cell>
          <cell r="K1672">
            <v>238</v>
          </cell>
          <cell r="L1672">
            <v>185</v>
          </cell>
          <cell r="M1672">
            <v>97</v>
          </cell>
          <cell r="N1672">
            <v>282</v>
          </cell>
        </row>
        <row r="1673">
          <cell r="D1673" t="str">
            <v>Metro North Elementary School</v>
          </cell>
          <cell r="G1673">
            <v>1</v>
          </cell>
          <cell r="H1673">
            <v>4</v>
          </cell>
          <cell r="I1673">
            <v>7</v>
          </cell>
          <cell r="K1673">
            <v>274</v>
          </cell>
          <cell r="L1673">
            <v>155</v>
          </cell>
          <cell r="M1673">
            <v>131</v>
          </cell>
          <cell r="N1673">
            <v>286</v>
          </cell>
        </row>
        <row r="1674">
          <cell r="D1674" t="str">
            <v>Wabash High School</v>
          </cell>
          <cell r="F1674">
            <v>4</v>
          </cell>
          <cell r="G1674">
            <v>4</v>
          </cell>
          <cell r="H1674">
            <v>15</v>
          </cell>
          <cell r="I1674">
            <v>15</v>
          </cell>
          <cell r="K1674">
            <v>418</v>
          </cell>
          <cell r="L1674">
            <v>225</v>
          </cell>
          <cell r="M1674">
            <v>231</v>
          </cell>
          <cell r="N1674">
            <v>456</v>
          </cell>
        </row>
        <row r="1675">
          <cell r="D1675" t="str">
            <v>Wabash Middle School</v>
          </cell>
          <cell r="E1675">
            <v>3</v>
          </cell>
          <cell r="F1675">
            <v>2</v>
          </cell>
          <cell r="G1675">
            <v>5</v>
          </cell>
          <cell r="H1675">
            <v>11</v>
          </cell>
          <cell r="I1675">
            <v>9</v>
          </cell>
          <cell r="K1675">
            <v>453</v>
          </cell>
          <cell r="L1675">
            <v>301</v>
          </cell>
          <cell r="M1675">
            <v>182</v>
          </cell>
          <cell r="N1675">
            <v>483</v>
          </cell>
        </row>
        <row r="1676">
          <cell r="D1676" t="str">
            <v>O J Neighbours Elementary School</v>
          </cell>
          <cell r="E1676">
            <v>5</v>
          </cell>
          <cell r="F1676">
            <v>2</v>
          </cell>
          <cell r="G1676">
            <v>2</v>
          </cell>
          <cell r="H1676">
            <v>22</v>
          </cell>
          <cell r="I1676">
            <v>30</v>
          </cell>
          <cell r="K1676">
            <v>581</v>
          </cell>
          <cell r="L1676">
            <v>394</v>
          </cell>
          <cell r="M1676">
            <v>248</v>
          </cell>
          <cell r="N1676">
            <v>642</v>
          </cell>
        </row>
        <row r="1677">
          <cell r="D1677" t="str">
            <v>Williamsport Elementary School</v>
          </cell>
          <cell r="H1677">
            <v>3</v>
          </cell>
          <cell r="I1677">
            <v>5</v>
          </cell>
          <cell r="K1677">
            <v>202</v>
          </cell>
          <cell r="L1677">
            <v>104</v>
          </cell>
          <cell r="M1677">
            <v>106</v>
          </cell>
          <cell r="N1677">
            <v>210</v>
          </cell>
        </row>
        <row r="1678">
          <cell r="D1678" t="str">
            <v>Pine Village Elementary School</v>
          </cell>
          <cell r="H1678">
            <v>9</v>
          </cell>
          <cell r="I1678">
            <v>2</v>
          </cell>
          <cell r="K1678">
            <v>145</v>
          </cell>
          <cell r="L1678">
            <v>67</v>
          </cell>
          <cell r="M1678">
            <v>89</v>
          </cell>
          <cell r="N1678">
            <v>156</v>
          </cell>
        </row>
        <row r="1679">
          <cell r="D1679" t="str">
            <v>Seeger Memorial Jr-Sr High School</v>
          </cell>
          <cell r="F1679">
            <v>3</v>
          </cell>
          <cell r="G1679">
            <v>1</v>
          </cell>
          <cell r="H1679">
            <v>22</v>
          </cell>
          <cell r="I1679">
            <v>4</v>
          </cell>
          <cell r="J1679">
            <v>2</v>
          </cell>
          <cell r="K1679">
            <v>542</v>
          </cell>
          <cell r="L1679">
            <v>190</v>
          </cell>
          <cell r="M1679">
            <v>384</v>
          </cell>
          <cell r="N1679">
            <v>574</v>
          </cell>
        </row>
        <row r="1680">
          <cell r="D1680" t="str">
            <v>Warren Central Elementary School</v>
          </cell>
          <cell r="F1680">
            <v>1</v>
          </cell>
          <cell r="G1680">
            <v>3</v>
          </cell>
          <cell r="H1680">
            <v>8</v>
          </cell>
          <cell r="I1680">
            <v>7</v>
          </cell>
          <cell r="J1680">
            <v>1</v>
          </cell>
          <cell r="K1680">
            <v>361</v>
          </cell>
          <cell r="L1680">
            <v>199</v>
          </cell>
          <cell r="M1680">
            <v>182</v>
          </cell>
          <cell r="N1680">
            <v>381</v>
          </cell>
        </row>
        <row r="1681">
          <cell r="D1681" t="str">
            <v>Castle South Middle School</v>
          </cell>
          <cell r="E1681">
            <v>2</v>
          </cell>
          <cell r="F1681">
            <v>20</v>
          </cell>
          <cell r="G1681">
            <v>23</v>
          </cell>
          <cell r="H1681">
            <v>33</v>
          </cell>
          <cell r="I1681">
            <v>45</v>
          </cell>
          <cell r="J1681">
            <v>1</v>
          </cell>
          <cell r="K1681">
            <v>581</v>
          </cell>
          <cell r="L1681">
            <v>210</v>
          </cell>
          <cell r="M1681">
            <v>495</v>
          </cell>
          <cell r="N1681">
            <v>705</v>
          </cell>
        </row>
        <row r="1682">
          <cell r="D1682" t="str">
            <v>Yankeetown Elementary School</v>
          </cell>
          <cell r="F1682">
            <v>1</v>
          </cell>
          <cell r="G1682">
            <v>4</v>
          </cell>
          <cell r="H1682">
            <v>6</v>
          </cell>
          <cell r="I1682">
            <v>21</v>
          </cell>
          <cell r="K1682">
            <v>281</v>
          </cell>
          <cell r="L1682">
            <v>93</v>
          </cell>
          <cell r="M1682">
            <v>220</v>
          </cell>
          <cell r="N1682">
            <v>313</v>
          </cell>
        </row>
        <row r="1683">
          <cell r="D1683" t="str">
            <v>John H Castle Elementary School</v>
          </cell>
          <cell r="F1683">
            <v>89</v>
          </cell>
          <cell r="G1683">
            <v>14</v>
          </cell>
          <cell r="H1683">
            <v>42</v>
          </cell>
          <cell r="I1683">
            <v>31</v>
          </cell>
          <cell r="K1683">
            <v>772</v>
          </cell>
          <cell r="L1683">
            <v>140</v>
          </cell>
          <cell r="M1683">
            <v>808</v>
          </cell>
          <cell r="N1683">
            <v>948</v>
          </cell>
        </row>
        <row r="1684">
          <cell r="D1684" t="str">
            <v>Elberfeld Elementary School</v>
          </cell>
          <cell r="G1684">
            <v>1</v>
          </cell>
          <cell r="H1684">
            <v>1</v>
          </cell>
          <cell r="I1684">
            <v>5</v>
          </cell>
          <cell r="K1684">
            <v>187</v>
          </cell>
          <cell r="L1684">
            <v>46</v>
          </cell>
          <cell r="M1684">
            <v>148</v>
          </cell>
          <cell r="N1684">
            <v>194</v>
          </cell>
        </row>
        <row r="1685">
          <cell r="D1685" t="str">
            <v>Tecumseh Middle School</v>
          </cell>
          <cell r="G1685">
            <v>1</v>
          </cell>
          <cell r="H1685">
            <v>1</v>
          </cell>
          <cell r="I1685">
            <v>4</v>
          </cell>
          <cell r="K1685">
            <v>214</v>
          </cell>
          <cell r="L1685">
            <v>60</v>
          </cell>
          <cell r="M1685">
            <v>160</v>
          </cell>
          <cell r="N1685">
            <v>220</v>
          </cell>
        </row>
        <row r="1686">
          <cell r="D1686" t="str">
            <v>Tecumseh High School</v>
          </cell>
          <cell r="F1686">
            <v>1</v>
          </cell>
          <cell r="H1686">
            <v>3</v>
          </cell>
          <cell r="I1686">
            <v>7</v>
          </cell>
          <cell r="K1686">
            <v>291</v>
          </cell>
          <cell r="L1686">
            <v>95</v>
          </cell>
          <cell r="M1686">
            <v>207</v>
          </cell>
          <cell r="N1686">
            <v>302</v>
          </cell>
        </row>
        <row r="1687">
          <cell r="D1687" t="str">
            <v>Lynnville Elementary School</v>
          </cell>
          <cell r="H1687">
            <v>3</v>
          </cell>
          <cell r="I1687">
            <v>2</v>
          </cell>
          <cell r="K1687">
            <v>182</v>
          </cell>
          <cell r="L1687">
            <v>68</v>
          </cell>
          <cell r="M1687">
            <v>119</v>
          </cell>
          <cell r="N1687">
            <v>187</v>
          </cell>
        </row>
        <row r="1688">
          <cell r="D1688" t="str">
            <v>Castle North Middle School</v>
          </cell>
          <cell r="E1688">
            <v>3</v>
          </cell>
          <cell r="F1688">
            <v>57</v>
          </cell>
          <cell r="G1688">
            <v>16</v>
          </cell>
          <cell r="H1688">
            <v>25</v>
          </cell>
          <cell r="I1688">
            <v>39</v>
          </cell>
          <cell r="K1688">
            <v>643</v>
          </cell>
          <cell r="L1688">
            <v>144</v>
          </cell>
          <cell r="M1688">
            <v>639</v>
          </cell>
          <cell r="N1688">
            <v>783</v>
          </cell>
        </row>
        <row r="1689">
          <cell r="D1689" t="str">
            <v>Loge Elementary School</v>
          </cell>
          <cell r="F1689">
            <v>4</v>
          </cell>
          <cell r="G1689">
            <v>2</v>
          </cell>
          <cell r="H1689">
            <v>5</v>
          </cell>
          <cell r="I1689">
            <v>6</v>
          </cell>
          <cell r="K1689">
            <v>389</v>
          </cell>
          <cell r="L1689">
            <v>171</v>
          </cell>
          <cell r="M1689">
            <v>235</v>
          </cell>
          <cell r="N1689">
            <v>406</v>
          </cell>
        </row>
        <row r="1690">
          <cell r="D1690" t="str">
            <v>Warrick County Preschool</v>
          </cell>
          <cell r="F1690">
            <v>2</v>
          </cell>
          <cell r="G1690">
            <v>1</v>
          </cell>
          <cell r="H1690">
            <v>2</v>
          </cell>
          <cell r="I1690">
            <v>4</v>
          </cell>
          <cell r="K1690">
            <v>61</v>
          </cell>
          <cell r="L1690">
            <v>22</v>
          </cell>
          <cell r="M1690">
            <v>48</v>
          </cell>
          <cell r="N1690">
            <v>70</v>
          </cell>
        </row>
        <row r="1691">
          <cell r="D1691" t="str">
            <v>Tennyson Elementary School</v>
          </cell>
          <cell r="H1691">
            <v>1</v>
          </cell>
          <cell r="I1691">
            <v>1</v>
          </cell>
          <cell r="K1691">
            <v>74</v>
          </cell>
          <cell r="L1691">
            <v>50</v>
          </cell>
          <cell r="M1691">
            <v>26</v>
          </cell>
          <cell r="N1691">
            <v>76</v>
          </cell>
        </row>
        <row r="1692">
          <cell r="D1692" t="str">
            <v>Boonville High School</v>
          </cell>
          <cell r="E1692">
            <v>6</v>
          </cell>
          <cell r="F1692">
            <v>3</v>
          </cell>
          <cell r="G1692">
            <v>3</v>
          </cell>
          <cell r="H1692">
            <v>10</v>
          </cell>
          <cell r="I1692">
            <v>30</v>
          </cell>
          <cell r="K1692">
            <v>867</v>
          </cell>
          <cell r="L1692">
            <v>399</v>
          </cell>
          <cell r="M1692">
            <v>520</v>
          </cell>
          <cell r="N1692">
            <v>919</v>
          </cell>
        </row>
        <row r="1693">
          <cell r="D1693" t="str">
            <v>Boonville Middle School</v>
          </cell>
          <cell r="E1693">
            <v>1</v>
          </cell>
          <cell r="F1693">
            <v>2</v>
          </cell>
          <cell r="G1693">
            <v>1</v>
          </cell>
          <cell r="H1693">
            <v>22</v>
          </cell>
          <cell r="I1693">
            <v>18</v>
          </cell>
          <cell r="K1693">
            <v>644</v>
          </cell>
          <cell r="L1693">
            <v>318</v>
          </cell>
          <cell r="M1693">
            <v>370</v>
          </cell>
          <cell r="N1693">
            <v>688</v>
          </cell>
        </row>
        <row r="1694">
          <cell r="D1694" t="str">
            <v>Oakdale Elementary School</v>
          </cell>
          <cell r="G1694">
            <v>2</v>
          </cell>
          <cell r="H1694">
            <v>5</v>
          </cell>
          <cell r="I1694">
            <v>15</v>
          </cell>
          <cell r="K1694">
            <v>491</v>
          </cell>
          <cell r="L1694">
            <v>268</v>
          </cell>
          <cell r="M1694">
            <v>245</v>
          </cell>
          <cell r="N1694">
            <v>513</v>
          </cell>
        </row>
        <row r="1695">
          <cell r="D1695" t="str">
            <v>Castle High School</v>
          </cell>
          <cell r="E1695">
            <v>2</v>
          </cell>
          <cell r="F1695">
            <v>70</v>
          </cell>
          <cell r="G1695">
            <v>45</v>
          </cell>
          <cell r="H1695">
            <v>57</v>
          </cell>
          <cell r="I1695">
            <v>93</v>
          </cell>
          <cell r="K1695">
            <v>1709</v>
          </cell>
          <cell r="L1695">
            <v>388</v>
          </cell>
          <cell r="M1695">
            <v>1588</v>
          </cell>
          <cell r="N1695">
            <v>1976</v>
          </cell>
        </row>
        <row r="1696">
          <cell r="D1696" t="str">
            <v>Chandler Elementary School</v>
          </cell>
          <cell r="E1696">
            <v>2</v>
          </cell>
          <cell r="F1696">
            <v>13</v>
          </cell>
          <cell r="G1696">
            <v>3</v>
          </cell>
          <cell r="H1696">
            <v>21</v>
          </cell>
          <cell r="I1696">
            <v>40</v>
          </cell>
          <cell r="J1696">
            <v>2</v>
          </cell>
          <cell r="K1696">
            <v>479</v>
          </cell>
          <cell r="L1696">
            <v>272</v>
          </cell>
          <cell r="M1696">
            <v>288</v>
          </cell>
          <cell r="N1696">
            <v>560</v>
          </cell>
        </row>
        <row r="1697">
          <cell r="D1697" t="str">
            <v>Newburgh Elementary School</v>
          </cell>
          <cell r="E1697">
            <v>1</v>
          </cell>
          <cell r="F1697">
            <v>30</v>
          </cell>
          <cell r="G1697">
            <v>15</v>
          </cell>
          <cell r="H1697">
            <v>19</v>
          </cell>
          <cell r="I1697">
            <v>31</v>
          </cell>
          <cell r="K1697">
            <v>543</v>
          </cell>
          <cell r="L1697">
            <v>175</v>
          </cell>
          <cell r="M1697">
            <v>464</v>
          </cell>
          <cell r="N1697">
            <v>639</v>
          </cell>
        </row>
        <row r="1698">
          <cell r="D1698" t="str">
            <v>Sharon Elementary School</v>
          </cell>
          <cell r="E1698">
            <v>1</v>
          </cell>
          <cell r="F1698">
            <v>17</v>
          </cell>
          <cell r="G1698">
            <v>33</v>
          </cell>
          <cell r="H1698">
            <v>44</v>
          </cell>
          <cell r="I1698">
            <v>73</v>
          </cell>
          <cell r="K1698">
            <v>575</v>
          </cell>
          <cell r="L1698">
            <v>300</v>
          </cell>
          <cell r="M1698">
            <v>443</v>
          </cell>
          <cell r="N1698">
            <v>743</v>
          </cell>
        </row>
        <row r="1699">
          <cell r="D1699" t="str">
            <v>Salem High School</v>
          </cell>
          <cell r="F1699">
            <v>7</v>
          </cell>
          <cell r="G1699">
            <v>5</v>
          </cell>
          <cell r="H1699">
            <v>6</v>
          </cell>
          <cell r="I1699">
            <v>5</v>
          </cell>
          <cell r="K1699">
            <v>544</v>
          </cell>
          <cell r="L1699">
            <v>259</v>
          </cell>
          <cell r="M1699">
            <v>308</v>
          </cell>
          <cell r="N1699">
            <v>567</v>
          </cell>
        </row>
        <row r="1700">
          <cell r="D1700" t="str">
            <v>Salem Middle School</v>
          </cell>
          <cell r="H1700">
            <v>3</v>
          </cell>
          <cell r="I1700">
            <v>3</v>
          </cell>
          <cell r="J1700">
            <v>1</v>
          </cell>
          <cell r="K1700">
            <v>423</v>
          </cell>
          <cell r="L1700">
            <v>224</v>
          </cell>
          <cell r="M1700">
            <v>206</v>
          </cell>
          <cell r="N1700">
            <v>430</v>
          </cell>
        </row>
        <row r="1701">
          <cell r="D1701" t="str">
            <v>Bradie Shrum Elementary</v>
          </cell>
          <cell r="E1701">
            <v>1</v>
          </cell>
          <cell r="F1701">
            <v>7</v>
          </cell>
          <cell r="G1701">
            <v>4</v>
          </cell>
          <cell r="H1701">
            <v>24</v>
          </cell>
          <cell r="I1701">
            <v>19</v>
          </cell>
          <cell r="J1701">
            <v>4</v>
          </cell>
          <cell r="K1701">
            <v>778</v>
          </cell>
          <cell r="L1701">
            <v>481</v>
          </cell>
          <cell r="M1701">
            <v>356</v>
          </cell>
          <cell r="N1701">
            <v>837</v>
          </cell>
        </row>
        <row r="1702">
          <cell r="D1702" t="str">
            <v>East Washington Elementary School</v>
          </cell>
          <cell r="E1702">
            <v>1</v>
          </cell>
          <cell r="G1702">
            <v>3</v>
          </cell>
          <cell r="H1702">
            <v>10</v>
          </cell>
          <cell r="I1702">
            <v>12</v>
          </cell>
          <cell r="K1702">
            <v>484</v>
          </cell>
          <cell r="L1702">
            <v>269</v>
          </cell>
          <cell r="M1702">
            <v>241</v>
          </cell>
          <cell r="N1702">
            <v>510</v>
          </cell>
        </row>
        <row r="1703">
          <cell r="D1703" t="str">
            <v>Eastern High School</v>
          </cell>
          <cell r="E1703">
            <v>1</v>
          </cell>
          <cell r="F1703">
            <v>1</v>
          </cell>
          <cell r="G1703">
            <v>3</v>
          </cell>
          <cell r="H1703">
            <v>13</v>
          </cell>
          <cell r="I1703">
            <v>8</v>
          </cell>
          <cell r="J1703">
            <v>1</v>
          </cell>
          <cell r="K1703">
            <v>421</v>
          </cell>
          <cell r="L1703">
            <v>176</v>
          </cell>
          <cell r="M1703">
            <v>272</v>
          </cell>
          <cell r="N1703">
            <v>448</v>
          </cell>
        </row>
        <row r="1704">
          <cell r="D1704" t="str">
            <v>East Washington Middle School</v>
          </cell>
          <cell r="E1704">
            <v>1</v>
          </cell>
          <cell r="F1704">
            <v>1</v>
          </cell>
          <cell r="G1704">
            <v>5</v>
          </cell>
          <cell r="H1704">
            <v>15</v>
          </cell>
          <cell r="I1704">
            <v>13</v>
          </cell>
          <cell r="K1704">
            <v>416</v>
          </cell>
          <cell r="L1704">
            <v>227</v>
          </cell>
          <cell r="M1704">
            <v>224</v>
          </cell>
          <cell r="N1704">
            <v>451</v>
          </cell>
        </row>
        <row r="1705">
          <cell r="D1705" t="str">
            <v>West Washington Jr-Sr High School</v>
          </cell>
          <cell r="G1705">
            <v>1</v>
          </cell>
          <cell r="H1705">
            <v>15</v>
          </cell>
          <cell r="I1705">
            <v>8</v>
          </cell>
          <cell r="K1705">
            <v>384</v>
          </cell>
          <cell r="L1705">
            <v>197</v>
          </cell>
          <cell r="M1705">
            <v>211</v>
          </cell>
          <cell r="N1705">
            <v>408</v>
          </cell>
        </row>
        <row r="1706">
          <cell r="D1706" t="str">
            <v>West Washington Elementary School</v>
          </cell>
          <cell r="H1706">
            <v>9</v>
          </cell>
          <cell r="I1706">
            <v>15</v>
          </cell>
          <cell r="K1706">
            <v>440</v>
          </cell>
          <cell r="L1706">
            <v>273</v>
          </cell>
          <cell r="M1706">
            <v>191</v>
          </cell>
          <cell r="N1706">
            <v>464</v>
          </cell>
        </row>
        <row r="1707">
          <cell r="D1707" t="str">
            <v>Hagerstown Jr-Sr High School</v>
          </cell>
          <cell r="E1707">
            <v>1</v>
          </cell>
          <cell r="F1707">
            <v>3</v>
          </cell>
          <cell r="G1707">
            <v>1</v>
          </cell>
          <cell r="H1707">
            <v>5</v>
          </cell>
          <cell r="I1707">
            <v>19</v>
          </cell>
          <cell r="K1707">
            <v>487</v>
          </cell>
          <cell r="L1707">
            <v>186</v>
          </cell>
          <cell r="M1707">
            <v>330</v>
          </cell>
          <cell r="N1707">
            <v>516</v>
          </cell>
        </row>
        <row r="1708">
          <cell r="D1708" t="str">
            <v>Hagerstown Elementary School</v>
          </cell>
          <cell r="E1708">
            <v>1</v>
          </cell>
          <cell r="F1708">
            <v>5</v>
          </cell>
          <cell r="G1708">
            <v>2</v>
          </cell>
          <cell r="H1708">
            <v>17</v>
          </cell>
          <cell r="I1708">
            <v>21</v>
          </cell>
          <cell r="K1708">
            <v>564</v>
          </cell>
          <cell r="L1708">
            <v>258</v>
          </cell>
          <cell r="M1708">
            <v>352</v>
          </cell>
          <cell r="N1708">
            <v>610</v>
          </cell>
        </row>
        <row r="1709">
          <cell r="D1709" t="str">
            <v>Lincoln Sr High School</v>
          </cell>
          <cell r="F1709">
            <v>1</v>
          </cell>
          <cell r="H1709">
            <v>7</v>
          </cell>
          <cell r="I1709">
            <v>6</v>
          </cell>
          <cell r="K1709">
            <v>285</v>
          </cell>
          <cell r="L1709">
            <v>158</v>
          </cell>
          <cell r="M1709">
            <v>141</v>
          </cell>
          <cell r="N1709">
            <v>299</v>
          </cell>
        </row>
        <row r="1710">
          <cell r="D1710" t="str">
            <v>Lincoln Middle School</v>
          </cell>
          <cell r="G1710">
            <v>1</v>
          </cell>
          <cell r="H1710">
            <v>4</v>
          </cell>
          <cell r="I1710">
            <v>3</v>
          </cell>
          <cell r="K1710">
            <v>211</v>
          </cell>
          <cell r="L1710">
            <v>134</v>
          </cell>
          <cell r="M1710">
            <v>85</v>
          </cell>
          <cell r="N1710">
            <v>219</v>
          </cell>
        </row>
        <row r="1711">
          <cell r="D1711" t="str">
            <v>Western Wayne Elementary School</v>
          </cell>
          <cell r="E1711">
            <v>2</v>
          </cell>
          <cell r="H1711">
            <v>11</v>
          </cell>
          <cell r="I1711">
            <v>10</v>
          </cell>
          <cell r="K1711">
            <v>408</v>
          </cell>
          <cell r="L1711">
            <v>233</v>
          </cell>
          <cell r="M1711">
            <v>198</v>
          </cell>
          <cell r="N1711">
            <v>431</v>
          </cell>
        </row>
        <row r="1712">
          <cell r="D1712" t="str">
            <v>Centerville Sr High School</v>
          </cell>
          <cell r="F1712">
            <v>8</v>
          </cell>
          <cell r="G1712">
            <v>1</v>
          </cell>
          <cell r="H1712">
            <v>11</v>
          </cell>
          <cell r="I1712">
            <v>13</v>
          </cell>
          <cell r="K1712">
            <v>458</v>
          </cell>
          <cell r="L1712">
            <v>166</v>
          </cell>
          <cell r="M1712">
            <v>325</v>
          </cell>
          <cell r="N1712">
            <v>491</v>
          </cell>
        </row>
        <row r="1713">
          <cell r="D1713" t="str">
            <v>Centerville-Abington Jr High Sch</v>
          </cell>
          <cell r="F1713">
            <v>3</v>
          </cell>
          <cell r="G1713">
            <v>3</v>
          </cell>
          <cell r="H1713">
            <v>6</v>
          </cell>
          <cell r="I1713">
            <v>18</v>
          </cell>
          <cell r="J1713">
            <v>1</v>
          </cell>
          <cell r="K1713">
            <v>265</v>
          </cell>
          <cell r="L1713">
            <v>106</v>
          </cell>
          <cell r="M1713">
            <v>190</v>
          </cell>
          <cell r="N1713">
            <v>296</v>
          </cell>
        </row>
        <row r="1714">
          <cell r="D1714" t="str">
            <v>Centerville-Abington Elem School</v>
          </cell>
          <cell r="E1714">
            <v>1</v>
          </cell>
          <cell r="F1714">
            <v>1</v>
          </cell>
          <cell r="G1714">
            <v>6</v>
          </cell>
          <cell r="H1714">
            <v>13</v>
          </cell>
          <cell r="I1714">
            <v>37</v>
          </cell>
          <cell r="J1714">
            <v>1</v>
          </cell>
          <cell r="K1714">
            <v>487</v>
          </cell>
          <cell r="L1714">
            <v>250</v>
          </cell>
          <cell r="M1714">
            <v>296</v>
          </cell>
          <cell r="N1714">
            <v>546</v>
          </cell>
        </row>
        <row r="1715">
          <cell r="D1715" t="str">
            <v>Rose Hamilton Elementary School</v>
          </cell>
          <cell r="F1715">
            <v>2</v>
          </cell>
          <cell r="G1715">
            <v>3</v>
          </cell>
          <cell r="H1715">
            <v>7</v>
          </cell>
          <cell r="I1715">
            <v>25</v>
          </cell>
          <cell r="K1715">
            <v>406</v>
          </cell>
          <cell r="L1715">
            <v>174</v>
          </cell>
          <cell r="M1715">
            <v>269</v>
          </cell>
          <cell r="N1715">
            <v>443</v>
          </cell>
        </row>
        <row r="1716">
          <cell r="D1716" t="str">
            <v>Northeastern High School</v>
          </cell>
          <cell r="G1716">
            <v>4</v>
          </cell>
          <cell r="H1716">
            <v>4</v>
          </cell>
          <cell r="I1716">
            <v>11</v>
          </cell>
          <cell r="K1716">
            <v>364</v>
          </cell>
          <cell r="L1716">
            <v>153</v>
          </cell>
          <cell r="M1716">
            <v>230</v>
          </cell>
          <cell r="N1716">
            <v>383</v>
          </cell>
        </row>
        <row r="1717">
          <cell r="D1717" t="str">
            <v>Northeastern Elementary School</v>
          </cell>
          <cell r="E1717">
            <v>1</v>
          </cell>
          <cell r="G1717">
            <v>11</v>
          </cell>
          <cell r="H1717">
            <v>5</v>
          </cell>
          <cell r="I1717">
            <v>29</v>
          </cell>
          <cell r="J1717">
            <v>1</v>
          </cell>
          <cell r="K1717">
            <v>570</v>
          </cell>
          <cell r="L1717">
            <v>275</v>
          </cell>
          <cell r="M1717">
            <v>342</v>
          </cell>
          <cell r="N1717">
            <v>617</v>
          </cell>
        </row>
        <row r="1718">
          <cell r="D1718" t="str">
            <v>Northeastern Middle School</v>
          </cell>
          <cell r="G1718">
            <v>3</v>
          </cell>
          <cell r="H1718">
            <v>3</v>
          </cell>
          <cell r="I1718">
            <v>18</v>
          </cell>
          <cell r="K1718">
            <v>314</v>
          </cell>
          <cell r="L1718">
            <v>163</v>
          </cell>
          <cell r="M1718">
            <v>175</v>
          </cell>
          <cell r="N1718">
            <v>338</v>
          </cell>
        </row>
        <row r="1719">
          <cell r="D1719" t="str">
            <v>Richmond High School</v>
          </cell>
          <cell r="E1719">
            <v>1</v>
          </cell>
          <cell r="F1719">
            <v>23</v>
          </cell>
          <cell r="G1719">
            <v>117</v>
          </cell>
          <cell r="H1719">
            <v>109</v>
          </cell>
          <cell r="I1719">
            <v>162</v>
          </cell>
          <cell r="K1719">
            <v>877</v>
          </cell>
          <cell r="L1719">
            <v>858</v>
          </cell>
          <cell r="M1719">
            <v>431</v>
          </cell>
          <cell r="N1719">
            <v>1289</v>
          </cell>
        </row>
        <row r="1720">
          <cell r="D1720" t="str">
            <v>Test Intermediate School</v>
          </cell>
          <cell r="E1720">
            <v>4</v>
          </cell>
          <cell r="F1720">
            <v>10</v>
          </cell>
          <cell r="G1720">
            <v>78</v>
          </cell>
          <cell r="H1720">
            <v>95</v>
          </cell>
          <cell r="I1720">
            <v>100</v>
          </cell>
          <cell r="K1720">
            <v>454</v>
          </cell>
          <cell r="L1720">
            <v>512</v>
          </cell>
          <cell r="M1720">
            <v>229</v>
          </cell>
          <cell r="N1720">
            <v>741</v>
          </cell>
        </row>
        <row r="1721">
          <cell r="D1721" t="str">
            <v>Dennis Intermediate School</v>
          </cell>
          <cell r="E1721">
            <v>1</v>
          </cell>
          <cell r="F1721">
            <v>9</v>
          </cell>
          <cell r="G1721">
            <v>44</v>
          </cell>
          <cell r="H1721">
            <v>72</v>
          </cell>
          <cell r="I1721">
            <v>95</v>
          </cell>
          <cell r="K1721">
            <v>429</v>
          </cell>
          <cell r="L1721">
            <v>517</v>
          </cell>
          <cell r="M1721">
            <v>133</v>
          </cell>
          <cell r="N1721">
            <v>650</v>
          </cell>
        </row>
        <row r="1722">
          <cell r="D1722" t="str">
            <v>Charles Elementary School</v>
          </cell>
          <cell r="E1722">
            <v>2</v>
          </cell>
          <cell r="F1722">
            <v>13</v>
          </cell>
          <cell r="G1722">
            <v>41</v>
          </cell>
          <cell r="H1722">
            <v>20</v>
          </cell>
          <cell r="I1722">
            <v>41</v>
          </cell>
          <cell r="K1722">
            <v>268</v>
          </cell>
          <cell r="L1722">
            <v>199</v>
          </cell>
          <cell r="M1722">
            <v>186</v>
          </cell>
          <cell r="N1722">
            <v>385</v>
          </cell>
        </row>
        <row r="1723">
          <cell r="D1723" t="str">
            <v>Crestdale Elementary School</v>
          </cell>
          <cell r="F1723">
            <v>2</v>
          </cell>
          <cell r="G1723">
            <v>32</v>
          </cell>
          <cell r="H1723">
            <v>30</v>
          </cell>
          <cell r="I1723">
            <v>62</v>
          </cell>
          <cell r="J1723">
            <v>1</v>
          </cell>
          <cell r="K1723">
            <v>290</v>
          </cell>
          <cell r="L1723">
            <v>319</v>
          </cell>
          <cell r="M1723">
            <v>98</v>
          </cell>
          <cell r="N1723">
            <v>417</v>
          </cell>
        </row>
        <row r="1724">
          <cell r="D1724" t="str">
            <v>Fairview Elementary School</v>
          </cell>
          <cell r="E1724">
            <v>6</v>
          </cell>
          <cell r="G1724">
            <v>29</v>
          </cell>
          <cell r="H1724">
            <v>33</v>
          </cell>
          <cell r="I1724">
            <v>58</v>
          </cell>
          <cell r="K1724">
            <v>225</v>
          </cell>
          <cell r="L1724">
            <v>303</v>
          </cell>
          <cell r="M1724">
            <v>48</v>
          </cell>
          <cell r="N1724">
            <v>351</v>
          </cell>
        </row>
        <row r="1725">
          <cell r="D1725" t="str">
            <v>Starr Elementary School</v>
          </cell>
          <cell r="E1725">
            <v>2</v>
          </cell>
          <cell r="F1725">
            <v>1</v>
          </cell>
          <cell r="G1725">
            <v>15</v>
          </cell>
          <cell r="H1725">
            <v>52</v>
          </cell>
          <cell r="I1725">
            <v>40</v>
          </cell>
          <cell r="K1725">
            <v>171</v>
          </cell>
          <cell r="L1725">
            <v>267</v>
          </cell>
          <cell r="M1725">
            <v>14</v>
          </cell>
          <cell r="N1725">
            <v>281</v>
          </cell>
        </row>
        <row r="1726">
          <cell r="D1726" t="str">
            <v>Vaile Elementary School</v>
          </cell>
          <cell r="E1726">
            <v>3</v>
          </cell>
          <cell r="F1726">
            <v>2</v>
          </cell>
          <cell r="G1726">
            <v>43</v>
          </cell>
          <cell r="H1726">
            <v>52</v>
          </cell>
          <cell r="I1726">
            <v>60</v>
          </cell>
          <cell r="K1726">
            <v>173</v>
          </cell>
          <cell r="L1726">
            <v>318</v>
          </cell>
          <cell r="M1726">
            <v>15</v>
          </cell>
          <cell r="N1726">
            <v>333</v>
          </cell>
        </row>
        <row r="1727">
          <cell r="D1727" t="str">
            <v>Westview Elementary School</v>
          </cell>
          <cell r="F1727">
            <v>4</v>
          </cell>
          <cell r="G1727">
            <v>17</v>
          </cell>
          <cell r="H1727">
            <v>18</v>
          </cell>
          <cell r="I1727">
            <v>35</v>
          </cell>
          <cell r="K1727">
            <v>221</v>
          </cell>
          <cell r="L1727">
            <v>212</v>
          </cell>
          <cell r="M1727">
            <v>83</v>
          </cell>
          <cell r="N1727">
            <v>295</v>
          </cell>
        </row>
        <row r="1728">
          <cell r="D1728" t="str">
            <v>Community Youth Services</v>
          </cell>
          <cell r="E1728">
            <v>2</v>
          </cell>
          <cell r="G1728">
            <v>19</v>
          </cell>
          <cell r="H1728">
            <v>4</v>
          </cell>
          <cell r="I1728">
            <v>17</v>
          </cell>
          <cell r="K1728">
            <v>75</v>
          </cell>
          <cell r="L1728">
            <v>91</v>
          </cell>
          <cell r="M1728">
            <v>26</v>
          </cell>
          <cell r="N1728">
            <v>117</v>
          </cell>
        </row>
        <row r="1729">
          <cell r="D1729" t="str">
            <v>Southern Wells Elementary School</v>
          </cell>
          <cell r="E1729">
            <v>1</v>
          </cell>
          <cell r="F1729">
            <v>1</v>
          </cell>
          <cell r="G1729">
            <v>1</v>
          </cell>
          <cell r="H1729">
            <v>11</v>
          </cell>
          <cell r="I1729">
            <v>3</v>
          </cell>
          <cell r="K1729">
            <v>442</v>
          </cell>
          <cell r="L1729">
            <v>187</v>
          </cell>
          <cell r="M1729">
            <v>272</v>
          </cell>
          <cell r="N1729">
            <v>459</v>
          </cell>
        </row>
        <row r="1730">
          <cell r="D1730" t="str">
            <v>Southern Wells Jr-Sr High School</v>
          </cell>
          <cell r="E1730">
            <v>1</v>
          </cell>
          <cell r="F1730">
            <v>2</v>
          </cell>
          <cell r="G1730">
            <v>1</v>
          </cell>
          <cell r="H1730">
            <v>4</v>
          </cell>
          <cell r="I1730">
            <v>3</v>
          </cell>
          <cell r="J1730">
            <v>1</v>
          </cell>
          <cell r="K1730">
            <v>391</v>
          </cell>
          <cell r="L1730">
            <v>150</v>
          </cell>
          <cell r="M1730">
            <v>253</v>
          </cell>
          <cell r="N1730">
            <v>403</v>
          </cell>
        </row>
        <row r="1731">
          <cell r="D1731" t="str">
            <v>Ossian Elementary</v>
          </cell>
          <cell r="E1731">
            <v>2</v>
          </cell>
          <cell r="F1731">
            <v>4</v>
          </cell>
          <cell r="G1731">
            <v>5</v>
          </cell>
          <cell r="H1731">
            <v>17</v>
          </cell>
          <cell r="I1731">
            <v>20</v>
          </cell>
          <cell r="K1731">
            <v>528</v>
          </cell>
          <cell r="L1731">
            <v>176</v>
          </cell>
          <cell r="M1731">
            <v>400</v>
          </cell>
          <cell r="N1731">
            <v>576</v>
          </cell>
        </row>
        <row r="1732">
          <cell r="D1732" t="str">
            <v>Lancaster Central School</v>
          </cell>
          <cell r="E1732">
            <v>2</v>
          </cell>
          <cell r="F1732">
            <v>11</v>
          </cell>
          <cell r="G1732">
            <v>1</v>
          </cell>
          <cell r="H1732">
            <v>29</v>
          </cell>
          <cell r="I1732">
            <v>15</v>
          </cell>
          <cell r="K1732">
            <v>497</v>
          </cell>
          <cell r="L1732">
            <v>190</v>
          </cell>
          <cell r="M1732">
            <v>365</v>
          </cell>
          <cell r="N1732">
            <v>555</v>
          </cell>
        </row>
        <row r="1733">
          <cell r="D1733" t="str">
            <v>Norwell High School</v>
          </cell>
          <cell r="E1733">
            <v>3</v>
          </cell>
          <cell r="F1733">
            <v>12</v>
          </cell>
          <cell r="G1733">
            <v>7</v>
          </cell>
          <cell r="H1733">
            <v>27</v>
          </cell>
          <cell r="I1733">
            <v>21</v>
          </cell>
          <cell r="J1733">
            <v>1</v>
          </cell>
          <cell r="K1733">
            <v>729</v>
          </cell>
          <cell r="L1733">
            <v>212</v>
          </cell>
          <cell r="M1733">
            <v>588</v>
          </cell>
          <cell r="N1733">
            <v>800</v>
          </cell>
        </row>
        <row r="1734">
          <cell r="D1734" t="str">
            <v>Norwell Middle School</v>
          </cell>
          <cell r="E1734">
            <v>1</v>
          </cell>
          <cell r="F1734">
            <v>7</v>
          </cell>
          <cell r="G1734">
            <v>4</v>
          </cell>
          <cell r="H1734">
            <v>25</v>
          </cell>
          <cell r="I1734">
            <v>13</v>
          </cell>
          <cell r="K1734">
            <v>521</v>
          </cell>
          <cell r="L1734">
            <v>168</v>
          </cell>
          <cell r="M1734">
            <v>403</v>
          </cell>
          <cell r="N1734">
            <v>571</v>
          </cell>
        </row>
        <row r="1735">
          <cell r="D1735" t="str">
            <v>Bluffton High School</v>
          </cell>
          <cell r="F1735">
            <v>5</v>
          </cell>
          <cell r="G1735">
            <v>7</v>
          </cell>
          <cell r="H1735">
            <v>33</v>
          </cell>
          <cell r="I1735">
            <v>8</v>
          </cell>
          <cell r="J1735">
            <v>5</v>
          </cell>
          <cell r="K1735">
            <v>420</v>
          </cell>
          <cell r="L1735">
            <v>221</v>
          </cell>
          <cell r="M1735">
            <v>257</v>
          </cell>
          <cell r="N1735">
            <v>478</v>
          </cell>
        </row>
        <row r="1736">
          <cell r="D1736" t="str">
            <v>Bluffton-Harrison Middle School</v>
          </cell>
          <cell r="F1736">
            <v>5</v>
          </cell>
          <cell r="G1736">
            <v>14</v>
          </cell>
          <cell r="H1736">
            <v>32</v>
          </cell>
          <cell r="I1736">
            <v>11</v>
          </cell>
          <cell r="J1736">
            <v>1</v>
          </cell>
          <cell r="K1736">
            <v>409</v>
          </cell>
          <cell r="L1736">
            <v>235</v>
          </cell>
          <cell r="M1736">
            <v>237</v>
          </cell>
          <cell r="N1736">
            <v>472</v>
          </cell>
        </row>
        <row r="1737">
          <cell r="D1737" t="str">
            <v>Bluffton-Harrison Elementary Sch</v>
          </cell>
          <cell r="F1737">
            <v>4</v>
          </cell>
          <cell r="G1737">
            <v>13</v>
          </cell>
          <cell r="H1737">
            <v>40</v>
          </cell>
          <cell r="I1737">
            <v>17</v>
          </cell>
          <cell r="J1737">
            <v>1</v>
          </cell>
          <cell r="K1737">
            <v>607</v>
          </cell>
          <cell r="L1737">
            <v>359</v>
          </cell>
          <cell r="M1737">
            <v>323</v>
          </cell>
          <cell r="N1737">
            <v>682</v>
          </cell>
        </row>
        <row r="1738">
          <cell r="D1738" t="str">
            <v>North White Elementary School</v>
          </cell>
          <cell r="G1738">
            <v>5</v>
          </cell>
          <cell r="H1738">
            <v>184</v>
          </cell>
          <cell r="I1738">
            <v>9</v>
          </cell>
          <cell r="K1738">
            <v>202</v>
          </cell>
          <cell r="L1738">
            <v>329</v>
          </cell>
          <cell r="M1738">
            <v>71</v>
          </cell>
          <cell r="N1738">
            <v>400</v>
          </cell>
        </row>
        <row r="1739">
          <cell r="D1739" t="str">
            <v>North White Middle School</v>
          </cell>
          <cell r="H1739">
            <v>80</v>
          </cell>
          <cell r="I1739">
            <v>6</v>
          </cell>
          <cell r="K1739">
            <v>113</v>
          </cell>
          <cell r="L1739">
            <v>162</v>
          </cell>
          <cell r="M1739">
            <v>37</v>
          </cell>
          <cell r="N1739">
            <v>199</v>
          </cell>
        </row>
        <row r="1740">
          <cell r="D1740" t="str">
            <v>North White High School</v>
          </cell>
          <cell r="G1740">
            <v>2</v>
          </cell>
          <cell r="H1740">
            <v>92</v>
          </cell>
          <cell r="I1740">
            <v>11</v>
          </cell>
          <cell r="K1740">
            <v>142</v>
          </cell>
          <cell r="L1740">
            <v>156</v>
          </cell>
          <cell r="M1740">
            <v>91</v>
          </cell>
          <cell r="N1740">
            <v>247</v>
          </cell>
        </row>
        <row r="1741">
          <cell r="D1741" t="str">
            <v>Frontier Elementary</v>
          </cell>
          <cell r="H1741">
            <v>9</v>
          </cell>
          <cell r="I1741">
            <v>6</v>
          </cell>
          <cell r="K1741">
            <v>340</v>
          </cell>
          <cell r="L1741">
            <v>128</v>
          </cell>
          <cell r="M1741">
            <v>227</v>
          </cell>
          <cell r="N1741">
            <v>355</v>
          </cell>
        </row>
        <row r="1742">
          <cell r="D1742" t="str">
            <v>Frontier Jr-Sr High School</v>
          </cell>
          <cell r="E1742">
            <v>1</v>
          </cell>
          <cell r="H1742">
            <v>11</v>
          </cell>
          <cell r="I1742">
            <v>4</v>
          </cell>
          <cell r="K1742">
            <v>297</v>
          </cell>
          <cell r="L1742">
            <v>86</v>
          </cell>
          <cell r="M1742">
            <v>227</v>
          </cell>
          <cell r="N1742">
            <v>313</v>
          </cell>
        </row>
        <row r="1743">
          <cell r="D1743" t="str">
            <v>Tri-County Primary School</v>
          </cell>
          <cell r="G1743">
            <v>2</v>
          </cell>
          <cell r="H1743">
            <v>11</v>
          </cell>
          <cell r="I1743">
            <v>4</v>
          </cell>
          <cell r="J1743">
            <v>1</v>
          </cell>
          <cell r="K1743">
            <v>171</v>
          </cell>
          <cell r="L1743">
            <v>87</v>
          </cell>
          <cell r="M1743">
            <v>102</v>
          </cell>
          <cell r="N1743">
            <v>189</v>
          </cell>
        </row>
        <row r="1744">
          <cell r="D1744" t="str">
            <v>Tri-County Jr/Sr High School</v>
          </cell>
          <cell r="E1744">
            <v>1</v>
          </cell>
          <cell r="F1744">
            <v>5</v>
          </cell>
          <cell r="G1744">
            <v>2</v>
          </cell>
          <cell r="H1744">
            <v>18</v>
          </cell>
          <cell r="I1744">
            <v>5</v>
          </cell>
          <cell r="K1744">
            <v>287</v>
          </cell>
          <cell r="L1744">
            <v>111</v>
          </cell>
          <cell r="M1744">
            <v>207</v>
          </cell>
          <cell r="N1744">
            <v>318</v>
          </cell>
        </row>
        <row r="1745">
          <cell r="D1745" t="str">
            <v>Tri-County Intermediate School</v>
          </cell>
          <cell r="E1745">
            <v>1</v>
          </cell>
          <cell r="F1745">
            <v>1</v>
          </cell>
          <cell r="H1745">
            <v>13</v>
          </cell>
          <cell r="I1745">
            <v>1</v>
          </cell>
          <cell r="K1745">
            <v>177</v>
          </cell>
          <cell r="L1745">
            <v>82</v>
          </cell>
          <cell r="M1745">
            <v>111</v>
          </cell>
          <cell r="N1745">
            <v>193</v>
          </cell>
        </row>
        <row r="1746">
          <cell r="D1746" t="str">
            <v>Eastlawn Elementary School</v>
          </cell>
          <cell r="F1746">
            <v>1</v>
          </cell>
          <cell r="G1746">
            <v>1</v>
          </cell>
          <cell r="H1746">
            <v>14</v>
          </cell>
          <cell r="I1746">
            <v>3</v>
          </cell>
          <cell r="K1746">
            <v>212</v>
          </cell>
          <cell r="L1746">
            <v>127</v>
          </cell>
          <cell r="M1746">
            <v>104</v>
          </cell>
          <cell r="N1746">
            <v>231</v>
          </cell>
        </row>
        <row r="1747">
          <cell r="D1747" t="str">
            <v>Twin Lakes Senior High School</v>
          </cell>
          <cell r="E1747">
            <v>2</v>
          </cell>
          <cell r="F1747">
            <v>3</v>
          </cell>
          <cell r="G1747">
            <v>4</v>
          </cell>
          <cell r="H1747">
            <v>97</v>
          </cell>
          <cell r="I1747">
            <v>40</v>
          </cell>
          <cell r="K1747">
            <v>624</v>
          </cell>
          <cell r="L1747">
            <v>340</v>
          </cell>
          <cell r="M1747">
            <v>430</v>
          </cell>
          <cell r="N1747">
            <v>770</v>
          </cell>
        </row>
        <row r="1748">
          <cell r="D1748" t="str">
            <v>Roosevelt Middle School</v>
          </cell>
          <cell r="E1748">
            <v>2</v>
          </cell>
          <cell r="F1748">
            <v>1</v>
          </cell>
          <cell r="G1748">
            <v>1</v>
          </cell>
          <cell r="H1748">
            <v>53</v>
          </cell>
          <cell r="I1748">
            <v>29</v>
          </cell>
          <cell r="K1748">
            <v>445</v>
          </cell>
          <cell r="L1748">
            <v>269</v>
          </cell>
          <cell r="M1748">
            <v>262</v>
          </cell>
          <cell r="N1748">
            <v>531</v>
          </cell>
        </row>
        <row r="1749">
          <cell r="D1749" t="str">
            <v>Oaklawn Elementary School</v>
          </cell>
          <cell r="E1749">
            <v>1</v>
          </cell>
          <cell r="H1749">
            <v>45</v>
          </cell>
          <cell r="I1749">
            <v>22</v>
          </cell>
          <cell r="K1749">
            <v>283</v>
          </cell>
          <cell r="L1749">
            <v>230</v>
          </cell>
          <cell r="M1749">
            <v>121</v>
          </cell>
          <cell r="N1749">
            <v>351</v>
          </cell>
        </row>
        <row r="1750">
          <cell r="D1750" t="str">
            <v>Meadowlawn Elementary School</v>
          </cell>
          <cell r="E1750">
            <v>3</v>
          </cell>
          <cell r="G1750">
            <v>1</v>
          </cell>
          <cell r="H1750">
            <v>85</v>
          </cell>
          <cell r="I1750">
            <v>33</v>
          </cell>
          <cell r="K1750">
            <v>426</v>
          </cell>
          <cell r="L1750">
            <v>340</v>
          </cell>
          <cell r="M1750">
            <v>208</v>
          </cell>
          <cell r="N1750">
            <v>548</v>
          </cell>
        </row>
        <row r="1751">
          <cell r="D1751" t="str">
            <v>Churubusco Jr-Sr High School</v>
          </cell>
          <cell r="F1751">
            <v>5</v>
          </cell>
          <cell r="H1751">
            <v>13</v>
          </cell>
          <cell r="I1751">
            <v>15</v>
          </cell>
          <cell r="K1751">
            <v>609</v>
          </cell>
          <cell r="L1751">
            <v>164</v>
          </cell>
          <cell r="M1751">
            <v>478</v>
          </cell>
          <cell r="N1751">
            <v>642</v>
          </cell>
        </row>
        <row r="1752">
          <cell r="D1752" t="str">
            <v>Churubusco Elementary School</v>
          </cell>
          <cell r="E1752">
            <v>1</v>
          </cell>
          <cell r="F1752">
            <v>1</v>
          </cell>
          <cell r="H1752">
            <v>5</v>
          </cell>
          <cell r="I1752">
            <v>27</v>
          </cell>
          <cell r="K1752">
            <v>502</v>
          </cell>
          <cell r="L1752">
            <v>181</v>
          </cell>
          <cell r="M1752">
            <v>355</v>
          </cell>
          <cell r="N1752">
            <v>536</v>
          </cell>
        </row>
        <row r="1753">
          <cell r="D1753" t="str">
            <v>Little Turtle Elementary School</v>
          </cell>
          <cell r="E1753">
            <v>2</v>
          </cell>
          <cell r="F1753">
            <v>4</v>
          </cell>
          <cell r="G1753">
            <v>6</v>
          </cell>
          <cell r="H1753">
            <v>23</v>
          </cell>
          <cell r="I1753">
            <v>14</v>
          </cell>
          <cell r="K1753">
            <v>509</v>
          </cell>
          <cell r="L1753">
            <v>191</v>
          </cell>
          <cell r="M1753">
            <v>367</v>
          </cell>
          <cell r="N1753">
            <v>558</v>
          </cell>
        </row>
        <row r="1754">
          <cell r="D1754" t="str">
            <v>Coesse School</v>
          </cell>
          <cell r="E1754">
            <v>3</v>
          </cell>
          <cell r="F1754">
            <v>2</v>
          </cell>
          <cell r="G1754">
            <v>1</v>
          </cell>
          <cell r="H1754">
            <v>16</v>
          </cell>
          <cell r="I1754">
            <v>9</v>
          </cell>
          <cell r="K1754">
            <v>275</v>
          </cell>
          <cell r="L1754">
            <v>77</v>
          </cell>
          <cell r="M1754">
            <v>229</v>
          </cell>
          <cell r="N1754">
            <v>306</v>
          </cell>
        </row>
        <row r="1755">
          <cell r="D1755" t="str">
            <v>Indian Springs Middle School</v>
          </cell>
          <cell r="E1755">
            <v>3</v>
          </cell>
          <cell r="F1755">
            <v>3</v>
          </cell>
          <cell r="G1755">
            <v>4</v>
          </cell>
          <cell r="H1755">
            <v>27</v>
          </cell>
          <cell r="I1755">
            <v>39</v>
          </cell>
          <cell r="K1755">
            <v>728</v>
          </cell>
          <cell r="L1755">
            <v>244</v>
          </cell>
          <cell r="M1755">
            <v>560</v>
          </cell>
          <cell r="N1755">
            <v>804</v>
          </cell>
        </row>
        <row r="1756">
          <cell r="D1756" t="str">
            <v>Northern Heights Elementary School</v>
          </cell>
          <cell r="E1756">
            <v>1</v>
          </cell>
          <cell r="F1756">
            <v>3</v>
          </cell>
          <cell r="G1756">
            <v>3</v>
          </cell>
          <cell r="H1756">
            <v>15</v>
          </cell>
          <cell r="I1756">
            <v>20</v>
          </cell>
          <cell r="K1756">
            <v>456</v>
          </cell>
          <cell r="L1756">
            <v>159</v>
          </cell>
          <cell r="M1756">
            <v>339</v>
          </cell>
          <cell r="N1756">
            <v>498</v>
          </cell>
        </row>
        <row r="1757">
          <cell r="D1757" t="str">
            <v>Columbia City High School</v>
          </cell>
          <cell r="E1757">
            <v>5</v>
          </cell>
          <cell r="F1757">
            <v>13</v>
          </cell>
          <cell r="G1757">
            <v>8</v>
          </cell>
          <cell r="H1757">
            <v>34</v>
          </cell>
          <cell r="I1757">
            <v>27</v>
          </cell>
          <cell r="K1757">
            <v>1020</v>
          </cell>
          <cell r="L1757">
            <v>272</v>
          </cell>
          <cell r="M1757">
            <v>835</v>
          </cell>
          <cell r="N1757">
            <v>1107</v>
          </cell>
        </row>
        <row r="1758">
          <cell r="D1758" t="str">
            <v>Mary Raber Elementary School</v>
          </cell>
          <cell r="E1758">
            <v>3</v>
          </cell>
          <cell r="H1758">
            <v>20</v>
          </cell>
          <cell r="I1758">
            <v>11</v>
          </cell>
          <cell r="K1758">
            <v>302</v>
          </cell>
          <cell r="L1758">
            <v>161</v>
          </cell>
          <cell r="M1758">
            <v>175</v>
          </cell>
          <cell r="N1758">
            <v>336</v>
          </cell>
        </row>
        <row r="1759">
          <cell r="D1759" t="str">
            <v>Thomas Carr Howe Comm High School</v>
          </cell>
          <cell r="E1759">
            <v>2</v>
          </cell>
          <cell r="G1759">
            <v>325</v>
          </cell>
          <cell r="H1759">
            <v>85</v>
          </cell>
          <cell r="I1759">
            <v>31</v>
          </cell>
          <cell r="J1759">
            <v>2</v>
          </cell>
          <cell r="K1759">
            <v>132</v>
          </cell>
          <cell r="L1759">
            <v>577</v>
          </cell>
          <cell r="N1759">
            <v>577</v>
          </cell>
        </row>
        <row r="1760">
          <cell r="D1760" t="str">
            <v>Emmerich Manual High School</v>
          </cell>
          <cell r="F1760">
            <v>15</v>
          </cell>
          <cell r="G1760">
            <v>199</v>
          </cell>
          <cell r="H1760">
            <v>107</v>
          </cell>
          <cell r="I1760">
            <v>54</v>
          </cell>
          <cell r="K1760">
            <v>320</v>
          </cell>
          <cell r="L1760">
            <v>695</v>
          </cell>
          <cell r="N1760">
            <v>695</v>
          </cell>
        </row>
        <row r="1761">
          <cell r="D1761" t="str">
            <v>Theodore Roosevelt Car &amp; Tech Acad</v>
          </cell>
          <cell r="G1761">
            <v>469</v>
          </cell>
          <cell r="H1761">
            <v>2</v>
          </cell>
          <cell r="I1761">
            <v>24</v>
          </cell>
          <cell r="K1761">
            <v>1</v>
          </cell>
          <cell r="L1761">
            <v>478</v>
          </cell>
          <cell r="M1761">
            <v>18</v>
          </cell>
          <cell r="N1761">
            <v>496</v>
          </cell>
        </row>
        <row r="1762">
          <cell r="D1762" t="str">
            <v>Emma Donnan Middle School</v>
          </cell>
          <cell r="F1762">
            <v>4</v>
          </cell>
          <cell r="G1762">
            <v>124</v>
          </cell>
          <cell r="H1762">
            <v>38</v>
          </cell>
          <cell r="I1762">
            <v>16</v>
          </cell>
          <cell r="K1762">
            <v>111</v>
          </cell>
          <cell r="L1762">
            <v>293</v>
          </cell>
          <cell r="N1762">
            <v>293</v>
          </cell>
        </row>
        <row r="1763">
          <cell r="D1763" t="str">
            <v>Ignite Achievement Academy</v>
          </cell>
          <cell r="E1763">
            <v>1</v>
          </cell>
          <cell r="F1763">
            <v>1</v>
          </cell>
          <cell r="G1763">
            <v>447</v>
          </cell>
          <cell r="H1763">
            <v>53</v>
          </cell>
          <cell r="I1763">
            <v>23</v>
          </cell>
          <cell r="J1763">
            <v>1</v>
          </cell>
          <cell r="K1763">
            <v>8</v>
          </cell>
          <cell r="L1763">
            <v>457</v>
          </cell>
          <cell r="M1763">
            <v>77</v>
          </cell>
          <cell r="N1763">
            <v>534</v>
          </cell>
        </row>
        <row r="1764">
          <cell r="D1764" t="str">
            <v>Purdue Polytechnic High School Ind</v>
          </cell>
          <cell r="E1764">
            <v>1</v>
          </cell>
          <cell r="F1764">
            <v>6</v>
          </cell>
          <cell r="G1764">
            <v>91</v>
          </cell>
          <cell r="H1764">
            <v>56</v>
          </cell>
          <cell r="I1764">
            <v>19</v>
          </cell>
          <cell r="K1764">
            <v>87</v>
          </cell>
          <cell r="L1764">
            <v>157</v>
          </cell>
          <cell r="M1764">
            <v>103</v>
          </cell>
          <cell r="N1764">
            <v>260</v>
          </cell>
        </row>
        <row r="1765">
          <cell r="D1765" t="str">
            <v>Otwell Miller Academy</v>
          </cell>
          <cell r="I1765">
            <v>5</v>
          </cell>
          <cell r="K1765">
            <v>83</v>
          </cell>
          <cell r="L1765">
            <v>54</v>
          </cell>
          <cell r="M1765">
            <v>34</v>
          </cell>
          <cell r="N1765">
            <v>88</v>
          </cell>
        </row>
        <row r="1766">
          <cell r="D1766" t="str">
            <v>Indiana Connections Career Academy</v>
          </cell>
          <cell r="E1766">
            <v>1</v>
          </cell>
          <cell r="F1766">
            <v>4</v>
          </cell>
          <cell r="G1766">
            <v>30</v>
          </cell>
          <cell r="H1766">
            <v>23</v>
          </cell>
          <cell r="I1766">
            <v>18</v>
          </cell>
          <cell r="J1766">
            <v>1</v>
          </cell>
          <cell r="K1766">
            <v>308</v>
          </cell>
          <cell r="L1766">
            <v>147</v>
          </cell>
          <cell r="M1766">
            <v>238</v>
          </cell>
          <cell r="N1766">
            <v>385</v>
          </cell>
        </row>
        <row r="1767">
          <cell r="D1767" t="str">
            <v>Avondale Meadows Middle School</v>
          </cell>
          <cell r="G1767">
            <v>178</v>
          </cell>
          <cell r="H1767">
            <v>1</v>
          </cell>
          <cell r="I1767">
            <v>5</v>
          </cell>
          <cell r="K1767">
            <v>1</v>
          </cell>
          <cell r="L1767">
            <v>137</v>
          </cell>
          <cell r="M1767">
            <v>48</v>
          </cell>
          <cell r="N1767">
            <v>185</v>
          </cell>
        </row>
        <row r="1768">
          <cell r="D1768" t="str">
            <v>J &amp; R Phalen Leadership Academy</v>
          </cell>
          <cell r="G1768">
            <v>204</v>
          </cell>
          <cell r="H1768">
            <v>45</v>
          </cell>
          <cell r="I1768">
            <v>4</v>
          </cell>
          <cell r="K1768">
            <v>8</v>
          </cell>
          <cell r="L1768">
            <v>206</v>
          </cell>
          <cell r="M1768">
            <v>55</v>
          </cell>
          <cell r="N1768">
            <v>261</v>
          </cell>
        </row>
        <row r="1769">
          <cell r="D1769" t="str">
            <v>Excel Center - Clarksville</v>
          </cell>
          <cell r="F1769">
            <v>4</v>
          </cell>
          <cell r="G1769">
            <v>41</v>
          </cell>
          <cell r="H1769">
            <v>59</v>
          </cell>
          <cell r="I1769">
            <v>28</v>
          </cell>
          <cell r="K1769">
            <v>176</v>
          </cell>
          <cell r="L1769">
            <v>136</v>
          </cell>
          <cell r="M1769">
            <v>172</v>
          </cell>
          <cell r="N1769">
            <v>308</v>
          </cell>
        </row>
        <row r="1770">
          <cell r="D1770" t="str">
            <v>Excel Center - Hammond</v>
          </cell>
          <cell r="G1770">
            <v>99</v>
          </cell>
          <cell r="H1770">
            <v>98</v>
          </cell>
          <cell r="I1770">
            <v>8</v>
          </cell>
          <cell r="K1770">
            <v>52</v>
          </cell>
          <cell r="L1770">
            <v>190</v>
          </cell>
          <cell r="M1770">
            <v>67</v>
          </cell>
          <cell r="N1770">
            <v>257</v>
          </cell>
        </row>
        <row r="1771">
          <cell r="D1771" t="str">
            <v>Paramount Community Heights</v>
          </cell>
          <cell r="G1771">
            <v>68</v>
          </cell>
          <cell r="H1771">
            <v>13</v>
          </cell>
          <cell r="I1771">
            <v>7</v>
          </cell>
          <cell r="K1771">
            <v>15</v>
          </cell>
          <cell r="L1771">
            <v>78</v>
          </cell>
          <cell r="M1771">
            <v>25</v>
          </cell>
          <cell r="N1771">
            <v>103</v>
          </cell>
        </row>
        <row r="1772">
          <cell r="D1772" t="str">
            <v>Allegiant Preparatory Academy</v>
          </cell>
          <cell r="G1772">
            <v>33</v>
          </cell>
          <cell r="H1772">
            <v>1</v>
          </cell>
          <cell r="I1772">
            <v>2</v>
          </cell>
          <cell r="K1772">
            <v>1</v>
          </cell>
          <cell r="L1772">
            <v>36</v>
          </cell>
          <cell r="M1772">
            <v>1</v>
          </cell>
          <cell r="N1772">
            <v>37</v>
          </cell>
        </row>
        <row r="1773">
          <cell r="D1773" t="str">
            <v>Gary Middle College West</v>
          </cell>
          <cell r="E1773">
            <v>1</v>
          </cell>
          <cell r="G1773">
            <v>104</v>
          </cell>
          <cell r="H1773">
            <v>23</v>
          </cell>
          <cell r="K1773">
            <v>2</v>
          </cell>
          <cell r="L1773">
            <v>65</v>
          </cell>
          <cell r="M1773">
            <v>65</v>
          </cell>
          <cell r="N1773">
            <v>130</v>
          </cell>
        </row>
        <row r="1774">
          <cell r="D1774" t="str">
            <v>Vanguard Collegiate of Indy</v>
          </cell>
          <cell r="G1774">
            <v>44</v>
          </cell>
          <cell r="H1774">
            <v>7</v>
          </cell>
          <cell r="I1774">
            <v>1</v>
          </cell>
          <cell r="K1774">
            <v>5</v>
          </cell>
          <cell r="L1774">
            <v>54</v>
          </cell>
          <cell r="M1774">
            <v>3</v>
          </cell>
          <cell r="N1774">
            <v>57</v>
          </cell>
        </row>
        <row r="1775">
          <cell r="D1775" t="str">
            <v>pilotED Schools Bethel Park</v>
          </cell>
          <cell r="E1775">
            <v>1</v>
          </cell>
          <cell r="G1775">
            <v>37</v>
          </cell>
          <cell r="H1775">
            <v>14</v>
          </cell>
          <cell r="I1775">
            <v>23</v>
          </cell>
          <cell r="K1775">
            <v>10</v>
          </cell>
          <cell r="L1775">
            <v>66</v>
          </cell>
          <cell r="M1775">
            <v>19</v>
          </cell>
          <cell r="N1775">
            <v>85</v>
          </cell>
        </row>
        <row r="1776">
          <cell r="D1776" t="str">
            <v>Matchbook Learning</v>
          </cell>
          <cell r="E1776">
            <v>1</v>
          </cell>
          <cell r="G1776">
            <v>263</v>
          </cell>
          <cell r="H1776">
            <v>236</v>
          </cell>
          <cell r="I1776">
            <v>27</v>
          </cell>
          <cell r="K1776">
            <v>40</v>
          </cell>
          <cell r="L1776">
            <v>513</v>
          </cell>
          <cell r="M1776">
            <v>54</v>
          </cell>
          <cell r="N1776">
            <v>567</v>
          </cell>
        </row>
        <row r="1777">
          <cell r="D1777" t="str">
            <v>Urban ACT Academy</v>
          </cell>
          <cell r="E1777">
            <v>1</v>
          </cell>
          <cell r="F1777">
            <v>1</v>
          </cell>
          <cell r="G1777">
            <v>220</v>
          </cell>
          <cell r="H1777">
            <v>31</v>
          </cell>
          <cell r="I1777">
            <v>23</v>
          </cell>
          <cell r="J1777">
            <v>1</v>
          </cell>
          <cell r="K1777">
            <v>68</v>
          </cell>
          <cell r="L1777">
            <v>276</v>
          </cell>
          <cell r="M1777">
            <v>69</v>
          </cell>
          <cell r="N1777">
            <v>345</v>
          </cell>
        </row>
        <row r="1778">
          <cell r="D1778" t="str">
            <v>Logansport Juvenile Correctional</v>
          </cell>
          <cell r="E1778">
            <v>2</v>
          </cell>
          <cell r="G1778">
            <v>41</v>
          </cell>
          <cell r="H1778">
            <v>12</v>
          </cell>
          <cell r="I1778">
            <v>10</v>
          </cell>
          <cell r="J1778">
            <v>1</v>
          </cell>
          <cell r="K1778">
            <v>69</v>
          </cell>
          <cell r="L1778">
            <v>135</v>
          </cell>
          <cell r="N1778">
            <v>135</v>
          </cell>
        </row>
        <row r="1779">
          <cell r="D1779" t="str">
            <v>Pendleton Juvenile Correctional</v>
          </cell>
          <cell r="F1779">
            <v>1</v>
          </cell>
          <cell r="G1779">
            <v>71</v>
          </cell>
          <cell r="H1779">
            <v>18</v>
          </cell>
          <cell r="I1779">
            <v>24</v>
          </cell>
          <cell r="J1779">
            <v>1</v>
          </cell>
          <cell r="K1779">
            <v>98</v>
          </cell>
          <cell r="L1779">
            <v>213</v>
          </cell>
          <cell r="N1779">
            <v>213</v>
          </cell>
        </row>
        <row r="1780">
          <cell r="D1780" t="str">
            <v>Madison Juvenile Correctional</v>
          </cell>
          <cell r="G1780">
            <v>9</v>
          </cell>
          <cell r="H1780">
            <v>4</v>
          </cell>
          <cell r="I1780">
            <v>2</v>
          </cell>
          <cell r="K1780">
            <v>19</v>
          </cell>
          <cell r="L1780">
            <v>34</v>
          </cell>
          <cell r="N1780">
            <v>34</v>
          </cell>
        </row>
        <row r="1781">
          <cell r="D1781" t="str">
            <v>Kindezi Academy</v>
          </cell>
          <cell r="E1781">
            <v>2</v>
          </cell>
          <cell r="G1781">
            <v>229</v>
          </cell>
          <cell r="H1781">
            <v>32</v>
          </cell>
          <cell r="I1781">
            <v>7</v>
          </cell>
          <cell r="J1781">
            <v>1</v>
          </cell>
          <cell r="K1781">
            <v>5</v>
          </cell>
          <cell r="L1781">
            <v>210</v>
          </cell>
          <cell r="M1781">
            <v>66</v>
          </cell>
          <cell r="N1781">
            <v>276</v>
          </cell>
        </row>
        <row r="1782">
          <cell r="D1782" t="str">
            <v>Insight School of Indiana</v>
          </cell>
          <cell r="E1782">
            <v>1</v>
          </cell>
          <cell r="F1782">
            <v>3</v>
          </cell>
          <cell r="G1782">
            <v>101</v>
          </cell>
          <cell r="H1782">
            <v>56</v>
          </cell>
          <cell r="I1782">
            <v>42</v>
          </cell>
          <cell r="K1782">
            <v>590</v>
          </cell>
          <cell r="L1782">
            <v>492</v>
          </cell>
          <cell r="M1782">
            <v>301</v>
          </cell>
          <cell r="N1782">
            <v>793</v>
          </cell>
        </row>
        <row r="1783">
          <cell r="D1783" t="str">
            <v>Riverside High School</v>
          </cell>
          <cell r="E1783">
            <v>1</v>
          </cell>
          <cell r="F1783">
            <v>3</v>
          </cell>
          <cell r="G1783">
            <v>165</v>
          </cell>
          <cell r="H1783">
            <v>36</v>
          </cell>
          <cell r="I1783">
            <v>19</v>
          </cell>
          <cell r="J1783">
            <v>1</v>
          </cell>
          <cell r="K1783">
            <v>57</v>
          </cell>
          <cell r="L1783">
            <v>174</v>
          </cell>
          <cell r="M1783">
            <v>108</v>
          </cell>
          <cell r="N1783">
            <v>282</v>
          </cell>
        </row>
        <row r="1784">
          <cell r="D1784" t="str">
            <v>Circle City Prep Charter School</v>
          </cell>
          <cell r="G1784">
            <v>115</v>
          </cell>
          <cell r="H1784">
            <v>8</v>
          </cell>
          <cell r="I1784">
            <v>3</v>
          </cell>
          <cell r="K1784">
            <v>3</v>
          </cell>
          <cell r="L1784">
            <v>118</v>
          </cell>
          <cell r="M1784">
            <v>11</v>
          </cell>
          <cell r="N1784">
            <v>129</v>
          </cell>
        </row>
        <row r="1785">
          <cell r="D1785" t="str">
            <v>Indiana Virtual Pathways Academy</v>
          </cell>
          <cell r="E1785">
            <v>30</v>
          </cell>
          <cell r="F1785">
            <v>35</v>
          </cell>
          <cell r="G1785">
            <v>954</v>
          </cell>
          <cell r="H1785">
            <v>782</v>
          </cell>
          <cell r="I1785">
            <v>325</v>
          </cell>
          <cell r="J1785">
            <v>4</v>
          </cell>
          <cell r="K1785">
            <v>4136</v>
          </cell>
          <cell r="L1785">
            <v>4999</v>
          </cell>
          <cell r="M1785">
            <v>1267</v>
          </cell>
          <cell r="N1785">
            <v>6266</v>
          </cell>
        </row>
        <row r="1786">
          <cell r="D1786" t="str">
            <v>Excel Center - Muncie</v>
          </cell>
          <cell r="E1786">
            <v>1</v>
          </cell>
          <cell r="F1786">
            <v>1</v>
          </cell>
          <cell r="G1786">
            <v>55</v>
          </cell>
          <cell r="H1786">
            <v>8</v>
          </cell>
          <cell r="I1786">
            <v>14</v>
          </cell>
          <cell r="K1786">
            <v>214</v>
          </cell>
          <cell r="L1786">
            <v>265</v>
          </cell>
          <cell r="M1786">
            <v>28</v>
          </cell>
          <cell r="N1786">
            <v>293</v>
          </cell>
        </row>
        <row r="1787">
          <cell r="D1787" t="str">
            <v>Excel Center - Gary</v>
          </cell>
          <cell r="G1787">
            <v>23</v>
          </cell>
          <cell r="H1787">
            <v>2</v>
          </cell>
          <cell r="K1787">
            <v>4</v>
          </cell>
          <cell r="L1787">
            <v>22</v>
          </cell>
          <cell r="M1787">
            <v>7</v>
          </cell>
          <cell r="N1787">
            <v>29</v>
          </cell>
        </row>
        <row r="1788">
          <cell r="D1788" t="str">
            <v>Timothy L. Johnson Academy Middle</v>
          </cell>
          <cell r="F1788">
            <v>22</v>
          </cell>
          <cell r="G1788">
            <v>24</v>
          </cell>
          <cell r="H1788">
            <v>2</v>
          </cell>
          <cell r="I1788">
            <v>5</v>
          </cell>
          <cell r="K1788">
            <v>1</v>
          </cell>
          <cell r="L1788">
            <v>54</v>
          </cell>
          <cell r="N1788">
            <v>54</v>
          </cell>
        </row>
        <row r="1789">
          <cell r="D1789" t="str">
            <v>Excel Center - Richmond</v>
          </cell>
          <cell r="E1789">
            <v>2</v>
          </cell>
          <cell r="F1789">
            <v>1</v>
          </cell>
          <cell r="G1789">
            <v>21</v>
          </cell>
          <cell r="H1789">
            <v>4</v>
          </cell>
          <cell r="I1789">
            <v>25</v>
          </cell>
          <cell r="K1789">
            <v>230</v>
          </cell>
          <cell r="L1789">
            <v>188</v>
          </cell>
          <cell r="M1789">
            <v>95</v>
          </cell>
          <cell r="N1789">
            <v>283</v>
          </cell>
        </row>
        <row r="1790">
          <cell r="D1790" t="str">
            <v>Charter School of the Dunes</v>
          </cell>
          <cell r="E1790">
            <v>4</v>
          </cell>
          <cell r="G1790">
            <v>533</v>
          </cell>
          <cell r="H1790">
            <v>22</v>
          </cell>
          <cell r="I1790">
            <v>29</v>
          </cell>
          <cell r="K1790">
            <v>16</v>
          </cell>
          <cell r="L1790">
            <v>560</v>
          </cell>
          <cell r="M1790">
            <v>44</v>
          </cell>
          <cell r="N1790">
            <v>604</v>
          </cell>
        </row>
        <row r="1791">
          <cell r="D1791" t="str">
            <v>Signature School Inc</v>
          </cell>
          <cell r="F1791">
            <v>67</v>
          </cell>
          <cell r="G1791">
            <v>9</v>
          </cell>
          <cell r="H1791">
            <v>17</v>
          </cell>
          <cell r="I1791">
            <v>21</v>
          </cell>
          <cell r="K1791">
            <v>276</v>
          </cell>
          <cell r="L1791">
            <v>58</v>
          </cell>
          <cell r="M1791">
            <v>332</v>
          </cell>
          <cell r="N1791">
            <v>390</v>
          </cell>
        </row>
        <row r="1792">
          <cell r="D1792" t="str">
            <v>Community Montessori</v>
          </cell>
          <cell r="F1792">
            <v>7</v>
          </cell>
          <cell r="G1792">
            <v>8</v>
          </cell>
          <cell r="H1792">
            <v>12</v>
          </cell>
          <cell r="I1792">
            <v>33</v>
          </cell>
          <cell r="J1792">
            <v>4</v>
          </cell>
          <cell r="K1792">
            <v>485</v>
          </cell>
          <cell r="L1792">
            <v>121</v>
          </cell>
          <cell r="M1792">
            <v>428</v>
          </cell>
          <cell r="N1792">
            <v>549</v>
          </cell>
        </row>
        <row r="1793">
          <cell r="D1793" t="str">
            <v>Options Charter School - Carmel</v>
          </cell>
          <cell r="E1793">
            <v>2</v>
          </cell>
          <cell r="F1793">
            <v>3</v>
          </cell>
          <cell r="G1793">
            <v>22</v>
          </cell>
          <cell r="H1793">
            <v>9</v>
          </cell>
          <cell r="I1793">
            <v>14</v>
          </cell>
          <cell r="K1793">
            <v>157</v>
          </cell>
          <cell r="L1793">
            <v>72</v>
          </cell>
          <cell r="M1793">
            <v>135</v>
          </cell>
          <cell r="N1793">
            <v>207</v>
          </cell>
        </row>
        <row r="1794">
          <cell r="D1794" t="str">
            <v>Irvington Community School</v>
          </cell>
          <cell r="F1794">
            <v>3</v>
          </cell>
          <cell r="G1794">
            <v>128</v>
          </cell>
          <cell r="H1794">
            <v>98</v>
          </cell>
          <cell r="I1794">
            <v>95</v>
          </cell>
          <cell r="K1794">
            <v>662</v>
          </cell>
          <cell r="L1794">
            <v>666</v>
          </cell>
          <cell r="M1794">
            <v>320</v>
          </cell>
          <cell r="N1794">
            <v>986</v>
          </cell>
        </row>
        <row r="1795">
          <cell r="D1795" t="str">
            <v>Excel Center - Lafayette Square</v>
          </cell>
          <cell r="E1795">
            <v>1</v>
          </cell>
          <cell r="F1795">
            <v>7</v>
          </cell>
          <cell r="G1795">
            <v>169</v>
          </cell>
          <cell r="H1795">
            <v>103</v>
          </cell>
          <cell r="I1795">
            <v>5</v>
          </cell>
          <cell r="J1795">
            <v>1</v>
          </cell>
          <cell r="K1795">
            <v>38</v>
          </cell>
          <cell r="L1795">
            <v>246</v>
          </cell>
          <cell r="M1795">
            <v>78</v>
          </cell>
          <cell r="N1795">
            <v>324</v>
          </cell>
        </row>
        <row r="1796">
          <cell r="D1796" t="str">
            <v>Excel Center - Lafayette</v>
          </cell>
          <cell r="E1796">
            <v>1</v>
          </cell>
          <cell r="F1796">
            <v>3</v>
          </cell>
          <cell r="G1796">
            <v>53</v>
          </cell>
          <cell r="H1796">
            <v>54</v>
          </cell>
          <cell r="I1796">
            <v>13</v>
          </cell>
          <cell r="J1796">
            <v>1</v>
          </cell>
          <cell r="K1796">
            <v>208</v>
          </cell>
          <cell r="L1796">
            <v>182</v>
          </cell>
          <cell r="M1796">
            <v>151</v>
          </cell>
          <cell r="N1796">
            <v>333</v>
          </cell>
        </row>
        <row r="1797">
          <cell r="D1797" t="str">
            <v>Timothy L Johnson Academy</v>
          </cell>
          <cell r="E1797">
            <v>1</v>
          </cell>
          <cell r="F1797">
            <v>139</v>
          </cell>
          <cell r="G1797">
            <v>143</v>
          </cell>
          <cell r="H1797">
            <v>21</v>
          </cell>
          <cell r="I1797">
            <v>11</v>
          </cell>
          <cell r="K1797">
            <v>1</v>
          </cell>
          <cell r="L1797">
            <v>316</v>
          </cell>
          <cell r="N1797">
            <v>316</v>
          </cell>
        </row>
        <row r="1798">
          <cell r="D1798" t="str">
            <v>Excel Center - Kokomo</v>
          </cell>
          <cell r="E1798">
            <v>1</v>
          </cell>
          <cell r="F1798">
            <v>5</v>
          </cell>
          <cell r="G1798">
            <v>57</v>
          </cell>
          <cell r="H1798">
            <v>21</v>
          </cell>
          <cell r="I1798">
            <v>28</v>
          </cell>
          <cell r="J1798">
            <v>1</v>
          </cell>
          <cell r="K1798">
            <v>260</v>
          </cell>
          <cell r="L1798">
            <v>241</v>
          </cell>
          <cell r="M1798">
            <v>132</v>
          </cell>
          <cell r="N1798">
            <v>373</v>
          </cell>
        </row>
        <row r="1799">
          <cell r="D1799" t="str">
            <v>Enlace Academy</v>
          </cell>
          <cell r="G1799">
            <v>109</v>
          </cell>
          <cell r="H1799">
            <v>363</v>
          </cell>
          <cell r="I1799">
            <v>6</v>
          </cell>
          <cell r="K1799">
            <v>13</v>
          </cell>
          <cell r="L1799">
            <v>475</v>
          </cell>
          <cell r="M1799">
            <v>16</v>
          </cell>
          <cell r="N1799">
            <v>491</v>
          </cell>
        </row>
        <row r="1800">
          <cell r="D1800" t="str">
            <v>Christel House Academy South</v>
          </cell>
          <cell r="E1800">
            <v>1</v>
          </cell>
          <cell r="G1800">
            <v>65</v>
          </cell>
          <cell r="H1800">
            <v>343</v>
          </cell>
          <cell r="I1800">
            <v>43</v>
          </cell>
          <cell r="K1800">
            <v>210</v>
          </cell>
          <cell r="L1800">
            <v>584</v>
          </cell>
          <cell r="M1800">
            <v>78</v>
          </cell>
          <cell r="N1800">
            <v>662</v>
          </cell>
        </row>
        <row r="1801">
          <cell r="D1801" t="str">
            <v>Christel House DORS</v>
          </cell>
          <cell r="F1801">
            <v>77</v>
          </cell>
          <cell r="G1801">
            <v>216</v>
          </cell>
          <cell r="H1801">
            <v>241</v>
          </cell>
          <cell r="I1801">
            <v>11</v>
          </cell>
          <cell r="K1801">
            <v>102</v>
          </cell>
          <cell r="L1801">
            <v>545</v>
          </cell>
          <cell r="M1801">
            <v>102</v>
          </cell>
          <cell r="N1801">
            <v>647</v>
          </cell>
        </row>
        <row r="1802">
          <cell r="D1802" t="str">
            <v>Christel House Academy West</v>
          </cell>
          <cell r="E1802">
            <v>1</v>
          </cell>
          <cell r="F1802">
            <v>1</v>
          </cell>
          <cell r="G1802">
            <v>160</v>
          </cell>
          <cell r="H1802">
            <v>159</v>
          </cell>
          <cell r="I1802">
            <v>15</v>
          </cell>
          <cell r="K1802">
            <v>41</v>
          </cell>
          <cell r="L1802">
            <v>357</v>
          </cell>
          <cell r="M1802">
            <v>20</v>
          </cell>
          <cell r="N1802">
            <v>377</v>
          </cell>
        </row>
        <row r="1803">
          <cell r="D1803" t="str">
            <v>KIPP Indy College Prep Middle</v>
          </cell>
          <cell r="G1803">
            <v>256</v>
          </cell>
          <cell r="H1803">
            <v>19</v>
          </cell>
          <cell r="I1803">
            <v>15</v>
          </cell>
          <cell r="K1803">
            <v>6</v>
          </cell>
          <cell r="L1803">
            <v>267</v>
          </cell>
          <cell r="M1803">
            <v>29</v>
          </cell>
          <cell r="N1803">
            <v>296</v>
          </cell>
        </row>
        <row r="1804">
          <cell r="D1804" t="str">
            <v>KIPP Indy Unite Elementary</v>
          </cell>
          <cell r="F1804">
            <v>1</v>
          </cell>
          <cell r="G1804">
            <v>454</v>
          </cell>
          <cell r="H1804">
            <v>20</v>
          </cell>
          <cell r="I1804">
            <v>25</v>
          </cell>
          <cell r="K1804">
            <v>9</v>
          </cell>
          <cell r="L1804">
            <v>495</v>
          </cell>
          <cell r="M1804">
            <v>14</v>
          </cell>
          <cell r="N1804">
            <v>509</v>
          </cell>
        </row>
        <row r="1805">
          <cell r="D1805" t="str">
            <v>Tindley Genesis Academy</v>
          </cell>
          <cell r="G1805">
            <v>191</v>
          </cell>
          <cell r="H1805">
            <v>6</v>
          </cell>
          <cell r="I1805">
            <v>13</v>
          </cell>
          <cell r="K1805">
            <v>1</v>
          </cell>
          <cell r="L1805">
            <v>174</v>
          </cell>
          <cell r="M1805">
            <v>37</v>
          </cell>
          <cell r="N1805">
            <v>211</v>
          </cell>
        </row>
        <row r="1806">
          <cell r="D1806" t="str">
            <v>Tindley Summit Academy</v>
          </cell>
          <cell r="F1806">
            <v>1</v>
          </cell>
          <cell r="G1806">
            <v>216</v>
          </cell>
          <cell r="H1806">
            <v>23</v>
          </cell>
          <cell r="I1806">
            <v>16</v>
          </cell>
          <cell r="K1806">
            <v>4</v>
          </cell>
          <cell r="L1806">
            <v>218</v>
          </cell>
          <cell r="M1806">
            <v>42</v>
          </cell>
          <cell r="N1806">
            <v>260</v>
          </cell>
        </row>
        <row r="1807">
          <cell r="D1807" t="str">
            <v>Charles A Tindley Accelerated Sch</v>
          </cell>
          <cell r="E1807">
            <v>1</v>
          </cell>
          <cell r="F1807">
            <v>1</v>
          </cell>
          <cell r="G1807">
            <v>223</v>
          </cell>
          <cell r="H1807">
            <v>2</v>
          </cell>
          <cell r="I1807">
            <v>5</v>
          </cell>
          <cell r="L1807">
            <v>145</v>
          </cell>
          <cell r="M1807">
            <v>87</v>
          </cell>
          <cell r="N1807">
            <v>232</v>
          </cell>
        </row>
        <row r="1808">
          <cell r="D1808" t="str">
            <v>Thea Bowman Leadership Academy</v>
          </cell>
          <cell r="F1808">
            <v>1</v>
          </cell>
          <cell r="G1808">
            <v>1032</v>
          </cell>
          <cell r="H1808">
            <v>37</v>
          </cell>
          <cell r="I1808">
            <v>13</v>
          </cell>
          <cell r="K1808">
            <v>3</v>
          </cell>
          <cell r="L1808">
            <v>1079</v>
          </cell>
          <cell r="M1808">
            <v>7</v>
          </cell>
          <cell r="N1808">
            <v>1086</v>
          </cell>
        </row>
        <row r="1809">
          <cell r="D1809" t="str">
            <v>Rural Community Academy</v>
          </cell>
          <cell r="H1809">
            <v>5</v>
          </cell>
          <cell r="I1809">
            <v>4</v>
          </cell>
          <cell r="K1809">
            <v>126</v>
          </cell>
          <cell r="L1809">
            <v>98</v>
          </cell>
          <cell r="M1809">
            <v>37</v>
          </cell>
          <cell r="N1809">
            <v>135</v>
          </cell>
        </row>
        <row r="1810">
          <cell r="D1810" t="str">
            <v>SE Neighborhood Sch of Excellence</v>
          </cell>
          <cell r="E1810">
            <v>3</v>
          </cell>
          <cell r="G1810">
            <v>80</v>
          </cell>
          <cell r="H1810">
            <v>142</v>
          </cell>
          <cell r="I1810">
            <v>74</v>
          </cell>
          <cell r="K1810">
            <v>290</v>
          </cell>
          <cell r="L1810">
            <v>556</v>
          </cell>
          <cell r="M1810">
            <v>33</v>
          </cell>
          <cell r="N1810">
            <v>589</v>
          </cell>
        </row>
        <row r="1811">
          <cell r="D1811" t="str">
            <v>Joshua Academy</v>
          </cell>
          <cell r="G1811">
            <v>136</v>
          </cell>
          <cell r="H1811">
            <v>5</v>
          </cell>
          <cell r="I1811">
            <v>38</v>
          </cell>
          <cell r="K1811">
            <v>21</v>
          </cell>
          <cell r="L1811">
            <v>175</v>
          </cell>
          <cell r="M1811">
            <v>25</v>
          </cell>
          <cell r="N1811">
            <v>200</v>
          </cell>
        </row>
        <row r="1812">
          <cell r="D1812" t="str">
            <v>Indiana Agriculture and Technology</v>
          </cell>
          <cell r="E1812">
            <v>1</v>
          </cell>
          <cell r="G1812">
            <v>6</v>
          </cell>
          <cell r="H1812">
            <v>3</v>
          </cell>
          <cell r="I1812">
            <v>2</v>
          </cell>
          <cell r="K1812">
            <v>118</v>
          </cell>
          <cell r="L1812">
            <v>36</v>
          </cell>
          <cell r="M1812">
            <v>94</v>
          </cell>
          <cell r="N1812">
            <v>130</v>
          </cell>
        </row>
        <row r="1813">
          <cell r="D1813" t="str">
            <v>Gary Lighthouse Charter School</v>
          </cell>
          <cell r="E1813">
            <v>3</v>
          </cell>
          <cell r="G1813">
            <v>1294</v>
          </cell>
          <cell r="H1813">
            <v>97</v>
          </cell>
          <cell r="I1813">
            <v>35</v>
          </cell>
          <cell r="K1813">
            <v>10</v>
          </cell>
          <cell r="L1813">
            <v>1439</v>
          </cell>
          <cell r="N1813">
            <v>1439</v>
          </cell>
        </row>
        <row r="1814">
          <cell r="D1814" t="str">
            <v>21st Century Charter Sch of Gary</v>
          </cell>
          <cell r="G1814">
            <v>838</v>
          </cell>
          <cell r="H1814">
            <v>23</v>
          </cell>
          <cell r="I1814">
            <v>22</v>
          </cell>
          <cell r="L1814">
            <v>737</v>
          </cell>
          <cell r="M1814">
            <v>146</v>
          </cell>
          <cell r="N1814">
            <v>883</v>
          </cell>
        </row>
        <row r="1815">
          <cell r="D1815" t="str">
            <v>East Chicago Urban Enterprise Acad</v>
          </cell>
          <cell r="G1815">
            <v>196</v>
          </cell>
          <cell r="H1815">
            <v>202</v>
          </cell>
          <cell r="I1815">
            <v>15</v>
          </cell>
          <cell r="K1815">
            <v>2</v>
          </cell>
          <cell r="L1815">
            <v>415</v>
          </cell>
          <cell r="N1815">
            <v>415</v>
          </cell>
        </row>
        <row r="1816">
          <cell r="D1816" t="str">
            <v>Indpls Lighthouse Charter School</v>
          </cell>
          <cell r="G1816">
            <v>597</v>
          </cell>
          <cell r="H1816">
            <v>116</v>
          </cell>
          <cell r="I1816">
            <v>50</v>
          </cell>
          <cell r="J1816">
            <v>1</v>
          </cell>
          <cell r="K1816">
            <v>124</v>
          </cell>
          <cell r="L1816">
            <v>888</v>
          </cell>
          <cell r="N1816">
            <v>888</v>
          </cell>
        </row>
        <row r="1817">
          <cell r="D1817" t="str">
            <v>East Chicago Lighthouse</v>
          </cell>
          <cell r="E1817">
            <v>1</v>
          </cell>
          <cell r="G1817">
            <v>208</v>
          </cell>
          <cell r="H1817">
            <v>278</v>
          </cell>
          <cell r="I1817">
            <v>6</v>
          </cell>
          <cell r="K1817">
            <v>8</v>
          </cell>
          <cell r="L1817">
            <v>501</v>
          </cell>
          <cell r="N1817">
            <v>501</v>
          </cell>
        </row>
        <row r="1818">
          <cell r="D1818" t="str">
            <v>IN Sch for the Blind &amp; Vis Imprd</v>
          </cell>
          <cell r="F1818">
            <v>3</v>
          </cell>
          <cell r="G1818">
            <v>27</v>
          </cell>
          <cell r="H1818">
            <v>13</v>
          </cell>
          <cell r="I1818">
            <v>10</v>
          </cell>
          <cell r="K1818">
            <v>72</v>
          </cell>
          <cell r="L1818">
            <v>101</v>
          </cell>
          <cell r="M1818">
            <v>24</v>
          </cell>
          <cell r="N1818">
            <v>125</v>
          </cell>
        </row>
        <row r="1819">
          <cell r="D1819" t="str">
            <v>Indiana School For The Deaf</v>
          </cell>
          <cell r="F1819">
            <v>13</v>
          </cell>
          <cell r="G1819">
            <v>42</v>
          </cell>
          <cell r="H1819">
            <v>38</v>
          </cell>
          <cell r="I1819">
            <v>18</v>
          </cell>
          <cell r="J1819">
            <v>1</v>
          </cell>
          <cell r="K1819">
            <v>214</v>
          </cell>
          <cell r="L1819">
            <v>326</v>
          </cell>
          <cell r="N1819">
            <v>326</v>
          </cell>
        </row>
        <row r="1820">
          <cell r="D1820" t="str">
            <v>Andrew J Brown Academy</v>
          </cell>
          <cell r="E1820">
            <v>2</v>
          </cell>
          <cell r="G1820">
            <v>371</v>
          </cell>
          <cell r="H1820">
            <v>276</v>
          </cell>
          <cell r="I1820">
            <v>11</v>
          </cell>
          <cell r="J1820">
            <v>1</v>
          </cell>
          <cell r="K1820">
            <v>17</v>
          </cell>
          <cell r="L1820">
            <v>648</v>
          </cell>
          <cell r="M1820">
            <v>30</v>
          </cell>
          <cell r="N1820">
            <v>678</v>
          </cell>
        </row>
        <row r="1821">
          <cell r="D1821" t="str">
            <v>Burris Laboratory School</v>
          </cell>
          <cell r="E1821">
            <v>2</v>
          </cell>
          <cell r="F1821">
            <v>28</v>
          </cell>
          <cell r="G1821">
            <v>37</v>
          </cell>
          <cell r="H1821">
            <v>22</v>
          </cell>
          <cell r="I1821">
            <v>54</v>
          </cell>
          <cell r="K1821">
            <v>526</v>
          </cell>
          <cell r="L1821">
            <v>169</v>
          </cell>
          <cell r="M1821">
            <v>500</v>
          </cell>
          <cell r="N1821">
            <v>669</v>
          </cell>
        </row>
        <row r="1822">
          <cell r="D1822" t="str">
            <v>Indiana Academy for Sci Math Hmn</v>
          </cell>
          <cell r="E1822">
            <v>2</v>
          </cell>
          <cell r="F1822">
            <v>44</v>
          </cell>
          <cell r="G1822">
            <v>14</v>
          </cell>
          <cell r="H1822">
            <v>12</v>
          </cell>
          <cell r="I1822">
            <v>18</v>
          </cell>
          <cell r="K1822">
            <v>217</v>
          </cell>
          <cell r="L1822">
            <v>56</v>
          </cell>
          <cell r="M1822">
            <v>251</v>
          </cell>
          <cell r="N1822">
            <v>307</v>
          </cell>
        </row>
        <row r="1823">
          <cell r="D1823" t="str">
            <v>Options Charter School Noblesville</v>
          </cell>
          <cell r="F1823">
            <v>4</v>
          </cell>
          <cell r="G1823">
            <v>23</v>
          </cell>
          <cell r="H1823">
            <v>18</v>
          </cell>
          <cell r="I1823">
            <v>19</v>
          </cell>
          <cell r="K1823">
            <v>238</v>
          </cell>
          <cell r="L1823">
            <v>87</v>
          </cell>
          <cell r="M1823">
            <v>215</v>
          </cell>
          <cell r="N1823">
            <v>302</v>
          </cell>
        </row>
        <row r="1824">
          <cell r="D1824" t="str">
            <v>Avondale Meadows Academy</v>
          </cell>
          <cell r="G1824">
            <v>412</v>
          </cell>
          <cell r="H1824">
            <v>11</v>
          </cell>
          <cell r="I1824">
            <v>9</v>
          </cell>
          <cell r="K1824">
            <v>5</v>
          </cell>
          <cell r="L1824">
            <v>337</v>
          </cell>
          <cell r="M1824">
            <v>100</v>
          </cell>
          <cell r="N1824">
            <v>437</v>
          </cell>
        </row>
        <row r="1825">
          <cell r="D1825" t="str">
            <v>Herron High School</v>
          </cell>
          <cell r="E1825">
            <v>2</v>
          </cell>
          <cell r="F1825">
            <v>11</v>
          </cell>
          <cell r="G1825">
            <v>209</v>
          </cell>
          <cell r="H1825">
            <v>80</v>
          </cell>
          <cell r="I1825">
            <v>57</v>
          </cell>
          <cell r="K1825">
            <v>530</v>
          </cell>
          <cell r="L1825">
            <v>307</v>
          </cell>
          <cell r="M1825">
            <v>582</v>
          </cell>
          <cell r="N1825">
            <v>889</v>
          </cell>
        </row>
        <row r="1826">
          <cell r="D1826" t="str">
            <v>Hope Academy</v>
          </cell>
          <cell r="F1826">
            <v>1</v>
          </cell>
          <cell r="G1826">
            <v>3</v>
          </cell>
          <cell r="H1826">
            <v>4</v>
          </cell>
          <cell r="I1826">
            <v>1</v>
          </cell>
          <cell r="K1826">
            <v>16</v>
          </cell>
          <cell r="L1826">
            <v>8</v>
          </cell>
          <cell r="M1826">
            <v>17</v>
          </cell>
          <cell r="N1826">
            <v>25</v>
          </cell>
        </row>
        <row r="1827">
          <cell r="D1827" t="str">
            <v>Geist Montessori Academy</v>
          </cell>
          <cell r="E1827">
            <v>2</v>
          </cell>
          <cell r="F1827">
            <v>14</v>
          </cell>
          <cell r="G1827">
            <v>27</v>
          </cell>
          <cell r="H1827">
            <v>16</v>
          </cell>
          <cell r="I1827">
            <v>34</v>
          </cell>
          <cell r="K1827">
            <v>289</v>
          </cell>
          <cell r="L1827">
            <v>31</v>
          </cell>
          <cell r="M1827">
            <v>351</v>
          </cell>
          <cell r="N1827">
            <v>382</v>
          </cell>
        </row>
        <row r="1828">
          <cell r="D1828" t="str">
            <v>Indianapolis Metropolitan High Sch</v>
          </cell>
          <cell r="G1828">
            <v>184</v>
          </cell>
          <cell r="H1828">
            <v>23</v>
          </cell>
          <cell r="I1828">
            <v>14</v>
          </cell>
          <cell r="K1828">
            <v>19</v>
          </cell>
          <cell r="L1828">
            <v>150</v>
          </cell>
          <cell r="M1828">
            <v>90</v>
          </cell>
          <cell r="N1828">
            <v>240</v>
          </cell>
        </row>
        <row r="1829">
          <cell r="D1829" t="str">
            <v>Paramount Brookside</v>
          </cell>
          <cell r="E1829">
            <v>1</v>
          </cell>
          <cell r="F1829">
            <v>4</v>
          </cell>
          <cell r="G1829">
            <v>395</v>
          </cell>
          <cell r="H1829">
            <v>126</v>
          </cell>
          <cell r="I1829">
            <v>77</v>
          </cell>
          <cell r="J1829">
            <v>1</v>
          </cell>
          <cell r="K1829">
            <v>197</v>
          </cell>
          <cell r="L1829">
            <v>651</v>
          </cell>
          <cell r="M1829">
            <v>150</v>
          </cell>
          <cell r="N1829">
            <v>801</v>
          </cell>
        </row>
        <row r="1830">
          <cell r="D1830" t="str">
            <v>Aspire Charter Academy</v>
          </cell>
          <cell r="G1830">
            <v>632</v>
          </cell>
          <cell r="H1830">
            <v>40</v>
          </cell>
          <cell r="I1830">
            <v>13</v>
          </cell>
          <cell r="K1830">
            <v>9</v>
          </cell>
          <cell r="L1830">
            <v>650</v>
          </cell>
          <cell r="M1830">
            <v>44</v>
          </cell>
          <cell r="N1830">
            <v>694</v>
          </cell>
        </row>
        <row r="1831">
          <cell r="D1831" t="str">
            <v>Renaissance Academy Charter School</v>
          </cell>
          <cell r="F1831">
            <v>2</v>
          </cell>
          <cell r="G1831">
            <v>12</v>
          </cell>
          <cell r="H1831">
            <v>17</v>
          </cell>
          <cell r="I1831">
            <v>4</v>
          </cell>
          <cell r="J1831">
            <v>1</v>
          </cell>
          <cell r="K1831">
            <v>194</v>
          </cell>
          <cell r="L1831">
            <v>48</v>
          </cell>
          <cell r="M1831">
            <v>182</v>
          </cell>
          <cell r="N1831">
            <v>230</v>
          </cell>
        </row>
        <row r="1832">
          <cell r="D1832" t="str">
            <v>Hammond Academy of Science &amp; Tech</v>
          </cell>
          <cell r="F1832">
            <v>2</v>
          </cell>
          <cell r="G1832">
            <v>106</v>
          </cell>
          <cell r="H1832">
            <v>360</v>
          </cell>
          <cell r="I1832">
            <v>15</v>
          </cell>
          <cell r="K1832">
            <v>70</v>
          </cell>
          <cell r="L1832">
            <v>411</v>
          </cell>
          <cell r="M1832">
            <v>142</v>
          </cell>
          <cell r="N1832">
            <v>553</v>
          </cell>
        </row>
        <row r="1833">
          <cell r="D1833" t="str">
            <v>Canaan Community Academy</v>
          </cell>
          <cell r="E1833">
            <v>2</v>
          </cell>
          <cell r="G1833">
            <v>1</v>
          </cell>
          <cell r="H1833">
            <v>14</v>
          </cell>
          <cell r="I1833">
            <v>2</v>
          </cell>
          <cell r="K1833">
            <v>106</v>
          </cell>
          <cell r="L1833">
            <v>124</v>
          </cell>
          <cell r="M1833">
            <v>1</v>
          </cell>
          <cell r="N1833">
            <v>125</v>
          </cell>
        </row>
        <row r="1834">
          <cell r="D1834" t="str">
            <v>Neighbors' New Vistas High School</v>
          </cell>
          <cell r="E1834">
            <v>1</v>
          </cell>
          <cell r="G1834">
            <v>38</v>
          </cell>
          <cell r="H1834">
            <v>50</v>
          </cell>
          <cell r="I1834">
            <v>22</v>
          </cell>
          <cell r="K1834">
            <v>120</v>
          </cell>
          <cell r="L1834">
            <v>141</v>
          </cell>
          <cell r="M1834">
            <v>90</v>
          </cell>
          <cell r="N1834">
            <v>231</v>
          </cell>
        </row>
        <row r="1835">
          <cell r="D1835" t="str">
            <v>Inspire Academy - A Sch of Inquiry</v>
          </cell>
          <cell r="G1835">
            <v>44</v>
          </cell>
          <cell r="H1835">
            <v>9</v>
          </cell>
          <cell r="I1835">
            <v>24</v>
          </cell>
          <cell r="K1835">
            <v>101</v>
          </cell>
          <cell r="L1835">
            <v>143</v>
          </cell>
          <cell r="M1835">
            <v>35</v>
          </cell>
          <cell r="N1835">
            <v>178</v>
          </cell>
        </row>
        <row r="1836">
          <cell r="D1836" t="str">
            <v>Thurgood Marshall Leadership Acad</v>
          </cell>
          <cell r="G1836">
            <v>108</v>
          </cell>
          <cell r="H1836">
            <v>3</v>
          </cell>
          <cell r="I1836">
            <v>6</v>
          </cell>
          <cell r="L1836">
            <v>117</v>
          </cell>
          <cell r="N1836">
            <v>117</v>
          </cell>
        </row>
        <row r="1837">
          <cell r="D1837" t="str">
            <v>Excel Center - Anderson</v>
          </cell>
          <cell r="E1837">
            <v>1</v>
          </cell>
          <cell r="F1837">
            <v>2</v>
          </cell>
          <cell r="G1837">
            <v>50</v>
          </cell>
          <cell r="H1837">
            <v>56</v>
          </cell>
          <cell r="I1837">
            <v>22</v>
          </cell>
          <cell r="K1837">
            <v>182</v>
          </cell>
          <cell r="L1837">
            <v>251</v>
          </cell>
          <cell r="M1837">
            <v>62</v>
          </cell>
          <cell r="N1837">
            <v>313</v>
          </cell>
        </row>
        <row r="1838">
          <cell r="D1838" t="str">
            <v>Smith Academy for Excellence</v>
          </cell>
          <cell r="G1838">
            <v>33</v>
          </cell>
          <cell r="H1838">
            <v>3</v>
          </cell>
          <cell r="I1838">
            <v>11</v>
          </cell>
          <cell r="K1838">
            <v>35</v>
          </cell>
          <cell r="L1838">
            <v>73</v>
          </cell>
          <cell r="M1838">
            <v>9</v>
          </cell>
          <cell r="N1838">
            <v>82</v>
          </cell>
        </row>
        <row r="1839">
          <cell r="D1839" t="str">
            <v>Indianapolis Lighthouse East</v>
          </cell>
          <cell r="G1839">
            <v>316</v>
          </cell>
          <cell r="H1839">
            <v>22</v>
          </cell>
          <cell r="I1839">
            <v>13</v>
          </cell>
          <cell r="J1839">
            <v>1</v>
          </cell>
          <cell r="K1839">
            <v>11</v>
          </cell>
          <cell r="L1839">
            <v>363</v>
          </cell>
          <cell r="N1839">
            <v>363</v>
          </cell>
        </row>
        <row r="1840">
          <cell r="D1840" t="str">
            <v>Indianapolis Academy of Excellence</v>
          </cell>
          <cell r="G1840">
            <v>132</v>
          </cell>
          <cell r="H1840">
            <v>8</v>
          </cell>
          <cell r="I1840">
            <v>5</v>
          </cell>
          <cell r="K1840">
            <v>3</v>
          </cell>
          <cell r="L1840">
            <v>142</v>
          </cell>
          <cell r="M1840">
            <v>6</v>
          </cell>
          <cell r="N1840">
            <v>148</v>
          </cell>
        </row>
        <row r="1841">
          <cell r="D1841" t="str">
            <v>IN Math &amp; Science Academy</v>
          </cell>
          <cell r="E1841">
            <v>2</v>
          </cell>
          <cell r="G1841">
            <v>351</v>
          </cell>
          <cell r="H1841">
            <v>172</v>
          </cell>
          <cell r="I1841">
            <v>17</v>
          </cell>
          <cell r="J1841">
            <v>2</v>
          </cell>
          <cell r="K1841">
            <v>19</v>
          </cell>
          <cell r="L1841">
            <v>510</v>
          </cell>
          <cell r="M1841">
            <v>53</v>
          </cell>
          <cell r="N1841">
            <v>563</v>
          </cell>
        </row>
        <row r="1842">
          <cell r="D1842" t="str">
            <v>Anderson Preparatory Academy</v>
          </cell>
          <cell r="F1842">
            <v>2</v>
          </cell>
          <cell r="G1842">
            <v>126</v>
          </cell>
          <cell r="H1842">
            <v>125</v>
          </cell>
          <cell r="I1842">
            <v>68</v>
          </cell>
          <cell r="K1842">
            <v>434</v>
          </cell>
          <cell r="L1842">
            <v>521</v>
          </cell>
          <cell r="M1842">
            <v>234</v>
          </cell>
          <cell r="N1842">
            <v>755</v>
          </cell>
        </row>
        <row r="1843">
          <cell r="D1843" t="str">
            <v>Dr Robert H Faulkner Academy</v>
          </cell>
          <cell r="E1843">
            <v>1</v>
          </cell>
          <cell r="G1843">
            <v>29</v>
          </cell>
          <cell r="H1843">
            <v>8</v>
          </cell>
          <cell r="I1843">
            <v>17</v>
          </cell>
          <cell r="K1843">
            <v>38</v>
          </cell>
          <cell r="L1843">
            <v>40</v>
          </cell>
          <cell r="M1843">
            <v>53</v>
          </cell>
          <cell r="N1843">
            <v>93</v>
          </cell>
        </row>
        <row r="1844">
          <cell r="D1844" t="str">
            <v>Hoosier Academy - Indianapolis</v>
          </cell>
          <cell r="E1844">
            <v>2</v>
          </cell>
          <cell r="F1844">
            <v>1</v>
          </cell>
          <cell r="G1844">
            <v>71</v>
          </cell>
          <cell r="H1844">
            <v>5</v>
          </cell>
          <cell r="I1844">
            <v>6</v>
          </cell>
          <cell r="J1844">
            <v>1</v>
          </cell>
          <cell r="K1844">
            <v>96</v>
          </cell>
          <cell r="L1844">
            <v>122</v>
          </cell>
          <cell r="M1844">
            <v>60</v>
          </cell>
          <cell r="N1844">
            <v>182</v>
          </cell>
        </row>
        <row r="1845">
          <cell r="D1845" t="str">
            <v>The Bloomington Project School</v>
          </cell>
          <cell r="E1845">
            <v>1</v>
          </cell>
          <cell r="F1845">
            <v>6</v>
          </cell>
          <cell r="G1845">
            <v>5</v>
          </cell>
          <cell r="H1845">
            <v>20</v>
          </cell>
          <cell r="I1845">
            <v>30</v>
          </cell>
          <cell r="K1845">
            <v>217</v>
          </cell>
          <cell r="L1845">
            <v>78</v>
          </cell>
          <cell r="M1845">
            <v>201</v>
          </cell>
          <cell r="N1845">
            <v>279</v>
          </cell>
        </row>
        <row r="1846">
          <cell r="D1846" t="str">
            <v>Excel Center - University Heights</v>
          </cell>
          <cell r="E1846">
            <v>1</v>
          </cell>
          <cell r="F1846">
            <v>146</v>
          </cell>
          <cell r="G1846">
            <v>58</v>
          </cell>
          <cell r="H1846">
            <v>50</v>
          </cell>
          <cell r="I1846">
            <v>17</v>
          </cell>
          <cell r="J1846">
            <v>1</v>
          </cell>
          <cell r="K1846">
            <v>128</v>
          </cell>
          <cell r="L1846">
            <v>270</v>
          </cell>
          <cell r="M1846">
            <v>131</v>
          </cell>
          <cell r="N1846">
            <v>401</v>
          </cell>
        </row>
        <row r="1847">
          <cell r="D1847" t="str">
            <v>Excel Center - Noblesville</v>
          </cell>
          <cell r="F1847">
            <v>16</v>
          </cell>
          <cell r="G1847">
            <v>28</v>
          </cell>
          <cell r="H1847">
            <v>42</v>
          </cell>
          <cell r="I1847">
            <v>9</v>
          </cell>
          <cell r="J1847">
            <v>1</v>
          </cell>
          <cell r="K1847">
            <v>95</v>
          </cell>
          <cell r="L1847">
            <v>100</v>
          </cell>
          <cell r="M1847">
            <v>91</v>
          </cell>
          <cell r="N1847">
            <v>191</v>
          </cell>
        </row>
        <row r="1848">
          <cell r="D1848" t="str">
            <v>Discovery Charter School</v>
          </cell>
          <cell r="E1848">
            <v>1</v>
          </cell>
          <cell r="F1848">
            <v>9</v>
          </cell>
          <cell r="G1848">
            <v>33</v>
          </cell>
          <cell r="H1848">
            <v>70</v>
          </cell>
          <cell r="I1848">
            <v>29</v>
          </cell>
          <cell r="K1848">
            <v>393</v>
          </cell>
          <cell r="L1848">
            <v>118</v>
          </cell>
          <cell r="M1848">
            <v>417</v>
          </cell>
          <cell r="N1848">
            <v>535</v>
          </cell>
        </row>
        <row r="1849">
          <cell r="D1849" t="str">
            <v>Rock Creek Community Academy</v>
          </cell>
          <cell r="E1849">
            <v>2</v>
          </cell>
          <cell r="F1849">
            <v>3</v>
          </cell>
          <cell r="G1849">
            <v>56</v>
          </cell>
          <cell r="H1849">
            <v>22</v>
          </cell>
          <cell r="I1849">
            <v>48</v>
          </cell>
          <cell r="J1849">
            <v>1</v>
          </cell>
          <cell r="K1849">
            <v>388</v>
          </cell>
          <cell r="L1849">
            <v>179</v>
          </cell>
          <cell r="M1849">
            <v>341</v>
          </cell>
          <cell r="N1849">
            <v>520</v>
          </cell>
        </row>
        <row r="1850">
          <cell r="D1850" t="str">
            <v>Career Academy High School</v>
          </cell>
          <cell r="E1850">
            <v>1</v>
          </cell>
          <cell r="F1850">
            <v>4</v>
          </cell>
          <cell r="G1850">
            <v>72</v>
          </cell>
          <cell r="H1850">
            <v>27</v>
          </cell>
          <cell r="I1850">
            <v>25</v>
          </cell>
          <cell r="K1850">
            <v>176</v>
          </cell>
          <cell r="L1850">
            <v>164</v>
          </cell>
          <cell r="M1850">
            <v>141</v>
          </cell>
          <cell r="N1850">
            <v>305</v>
          </cell>
        </row>
        <row r="1851">
          <cell r="D1851" t="str">
            <v>Gary Middle College</v>
          </cell>
          <cell r="G1851">
            <v>226</v>
          </cell>
          <cell r="H1851">
            <v>7</v>
          </cell>
          <cell r="I1851">
            <v>4</v>
          </cell>
          <cell r="J1851">
            <v>1</v>
          </cell>
          <cell r="K1851">
            <v>4</v>
          </cell>
          <cell r="L1851">
            <v>142</v>
          </cell>
          <cell r="M1851">
            <v>100</v>
          </cell>
          <cell r="N1851">
            <v>242</v>
          </cell>
        </row>
        <row r="1852">
          <cell r="D1852" t="str">
            <v>Indiana Virtual School</v>
          </cell>
          <cell r="E1852">
            <v>3</v>
          </cell>
          <cell r="F1852">
            <v>2</v>
          </cell>
          <cell r="G1852">
            <v>89</v>
          </cell>
          <cell r="H1852">
            <v>82</v>
          </cell>
          <cell r="I1852">
            <v>68</v>
          </cell>
          <cell r="J1852">
            <v>1</v>
          </cell>
          <cell r="K1852">
            <v>739</v>
          </cell>
          <cell r="L1852">
            <v>747</v>
          </cell>
          <cell r="M1852">
            <v>237</v>
          </cell>
          <cell r="N1852">
            <v>984</v>
          </cell>
        </row>
        <row r="1853">
          <cell r="D1853" t="str">
            <v>IN Math &amp; Science Academy - North</v>
          </cell>
          <cell r="F1853">
            <v>3</v>
          </cell>
          <cell r="G1853">
            <v>440</v>
          </cell>
          <cell r="H1853">
            <v>162</v>
          </cell>
          <cell r="I1853">
            <v>41</v>
          </cell>
          <cell r="K1853">
            <v>36</v>
          </cell>
          <cell r="L1853">
            <v>625</v>
          </cell>
          <cell r="M1853">
            <v>57</v>
          </cell>
          <cell r="N1853">
            <v>682</v>
          </cell>
        </row>
        <row r="1854">
          <cell r="D1854" t="str">
            <v>Excel Center - South Bend</v>
          </cell>
          <cell r="E1854">
            <v>2</v>
          </cell>
          <cell r="G1854">
            <v>98</v>
          </cell>
          <cell r="H1854">
            <v>72</v>
          </cell>
          <cell r="I1854">
            <v>17</v>
          </cell>
          <cell r="K1854">
            <v>92</v>
          </cell>
          <cell r="L1854">
            <v>157</v>
          </cell>
          <cell r="M1854">
            <v>124</v>
          </cell>
          <cell r="N1854">
            <v>281</v>
          </cell>
        </row>
        <row r="1855">
          <cell r="D1855" t="str">
            <v>Indiana Connections Academy</v>
          </cell>
          <cell r="E1855">
            <v>17</v>
          </cell>
          <cell r="F1855">
            <v>69</v>
          </cell>
          <cell r="G1855">
            <v>337</v>
          </cell>
          <cell r="H1855">
            <v>305</v>
          </cell>
          <cell r="I1855">
            <v>261</v>
          </cell>
          <cell r="J1855">
            <v>3</v>
          </cell>
          <cell r="K1855">
            <v>3860</v>
          </cell>
          <cell r="L1855">
            <v>2186</v>
          </cell>
          <cell r="M1855">
            <v>2666</v>
          </cell>
          <cell r="N1855">
            <v>4852</v>
          </cell>
        </row>
        <row r="1856">
          <cell r="D1856" t="str">
            <v>Excel Center For Adult Learners</v>
          </cell>
          <cell r="E1856">
            <v>2</v>
          </cell>
          <cell r="F1856">
            <v>9</v>
          </cell>
          <cell r="G1856">
            <v>701</v>
          </cell>
          <cell r="H1856">
            <v>200</v>
          </cell>
          <cell r="I1856">
            <v>48</v>
          </cell>
          <cell r="J1856">
            <v>4</v>
          </cell>
          <cell r="K1856">
            <v>228</v>
          </cell>
          <cell r="L1856">
            <v>874</v>
          </cell>
          <cell r="M1856">
            <v>318</v>
          </cell>
          <cell r="N1856">
            <v>1192</v>
          </cell>
        </row>
        <row r="1857">
          <cell r="D1857" t="str">
            <v>Marion Academy</v>
          </cell>
          <cell r="F1857">
            <v>3</v>
          </cell>
          <cell r="G1857">
            <v>124</v>
          </cell>
          <cell r="H1857">
            <v>11</v>
          </cell>
          <cell r="I1857">
            <v>9</v>
          </cell>
          <cell r="J1857">
            <v>1</v>
          </cell>
          <cell r="K1857">
            <v>24</v>
          </cell>
          <cell r="L1857">
            <v>172</v>
          </cell>
          <cell r="N1857">
            <v>172</v>
          </cell>
        </row>
        <row r="1858">
          <cell r="D1858" t="str">
            <v>Damar Charter Academy</v>
          </cell>
          <cell r="F1858">
            <v>1</v>
          </cell>
          <cell r="G1858">
            <v>46</v>
          </cell>
          <cell r="H1858">
            <v>10</v>
          </cell>
          <cell r="I1858">
            <v>9</v>
          </cell>
          <cell r="K1858">
            <v>128</v>
          </cell>
          <cell r="L1858">
            <v>152</v>
          </cell>
          <cell r="M1858">
            <v>42</v>
          </cell>
          <cell r="N1858">
            <v>194</v>
          </cell>
        </row>
        <row r="1859">
          <cell r="D1859" t="str">
            <v>Phalen Leadership Academy - IN Inc</v>
          </cell>
          <cell r="G1859">
            <v>204</v>
          </cell>
          <cell r="H1859">
            <v>1</v>
          </cell>
          <cell r="I1859">
            <v>7</v>
          </cell>
          <cell r="K1859">
            <v>4</v>
          </cell>
          <cell r="L1859">
            <v>167</v>
          </cell>
          <cell r="M1859">
            <v>49</v>
          </cell>
          <cell r="N1859">
            <v>216</v>
          </cell>
        </row>
        <row r="1860">
          <cell r="D1860" t="str">
            <v>Vision Academy</v>
          </cell>
          <cell r="E1860">
            <v>1</v>
          </cell>
          <cell r="F1860">
            <v>2</v>
          </cell>
          <cell r="G1860">
            <v>334</v>
          </cell>
          <cell r="H1860">
            <v>46</v>
          </cell>
          <cell r="I1860">
            <v>21</v>
          </cell>
          <cell r="K1860">
            <v>25</v>
          </cell>
          <cell r="L1860">
            <v>364</v>
          </cell>
          <cell r="M1860">
            <v>65</v>
          </cell>
          <cell r="N1860">
            <v>429</v>
          </cell>
        </row>
        <row r="1861">
          <cell r="D1861" t="str">
            <v>Tindley Collegiate Academy</v>
          </cell>
          <cell r="G1861">
            <v>251</v>
          </cell>
          <cell r="H1861">
            <v>11</v>
          </cell>
          <cell r="I1861">
            <v>12</v>
          </cell>
          <cell r="K1861">
            <v>2</v>
          </cell>
          <cell r="L1861">
            <v>211</v>
          </cell>
          <cell r="M1861">
            <v>65</v>
          </cell>
          <cell r="N1861">
            <v>276</v>
          </cell>
        </row>
        <row r="1862">
          <cell r="D1862" t="str">
            <v>Tindley Renaissance Academy</v>
          </cell>
          <cell r="G1862">
            <v>357</v>
          </cell>
          <cell r="H1862">
            <v>20</v>
          </cell>
          <cell r="I1862">
            <v>19</v>
          </cell>
          <cell r="K1862">
            <v>3</v>
          </cell>
          <cell r="L1862">
            <v>322</v>
          </cell>
          <cell r="M1862">
            <v>77</v>
          </cell>
          <cell r="N1862">
            <v>399</v>
          </cell>
        </row>
        <row r="1863">
          <cell r="D1863" t="str">
            <v>Dugger Union Community School Corp</v>
          </cell>
          <cell r="E1863">
            <v>2</v>
          </cell>
          <cell r="F1863">
            <v>1</v>
          </cell>
          <cell r="H1863">
            <v>13</v>
          </cell>
          <cell r="I1863">
            <v>4</v>
          </cell>
          <cell r="K1863">
            <v>387</v>
          </cell>
          <cell r="L1863">
            <v>256</v>
          </cell>
          <cell r="M1863">
            <v>151</v>
          </cell>
          <cell r="N1863">
            <v>407</v>
          </cell>
        </row>
        <row r="1864">
          <cell r="D1864" t="str">
            <v>Mays Community Academy</v>
          </cell>
          <cell r="E1864">
            <v>1</v>
          </cell>
          <cell r="G1864">
            <v>1</v>
          </cell>
          <cell r="H1864">
            <v>7</v>
          </cell>
          <cell r="I1864">
            <v>6</v>
          </cell>
          <cell r="K1864">
            <v>198</v>
          </cell>
          <cell r="L1864">
            <v>127</v>
          </cell>
          <cell r="M1864">
            <v>86</v>
          </cell>
          <cell r="N1864">
            <v>213</v>
          </cell>
        </row>
        <row r="1865">
          <cell r="D1865" t="str">
            <v>Success Academy Primary School</v>
          </cell>
          <cell r="F1865">
            <v>2</v>
          </cell>
          <cell r="G1865">
            <v>264</v>
          </cell>
          <cell r="H1865">
            <v>77</v>
          </cell>
          <cell r="I1865">
            <v>43</v>
          </cell>
          <cell r="K1865">
            <v>223</v>
          </cell>
          <cell r="L1865">
            <v>449</v>
          </cell>
          <cell r="M1865">
            <v>160</v>
          </cell>
          <cell r="N1865">
            <v>609</v>
          </cell>
        </row>
        <row r="1866">
          <cell r="D1866" t="str">
            <v>Career Academy Middle School</v>
          </cell>
          <cell r="E1866">
            <v>1</v>
          </cell>
          <cell r="F1866">
            <v>4</v>
          </cell>
          <cell r="G1866">
            <v>95</v>
          </cell>
          <cell r="H1866">
            <v>36</v>
          </cell>
          <cell r="I1866">
            <v>34</v>
          </cell>
          <cell r="K1866">
            <v>170</v>
          </cell>
          <cell r="L1866">
            <v>212</v>
          </cell>
          <cell r="M1866">
            <v>128</v>
          </cell>
          <cell r="N1866">
            <v>340</v>
          </cell>
        </row>
        <row r="1867">
          <cell r="D1867" t="str">
            <v>ACE Preparatory Academy</v>
          </cell>
          <cell r="G1867">
            <v>61</v>
          </cell>
          <cell r="H1867">
            <v>7</v>
          </cell>
          <cell r="I1867">
            <v>11</v>
          </cell>
          <cell r="K1867">
            <v>10</v>
          </cell>
          <cell r="L1867">
            <v>70</v>
          </cell>
          <cell r="M1867">
            <v>19</v>
          </cell>
          <cell r="N1867">
            <v>89</v>
          </cell>
        </row>
        <row r="1868">
          <cell r="D1868" t="str">
            <v>Global Preparatory Academy</v>
          </cell>
          <cell r="E1868">
            <v>1</v>
          </cell>
          <cell r="F1868">
            <v>6</v>
          </cell>
          <cell r="G1868">
            <v>223</v>
          </cell>
          <cell r="H1868">
            <v>200</v>
          </cell>
          <cell r="I1868">
            <v>5</v>
          </cell>
          <cell r="K1868">
            <v>49</v>
          </cell>
          <cell r="L1868">
            <v>344</v>
          </cell>
          <cell r="M1868">
            <v>140</v>
          </cell>
          <cell r="N1868">
            <v>484</v>
          </cell>
        </row>
        <row r="1869">
          <cell r="D1869" t="str">
            <v>Steel City Academy</v>
          </cell>
          <cell r="G1869">
            <v>414</v>
          </cell>
          <cell r="H1869">
            <v>11</v>
          </cell>
          <cell r="I1869">
            <v>15</v>
          </cell>
          <cell r="K1869">
            <v>3</v>
          </cell>
          <cell r="L1869">
            <v>443</v>
          </cell>
          <cell r="N1869">
            <v>443</v>
          </cell>
        </row>
        <row r="1870">
          <cell r="D1870" t="str">
            <v>Seven Oaks Classical School</v>
          </cell>
          <cell r="E1870">
            <v>2</v>
          </cell>
          <cell r="F1870">
            <v>5</v>
          </cell>
          <cell r="G1870">
            <v>7</v>
          </cell>
          <cell r="H1870">
            <v>11</v>
          </cell>
          <cell r="I1870">
            <v>18</v>
          </cell>
          <cell r="K1870">
            <v>290</v>
          </cell>
          <cell r="L1870">
            <v>113</v>
          </cell>
          <cell r="M1870">
            <v>220</v>
          </cell>
          <cell r="N1870">
            <v>333</v>
          </cell>
        </row>
        <row r="1871">
          <cell r="D1871" t="str">
            <v>Higher Institute of Arts &amp; Tech</v>
          </cell>
          <cell r="G1871">
            <v>152</v>
          </cell>
          <cell r="H1871">
            <v>5</v>
          </cell>
          <cell r="I1871">
            <v>4</v>
          </cell>
          <cell r="K1871">
            <v>5</v>
          </cell>
          <cell r="L1871">
            <v>136</v>
          </cell>
          <cell r="M1871">
            <v>30</v>
          </cell>
          <cell r="N1871">
            <v>166</v>
          </cell>
        </row>
        <row r="1872">
          <cell r="D1872" t="str">
            <v>Excel Center - Shelbyville</v>
          </cell>
          <cell r="F1872">
            <v>1</v>
          </cell>
          <cell r="G1872">
            <v>5</v>
          </cell>
          <cell r="H1872">
            <v>29</v>
          </cell>
          <cell r="I1872">
            <v>4</v>
          </cell>
          <cell r="J1872">
            <v>1</v>
          </cell>
          <cell r="K1872">
            <v>119</v>
          </cell>
          <cell r="L1872">
            <v>93</v>
          </cell>
          <cell r="M1872">
            <v>66</v>
          </cell>
          <cell r="N1872">
            <v>159</v>
          </cell>
        </row>
      </sheetData>
      <sheetData sheetId="1"/>
      <sheetData sheetId="2">
        <row r="2">
          <cell r="C2" t="str">
            <v xml:space="preserve"> </v>
          </cell>
          <cell r="D2" t="str">
            <v>Adams Central Middle School</v>
          </cell>
          <cell r="E2">
            <v>1</v>
          </cell>
          <cell r="F2">
            <v>3</v>
          </cell>
          <cell r="G2">
            <v>3</v>
          </cell>
          <cell r="H2">
            <v>6</v>
          </cell>
          <cell r="I2">
            <v>3</v>
          </cell>
          <cell r="K2">
            <v>253</v>
          </cell>
          <cell r="L2">
            <v>202</v>
          </cell>
          <cell r="M2">
            <v>67</v>
          </cell>
          <cell r="N2">
            <v>269</v>
          </cell>
        </row>
        <row r="3">
          <cell r="C3" t="str">
            <v>0020</v>
          </cell>
          <cell r="D3" t="str">
            <v>Adams Central Elementary School</v>
          </cell>
          <cell r="F3">
            <v>4</v>
          </cell>
          <cell r="G3">
            <v>8</v>
          </cell>
          <cell r="H3">
            <v>25</v>
          </cell>
          <cell r="I3">
            <v>9</v>
          </cell>
          <cell r="K3">
            <v>566</v>
          </cell>
          <cell r="L3">
            <v>450</v>
          </cell>
          <cell r="M3">
            <v>162</v>
          </cell>
          <cell r="N3">
            <v>612</v>
          </cell>
        </row>
        <row r="4">
          <cell r="C4" t="str">
            <v>0021</v>
          </cell>
          <cell r="D4" t="str">
            <v>Adams Central High School</v>
          </cell>
          <cell r="E4">
            <v>2</v>
          </cell>
          <cell r="F4">
            <v>8</v>
          </cell>
          <cell r="H4">
            <v>9</v>
          </cell>
          <cell r="I4">
            <v>1</v>
          </cell>
          <cell r="K4">
            <v>358</v>
          </cell>
          <cell r="L4">
            <v>300</v>
          </cell>
          <cell r="M4">
            <v>78</v>
          </cell>
          <cell r="N4">
            <v>378</v>
          </cell>
        </row>
        <row r="5">
          <cell r="C5" t="str">
            <v>0029</v>
          </cell>
          <cell r="D5" t="str">
            <v>Bellmont Senior High School</v>
          </cell>
          <cell r="E5">
            <v>8</v>
          </cell>
          <cell r="F5">
            <v>6</v>
          </cell>
          <cell r="G5">
            <v>6</v>
          </cell>
          <cell r="H5">
            <v>88</v>
          </cell>
          <cell r="I5">
            <v>12</v>
          </cell>
          <cell r="K5">
            <v>571</v>
          </cell>
          <cell r="L5">
            <v>469</v>
          </cell>
          <cell r="M5">
            <v>222</v>
          </cell>
          <cell r="N5">
            <v>691</v>
          </cell>
        </row>
        <row r="6">
          <cell r="C6" t="str">
            <v>0033</v>
          </cell>
          <cell r="D6" t="str">
            <v>Bellmont Middle School</v>
          </cell>
          <cell r="E6">
            <v>1</v>
          </cell>
          <cell r="G6">
            <v>9</v>
          </cell>
          <cell r="H6">
            <v>57</v>
          </cell>
          <cell r="I6">
            <v>18</v>
          </cell>
          <cell r="K6">
            <v>380</v>
          </cell>
          <cell r="L6">
            <v>214</v>
          </cell>
          <cell r="M6">
            <v>251</v>
          </cell>
          <cell r="N6">
            <v>465</v>
          </cell>
        </row>
        <row r="7">
          <cell r="C7" t="str">
            <v>0037</v>
          </cell>
          <cell r="D7" t="str">
            <v>Northwest Elementary</v>
          </cell>
          <cell r="F7">
            <v>3</v>
          </cell>
          <cell r="G7">
            <v>10</v>
          </cell>
          <cell r="H7">
            <v>39</v>
          </cell>
          <cell r="I7">
            <v>16</v>
          </cell>
          <cell r="J7">
            <v>2</v>
          </cell>
          <cell r="K7">
            <v>290</v>
          </cell>
          <cell r="L7">
            <v>135</v>
          </cell>
          <cell r="M7">
            <v>225</v>
          </cell>
          <cell r="N7">
            <v>360</v>
          </cell>
        </row>
        <row r="8">
          <cell r="C8" t="str">
            <v>0041</v>
          </cell>
          <cell r="D8" t="str">
            <v>Southeast Elementary School</v>
          </cell>
          <cell r="F8">
            <v>1</v>
          </cell>
          <cell r="G8">
            <v>9</v>
          </cell>
          <cell r="H8">
            <v>38</v>
          </cell>
          <cell r="I8">
            <v>14</v>
          </cell>
          <cell r="J8">
            <v>1</v>
          </cell>
          <cell r="K8">
            <v>230</v>
          </cell>
          <cell r="L8">
            <v>96</v>
          </cell>
          <cell r="M8">
            <v>197</v>
          </cell>
          <cell r="N8">
            <v>293</v>
          </cell>
        </row>
        <row r="9">
          <cell r="C9" t="str">
            <v>0017</v>
          </cell>
          <cell r="D9" t="str">
            <v>South Adams Middle School</v>
          </cell>
          <cell r="E9">
            <v>1</v>
          </cell>
          <cell r="F9">
            <v>7</v>
          </cell>
          <cell r="G9">
            <v>4</v>
          </cell>
          <cell r="H9">
            <v>36</v>
          </cell>
          <cell r="I9">
            <v>2</v>
          </cell>
          <cell r="K9">
            <v>260</v>
          </cell>
          <cell r="L9">
            <v>174</v>
          </cell>
          <cell r="M9">
            <v>136</v>
          </cell>
          <cell r="N9">
            <v>310</v>
          </cell>
        </row>
        <row r="10">
          <cell r="C10" t="str">
            <v>0023</v>
          </cell>
          <cell r="D10" t="str">
            <v>South Adams High School</v>
          </cell>
          <cell r="E10">
            <v>3</v>
          </cell>
          <cell r="F10">
            <v>6</v>
          </cell>
          <cell r="G10">
            <v>2</v>
          </cell>
          <cell r="H10">
            <v>43</v>
          </cell>
          <cell r="I10">
            <v>5</v>
          </cell>
          <cell r="K10">
            <v>310</v>
          </cell>
          <cell r="L10">
            <v>238</v>
          </cell>
          <cell r="M10">
            <v>131</v>
          </cell>
          <cell r="N10">
            <v>369</v>
          </cell>
        </row>
        <row r="11">
          <cell r="C11" t="str">
            <v>0025</v>
          </cell>
          <cell r="D11" t="str">
            <v>South Adams Elementary School</v>
          </cell>
          <cell r="E11">
            <v>2</v>
          </cell>
          <cell r="F11">
            <v>6</v>
          </cell>
          <cell r="G11">
            <v>3</v>
          </cell>
          <cell r="H11">
            <v>74</v>
          </cell>
          <cell r="I11">
            <v>13</v>
          </cell>
          <cell r="K11">
            <v>521</v>
          </cell>
          <cell r="L11">
            <v>354</v>
          </cell>
          <cell r="M11">
            <v>265</v>
          </cell>
          <cell r="N11">
            <v>619</v>
          </cell>
        </row>
        <row r="12">
          <cell r="C12" t="str">
            <v>0045</v>
          </cell>
          <cell r="D12" t="str">
            <v>Aboite Elementary School</v>
          </cell>
          <cell r="E12">
            <v>1</v>
          </cell>
          <cell r="F12">
            <v>38</v>
          </cell>
          <cell r="G12">
            <v>8</v>
          </cell>
          <cell r="H12">
            <v>20</v>
          </cell>
          <cell r="I12">
            <v>25</v>
          </cell>
          <cell r="K12">
            <v>376</v>
          </cell>
          <cell r="L12">
            <v>407</v>
          </cell>
          <cell r="M12">
            <v>61</v>
          </cell>
          <cell r="N12">
            <v>468</v>
          </cell>
        </row>
        <row r="13">
          <cell r="C13" t="str">
            <v>0046</v>
          </cell>
          <cell r="D13" t="str">
            <v>Whispering Meadow Elementary Sch</v>
          </cell>
          <cell r="E13">
            <v>2</v>
          </cell>
          <cell r="F13">
            <v>35</v>
          </cell>
          <cell r="G13">
            <v>39</v>
          </cell>
          <cell r="H13">
            <v>34</v>
          </cell>
          <cell r="I13">
            <v>34</v>
          </cell>
          <cell r="J13">
            <v>2</v>
          </cell>
          <cell r="K13">
            <v>339</v>
          </cell>
          <cell r="L13">
            <v>389</v>
          </cell>
          <cell r="M13">
            <v>96</v>
          </cell>
          <cell r="N13">
            <v>485</v>
          </cell>
        </row>
        <row r="14">
          <cell r="C14" t="str">
            <v>0047</v>
          </cell>
          <cell r="D14" t="str">
            <v>Homestead Senior High School</v>
          </cell>
          <cell r="E14">
            <v>5</v>
          </cell>
          <cell r="F14">
            <v>94</v>
          </cell>
          <cell r="G14">
            <v>134</v>
          </cell>
          <cell r="H14">
            <v>117</v>
          </cell>
          <cell r="I14">
            <v>85</v>
          </cell>
          <cell r="J14">
            <v>2</v>
          </cell>
          <cell r="K14">
            <v>1911</v>
          </cell>
          <cell r="L14">
            <v>2075</v>
          </cell>
          <cell r="M14">
            <v>273</v>
          </cell>
          <cell r="N14">
            <v>2348</v>
          </cell>
        </row>
        <row r="15">
          <cell r="C15" t="str">
            <v>0063</v>
          </cell>
          <cell r="D15" t="str">
            <v>Summit Middle School</v>
          </cell>
          <cell r="E15">
            <v>4</v>
          </cell>
          <cell r="F15">
            <v>21</v>
          </cell>
          <cell r="G15">
            <v>21</v>
          </cell>
          <cell r="H15">
            <v>44</v>
          </cell>
          <cell r="I15">
            <v>32</v>
          </cell>
          <cell r="K15">
            <v>584</v>
          </cell>
          <cell r="L15">
            <v>586</v>
          </cell>
          <cell r="M15">
            <v>120</v>
          </cell>
          <cell r="N15">
            <v>706</v>
          </cell>
        </row>
        <row r="16">
          <cell r="C16" t="str">
            <v>0064</v>
          </cell>
          <cell r="D16" t="str">
            <v>Lafayette Meadow School</v>
          </cell>
          <cell r="E16">
            <v>2</v>
          </cell>
          <cell r="F16">
            <v>7</v>
          </cell>
          <cell r="G16">
            <v>18</v>
          </cell>
          <cell r="H16">
            <v>20</v>
          </cell>
          <cell r="I16">
            <v>18</v>
          </cell>
          <cell r="K16">
            <v>493</v>
          </cell>
          <cell r="L16">
            <v>457</v>
          </cell>
          <cell r="M16">
            <v>101</v>
          </cell>
          <cell r="N16">
            <v>558</v>
          </cell>
        </row>
        <row r="17">
          <cell r="C17" t="str">
            <v>0067</v>
          </cell>
          <cell r="D17" t="str">
            <v>Woodside Middle School</v>
          </cell>
          <cell r="E17">
            <v>3</v>
          </cell>
          <cell r="F17">
            <v>60</v>
          </cell>
          <cell r="G17">
            <v>55</v>
          </cell>
          <cell r="H17">
            <v>51</v>
          </cell>
          <cell r="I17">
            <v>48</v>
          </cell>
          <cell r="J17">
            <v>3</v>
          </cell>
          <cell r="K17">
            <v>813</v>
          </cell>
          <cell r="L17">
            <v>893</v>
          </cell>
          <cell r="M17">
            <v>140</v>
          </cell>
          <cell r="N17">
            <v>1033</v>
          </cell>
        </row>
        <row r="18">
          <cell r="C18" t="str">
            <v>0068</v>
          </cell>
          <cell r="D18" t="str">
            <v>Haverhill Elementary School</v>
          </cell>
          <cell r="E18">
            <v>1</v>
          </cell>
          <cell r="F18">
            <v>5</v>
          </cell>
          <cell r="G18">
            <v>10</v>
          </cell>
          <cell r="H18">
            <v>17</v>
          </cell>
          <cell r="I18">
            <v>16</v>
          </cell>
          <cell r="K18">
            <v>342</v>
          </cell>
          <cell r="L18">
            <v>333</v>
          </cell>
          <cell r="M18">
            <v>58</v>
          </cell>
          <cell r="N18">
            <v>391</v>
          </cell>
        </row>
        <row r="19">
          <cell r="C19" t="str">
            <v>0071</v>
          </cell>
          <cell r="D19" t="str">
            <v>Deer Ridge Elementary</v>
          </cell>
          <cell r="F19">
            <v>29</v>
          </cell>
          <cell r="G19">
            <v>14</v>
          </cell>
          <cell r="H19">
            <v>17</v>
          </cell>
          <cell r="I19">
            <v>15</v>
          </cell>
          <cell r="J19">
            <v>1</v>
          </cell>
          <cell r="K19">
            <v>338</v>
          </cell>
          <cell r="L19">
            <v>383</v>
          </cell>
          <cell r="M19">
            <v>31</v>
          </cell>
          <cell r="N19">
            <v>414</v>
          </cell>
        </row>
        <row r="20">
          <cell r="C20" t="str">
            <v>0072</v>
          </cell>
          <cell r="D20" t="str">
            <v>Covington Elementary School</v>
          </cell>
          <cell r="E20">
            <v>1</v>
          </cell>
          <cell r="F20">
            <v>26</v>
          </cell>
          <cell r="G20">
            <v>80</v>
          </cell>
          <cell r="H20">
            <v>36</v>
          </cell>
          <cell r="I20">
            <v>42</v>
          </cell>
          <cell r="J20">
            <v>1</v>
          </cell>
          <cell r="K20">
            <v>601</v>
          </cell>
          <cell r="L20">
            <v>632</v>
          </cell>
          <cell r="M20">
            <v>155</v>
          </cell>
          <cell r="N20">
            <v>787</v>
          </cell>
        </row>
        <row r="21">
          <cell r="C21" t="str">
            <v>0069</v>
          </cell>
          <cell r="D21" t="str">
            <v>Arcola School</v>
          </cell>
          <cell r="E21">
            <v>2</v>
          </cell>
          <cell r="H21">
            <v>13</v>
          </cell>
          <cell r="I21">
            <v>11</v>
          </cell>
          <cell r="K21">
            <v>152</v>
          </cell>
          <cell r="L21">
            <v>121</v>
          </cell>
          <cell r="M21">
            <v>57</v>
          </cell>
          <cell r="N21">
            <v>178</v>
          </cell>
        </row>
        <row r="22">
          <cell r="C22" t="str">
            <v>0079</v>
          </cell>
          <cell r="D22" t="str">
            <v>Maple Creek Middle School</v>
          </cell>
          <cell r="E22">
            <v>1</v>
          </cell>
          <cell r="F22">
            <v>46</v>
          </cell>
          <cell r="G22">
            <v>15</v>
          </cell>
          <cell r="H22">
            <v>40</v>
          </cell>
          <cell r="I22">
            <v>24</v>
          </cell>
          <cell r="J22">
            <v>1</v>
          </cell>
          <cell r="K22">
            <v>696</v>
          </cell>
          <cell r="L22">
            <v>727</v>
          </cell>
          <cell r="M22">
            <v>96</v>
          </cell>
          <cell r="N22">
            <v>823</v>
          </cell>
        </row>
        <row r="23">
          <cell r="C23" t="str">
            <v>0087</v>
          </cell>
          <cell r="D23" t="str">
            <v>Hickory Center Elementary School</v>
          </cell>
          <cell r="E23">
            <v>2</v>
          </cell>
          <cell r="F23">
            <v>14</v>
          </cell>
          <cell r="G23">
            <v>6</v>
          </cell>
          <cell r="H23">
            <v>17</v>
          </cell>
          <cell r="I23">
            <v>36</v>
          </cell>
          <cell r="K23">
            <v>371</v>
          </cell>
          <cell r="L23">
            <v>392</v>
          </cell>
          <cell r="M23">
            <v>54</v>
          </cell>
          <cell r="N23">
            <v>446</v>
          </cell>
        </row>
        <row r="24">
          <cell r="C24" t="str">
            <v>0089</v>
          </cell>
          <cell r="D24" t="str">
            <v>Huntertown Elementary School</v>
          </cell>
          <cell r="E24">
            <v>1</v>
          </cell>
          <cell r="F24">
            <v>5</v>
          </cell>
          <cell r="G24">
            <v>7</v>
          </cell>
          <cell r="H24">
            <v>31</v>
          </cell>
          <cell r="I24">
            <v>30</v>
          </cell>
          <cell r="J24">
            <v>1</v>
          </cell>
          <cell r="K24">
            <v>548</v>
          </cell>
          <cell r="L24">
            <v>455</v>
          </cell>
          <cell r="M24">
            <v>168</v>
          </cell>
          <cell r="N24">
            <v>623</v>
          </cell>
        </row>
        <row r="25">
          <cell r="C25" t="str">
            <v>0090</v>
          </cell>
          <cell r="D25" t="str">
            <v>Carroll Middle School</v>
          </cell>
          <cell r="E25">
            <v>3</v>
          </cell>
          <cell r="F25">
            <v>22</v>
          </cell>
          <cell r="G25">
            <v>18</v>
          </cell>
          <cell r="H25">
            <v>49</v>
          </cell>
          <cell r="I25">
            <v>41</v>
          </cell>
          <cell r="K25">
            <v>800</v>
          </cell>
          <cell r="L25">
            <v>736</v>
          </cell>
          <cell r="M25">
            <v>197</v>
          </cell>
          <cell r="N25">
            <v>933</v>
          </cell>
        </row>
        <row r="26">
          <cell r="C26" t="str">
            <v>0091</v>
          </cell>
          <cell r="D26" t="str">
            <v>Carroll High School</v>
          </cell>
          <cell r="E26">
            <v>4</v>
          </cell>
          <cell r="F26">
            <v>68</v>
          </cell>
          <cell r="G26">
            <v>51</v>
          </cell>
          <cell r="H26">
            <v>88</v>
          </cell>
          <cell r="I26">
            <v>84</v>
          </cell>
          <cell r="J26">
            <v>1</v>
          </cell>
          <cell r="K26">
            <v>1984</v>
          </cell>
          <cell r="L26">
            <v>1962</v>
          </cell>
          <cell r="M26">
            <v>318</v>
          </cell>
          <cell r="N26">
            <v>2280</v>
          </cell>
        </row>
        <row r="27">
          <cell r="C27" t="str">
            <v>0092</v>
          </cell>
          <cell r="D27" t="str">
            <v>Perry Hill Elementary School</v>
          </cell>
          <cell r="F27">
            <v>10</v>
          </cell>
          <cell r="G27">
            <v>13</v>
          </cell>
          <cell r="H27">
            <v>20</v>
          </cell>
          <cell r="I27">
            <v>25</v>
          </cell>
          <cell r="K27">
            <v>432</v>
          </cell>
          <cell r="L27">
            <v>421</v>
          </cell>
          <cell r="M27">
            <v>79</v>
          </cell>
          <cell r="N27">
            <v>500</v>
          </cell>
        </row>
        <row r="28">
          <cell r="C28" t="str">
            <v>0094</v>
          </cell>
          <cell r="D28" t="str">
            <v>Oak View Elementary School</v>
          </cell>
          <cell r="F28">
            <v>22</v>
          </cell>
          <cell r="G28">
            <v>10</v>
          </cell>
          <cell r="H28">
            <v>27</v>
          </cell>
          <cell r="I28">
            <v>24</v>
          </cell>
          <cell r="K28">
            <v>387</v>
          </cell>
          <cell r="L28">
            <v>442</v>
          </cell>
          <cell r="M28">
            <v>28</v>
          </cell>
          <cell r="N28">
            <v>470</v>
          </cell>
        </row>
        <row r="29">
          <cell r="C29" t="str">
            <v>0095</v>
          </cell>
          <cell r="D29" t="str">
            <v>Cedar Canyon Elementary School</v>
          </cell>
          <cell r="F29">
            <v>23</v>
          </cell>
          <cell r="G29">
            <v>10</v>
          </cell>
          <cell r="H29">
            <v>36</v>
          </cell>
          <cell r="I29">
            <v>19</v>
          </cell>
          <cell r="K29">
            <v>479</v>
          </cell>
          <cell r="L29">
            <v>531</v>
          </cell>
          <cell r="M29">
            <v>36</v>
          </cell>
          <cell r="N29">
            <v>567</v>
          </cell>
        </row>
        <row r="30">
          <cell r="C30" t="str">
            <v>0096</v>
          </cell>
          <cell r="D30" t="str">
            <v>Eel River Elementary School</v>
          </cell>
          <cell r="F30">
            <v>13</v>
          </cell>
          <cell r="G30">
            <v>16</v>
          </cell>
          <cell r="H30">
            <v>26</v>
          </cell>
          <cell r="I30">
            <v>39</v>
          </cell>
          <cell r="K30">
            <v>436</v>
          </cell>
          <cell r="L30">
            <v>438</v>
          </cell>
          <cell r="M30">
            <v>92</v>
          </cell>
          <cell r="N30">
            <v>530</v>
          </cell>
        </row>
        <row r="31">
          <cell r="C31" t="str">
            <v>0145</v>
          </cell>
          <cell r="D31" t="str">
            <v>Allen Co Youth Services Center</v>
          </cell>
          <cell r="G31">
            <v>4</v>
          </cell>
          <cell r="H31">
            <v>4</v>
          </cell>
          <cell r="I31">
            <v>2</v>
          </cell>
          <cell r="K31">
            <v>2</v>
          </cell>
          <cell r="M31">
            <v>12</v>
          </cell>
          <cell r="N31">
            <v>12</v>
          </cell>
        </row>
        <row r="32">
          <cell r="C32" t="str">
            <v>0100</v>
          </cell>
          <cell r="D32" t="str">
            <v>Allen Co Juvenile Center</v>
          </cell>
          <cell r="F32">
            <v>1</v>
          </cell>
          <cell r="G32">
            <v>9</v>
          </cell>
          <cell r="H32">
            <v>1</v>
          </cell>
          <cell r="I32">
            <v>5</v>
          </cell>
          <cell r="K32">
            <v>9</v>
          </cell>
          <cell r="L32">
            <v>22</v>
          </cell>
          <cell r="M32">
            <v>3</v>
          </cell>
          <cell r="N32">
            <v>25</v>
          </cell>
        </row>
        <row r="33">
          <cell r="C33" t="str">
            <v>0101</v>
          </cell>
          <cell r="D33" t="str">
            <v>North Side High School</v>
          </cell>
          <cell r="E33">
            <v>8</v>
          </cell>
          <cell r="F33">
            <v>115</v>
          </cell>
          <cell r="G33">
            <v>353</v>
          </cell>
          <cell r="H33">
            <v>258</v>
          </cell>
          <cell r="I33">
            <v>173</v>
          </cell>
          <cell r="J33">
            <v>2</v>
          </cell>
          <cell r="K33">
            <v>763</v>
          </cell>
          <cell r="L33">
            <v>500</v>
          </cell>
          <cell r="M33">
            <v>1172</v>
          </cell>
          <cell r="N33">
            <v>1672</v>
          </cell>
        </row>
        <row r="34">
          <cell r="C34" t="str">
            <v>0102</v>
          </cell>
          <cell r="D34" t="str">
            <v>R Nelson Snider High School</v>
          </cell>
          <cell r="E34">
            <v>7</v>
          </cell>
          <cell r="F34">
            <v>67</v>
          </cell>
          <cell r="G34">
            <v>425</v>
          </cell>
          <cell r="H34">
            <v>147</v>
          </cell>
          <cell r="I34">
            <v>146</v>
          </cell>
          <cell r="K34">
            <v>1058</v>
          </cell>
          <cell r="L34">
            <v>985</v>
          </cell>
          <cell r="M34">
            <v>865</v>
          </cell>
          <cell r="N34">
            <v>1850</v>
          </cell>
        </row>
        <row r="35">
          <cell r="C35" t="str">
            <v>0105</v>
          </cell>
          <cell r="D35" t="str">
            <v>South Side High School</v>
          </cell>
          <cell r="E35">
            <v>3</v>
          </cell>
          <cell r="F35">
            <v>90</v>
          </cell>
          <cell r="G35">
            <v>516</v>
          </cell>
          <cell r="H35">
            <v>412</v>
          </cell>
          <cell r="I35">
            <v>117</v>
          </cell>
          <cell r="J35">
            <v>2</v>
          </cell>
          <cell r="K35">
            <v>269</v>
          </cell>
          <cell r="L35">
            <v>304</v>
          </cell>
          <cell r="M35">
            <v>1105</v>
          </cell>
          <cell r="N35">
            <v>1409</v>
          </cell>
        </row>
        <row r="36">
          <cell r="C36" t="str">
            <v>0107</v>
          </cell>
          <cell r="D36" t="str">
            <v>Blackhawk Middle School</v>
          </cell>
          <cell r="E36">
            <v>5</v>
          </cell>
          <cell r="F36">
            <v>39</v>
          </cell>
          <cell r="G36">
            <v>151</v>
          </cell>
          <cell r="H36">
            <v>59</v>
          </cell>
          <cell r="I36">
            <v>68</v>
          </cell>
          <cell r="K36">
            <v>454</v>
          </cell>
          <cell r="L36">
            <v>460</v>
          </cell>
          <cell r="M36">
            <v>316</v>
          </cell>
          <cell r="N36">
            <v>776</v>
          </cell>
        </row>
        <row r="37">
          <cell r="C37" t="str">
            <v>0118</v>
          </cell>
          <cell r="D37" t="str">
            <v>Jeff H Towles Intermediate School</v>
          </cell>
          <cell r="E37">
            <v>4</v>
          </cell>
          <cell r="F37">
            <v>15</v>
          </cell>
          <cell r="G37">
            <v>146</v>
          </cell>
          <cell r="H37">
            <v>138</v>
          </cell>
          <cell r="I37">
            <v>44</v>
          </cell>
          <cell r="K37">
            <v>249</v>
          </cell>
          <cell r="L37">
            <v>302</v>
          </cell>
          <cell r="M37">
            <v>294</v>
          </cell>
          <cell r="N37">
            <v>596</v>
          </cell>
        </row>
        <row r="38">
          <cell r="C38" t="str">
            <v>0119</v>
          </cell>
          <cell r="D38" t="str">
            <v>Jefferson Middle School</v>
          </cell>
          <cell r="E38">
            <v>5</v>
          </cell>
          <cell r="F38">
            <v>23</v>
          </cell>
          <cell r="G38">
            <v>94</v>
          </cell>
          <cell r="H38">
            <v>71</v>
          </cell>
          <cell r="I38">
            <v>56</v>
          </cell>
          <cell r="K38">
            <v>469</v>
          </cell>
          <cell r="L38">
            <v>378</v>
          </cell>
          <cell r="M38">
            <v>340</v>
          </cell>
          <cell r="N38">
            <v>718</v>
          </cell>
        </row>
        <row r="39">
          <cell r="C39" t="str">
            <v>0121</v>
          </cell>
          <cell r="D39" t="str">
            <v>Kekionga Middle School</v>
          </cell>
          <cell r="F39">
            <v>27</v>
          </cell>
          <cell r="G39">
            <v>155</v>
          </cell>
          <cell r="H39">
            <v>123</v>
          </cell>
          <cell r="I39">
            <v>58</v>
          </cell>
          <cell r="J39">
            <v>3</v>
          </cell>
          <cell r="K39">
            <v>150</v>
          </cell>
          <cell r="L39">
            <v>117</v>
          </cell>
          <cell r="M39">
            <v>399</v>
          </cell>
          <cell r="N39">
            <v>516</v>
          </cell>
        </row>
        <row r="40">
          <cell r="C40" t="str">
            <v>0125</v>
          </cell>
          <cell r="D40" t="str">
            <v>Lakeside Middle School</v>
          </cell>
          <cell r="F40">
            <v>54</v>
          </cell>
          <cell r="G40">
            <v>137</v>
          </cell>
          <cell r="H40">
            <v>45</v>
          </cell>
          <cell r="I40">
            <v>74</v>
          </cell>
          <cell r="J40">
            <v>3</v>
          </cell>
          <cell r="K40">
            <v>184</v>
          </cell>
          <cell r="L40">
            <v>119</v>
          </cell>
          <cell r="M40">
            <v>378</v>
          </cell>
          <cell r="N40">
            <v>497</v>
          </cell>
        </row>
        <row r="41">
          <cell r="C41" t="str">
            <v>0126</v>
          </cell>
          <cell r="D41" t="str">
            <v>Lane Middle School</v>
          </cell>
          <cell r="E41">
            <v>2</v>
          </cell>
          <cell r="F41">
            <v>22</v>
          </cell>
          <cell r="G41">
            <v>227</v>
          </cell>
          <cell r="H41">
            <v>126</v>
          </cell>
          <cell r="I41">
            <v>68</v>
          </cell>
          <cell r="K41">
            <v>234</v>
          </cell>
          <cell r="L41">
            <v>260</v>
          </cell>
          <cell r="M41">
            <v>419</v>
          </cell>
          <cell r="N41">
            <v>679</v>
          </cell>
        </row>
        <row r="42">
          <cell r="C42" t="str">
            <v>0127</v>
          </cell>
          <cell r="D42" t="str">
            <v>Memorial Park Middle School</v>
          </cell>
          <cell r="E42">
            <v>3</v>
          </cell>
          <cell r="F42">
            <v>13</v>
          </cell>
          <cell r="G42">
            <v>154</v>
          </cell>
          <cell r="H42">
            <v>156</v>
          </cell>
          <cell r="I42">
            <v>54</v>
          </cell>
          <cell r="J42">
            <v>1</v>
          </cell>
          <cell r="K42">
            <v>220</v>
          </cell>
          <cell r="L42">
            <v>236</v>
          </cell>
          <cell r="M42">
            <v>365</v>
          </cell>
          <cell r="N42">
            <v>601</v>
          </cell>
        </row>
        <row r="43">
          <cell r="C43" t="str">
            <v>0128</v>
          </cell>
          <cell r="D43" t="str">
            <v>Miami Middle School</v>
          </cell>
          <cell r="E43">
            <v>1</v>
          </cell>
          <cell r="F43">
            <v>81</v>
          </cell>
          <cell r="G43">
            <v>199</v>
          </cell>
          <cell r="H43">
            <v>99</v>
          </cell>
          <cell r="I43">
            <v>38</v>
          </cell>
          <cell r="K43">
            <v>133</v>
          </cell>
          <cell r="L43">
            <v>148</v>
          </cell>
          <cell r="M43">
            <v>403</v>
          </cell>
          <cell r="N43">
            <v>551</v>
          </cell>
        </row>
        <row r="44">
          <cell r="C44" t="str">
            <v>0129</v>
          </cell>
          <cell r="D44" t="str">
            <v>Northwood Middle School</v>
          </cell>
          <cell r="E44">
            <v>2</v>
          </cell>
          <cell r="F44">
            <v>41</v>
          </cell>
          <cell r="G44">
            <v>85</v>
          </cell>
          <cell r="H44">
            <v>108</v>
          </cell>
          <cell r="I44">
            <v>68</v>
          </cell>
          <cell r="J44">
            <v>1</v>
          </cell>
          <cell r="K44">
            <v>299</v>
          </cell>
          <cell r="L44">
            <v>234</v>
          </cell>
          <cell r="M44">
            <v>370</v>
          </cell>
          <cell r="N44">
            <v>604</v>
          </cell>
        </row>
        <row r="45">
          <cell r="C45" t="str">
            <v>0133</v>
          </cell>
          <cell r="D45" t="str">
            <v>Portage Middle School</v>
          </cell>
          <cell r="E45">
            <v>1</v>
          </cell>
          <cell r="F45">
            <v>8</v>
          </cell>
          <cell r="G45">
            <v>91</v>
          </cell>
          <cell r="H45">
            <v>83</v>
          </cell>
          <cell r="I45">
            <v>28</v>
          </cell>
          <cell r="K45">
            <v>200</v>
          </cell>
          <cell r="L45">
            <v>102</v>
          </cell>
          <cell r="M45">
            <v>309</v>
          </cell>
          <cell r="N45">
            <v>411</v>
          </cell>
        </row>
        <row r="46">
          <cell r="C46" t="str">
            <v>0134</v>
          </cell>
          <cell r="D46" t="str">
            <v>Weisser Park Elementary School</v>
          </cell>
          <cell r="E46">
            <v>3</v>
          </cell>
          <cell r="F46">
            <v>13</v>
          </cell>
          <cell r="G46">
            <v>184</v>
          </cell>
          <cell r="H46">
            <v>96</v>
          </cell>
          <cell r="I46">
            <v>40</v>
          </cell>
          <cell r="J46">
            <v>3</v>
          </cell>
          <cell r="K46">
            <v>222</v>
          </cell>
          <cell r="L46">
            <v>242</v>
          </cell>
          <cell r="M46">
            <v>319</v>
          </cell>
          <cell r="N46">
            <v>561</v>
          </cell>
        </row>
        <row r="47">
          <cell r="C47" t="str">
            <v>0136</v>
          </cell>
          <cell r="D47" t="str">
            <v>Fairfield Elementary School</v>
          </cell>
          <cell r="E47">
            <v>1</v>
          </cell>
          <cell r="F47">
            <v>31</v>
          </cell>
          <cell r="G47">
            <v>154</v>
          </cell>
          <cell r="H47">
            <v>165</v>
          </cell>
          <cell r="I47">
            <v>68</v>
          </cell>
          <cell r="J47">
            <v>1</v>
          </cell>
          <cell r="K47">
            <v>94</v>
          </cell>
          <cell r="L47">
            <v>60</v>
          </cell>
          <cell r="M47">
            <v>454</v>
          </cell>
          <cell r="N47">
            <v>514</v>
          </cell>
        </row>
        <row r="48">
          <cell r="C48" t="str">
            <v>0137</v>
          </cell>
          <cell r="D48" t="str">
            <v>Merle J Abbett Elementary School</v>
          </cell>
          <cell r="F48">
            <v>4</v>
          </cell>
          <cell r="G48">
            <v>230</v>
          </cell>
          <cell r="H48">
            <v>165</v>
          </cell>
          <cell r="I48">
            <v>53</v>
          </cell>
          <cell r="J48">
            <v>2</v>
          </cell>
          <cell r="K48">
            <v>22</v>
          </cell>
          <cell r="L48">
            <v>99</v>
          </cell>
          <cell r="M48">
            <v>377</v>
          </cell>
          <cell r="N48">
            <v>476</v>
          </cell>
        </row>
        <row r="49">
          <cell r="C49" t="str">
            <v>0141</v>
          </cell>
          <cell r="D49" t="str">
            <v>Adams Elementary School</v>
          </cell>
          <cell r="F49">
            <v>43</v>
          </cell>
          <cell r="G49">
            <v>71</v>
          </cell>
          <cell r="H49">
            <v>85</v>
          </cell>
          <cell r="I49">
            <v>32</v>
          </cell>
          <cell r="K49">
            <v>42</v>
          </cell>
          <cell r="L49">
            <v>60</v>
          </cell>
          <cell r="M49">
            <v>213</v>
          </cell>
          <cell r="N49">
            <v>273</v>
          </cell>
        </row>
        <row r="50">
          <cell r="C50" t="str">
            <v>0149</v>
          </cell>
          <cell r="D50" t="str">
            <v>Bloomingdale Elementary School</v>
          </cell>
          <cell r="E50">
            <v>2</v>
          </cell>
          <cell r="F50">
            <v>2</v>
          </cell>
          <cell r="G50">
            <v>63</v>
          </cell>
          <cell r="H50">
            <v>62</v>
          </cell>
          <cell r="I50">
            <v>55</v>
          </cell>
          <cell r="K50">
            <v>158</v>
          </cell>
          <cell r="L50">
            <v>71</v>
          </cell>
          <cell r="M50">
            <v>271</v>
          </cell>
          <cell r="N50">
            <v>342</v>
          </cell>
        </row>
        <row r="51">
          <cell r="C51" t="str">
            <v>0151</v>
          </cell>
          <cell r="D51" t="str">
            <v>Bunche Elementary School</v>
          </cell>
          <cell r="E51">
            <v>3</v>
          </cell>
          <cell r="F51">
            <v>3</v>
          </cell>
          <cell r="G51">
            <v>79</v>
          </cell>
          <cell r="H51">
            <v>30</v>
          </cell>
          <cell r="I51">
            <v>24</v>
          </cell>
          <cell r="J51">
            <v>2</v>
          </cell>
          <cell r="K51">
            <v>85</v>
          </cell>
          <cell r="L51">
            <v>121</v>
          </cell>
          <cell r="M51">
            <v>105</v>
          </cell>
          <cell r="N51">
            <v>226</v>
          </cell>
        </row>
        <row r="52">
          <cell r="C52" t="str">
            <v>0153</v>
          </cell>
          <cell r="D52" t="str">
            <v>Brentwood Elementary School</v>
          </cell>
          <cell r="E52">
            <v>1</v>
          </cell>
          <cell r="F52">
            <v>74</v>
          </cell>
          <cell r="G52">
            <v>129</v>
          </cell>
          <cell r="H52">
            <v>44</v>
          </cell>
          <cell r="I52">
            <v>44</v>
          </cell>
          <cell r="J52">
            <v>1</v>
          </cell>
          <cell r="K52">
            <v>161</v>
          </cell>
          <cell r="L52">
            <v>123</v>
          </cell>
          <cell r="M52">
            <v>331</v>
          </cell>
          <cell r="N52">
            <v>454</v>
          </cell>
        </row>
        <row r="53">
          <cell r="C53" t="str">
            <v>0154</v>
          </cell>
          <cell r="D53" t="str">
            <v>Fred H Croninger Elementary School</v>
          </cell>
          <cell r="E53">
            <v>2</v>
          </cell>
          <cell r="F53">
            <v>13</v>
          </cell>
          <cell r="G53">
            <v>101</v>
          </cell>
          <cell r="H53">
            <v>25</v>
          </cell>
          <cell r="I53">
            <v>39</v>
          </cell>
          <cell r="K53">
            <v>433</v>
          </cell>
          <cell r="L53">
            <v>464</v>
          </cell>
          <cell r="M53">
            <v>149</v>
          </cell>
          <cell r="N53">
            <v>613</v>
          </cell>
        </row>
        <row r="54">
          <cell r="C54" t="str">
            <v>0157</v>
          </cell>
          <cell r="D54" t="str">
            <v>Forest Park Elementary School</v>
          </cell>
          <cell r="E54">
            <v>2</v>
          </cell>
          <cell r="F54">
            <v>91</v>
          </cell>
          <cell r="G54">
            <v>164</v>
          </cell>
          <cell r="H54">
            <v>72</v>
          </cell>
          <cell r="I54">
            <v>71</v>
          </cell>
          <cell r="J54">
            <v>2</v>
          </cell>
          <cell r="K54">
            <v>204</v>
          </cell>
          <cell r="L54">
            <v>173</v>
          </cell>
          <cell r="M54">
            <v>433</v>
          </cell>
          <cell r="N54">
            <v>606</v>
          </cell>
        </row>
        <row r="55">
          <cell r="C55" t="str">
            <v>0161</v>
          </cell>
          <cell r="D55" t="str">
            <v>Franke Park Elementary School</v>
          </cell>
          <cell r="E55">
            <v>1</v>
          </cell>
          <cell r="F55">
            <v>20</v>
          </cell>
          <cell r="G55">
            <v>56</v>
          </cell>
          <cell r="H55">
            <v>101</v>
          </cell>
          <cell r="I55">
            <v>59</v>
          </cell>
          <cell r="J55">
            <v>1</v>
          </cell>
          <cell r="K55">
            <v>268</v>
          </cell>
          <cell r="L55">
            <v>166</v>
          </cell>
          <cell r="M55">
            <v>340</v>
          </cell>
          <cell r="N55">
            <v>506</v>
          </cell>
        </row>
        <row r="56">
          <cell r="C56" t="str">
            <v>0162</v>
          </cell>
          <cell r="D56" t="str">
            <v>Glenwood Park Elementary School</v>
          </cell>
          <cell r="E56">
            <v>4</v>
          </cell>
          <cell r="F56">
            <v>51</v>
          </cell>
          <cell r="G56">
            <v>101</v>
          </cell>
          <cell r="H56">
            <v>39</v>
          </cell>
          <cell r="I56">
            <v>57</v>
          </cell>
          <cell r="K56">
            <v>355</v>
          </cell>
          <cell r="L56">
            <v>268</v>
          </cell>
          <cell r="M56">
            <v>339</v>
          </cell>
          <cell r="N56">
            <v>607</v>
          </cell>
        </row>
        <row r="57">
          <cell r="C57" t="str">
            <v>0164</v>
          </cell>
          <cell r="D57" t="str">
            <v>J Wilbur Haley Elementary School</v>
          </cell>
          <cell r="E57">
            <v>2</v>
          </cell>
          <cell r="F57">
            <v>25</v>
          </cell>
          <cell r="G57">
            <v>171</v>
          </cell>
          <cell r="H57">
            <v>44</v>
          </cell>
          <cell r="I57">
            <v>93</v>
          </cell>
          <cell r="J57">
            <v>1</v>
          </cell>
          <cell r="K57">
            <v>280</v>
          </cell>
          <cell r="L57">
            <v>256</v>
          </cell>
          <cell r="M57">
            <v>360</v>
          </cell>
          <cell r="N57">
            <v>616</v>
          </cell>
        </row>
        <row r="58">
          <cell r="C58" t="str">
            <v>0177</v>
          </cell>
          <cell r="D58" t="str">
            <v>Wayne High School</v>
          </cell>
          <cell r="E58">
            <v>7</v>
          </cell>
          <cell r="F58">
            <v>86</v>
          </cell>
          <cell r="G58">
            <v>389</v>
          </cell>
          <cell r="H58">
            <v>219</v>
          </cell>
          <cell r="I58">
            <v>111</v>
          </cell>
          <cell r="K58">
            <v>528</v>
          </cell>
          <cell r="L58">
            <v>429</v>
          </cell>
          <cell r="M58">
            <v>911</v>
          </cell>
          <cell r="N58">
            <v>1340</v>
          </cell>
        </row>
        <row r="59">
          <cell r="C59" t="str">
            <v>0178</v>
          </cell>
          <cell r="D59" t="str">
            <v>Harrison Hill Elementary School</v>
          </cell>
          <cell r="F59">
            <v>71</v>
          </cell>
          <cell r="G59">
            <v>197</v>
          </cell>
          <cell r="H59">
            <v>201</v>
          </cell>
          <cell r="I59">
            <v>68</v>
          </cell>
          <cell r="K59">
            <v>122</v>
          </cell>
          <cell r="L59">
            <v>183</v>
          </cell>
          <cell r="M59">
            <v>476</v>
          </cell>
          <cell r="N59">
            <v>659</v>
          </cell>
        </row>
        <row r="60">
          <cell r="C60" t="str">
            <v>0186</v>
          </cell>
          <cell r="D60" t="str">
            <v>Mabel K Holland Elementary School</v>
          </cell>
          <cell r="E60">
            <v>2</v>
          </cell>
          <cell r="F60">
            <v>32</v>
          </cell>
          <cell r="G60">
            <v>36</v>
          </cell>
          <cell r="H60">
            <v>59</v>
          </cell>
          <cell r="I60">
            <v>45</v>
          </cell>
          <cell r="K60">
            <v>244</v>
          </cell>
          <cell r="L60">
            <v>156</v>
          </cell>
          <cell r="M60">
            <v>262</v>
          </cell>
          <cell r="N60">
            <v>418</v>
          </cell>
        </row>
        <row r="61">
          <cell r="C61" t="str">
            <v>0189</v>
          </cell>
          <cell r="D61" t="str">
            <v>Indian Village Elementary School</v>
          </cell>
          <cell r="E61">
            <v>3</v>
          </cell>
          <cell r="F61">
            <v>1</v>
          </cell>
          <cell r="G61">
            <v>115</v>
          </cell>
          <cell r="H61">
            <v>98</v>
          </cell>
          <cell r="I61">
            <v>47</v>
          </cell>
          <cell r="K61">
            <v>156</v>
          </cell>
          <cell r="L61">
            <v>148</v>
          </cell>
          <cell r="M61">
            <v>272</v>
          </cell>
          <cell r="N61">
            <v>420</v>
          </cell>
        </row>
        <row r="62">
          <cell r="C62" t="str">
            <v>0193</v>
          </cell>
          <cell r="D62" t="str">
            <v>John S Irwin Elementary School</v>
          </cell>
          <cell r="E62">
            <v>2</v>
          </cell>
          <cell r="F62">
            <v>5</v>
          </cell>
          <cell r="G62">
            <v>147</v>
          </cell>
          <cell r="H62">
            <v>31</v>
          </cell>
          <cell r="I62">
            <v>25</v>
          </cell>
          <cell r="K62">
            <v>75</v>
          </cell>
          <cell r="L62">
            <v>126</v>
          </cell>
          <cell r="M62">
            <v>159</v>
          </cell>
          <cell r="N62">
            <v>285</v>
          </cell>
        </row>
        <row r="63">
          <cell r="C63" t="str">
            <v>0197</v>
          </cell>
          <cell r="D63" t="str">
            <v>Lindley Elementary School</v>
          </cell>
          <cell r="F63">
            <v>5</v>
          </cell>
          <cell r="G63">
            <v>85</v>
          </cell>
          <cell r="H63">
            <v>118</v>
          </cell>
          <cell r="I63">
            <v>51</v>
          </cell>
          <cell r="K63">
            <v>120</v>
          </cell>
          <cell r="L63">
            <v>150</v>
          </cell>
          <cell r="M63">
            <v>229</v>
          </cell>
          <cell r="N63">
            <v>379</v>
          </cell>
        </row>
        <row r="64">
          <cell r="C64" t="str">
            <v>0205</v>
          </cell>
          <cell r="D64" t="str">
            <v>Maplewood Elementary School</v>
          </cell>
          <cell r="E64">
            <v>3</v>
          </cell>
          <cell r="F64">
            <v>9</v>
          </cell>
          <cell r="G64">
            <v>154</v>
          </cell>
          <cell r="H64">
            <v>60</v>
          </cell>
          <cell r="I64">
            <v>51</v>
          </cell>
          <cell r="J64">
            <v>1</v>
          </cell>
          <cell r="K64">
            <v>200</v>
          </cell>
          <cell r="L64">
            <v>153</v>
          </cell>
          <cell r="M64">
            <v>325</v>
          </cell>
          <cell r="N64">
            <v>478</v>
          </cell>
        </row>
        <row r="65">
          <cell r="C65" t="str">
            <v>0209</v>
          </cell>
          <cell r="D65" t="str">
            <v>Willard Shambaugh Elementary Sch</v>
          </cell>
          <cell r="F65">
            <v>5</v>
          </cell>
          <cell r="G65">
            <v>18</v>
          </cell>
          <cell r="H65">
            <v>21</v>
          </cell>
          <cell r="I65">
            <v>31</v>
          </cell>
          <cell r="J65">
            <v>2</v>
          </cell>
          <cell r="K65">
            <v>250</v>
          </cell>
          <cell r="L65">
            <v>172</v>
          </cell>
          <cell r="M65">
            <v>155</v>
          </cell>
          <cell r="N65">
            <v>327</v>
          </cell>
        </row>
        <row r="66">
          <cell r="C66" t="str">
            <v>0217</v>
          </cell>
          <cell r="D66" t="str">
            <v>Northcrest Elementary School</v>
          </cell>
          <cell r="E66">
            <v>2</v>
          </cell>
          <cell r="F66">
            <v>85</v>
          </cell>
          <cell r="G66">
            <v>129</v>
          </cell>
          <cell r="H66">
            <v>83</v>
          </cell>
          <cell r="I66">
            <v>52</v>
          </cell>
          <cell r="J66">
            <v>2</v>
          </cell>
          <cell r="K66">
            <v>121</v>
          </cell>
          <cell r="L66">
            <v>173</v>
          </cell>
          <cell r="M66">
            <v>301</v>
          </cell>
          <cell r="N66">
            <v>474</v>
          </cell>
        </row>
        <row r="67">
          <cell r="C67" t="str">
            <v>0219</v>
          </cell>
          <cell r="D67" t="str">
            <v>Northrop High School</v>
          </cell>
          <cell r="E67">
            <v>5</v>
          </cell>
          <cell r="F67">
            <v>78</v>
          </cell>
          <cell r="G67">
            <v>318</v>
          </cell>
          <cell r="H67">
            <v>273</v>
          </cell>
          <cell r="I67">
            <v>134</v>
          </cell>
          <cell r="J67">
            <v>3</v>
          </cell>
          <cell r="K67">
            <v>1286</v>
          </cell>
          <cell r="L67">
            <v>1033</v>
          </cell>
          <cell r="M67">
            <v>1064</v>
          </cell>
          <cell r="N67">
            <v>2097</v>
          </cell>
        </row>
        <row r="68">
          <cell r="C68" t="str">
            <v>0221</v>
          </cell>
          <cell r="D68" t="str">
            <v>Francis M Price Elementary School</v>
          </cell>
          <cell r="F68">
            <v>11</v>
          </cell>
          <cell r="G68">
            <v>44</v>
          </cell>
          <cell r="H68">
            <v>95</v>
          </cell>
          <cell r="I68">
            <v>59</v>
          </cell>
          <cell r="J68">
            <v>1</v>
          </cell>
          <cell r="K68">
            <v>316</v>
          </cell>
          <cell r="L68">
            <v>216</v>
          </cell>
          <cell r="M68">
            <v>310</v>
          </cell>
          <cell r="N68">
            <v>526</v>
          </cell>
        </row>
        <row r="69">
          <cell r="C69" t="str">
            <v>0233</v>
          </cell>
          <cell r="D69" t="str">
            <v>Saint Joseph Central School</v>
          </cell>
          <cell r="E69">
            <v>1</v>
          </cell>
          <cell r="F69">
            <v>11</v>
          </cell>
          <cell r="G69">
            <v>37</v>
          </cell>
          <cell r="H69">
            <v>32</v>
          </cell>
          <cell r="I69">
            <v>52</v>
          </cell>
          <cell r="J69">
            <v>4</v>
          </cell>
          <cell r="K69">
            <v>300</v>
          </cell>
          <cell r="L69">
            <v>262</v>
          </cell>
          <cell r="M69">
            <v>175</v>
          </cell>
          <cell r="N69">
            <v>437</v>
          </cell>
        </row>
        <row r="70">
          <cell r="C70" t="str">
            <v>0239</v>
          </cell>
          <cell r="D70" t="str">
            <v>Robert C Harris Elementary School</v>
          </cell>
          <cell r="E70">
            <v>2</v>
          </cell>
          <cell r="F70">
            <v>9</v>
          </cell>
          <cell r="G70">
            <v>70</v>
          </cell>
          <cell r="H70">
            <v>48</v>
          </cell>
          <cell r="I70">
            <v>38</v>
          </cell>
          <cell r="J70">
            <v>1</v>
          </cell>
          <cell r="K70">
            <v>251</v>
          </cell>
          <cell r="L70">
            <v>201</v>
          </cell>
          <cell r="M70">
            <v>218</v>
          </cell>
          <cell r="N70">
            <v>419</v>
          </cell>
        </row>
        <row r="71">
          <cell r="C71" t="str">
            <v>0240</v>
          </cell>
          <cell r="D71" t="str">
            <v>Shawnee Middle School</v>
          </cell>
          <cell r="E71">
            <v>3</v>
          </cell>
          <cell r="F71">
            <v>42</v>
          </cell>
          <cell r="G71">
            <v>124</v>
          </cell>
          <cell r="H71">
            <v>126</v>
          </cell>
          <cell r="I71">
            <v>69</v>
          </cell>
          <cell r="J71">
            <v>1</v>
          </cell>
          <cell r="K71">
            <v>311</v>
          </cell>
          <cell r="L71">
            <v>261</v>
          </cell>
          <cell r="M71">
            <v>415</v>
          </cell>
          <cell r="N71">
            <v>676</v>
          </cell>
        </row>
        <row r="72">
          <cell r="C72" t="str">
            <v>0241</v>
          </cell>
          <cell r="D72" t="str">
            <v>Whitney M Young Early Childhood</v>
          </cell>
          <cell r="E72">
            <v>1</v>
          </cell>
          <cell r="F72">
            <v>9</v>
          </cell>
          <cell r="G72">
            <v>73</v>
          </cell>
          <cell r="H72">
            <v>43</v>
          </cell>
          <cell r="I72">
            <v>17</v>
          </cell>
          <cell r="J72">
            <v>3</v>
          </cell>
          <cell r="K72">
            <v>95</v>
          </cell>
          <cell r="L72">
            <v>105</v>
          </cell>
          <cell r="M72">
            <v>136</v>
          </cell>
          <cell r="N72">
            <v>241</v>
          </cell>
        </row>
        <row r="73">
          <cell r="C73" t="str">
            <v>0249</v>
          </cell>
          <cell r="D73" t="str">
            <v>Levan R Scott Academy</v>
          </cell>
          <cell r="F73">
            <v>55</v>
          </cell>
          <cell r="G73">
            <v>171</v>
          </cell>
          <cell r="H73">
            <v>103</v>
          </cell>
          <cell r="I73">
            <v>22</v>
          </cell>
          <cell r="K73">
            <v>23</v>
          </cell>
          <cell r="L73">
            <v>65</v>
          </cell>
          <cell r="M73">
            <v>309</v>
          </cell>
          <cell r="N73">
            <v>374</v>
          </cell>
        </row>
        <row r="74">
          <cell r="C74" t="str">
            <v>0253</v>
          </cell>
          <cell r="D74" t="str">
            <v>South Wayne Elementary School</v>
          </cell>
          <cell r="E74">
            <v>1</v>
          </cell>
          <cell r="F74">
            <v>16</v>
          </cell>
          <cell r="G74">
            <v>114</v>
          </cell>
          <cell r="H74">
            <v>105</v>
          </cell>
          <cell r="I74">
            <v>57</v>
          </cell>
          <cell r="K74">
            <v>88</v>
          </cell>
          <cell r="L74">
            <v>67</v>
          </cell>
          <cell r="M74">
            <v>314</v>
          </cell>
          <cell r="N74">
            <v>381</v>
          </cell>
        </row>
        <row r="75">
          <cell r="C75" t="str">
            <v>0257</v>
          </cell>
          <cell r="D75" t="str">
            <v>Study Elementary School</v>
          </cell>
          <cell r="E75">
            <v>2</v>
          </cell>
          <cell r="F75">
            <v>11</v>
          </cell>
          <cell r="G75">
            <v>59</v>
          </cell>
          <cell r="H75">
            <v>75</v>
          </cell>
          <cell r="I75">
            <v>30</v>
          </cell>
          <cell r="J75">
            <v>1</v>
          </cell>
          <cell r="K75">
            <v>124</v>
          </cell>
          <cell r="L75">
            <v>42</v>
          </cell>
          <cell r="M75">
            <v>260</v>
          </cell>
          <cell r="N75">
            <v>302</v>
          </cell>
        </row>
        <row r="76">
          <cell r="C76" t="str">
            <v>0265</v>
          </cell>
          <cell r="D76" t="str">
            <v>Washington Elementary School</v>
          </cell>
          <cell r="F76">
            <v>2</v>
          </cell>
          <cell r="G76">
            <v>51</v>
          </cell>
          <cell r="H76">
            <v>44</v>
          </cell>
          <cell r="I76">
            <v>39</v>
          </cell>
          <cell r="K76">
            <v>120</v>
          </cell>
          <cell r="L76">
            <v>59</v>
          </cell>
          <cell r="M76">
            <v>197</v>
          </cell>
          <cell r="N76">
            <v>256</v>
          </cell>
        </row>
        <row r="77">
          <cell r="C77" t="str">
            <v>0269</v>
          </cell>
          <cell r="D77" t="str">
            <v>Washington Center Elementary Sch</v>
          </cell>
          <cell r="E77">
            <v>1</v>
          </cell>
          <cell r="F77">
            <v>17</v>
          </cell>
          <cell r="G77">
            <v>39</v>
          </cell>
          <cell r="H77">
            <v>56</v>
          </cell>
          <cell r="I77">
            <v>45</v>
          </cell>
          <cell r="J77">
            <v>3</v>
          </cell>
          <cell r="K77">
            <v>363</v>
          </cell>
          <cell r="L77">
            <v>250</v>
          </cell>
          <cell r="M77">
            <v>274</v>
          </cell>
          <cell r="N77">
            <v>524</v>
          </cell>
        </row>
        <row r="78">
          <cell r="C78" t="str">
            <v>0270</v>
          </cell>
          <cell r="D78" t="str">
            <v>Lincoln Elementary School</v>
          </cell>
          <cell r="E78">
            <v>2</v>
          </cell>
          <cell r="F78">
            <v>38</v>
          </cell>
          <cell r="G78">
            <v>153</v>
          </cell>
          <cell r="H78">
            <v>122</v>
          </cell>
          <cell r="I78">
            <v>79</v>
          </cell>
          <cell r="K78">
            <v>310</v>
          </cell>
          <cell r="L78">
            <v>285</v>
          </cell>
          <cell r="M78">
            <v>419</v>
          </cell>
          <cell r="N78">
            <v>704</v>
          </cell>
        </row>
        <row r="79">
          <cell r="C79" t="str">
            <v>0273</v>
          </cell>
          <cell r="D79" t="str">
            <v>Waynedale Elementary School</v>
          </cell>
          <cell r="E79">
            <v>2</v>
          </cell>
          <cell r="F79">
            <v>111</v>
          </cell>
          <cell r="G79">
            <v>87</v>
          </cell>
          <cell r="H79">
            <v>34</v>
          </cell>
          <cell r="I79">
            <v>46</v>
          </cell>
          <cell r="J79">
            <v>1</v>
          </cell>
          <cell r="K79">
            <v>209</v>
          </cell>
          <cell r="L79">
            <v>158</v>
          </cell>
          <cell r="M79">
            <v>332</v>
          </cell>
          <cell r="N79">
            <v>490</v>
          </cell>
        </row>
        <row r="80">
          <cell r="C80" t="str">
            <v>0275</v>
          </cell>
          <cell r="D80" t="str">
            <v>Arlington Elementary School</v>
          </cell>
          <cell r="E80">
            <v>1</v>
          </cell>
          <cell r="F80">
            <v>14</v>
          </cell>
          <cell r="G80">
            <v>102</v>
          </cell>
          <cell r="H80">
            <v>58</v>
          </cell>
          <cell r="I80">
            <v>39</v>
          </cell>
          <cell r="K80">
            <v>257</v>
          </cell>
          <cell r="L80">
            <v>253</v>
          </cell>
          <cell r="M80">
            <v>218</v>
          </cell>
          <cell r="N80">
            <v>471</v>
          </cell>
        </row>
        <row r="81">
          <cell r="C81" t="str">
            <v>0043</v>
          </cell>
          <cell r="D81" t="str">
            <v>Prince Chapman Academy</v>
          </cell>
          <cell r="F81">
            <v>262</v>
          </cell>
          <cell r="G81">
            <v>243</v>
          </cell>
          <cell r="H81">
            <v>106</v>
          </cell>
          <cell r="I81">
            <v>44</v>
          </cell>
          <cell r="K81">
            <v>51</v>
          </cell>
          <cell r="L81">
            <v>115</v>
          </cell>
          <cell r="M81">
            <v>591</v>
          </cell>
          <cell r="N81">
            <v>706</v>
          </cell>
        </row>
        <row r="82">
          <cell r="C82" t="str">
            <v>0049</v>
          </cell>
          <cell r="D82" t="str">
            <v>Leo Junior/Senior High School</v>
          </cell>
          <cell r="E82">
            <v>4</v>
          </cell>
          <cell r="F82">
            <v>28</v>
          </cell>
          <cell r="G82">
            <v>26</v>
          </cell>
          <cell r="H82">
            <v>45</v>
          </cell>
          <cell r="I82">
            <v>41</v>
          </cell>
          <cell r="K82">
            <v>1160</v>
          </cell>
          <cell r="L82">
            <v>1094</v>
          </cell>
          <cell r="M82">
            <v>210</v>
          </cell>
          <cell r="N82">
            <v>1304</v>
          </cell>
        </row>
        <row r="83">
          <cell r="C83" t="str">
            <v>0053</v>
          </cell>
          <cell r="D83" t="str">
            <v>Leo Elementary School</v>
          </cell>
          <cell r="F83">
            <v>11</v>
          </cell>
          <cell r="G83">
            <v>6</v>
          </cell>
          <cell r="H83">
            <v>27</v>
          </cell>
          <cell r="I83">
            <v>16</v>
          </cell>
          <cell r="K83">
            <v>535</v>
          </cell>
          <cell r="L83">
            <v>500</v>
          </cell>
          <cell r="M83">
            <v>95</v>
          </cell>
          <cell r="N83">
            <v>595</v>
          </cell>
        </row>
        <row r="84">
          <cell r="C84" t="str">
            <v>0081</v>
          </cell>
          <cell r="D84" t="str">
            <v>Heritage Jr/Sr High School</v>
          </cell>
          <cell r="E84">
            <v>7</v>
          </cell>
          <cell r="F84">
            <v>66</v>
          </cell>
          <cell r="G84">
            <v>85</v>
          </cell>
          <cell r="H84">
            <v>48</v>
          </cell>
          <cell r="I84">
            <v>46</v>
          </cell>
          <cell r="K84">
            <v>512</v>
          </cell>
          <cell r="L84">
            <v>395</v>
          </cell>
          <cell r="M84">
            <v>369</v>
          </cell>
          <cell r="N84">
            <v>764</v>
          </cell>
        </row>
        <row r="85">
          <cell r="C85" t="str">
            <v>0083</v>
          </cell>
          <cell r="D85" t="str">
            <v>New Haven Primary School</v>
          </cell>
          <cell r="E85">
            <v>1</v>
          </cell>
          <cell r="F85">
            <v>2</v>
          </cell>
          <cell r="G85">
            <v>53</v>
          </cell>
          <cell r="H85">
            <v>35</v>
          </cell>
          <cell r="I85">
            <v>44</v>
          </cell>
          <cell r="K85">
            <v>354</v>
          </cell>
          <cell r="L85">
            <v>152</v>
          </cell>
          <cell r="M85">
            <v>337</v>
          </cell>
          <cell r="N85">
            <v>489</v>
          </cell>
        </row>
        <row r="86">
          <cell r="C86" t="str">
            <v>0281</v>
          </cell>
          <cell r="D86" t="str">
            <v>Heritage Elementary School</v>
          </cell>
          <cell r="F86">
            <v>6</v>
          </cell>
          <cell r="G86">
            <v>61</v>
          </cell>
          <cell r="H86">
            <v>60</v>
          </cell>
          <cell r="I86">
            <v>28</v>
          </cell>
          <cell r="K86">
            <v>317</v>
          </cell>
          <cell r="L86">
            <v>177</v>
          </cell>
          <cell r="M86">
            <v>295</v>
          </cell>
          <cell r="N86">
            <v>472</v>
          </cell>
        </row>
        <row r="87">
          <cell r="C87" t="str">
            <v>0285</v>
          </cell>
          <cell r="D87" t="str">
            <v>Woodlan Jr/Sr High School</v>
          </cell>
          <cell r="F87">
            <v>51</v>
          </cell>
          <cell r="G87">
            <v>37</v>
          </cell>
          <cell r="H87">
            <v>35</v>
          </cell>
          <cell r="I87">
            <v>31</v>
          </cell>
          <cell r="K87">
            <v>576</v>
          </cell>
          <cell r="L87">
            <v>478</v>
          </cell>
          <cell r="M87">
            <v>252</v>
          </cell>
          <cell r="N87">
            <v>730</v>
          </cell>
        </row>
        <row r="88">
          <cell r="C88" t="str">
            <v>0291</v>
          </cell>
          <cell r="D88" t="str">
            <v>Cedarville Elementary School</v>
          </cell>
          <cell r="E88">
            <v>2</v>
          </cell>
          <cell r="F88">
            <v>4</v>
          </cell>
          <cell r="G88">
            <v>8</v>
          </cell>
          <cell r="H88">
            <v>26</v>
          </cell>
          <cell r="I88">
            <v>23</v>
          </cell>
          <cell r="K88">
            <v>642</v>
          </cell>
          <cell r="L88">
            <v>568</v>
          </cell>
          <cell r="M88">
            <v>137</v>
          </cell>
          <cell r="N88">
            <v>705</v>
          </cell>
        </row>
        <row r="89">
          <cell r="C89" t="str">
            <v>0294</v>
          </cell>
          <cell r="D89" t="str">
            <v>Paul Harding Jr High School</v>
          </cell>
          <cell r="F89">
            <v>135</v>
          </cell>
          <cell r="G89">
            <v>130</v>
          </cell>
          <cell r="H89">
            <v>49</v>
          </cell>
          <cell r="I89">
            <v>11</v>
          </cell>
          <cell r="K89">
            <v>22</v>
          </cell>
          <cell r="L89">
            <v>28</v>
          </cell>
          <cell r="M89">
            <v>319</v>
          </cell>
          <cell r="N89">
            <v>347</v>
          </cell>
        </row>
        <row r="90">
          <cell r="C90" t="str">
            <v>0297</v>
          </cell>
          <cell r="D90" t="str">
            <v>New Haven High School</v>
          </cell>
          <cell r="E90">
            <v>1</v>
          </cell>
          <cell r="F90">
            <v>40</v>
          </cell>
          <cell r="G90">
            <v>300</v>
          </cell>
          <cell r="H90">
            <v>99</v>
          </cell>
          <cell r="I90">
            <v>56</v>
          </cell>
          <cell r="J90">
            <v>1</v>
          </cell>
          <cell r="K90">
            <v>517</v>
          </cell>
          <cell r="L90">
            <v>389</v>
          </cell>
          <cell r="M90">
            <v>625</v>
          </cell>
          <cell r="N90">
            <v>1014</v>
          </cell>
        </row>
        <row r="91">
          <cell r="C91" t="str">
            <v>0301</v>
          </cell>
          <cell r="D91" t="str">
            <v>New Haven Middle School</v>
          </cell>
          <cell r="E91">
            <v>3</v>
          </cell>
          <cell r="F91">
            <v>4</v>
          </cell>
          <cell r="G91">
            <v>54</v>
          </cell>
          <cell r="H91">
            <v>37</v>
          </cell>
          <cell r="I91">
            <v>26</v>
          </cell>
          <cell r="K91">
            <v>367</v>
          </cell>
          <cell r="L91">
            <v>180</v>
          </cell>
          <cell r="M91">
            <v>311</v>
          </cell>
          <cell r="N91">
            <v>491</v>
          </cell>
        </row>
        <row r="92">
          <cell r="C92" t="str">
            <v>0305</v>
          </cell>
          <cell r="D92" t="str">
            <v>New Haven Intermediate School</v>
          </cell>
          <cell r="F92">
            <v>1</v>
          </cell>
          <cell r="G92">
            <v>53</v>
          </cell>
          <cell r="H92">
            <v>38</v>
          </cell>
          <cell r="I92">
            <v>28</v>
          </cell>
          <cell r="K92">
            <v>337</v>
          </cell>
          <cell r="L92">
            <v>153</v>
          </cell>
          <cell r="M92">
            <v>304</v>
          </cell>
          <cell r="N92">
            <v>457</v>
          </cell>
        </row>
        <row r="93">
          <cell r="C93" t="str">
            <v>0310</v>
          </cell>
          <cell r="D93" t="str">
            <v>Southwick Elementary School</v>
          </cell>
          <cell r="F93">
            <v>249</v>
          </cell>
          <cell r="G93">
            <v>194</v>
          </cell>
          <cell r="H93">
            <v>83</v>
          </cell>
          <cell r="I93">
            <v>38</v>
          </cell>
          <cell r="K93">
            <v>59</v>
          </cell>
          <cell r="L93">
            <v>133</v>
          </cell>
          <cell r="M93">
            <v>490</v>
          </cell>
          <cell r="N93">
            <v>623</v>
          </cell>
        </row>
        <row r="94">
          <cell r="C94" t="str">
            <v>0318</v>
          </cell>
          <cell r="D94" t="str">
            <v>Park Hill Learning Center</v>
          </cell>
          <cell r="F94">
            <v>1</v>
          </cell>
          <cell r="G94">
            <v>7</v>
          </cell>
          <cell r="H94">
            <v>6</v>
          </cell>
          <cell r="I94">
            <v>1</v>
          </cell>
          <cell r="K94">
            <v>47</v>
          </cell>
          <cell r="L94">
            <v>45</v>
          </cell>
          <cell r="M94">
            <v>17</v>
          </cell>
          <cell r="N94">
            <v>62</v>
          </cell>
        </row>
        <row r="95">
          <cell r="C95" t="str">
            <v>0323</v>
          </cell>
          <cell r="D95" t="str">
            <v>Woodlan Elementary School</v>
          </cell>
          <cell r="F95">
            <v>2</v>
          </cell>
          <cell r="G95">
            <v>7</v>
          </cell>
          <cell r="H95">
            <v>25</v>
          </cell>
          <cell r="I95">
            <v>10</v>
          </cell>
          <cell r="J95">
            <v>1</v>
          </cell>
          <cell r="K95">
            <v>457</v>
          </cell>
          <cell r="L95">
            <v>328</v>
          </cell>
          <cell r="M95">
            <v>174</v>
          </cell>
          <cell r="N95">
            <v>502</v>
          </cell>
        </row>
        <row r="96">
          <cell r="C96" t="str">
            <v>0394</v>
          </cell>
          <cell r="D96" t="str">
            <v>East Allen University</v>
          </cell>
          <cell r="F96">
            <v>62</v>
          </cell>
          <cell r="G96">
            <v>41</v>
          </cell>
          <cell r="H96">
            <v>37</v>
          </cell>
          <cell r="I96">
            <v>21</v>
          </cell>
          <cell r="K96">
            <v>147</v>
          </cell>
          <cell r="L96">
            <v>138</v>
          </cell>
          <cell r="M96">
            <v>170</v>
          </cell>
          <cell r="N96">
            <v>308</v>
          </cell>
        </row>
        <row r="97">
          <cell r="C97" t="str">
            <v>0328</v>
          </cell>
          <cell r="D97" t="str">
            <v>Clifty Creek Elementary School</v>
          </cell>
          <cell r="E97">
            <v>2</v>
          </cell>
          <cell r="F97">
            <v>10</v>
          </cell>
          <cell r="G97">
            <v>16</v>
          </cell>
          <cell r="H97">
            <v>107</v>
          </cell>
          <cell r="I97">
            <v>22</v>
          </cell>
          <cell r="K97">
            <v>295</v>
          </cell>
          <cell r="L97">
            <v>94</v>
          </cell>
          <cell r="M97">
            <v>358</v>
          </cell>
          <cell r="N97">
            <v>452</v>
          </cell>
        </row>
        <row r="98">
          <cell r="C98" t="str">
            <v>0346</v>
          </cell>
          <cell r="D98" t="str">
            <v>CSA Lincoln Campus</v>
          </cell>
          <cell r="E98">
            <v>1</v>
          </cell>
          <cell r="F98">
            <v>10</v>
          </cell>
          <cell r="G98">
            <v>7</v>
          </cell>
          <cell r="H98">
            <v>29</v>
          </cell>
          <cell r="I98">
            <v>10</v>
          </cell>
          <cell r="J98">
            <v>3</v>
          </cell>
          <cell r="K98">
            <v>285</v>
          </cell>
          <cell r="L98">
            <v>222</v>
          </cell>
          <cell r="M98">
            <v>123</v>
          </cell>
          <cell r="N98">
            <v>345</v>
          </cell>
        </row>
        <row r="99">
          <cell r="C99" t="str">
            <v>0353</v>
          </cell>
          <cell r="D99" t="str">
            <v>Mount Healthy Elementary School</v>
          </cell>
          <cell r="E99">
            <v>1</v>
          </cell>
          <cell r="F99">
            <v>1</v>
          </cell>
          <cell r="G99">
            <v>1</v>
          </cell>
          <cell r="H99">
            <v>30</v>
          </cell>
          <cell r="I99">
            <v>17</v>
          </cell>
          <cell r="K99">
            <v>412</v>
          </cell>
          <cell r="L99">
            <v>257</v>
          </cell>
          <cell r="M99">
            <v>205</v>
          </cell>
          <cell r="N99">
            <v>462</v>
          </cell>
        </row>
        <row r="100">
          <cell r="C100" t="str">
            <v>0354</v>
          </cell>
          <cell r="D100" t="str">
            <v>Richard L Johnson Early Educ Cntr</v>
          </cell>
          <cell r="E100">
            <v>1</v>
          </cell>
          <cell r="F100">
            <v>3</v>
          </cell>
          <cell r="G100">
            <v>1</v>
          </cell>
          <cell r="H100">
            <v>33</v>
          </cell>
          <cell r="I100">
            <v>2</v>
          </cell>
          <cell r="K100">
            <v>69</v>
          </cell>
          <cell r="L100">
            <v>14</v>
          </cell>
          <cell r="M100">
            <v>95</v>
          </cell>
          <cell r="N100">
            <v>109</v>
          </cell>
        </row>
        <row r="101">
          <cell r="C101" t="str">
            <v>0357</v>
          </cell>
          <cell r="D101" t="str">
            <v>Parkside Elementary School</v>
          </cell>
          <cell r="E101">
            <v>4</v>
          </cell>
          <cell r="F101">
            <v>124</v>
          </cell>
          <cell r="G101">
            <v>13</v>
          </cell>
          <cell r="H101">
            <v>192</v>
          </cell>
          <cell r="I101">
            <v>33</v>
          </cell>
          <cell r="J101">
            <v>1</v>
          </cell>
          <cell r="K101">
            <v>435</v>
          </cell>
          <cell r="L101">
            <v>473</v>
          </cell>
          <cell r="M101">
            <v>329</v>
          </cell>
          <cell r="N101">
            <v>802</v>
          </cell>
        </row>
        <row r="102">
          <cell r="C102" t="str">
            <v>0363</v>
          </cell>
          <cell r="D102" t="str">
            <v>W D Richards Elementary School</v>
          </cell>
          <cell r="E102">
            <v>3</v>
          </cell>
          <cell r="F102">
            <v>12</v>
          </cell>
          <cell r="G102">
            <v>9</v>
          </cell>
          <cell r="H102">
            <v>113</v>
          </cell>
          <cell r="I102">
            <v>20</v>
          </cell>
          <cell r="J102">
            <v>2</v>
          </cell>
          <cell r="K102">
            <v>431</v>
          </cell>
          <cell r="L102">
            <v>330</v>
          </cell>
          <cell r="M102">
            <v>260</v>
          </cell>
          <cell r="N102">
            <v>590</v>
          </cell>
        </row>
        <row r="103">
          <cell r="C103" t="str">
            <v>0366</v>
          </cell>
          <cell r="D103" t="str">
            <v>Rockcreek Elementary School</v>
          </cell>
          <cell r="E103">
            <v>2</v>
          </cell>
          <cell r="G103">
            <v>4</v>
          </cell>
          <cell r="H103">
            <v>22</v>
          </cell>
          <cell r="I103">
            <v>10</v>
          </cell>
          <cell r="K103">
            <v>330</v>
          </cell>
          <cell r="L103">
            <v>232</v>
          </cell>
          <cell r="M103">
            <v>136</v>
          </cell>
          <cell r="N103">
            <v>368</v>
          </cell>
        </row>
        <row r="104">
          <cell r="C104" t="str">
            <v>0369</v>
          </cell>
          <cell r="D104" t="str">
            <v>Lillian Schmitt Elementary School</v>
          </cell>
          <cell r="E104">
            <v>2</v>
          </cell>
          <cell r="F104">
            <v>19</v>
          </cell>
          <cell r="G104">
            <v>25</v>
          </cell>
          <cell r="H104">
            <v>79</v>
          </cell>
          <cell r="I104">
            <v>51</v>
          </cell>
          <cell r="J104">
            <v>1</v>
          </cell>
          <cell r="K104">
            <v>527</v>
          </cell>
          <cell r="L104">
            <v>208</v>
          </cell>
          <cell r="M104">
            <v>496</v>
          </cell>
          <cell r="N104">
            <v>704</v>
          </cell>
        </row>
        <row r="105">
          <cell r="C105" t="str">
            <v>0371</v>
          </cell>
          <cell r="D105" t="str">
            <v>L F Smith Elementary</v>
          </cell>
          <cell r="F105">
            <v>17</v>
          </cell>
          <cell r="G105">
            <v>16</v>
          </cell>
          <cell r="H105">
            <v>57</v>
          </cell>
          <cell r="I105">
            <v>29</v>
          </cell>
          <cell r="J105">
            <v>1</v>
          </cell>
          <cell r="K105">
            <v>410</v>
          </cell>
          <cell r="L105">
            <v>190</v>
          </cell>
          <cell r="M105">
            <v>340</v>
          </cell>
          <cell r="N105">
            <v>530</v>
          </cell>
        </row>
        <row r="106">
          <cell r="C106" t="str">
            <v>0375</v>
          </cell>
          <cell r="D106" t="str">
            <v>CSA Fodrea Campus</v>
          </cell>
          <cell r="E106">
            <v>1</v>
          </cell>
          <cell r="F106">
            <v>58</v>
          </cell>
          <cell r="G106">
            <v>4</v>
          </cell>
          <cell r="H106">
            <v>42</v>
          </cell>
          <cell r="I106">
            <v>16</v>
          </cell>
          <cell r="J106">
            <v>1</v>
          </cell>
          <cell r="K106">
            <v>248</v>
          </cell>
          <cell r="L106">
            <v>205</v>
          </cell>
          <cell r="M106">
            <v>165</v>
          </cell>
          <cell r="N106">
            <v>370</v>
          </cell>
        </row>
        <row r="107">
          <cell r="C107" t="str">
            <v>0377</v>
          </cell>
          <cell r="D107" t="str">
            <v>Taylorsville Elementary School</v>
          </cell>
          <cell r="E107">
            <v>2</v>
          </cell>
          <cell r="F107">
            <v>2</v>
          </cell>
          <cell r="G107">
            <v>6</v>
          </cell>
          <cell r="H107">
            <v>251</v>
          </cell>
          <cell r="I107">
            <v>19</v>
          </cell>
          <cell r="J107">
            <v>1</v>
          </cell>
          <cell r="K107">
            <v>343</v>
          </cell>
          <cell r="L107">
            <v>141</v>
          </cell>
          <cell r="M107">
            <v>483</v>
          </cell>
          <cell r="N107">
            <v>624</v>
          </cell>
        </row>
        <row r="108">
          <cell r="C108" t="str">
            <v>0390</v>
          </cell>
          <cell r="D108" t="str">
            <v>Central Middle School</v>
          </cell>
          <cell r="E108">
            <v>2</v>
          </cell>
          <cell r="F108">
            <v>32</v>
          </cell>
          <cell r="G108">
            <v>22</v>
          </cell>
          <cell r="H108">
            <v>82</v>
          </cell>
          <cell r="I108">
            <v>41</v>
          </cell>
          <cell r="K108">
            <v>639</v>
          </cell>
          <cell r="L108">
            <v>482</v>
          </cell>
          <cell r="M108">
            <v>336</v>
          </cell>
          <cell r="N108">
            <v>818</v>
          </cell>
        </row>
        <row r="109">
          <cell r="C109" t="str">
            <v>0392</v>
          </cell>
          <cell r="D109" t="str">
            <v>Southside Elementary School</v>
          </cell>
          <cell r="E109">
            <v>9</v>
          </cell>
          <cell r="F109">
            <v>231</v>
          </cell>
          <cell r="G109">
            <v>11</v>
          </cell>
          <cell r="H109">
            <v>99</v>
          </cell>
          <cell r="I109">
            <v>26</v>
          </cell>
          <cell r="J109">
            <v>1</v>
          </cell>
          <cell r="K109">
            <v>575</v>
          </cell>
          <cell r="L109">
            <v>743</v>
          </cell>
          <cell r="M109">
            <v>209</v>
          </cell>
          <cell r="N109">
            <v>952</v>
          </cell>
        </row>
        <row r="110">
          <cell r="C110" t="str">
            <v>0395</v>
          </cell>
          <cell r="D110" t="str">
            <v>Northside Middle School</v>
          </cell>
          <cell r="E110">
            <v>3</v>
          </cell>
          <cell r="F110">
            <v>61</v>
          </cell>
          <cell r="G110">
            <v>12</v>
          </cell>
          <cell r="H110">
            <v>154</v>
          </cell>
          <cell r="I110">
            <v>33</v>
          </cell>
          <cell r="K110">
            <v>622</v>
          </cell>
          <cell r="L110">
            <v>540</v>
          </cell>
          <cell r="M110">
            <v>345</v>
          </cell>
          <cell r="N110">
            <v>885</v>
          </cell>
        </row>
        <row r="111">
          <cell r="C111" t="str">
            <v>0397</v>
          </cell>
          <cell r="D111" t="str">
            <v>Columbus North High School</v>
          </cell>
          <cell r="E111">
            <v>6</v>
          </cell>
          <cell r="F111">
            <v>126</v>
          </cell>
          <cell r="G111">
            <v>44</v>
          </cell>
          <cell r="H111">
            <v>262</v>
          </cell>
          <cell r="I111">
            <v>79</v>
          </cell>
          <cell r="J111">
            <v>2</v>
          </cell>
          <cell r="K111">
            <v>1498</v>
          </cell>
          <cell r="L111">
            <v>1370</v>
          </cell>
          <cell r="M111">
            <v>647</v>
          </cell>
          <cell r="N111">
            <v>2017</v>
          </cell>
        </row>
        <row r="112">
          <cell r="C112" t="str">
            <v>0399</v>
          </cell>
          <cell r="D112" t="str">
            <v>Columbus East High School</v>
          </cell>
          <cell r="E112">
            <v>2</v>
          </cell>
          <cell r="F112">
            <v>24</v>
          </cell>
          <cell r="G112">
            <v>40</v>
          </cell>
          <cell r="H112">
            <v>107</v>
          </cell>
          <cell r="I112">
            <v>84</v>
          </cell>
          <cell r="J112">
            <v>1</v>
          </cell>
          <cell r="K112">
            <v>1276</v>
          </cell>
          <cell r="L112">
            <v>1050</v>
          </cell>
          <cell r="M112">
            <v>484</v>
          </cell>
          <cell r="N112">
            <v>1534</v>
          </cell>
        </row>
        <row r="113">
          <cell r="C113" t="str">
            <v>0409</v>
          </cell>
          <cell r="D113" t="str">
            <v>Hope Elementary School</v>
          </cell>
          <cell r="F113">
            <v>1</v>
          </cell>
          <cell r="G113">
            <v>1</v>
          </cell>
          <cell r="H113">
            <v>8</v>
          </cell>
          <cell r="I113">
            <v>6</v>
          </cell>
          <cell r="K113">
            <v>426</v>
          </cell>
          <cell r="L113">
            <v>235</v>
          </cell>
          <cell r="M113">
            <v>207</v>
          </cell>
          <cell r="N113">
            <v>442</v>
          </cell>
        </row>
        <row r="114">
          <cell r="C114" t="str">
            <v>0410</v>
          </cell>
          <cell r="D114" t="str">
            <v>Hauser Jr-Sr High School</v>
          </cell>
          <cell r="F114">
            <v>4</v>
          </cell>
          <cell r="G114">
            <v>1</v>
          </cell>
          <cell r="H114">
            <v>10</v>
          </cell>
          <cell r="I114">
            <v>12</v>
          </cell>
          <cell r="K114">
            <v>394</v>
          </cell>
          <cell r="L114">
            <v>279</v>
          </cell>
          <cell r="M114">
            <v>142</v>
          </cell>
          <cell r="N114">
            <v>421</v>
          </cell>
        </row>
        <row r="115">
          <cell r="C115" t="str">
            <v>0421</v>
          </cell>
          <cell r="D115" t="str">
            <v>Otterbein Elementary School</v>
          </cell>
          <cell r="F115">
            <v>1</v>
          </cell>
          <cell r="G115">
            <v>3</v>
          </cell>
          <cell r="H115">
            <v>19</v>
          </cell>
          <cell r="I115">
            <v>3</v>
          </cell>
          <cell r="K115">
            <v>293</v>
          </cell>
          <cell r="L115">
            <v>213</v>
          </cell>
          <cell r="M115">
            <v>106</v>
          </cell>
          <cell r="N115">
            <v>319</v>
          </cell>
        </row>
        <row r="116">
          <cell r="C116" t="str">
            <v>0433</v>
          </cell>
          <cell r="D116" t="str">
            <v>Boswell Elementary School</v>
          </cell>
          <cell r="E116">
            <v>2</v>
          </cell>
          <cell r="G116">
            <v>1</v>
          </cell>
          <cell r="H116">
            <v>46</v>
          </cell>
          <cell r="I116">
            <v>3</v>
          </cell>
          <cell r="K116">
            <v>114</v>
          </cell>
          <cell r="L116">
            <v>40</v>
          </cell>
          <cell r="M116">
            <v>126</v>
          </cell>
          <cell r="N116">
            <v>166</v>
          </cell>
        </row>
        <row r="117">
          <cell r="C117" t="str">
            <v>0445</v>
          </cell>
          <cell r="D117" t="str">
            <v>Benton Central Jr-Sr High School</v>
          </cell>
          <cell r="F117">
            <v>5</v>
          </cell>
          <cell r="G117">
            <v>5</v>
          </cell>
          <cell r="H117">
            <v>62</v>
          </cell>
          <cell r="I117">
            <v>15</v>
          </cell>
          <cell r="K117">
            <v>823</v>
          </cell>
          <cell r="L117">
            <v>518</v>
          </cell>
          <cell r="M117">
            <v>392</v>
          </cell>
          <cell r="N117">
            <v>910</v>
          </cell>
        </row>
        <row r="118">
          <cell r="C118" t="str">
            <v>0446</v>
          </cell>
          <cell r="D118" t="str">
            <v>Prairie Crossing Elementary School</v>
          </cell>
          <cell r="E118">
            <v>1</v>
          </cell>
          <cell r="G118">
            <v>2</v>
          </cell>
          <cell r="H118">
            <v>34</v>
          </cell>
          <cell r="I118">
            <v>16</v>
          </cell>
          <cell r="K118">
            <v>423</v>
          </cell>
          <cell r="L118">
            <v>205</v>
          </cell>
          <cell r="M118">
            <v>271</v>
          </cell>
          <cell r="N118">
            <v>476</v>
          </cell>
        </row>
        <row r="119">
          <cell r="C119" t="str">
            <v>0485</v>
          </cell>
          <cell r="D119" t="str">
            <v>Montpelier School</v>
          </cell>
          <cell r="F119">
            <v>1</v>
          </cell>
          <cell r="G119">
            <v>2</v>
          </cell>
          <cell r="H119">
            <v>5</v>
          </cell>
          <cell r="I119">
            <v>9</v>
          </cell>
          <cell r="J119">
            <v>1</v>
          </cell>
          <cell r="K119">
            <v>219</v>
          </cell>
          <cell r="L119">
            <v>89</v>
          </cell>
          <cell r="M119">
            <v>148</v>
          </cell>
          <cell r="N119">
            <v>237</v>
          </cell>
        </row>
        <row r="120">
          <cell r="C120" t="str">
            <v>0489</v>
          </cell>
          <cell r="D120" t="str">
            <v>Blackford High School</v>
          </cell>
          <cell r="E120">
            <v>1</v>
          </cell>
          <cell r="F120">
            <v>2</v>
          </cell>
          <cell r="G120">
            <v>2</v>
          </cell>
          <cell r="H120">
            <v>12</v>
          </cell>
          <cell r="I120">
            <v>8</v>
          </cell>
          <cell r="K120">
            <v>533</v>
          </cell>
          <cell r="L120">
            <v>296</v>
          </cell>
          <cell r="M120">
            <v>262</v>
          </cell>
          <cell r="N120">
            <v>558</v>
          </cell>
        </row>
        <row r="121">
          <cell r="C121" t="str">
            <v>0491</v>
          </cell>
          <cell r="D121" t="str">
            <v>Blackford Junior High School</v>
          </cell>
          <cell r="F121">
            <v>1</v>
          </cell>
          <cell r="G121">
            <v>1</v>
          </cell>
          <cell r="H121">
            <v>2</v>
          </cell>
          <cell r="I121">
            <v>8</v>
          </cell>
          <cell r="K121">
            <v>233</v>
          </cell>
          <cell r="L121">
            <v>105</v>
          </cell>
          <cell r="M121">
            <v>140</v>
          </cell>
          <cell r="N121">
            <v>245</v>
          </cell>
        </row>
        <row r="122">
          <cell r="C122" t="str">
            <v>0494</v>
          </cell>
          <cell r="D122" t="str">
            <v>North Side Elementary School</v>
          </cell>
          <cell r="E122">
            <v>2</v>
          </cell>
          <cell r="H122">
            <v>8</v>
          </cell>
          <cell r="I122">
            <v>14</v>
          </cell>
          <cell r="K122">
            <v>256</v>
          </cell>
          <cell r="L122">
            <v>106</v>
          </cell>
          <cell r="M122">
            <v>174</v>
          </cell>
          <cell r="N122">
            <v>280</v>
          </cell>
        </row>
        <row r="123">
          <cell r="C123" t="str">
            <v>0501</v>
          </cell>
          <cell r="D123" t="str">
            <v>Southside Elementary School</v>
          </cell>
          <cell r="E123">
            <v>1</v>
          </cell>
          <cell r="F123">
            <v>1</v>
          </cell>
          <cell r="G123">
            <v>2</v>
          </cell>
          <cell r="H123">
            <v>10</v>
          </cell>
          <cell r="I123">
            <v>16</v>
          </cell>
          <cell r="K123">
            <v>358</v>
          </cell>
          <cell r="L123">
            <v>160</v>
          </cell>
          <cell r="M123">
            <v>228</v>
          </cell>
          <cell r="N123">
            <v>388</v>
          </cell>
        </row>
        <row r="124">
          <cell r="C124" t="str">
            <v>0521</v>
          </cell>
          <cell r="D124" t="str">
            <v>Granville Wells Elementary School</v>
          </cell>
          <cell r="E124">
            <v>1</v>
          </cell>
          <cell r="F124">
            <v>3</v>
          </cell>
          <cell r="G124">
            <v>1</v>
          </cell>
          <cell r="H124">
            <v>15</v>
          </cell>
          <cell r="I124">
            <v>8</v>
          </cell>
          <cell r="J124">
            <v>1</v>
          </cell>
          <cell r="K124">
            <v>445</v>
          </cell>
          <cell r="L124">
            <v>309</v>
          </cell>
          <cell r="M124">
            <v>165</v>
          </cell>
          <cell r="N124">
            <v>474</v>
          </cell>
        </row>
        <row r="125">
          <cell r="C125" t="str">
            <v>0537</v>
          </cell>
          <cell r="D125" t="str">
            <v>Thorntown Elementary School</v>
          </cell>
          <cell r="G125">
            <v>1</v>
          </cell>
          <cell r="H125">
            <v>8</v>
          </cell>
          <cell r="I125">
            <v>11</v>
          </cell>
          <cell r="K125">
            <v>405</v>
          </cell>
          <cell r="L125">
            <v>261</v>
          </cell>
          <cell r="M125">
            <v>164</v>
          </cell>
          <cell r="N125">
            <v>425</v>
          </cell>
        </row>
        <row r="126">
          <cell r="C126" t="str">
            <v>0539</v>
          </cell>
          <cell r="D126" t="str">
            <v>Western Boone Jr-Sr High School</v>
          </cell>
          <cell r="E126">
            <v>1</v>
          </cell>
          <cell r="F126">
            <v>3</v>
          </cell>
          <cell r="G126">
            <v>1</v>
          </cell>
          <cell r="H126">
            <v>25</v>
          </cell>
          <cell r="I126">
            <v>9</v>
          </cell>
          <cell r="J126">
            <v>1</v>
          </cell>
          <cell r="K126">
            <v>770</v>
          </cell>
          <cell r="L126">
            <v>560</v>
          </cell>
          <cell r="M126">
            <v>250</v>
          </cell>
          <cell r="N126">
            <v>810</v>
          </cell>
        </row>
        <row r="127">
          <cell r="C127" t="str">
            <v>0510</v>
          </cell>
          <cell r="D127" t="str">
            <v>Zionsville West Middle School</v>
          </cell>
          <cell r="E127">
            <v>3</v>
          </cell>
          <cell r="F127">
            <v>61</v>
          </cell>
          <cell r="G127">
            <v>43</v>
          </cell>
          <cell r="H127">
            <v>50</v>
          </cell>
          <cell r="I127">
            <v>39</v>
          </cell>
          <cell r="J127">
            <v>1</v>
          </cell>
          <cell r="K127">
            <v>825</v>
          </cell>
          <cell r="L127">
            <v>947</v>
          </cell>
          <cell r="M127">
            <v>75</v>
          </cell>
          <cell r="N127">
            <v>1022</v>
          </cell>
        </row>
        <row r="128">
          <cell r="C128" t="str">
            <v>0511</v>
          </cell>
          <cell r="D128" t="str">
            <v>Zionsville Middle School</v>
          </cell>
          <cell r="E128">
            <v>1</v>
          </cell>
          <cell r="F128">
            <v>40</v>
          </cell>
          <cell r="G128">
            <v>6</v>
          </cell>
          <cell r="H128">
            <v>35</v>
          </cell>
          <cell r="I128">
            <v>59</v>
          </cell>
          <cell r="K128">
            <v>1022</v>
          </cell>
          <cell r="L128">
            <v>1128</v>
          </cell>
          <cell r="M128">
            <v>35</v>
          </cell>
          <cell r="N128">
            <v>1163</v>
          </cell>
        </row>
        <row r="129">
          <cell r="C129" t="str">
            <v>0512</v>
          </cell>
          <cell r="D129" t="str">
            <v>Zionsville Community High School</v>
          </cell>
          <cell r="E129">
            <v>5</v>
          </cell>
          <cell r="F129">
            <v>84</v>
          </cell>
          <cell r="G129">
            <v>36</v>
          </cell>
          <cell r="H129">
            <v>75</v>
          </cell>
          <cell r="I129">
            <v>64</v>
          </cell>
          <cell r="K129">
            <v>1671</v>
          </cell>
          <cell r="L129">
            <v>1835</v>
          </cell>
          <cell r="M129">
            <v>100</v>
          </cell>
          <cell r="N129">
            <v>1935</v>
          </cell>
        </row>
        <row r="130">
          <cell r="C130" t="str">
            <v>0514</v>
          </cell>
          <cell r="D130" t="str">
            <v>Eagle Elementary School</v>
          </cell>
          <cell r="F130">
            <v>41</v>
          </cell>
          <cell r="G130">
            <v>10</v>
          </cell>
          <cell r="H130">
            <v>24</v>
          </cell>
          <cell r="I130">
            <v>27</v>
          </cell>
          <cell r="K130">
            <v>310</v>
          </cell>
          <cell r="L130">
            <v>388</v>
          </cell>
          <cell r="M130">
            <v>24</v>
          </cell>
          <cell r="N130">
            <v>412</v>
          </cell>
        </row>
        <row r="131">
          <cell r="C131" t="str">
            <v>0517</v>
          </cell>
          <cell r="D131" t="str">
            <v>Zionsville Pleasant View Elem Sch</v>
          </cell>
          <cell r="F131">
            <v>17</v>
          </cell>
          <cell r="G131">
            <v>3</v>
          </cell>
          <cell r="H131">
            <v>28</v>
          </cell>
          <cell r="I131">
            <v>38</v>
          </cell>
          <cell r="K131">
            <v>735</v>
          </cell>
          <cell r="L131">
            <v>801</v>
          </cell>
          <cell r="M131">
            <v>20</v>
          </cell>
          <cell r="N131">
            <v>821</v>
          </cell>
        </row>
        <row r="132">
          <cell r="C132" t="str">
            <v>0541</v>
          </cell>
          <cell r="D132" t="str">
            <v>Union Elementary School</v>
          </cell>
          <cell r="E132">
            <v>1</v>
          </cell>
          <cell r="F132">
            <v>30</v>
          </cell>
          <cell r="G132">
            <v>8</v>
          </cell>
          <cell r="H132">
            <v>31</v>
          </cell>
          <cell r="I132">
            <v>22</v>
          </cell>
          <cell r="K132">
            <v>553</v>
          </cell>
          <cell r="L132">
            <v>622</v>
          </cell>
          <cell r="M132">
            <v>23</v>
          </cell>
          <cell r="N132">
            <v>645</v>
          </cell>
        </row>
        <row r="133">
          <cell r="C133" t="str">
            <v>0542</v>
          </cell>
          <cell r="D133" t="str">
            <v>Stonegate Elementary</v>
          </cell>
          <cell r="F133">
            <v>20</v>
          </cell>
          <cell r="G133">
            <v>14</v>
          </cell>
          <cell r="H133">
            <v>21</v>
          </cell>
          <cell r="I133">
            <v>26</v>
          </cell>
          <cell r="J133">
            <v>1</v>
          </cell>
          <cell r="K133">
            <v>420</v>
          </cell>
          <cell r="L133">
            <v>472</v>
          </cell>
          <cell r="M133">
            <v>30</v>
          </cell>
          <cell r="N133">
            <v>502</v>
          </cell>
        </row>
        <row r="134">
          <cell r="C134" t="str">
            <v>0544</v>
          </cell>
          <cell r="D134" t="str">
            <v>Boone Meadow</v>
          </cell>
          <cell r="E134">
            <v>1</v>
          </cell>
          <cell r="F134">
            <v>46</v>
          </cell>
          <cell r="G134">
            <v>12</v>
          </cell>
          <cell r="H134">
            <v>26</v>
          </cell>
          <cell r="I134">
            <v>35</v>
          </cell>
          <cell r="K134">
            <v>311</v>
          </cell>
          <cell r="L134">
            <v>422</v>
          </cell>
          <cell r="M134">
            <v>9</v>
          </cell>
          <cell r="N134">
            <v>431</v>
          </cell>
        </row>
        <row r="135">
          <cell r="C135" t="str">
            <v>0534</v>
          </cell>
          <cell r="D135" t="str">
            <v>Perry Worth Elementary School</v>
          </cell>
          <cell r="E135">
            <v>1</v>
          </cell>
          <cell r="F135">
            <v>6</v>
          </cell>
          <cell r="G135">
            <v>17</v>
          </cell>
          <cell r="H135">
            <v>24</v>
          </cell>
          <cell r="I135">
            <v>26</v>
          </cell>
          <cell r="K135">
            <v>299</v>
          </cell>
          <cell r="L135">
            <v>275</v>
          </cell>
          <cell r="M135">
            <v>98</v>
          </cell>
          <cell r="N135">
            <v>373</v>
          </cell>
        </row>
        <row r="136">
          <cell r="C136" t="str">
            <v>0553</v>
          </cell>
          <cell r="D136" t="str">
            <v>Lebanon Senior High School</v>
          </cell>
          <cell r="E136">
            <v>1</v>
          </cell>
          <cell r="F136">
            <v>7</v>
          </cell>
          <cell r="G136">
            <v>22</v>
          </cell>
          <cell r="H136">
            <v>47</v>
          </cell>
          <cell r="I136">
            <v>24</v>
          </cell>
          <cell r="J136">
            <v>1</v>
          </cell>
          <cell r="K136">
            <v>874</v>
          </cell>
          <cell r="L136">
            <v>642</v>
          </cell>
          <cell r="M136">
            <v>334</v>
          </cell>
          <cell r="N136">
            <v>976</v>
          </cell>
        </row>
        <row r="137">
          <cell r="C137" t="str">
            <v>0557</v>
          </cell>
          <cell r="D137" t="str">
            <v>Lebanon Middle School</v>
          </cell>
          <cell r="E137">
            <v>1</v>
          </cell>
          <cell r="F137">
            <v>8</v>
          </cell>
          <cell r="G137">
            <v>16</v>
          </cell>
          <cell r="H137">
            <v>57</v>
          </cell>
          <cell r="I137">
            <v>29</v>
          </cell>
          <cell r="J137">
            <v>2</v>
          </cell>
          <cell r="K137">
            <v>675</v>
          </cell>
          <cell r="L137">
            <v>478</v>
          </cell>
          <cell r="M137">
            <v>310</v>
          </cell>
          <cell r="N137">
            <v>788</v>
          </cell>
        </row>
        <row r="138">
          <cell r="C138" t="str">
            <v>0561</v>
          </cell>
          <cell r="D138" t="str">
            <v>Central Elementary School</v>
          </cell>
          <cell r="F138">
            <v>3</v>
          </cell>
          <cell r="G138">
            <v>4</v>
          </cell>
          <cell r="H138">
            <v>20</v>
          </cell>
          <cell r="I138">
            <v>6</v>
          </cell>
          <cell r="K138">
            <v>315</v>
          </cell>
          <cell r="L138">
            <v>263</v>
          </cell>
          <cell r="M138">
            <v>85</v>
          </cell>
          <cell r="N138">
            <v>348</v>
          </cell>
        </row>
        <row r="139">
          <cell r="C139" t="str">
            <v>0565</v>
          </cell>
          <cell r="D139" t="str">
            <v>Harney Elementary School</v>
          </cell>
          <cell r="F139">
            <v>2</v>
          </cell>
          <cell r="G139">
            <v>3</v>
          </cell>
          <cell r="H139">
            <v>48</v>
          </cell>
          <cell r="I139">
            <v>17</v>
          </cell>
          <cell r="J139">
            <v>2</v>
          </cell>
          <cell r="K139">
            <v>431</v>
          </cell>
          <cell r="L139">
            <v>288</v>
          </cell>
          <cell r="M139">
            <v>215</v>
          </cell>
          <cell r="N139">
            <v>503</v>
          </cell>
        </row>
        <row r="140">
          <cell r="C140" t="str">
            <v>0569</v>
          </cell>
          <cell r="D140" t="str">
            <v>Hattie B Stokes Elementary School</v>
          </cell>
          <cell r="F140">
            <v>1</v>
          </cell>
          <cell r="G140">
            <v>7</v>
          </cell>
          <cell r="H140">
            <v>36</v>
          </cell>
          <cell r="I140">
            <v>31</v>
          </cell>
          <cell r="K140">
            <v>371</v>
          </cell>
          <cell r="L140">
            <v>161</v>
          </cell>
          <cell r="M140">
            <v>285</v>
          </cell>
          <cell r="N140">
            <v>446</v>
          </cell>
        </row>
        <row r="141">
          <cell r="C141" t="str">
            <v>0571</v>
          </cell>
          <cell r="D141" t="str">
            <v>Brown County Intermediate School</v>
          </cell>
          <cell r="E141">
            <v>3</v>
          </cell>
          <cell r="F141">
            <v>3</v>
          </cell>
          <cell r="G141">
            <v>1</v>
          </cell>
          <cell r="H141">
            <v>5</v>
          </cell>
          <cell r="I141">
            <v>9</v>
          </cell>
          <cell r="K141">
            <v>257</v>
          </cell>
          <cell r="L141">
            <v>116</v>
          </cell>
          <cell r="M141">
            <v>162</v>
          </cell>
          <cell r="N141">
            <v>278</v>
          </cell>
        </row>
        <row r="142">
          <cell r="C142" t="str">
            <v>0573</v>
          </cell>
          <cell r="D142" t="str">
            <v>Brown County High School</v>
          </cell>
          <cell r="E142">
            <v>6</v>
          </cell>
          <cell r="F142">
            <v>4</v>
          </cell>
          <cell r="G142">
            <v>2</v>
          </cell>
          <cell r="H142">
            <v>12</v>
          </cell>
          <cell r="I142">
            <v>15</v>
          </cell>
          <cell r="K142">
            <v>621</v>
          </cell>
          <cell r="L142">
            <v>350</v>
          </cell>
          <cell r="M142">
            <v>310</v>
          </cell>
          <cell r="N142">
            <v>660</v>
          </cell>
        </row>
        <row r="143">
          <cell r="C143" t="str">
            <v>0577</v>
          </cell>
          <cell r="D143" t="str">
            <v>Van Buren Elementary School</v>
          </cell>
          <cell r="E143">
            <v>1</v>
          </cell>
          <cell r="G143">
            <v>2</v>
          </cell>
          <cell r="H143">
            <v>5</v>
          </cell>
          <cell r="I143">
            <v>9</v>
          </cell>
          <cell r="K143">
            <v>202</v>
          </cell>
          <cell r="L143">
            <v>107</v>
          </cell>
          <cell r="M143">
            <v>112</v>
          </cell>
          <cell r="N143">
            <v>219</v>
          </cell>
        </row>
        <row r="144">
          <cell r="C144" t="str">
            <v>0581</v>
          </cell>
          <cell r="D144" t="str">
            <v>Helmsburg Elementary School</v>
          </cell>
          <cell r="E144">
            <v>2</v>
          </cell>
          <cell r="G144">
            <v>1</v>
          </cell>
          <cell r="H144">
            <v>4</v>
          </cell>
          <cell r="I144">
            <v>2</v>
          </cell>
          <cell r="K144">
            <v>213</v>
          </cell>
          <cell r="L144">
            <v>93</v>
          </cell>
          <cell r="M144">
            <v>129</v>
          </cell>
          <cell r="N144">
            <v>222</v>
          </cell>
        </row>
        <row r="145">
          <cell r="C145" t="str">
            <v>0585</v>
          </cell>
          <cell r="D145" t="str">
            <v>Sprunica Elementary School</v>
          </cell>
          <cell r="E145">
            <v>2</v>
          </cell>
          <cell r="F145">
            <v>1</v>
          </cell>
          <cell r="G145">
            <v>3</v>
          </cell>
          <cell r="H145">
            <v>2</v>
          </cell>
          <cell r="I145">
            <v>2</v>
          </cell>
          <cell r="J145">
            <v>1</v>
          </cell>
          <cell r="K145">
            <v>292</v>
          </cell>
          <cell r="L145">
            <v>131</v>
          </cell>
          <cell r="M145">
            <v>172</v>
          </cell>
          <cell r="N145">
            <v>303</v>
          </cell>
        </row>
        <row r="146">
          <cell r="C146" t="str">
            <v>0587</v>
          </cell>
          <cell r="D146" t="str">
            <v>Brown County Junior High</v>
          </cell>
          <cell r="E146">
            <v>2</v>
          </cell>
          <cell r="F146">
            <v>5</v>
          </cell>
          <cell r="H146">
            <v>7</v>
          </cell>
          <cell r="I146">
            <v>4</v>
          </cell>
          <cell r="K146">
            <v>301</v>
          </cell>
          <cell r="L146">
            <v>149</v>
          </cell>
          <cell r="M146">
            <v>170</v>
          </cell>
          <cell r="N146">
            <v>319</v>
          </cell>
        </row>
        <row r="147">
          <cell r="C147" t="str">
            <v>0621</v>
          </cell>
          <cell r="D147" t="str">
            <v>Carroll Senior High School</v>
          </cell>
          <cell r="E147">
            <v>2</v>
          </cell>
          <cell r="G147">
            <v>3</v>
          </cell>
          <cell r="H147">
            <v>13</v>
          </cell>
          <cell r="I147">
            <v>4</v>
          </cell>
          <cell r="K147">
            <v>333</v>
          </cell>
          <cell r="L147">
            <v>236</v>
          </cell>
          <cell r="M147">
            <v>119</v>
          </cell>
          <cell r="N147">
            <v>355</v>
          </cell>
        </row>
        <row r="148">
          <cell r="C148" t="str">
            <v>0623</v>
          </cell>
          <cell r="D148" t="str">
            <v>Carroll Junior High School</v>
          </cell>
          <cell r="G148">
            <v>1</v>
          </cell>
          <cell r="H148">
            <v>4</v>
          </cell>
          <cell r="I148">
            <v>3</v>
          </cell>
          <cell r="J148">
            <v>1</v>
          </cell>
          <cell r="K148">
            <v>162</v>
          </cell>
          <cell r="L148">
            <v>113</v>
          </cell>
          <cell r="M148">
            <v>58</v>
          </cell>
          <cell r="N148">
            <v>171</v>
          </cell>
        </row>
        <row r="149">
          <cell r="C149" t="str">
            <v>0629</v>
          </cell>
          <cell r="D149" t="str">
            <v>Carroll Elementary School</v>
          </cell>
          <cell r="G149">
            <v>6</v>
          </cell>
          <cell r="H149">
            <v>21</v>
          </cell>
          <cell r="I149">
            <v>17</v>
          </cell>
          <cell r="K149">
            <v>540</v>
          </cell>
          <cell r="L149">
            <v>362</v>
          </cell>
          <cell r="M149">
            <v>222</v>
          </cell>
          <cell r="N149">
            <v>584</v>
          </cell>
        </row>
        <row r="150">
          <cell r="C150" t="str">
            <v>0609</v>
          </cell>
          <cell r="D150" t="str">
            <v>Delphi Community Middle School</v>
          </cell>
          <cell r="E150">
            <v>1</v>
          </cell>
          <cell r="G150">
            <v>2</v>
          </cell>
          <cell r="H150">
            <v>32</v>
          </cell>
          <cell r="I150">
            <v>7</v>
          </cell>
          <cell r="K150">
            <v>314</v>
          </cell>
          <cell r="L150">
            <v>191</v>
          </cell>
          <cell r="M150">
            <v>165</v>
          </cell>
          <cell r="N150">
            <v>356</v>
          </cell>
        </row>
        <row r="151">
          <cell r="C151" t="str">
            <v>0637</v>
          </cell>
          <cell r="D151" t="str">
            <v>Delphi Community High School</v>
          </cell>
          <cell r="G151">
            <v>1</v>
          </cell>
          <cell r="H151">
            <v>45</v>
          </cell>
          <cell r="I151">
            <v>5</v>
          </cell>
          <cell r="K151">
            <v>379</v>
          </cell>
          <cell r="L151">
            <v>258</v>
          </cell>
          <cell r="M151">
            <v>172</v>
          </cell>
          <cell r="N151">
            <v>430</v>
          </cell>
        </row>
        <row r="152">
          <cell r="C152" t="str">
            <v>0641</v>
          </cell>
          <cell r="D152" t="str">
            <v>Delphi Community Elementary School</v>
          </cell>
          <cell r="F152">
            <v>1</v>
          </cell>
          <cell r="G152">
            <v>5</v>
          </cell>
          <cell r="H152">
            <v>75</v>
          </cell>
          <cell r="I152">
            <v>21</v>
          </cell>
          <cell r="K152">
            <v>523</v>
          </cell>
          <cell r="L152">
            <v>297</v>
          </cell>
          <cell r="M152">
            <v>328</v>
          </cell>
          <cell r="N152">
            <v>625</v>
          </cell>
        </row>
        <row r="153">
          <cell r="C153" t="str">
            <v>0645</v>
          </cell>
          <cell r="D153" t="str">
            <v>Pioneer Jr-Sr High School</v>
          </cell>
          <cell r="E153">
            <v>2</v>
          </cell>
          <cell r="F153">
            <v>7</v>
          </cell>
          <cell r="G153">
            <v>6</v>
          </cell>
          <cell r="H153">
            <v>21</v>
          </cell>
          <cell r="I153">
            <v>5</v>
          </cell>
          <cell r="K153">
            <v>388</v>
          </cell>
          <cell r="L153">
            <v>264</v>
          </cell>
          <cell r="M153">
            <v>165</v>
          </cell>
          <cell r="N153">
            <v>429</v>
          </cell>
        </row>
        <row r="154">
          <cell r="C154" t="str">
            <v>0649</v>
          </cell>
          <cell r="D154" t="str">
            <v>Pioneer Elementary School</v>
          </cell>
          <cell r="E154">
            <v>3</v>
          </cell>
          <cell r="F154">
            <v>4</v>
          </cell>
          <cell r="G154">
            <v>2</v>
          </cell>
          <cell r="H154">
            <v>24</v>
          </cell>
          <cell r="I154">
            <v>13</v>
          </cell>
          <cell r="K154">
            <v>436</v>
          </cell>
          <cell r="L154">
            <v>261</v>
          </cell>
          <cell r="M154">
            <v>221</v>
          </cell>
          <cell r="N154">
            <v>482</v>
          </cell>
        </row>
        <row r="155">
          <cell r="C155" t="str">
            <v>0673</v>
          </cell>
          <cell r="D155" t="str">
            <v>Galveston Elementary School</v>
          </cell>
          <cell r="E155">
            <v>2</v>
          </cell>
          <cell r="F155">
            <v>2</v>
          </cell>
          <cell r="H155">
            <v>21</v>
          </cell>
          <cell r="I155">
            <v>8</v>
          </cell>
          <cell r="J155">
            <v>2</v>
          </cell>
          <cell r="K155">
            <v>264</v>
          </cell>
          <cell r="L155">
            <v>192</v>
          </cell>
          <cell r="M155">
            <v>107</v>
          </cell>
          <cell r="N155">
            <v>299</v>
          </cell>
        </row>
        <row r="156">
          <cell r="C156" t="str">
            <v>0689</v>
          </cell>
          <cell r="D156" t="str">
            <v>Lewis Cass Jr-Sr High School</v>
          </cell>
          <cell r="F156">
            <v>5</v>
          </cell>
          <cell r="G156">
            <v>6</v>
          </cell>
          <cell r="H156">
            <v>39</v>
          </cell>
          <cell r="I156">
            <v>13</v>
          </cell>
          <cell r="K156">
            <v>605</v>
          </cell>
          <cell r="L156">
            <v>463</v>
          </cell>
          <cell r="M156">
            <v>205</v>
          </cell>
          <cell r="N156">
            <v>668</v>
          </cell>
        </row>
        <row r="157">
          <cell r="C157" t="str">
            <v>0695</v>
          </cell>
          <cell r="D157" t="str">
            <v>Thompson Elementary School</v>
          </cell>
          <cell r="E157">
            <v>1</v>
          </cell>
          <cell r="F157">
            <v>4</v>
          </cell>
          <cell r="G157">
            <v>6</v>
          </cell>
          <cell r="H157">
            <v>20</v>
          </cell>
          <cell r="I157">
            <v>13</v>
          </cell>
          <cell r="K157">
            <v>328</v>
          </cell>
          <cell r="L157">
            <v>190</v>
          </cell>
          <cell r="M157">
            <v>182</v>
          </cell>
          <cell r="N157">
            <v>372</v>
          </cell>
        </row>
        <row r="158">
          <cell r="C158" t="str">
            <v>0701</v>
          </cell>
          <cell r="D158" t="str">
            <v>Logansport Community High School</v>
          </cell>
          <cell r="E158">
            <v>2</v>
          </cell>
          <cell r="F158">
            <v>30</v>
          </cell>
          <cell r="G158">
            <v>14</v>
          </cell>
          <cell r="H158">
            <v>446</v>
          </cell>
          <cell r="I158">
            <v>31</v>
          </cell>
          <cell r="K158">
            <v>712</v>
          </cell>
          <cell r="L158">
            <v>605</v>
          </cell>
          <cell r="M158">
            <v>630</v>
          </cell>
          <cell r="N158">
            <v>1235</v>
          </cell>
        </row>
        <row r="159">
          <cell r="C159" t="str">
            <v>0702</v>
          </cell>
          <cell r="D159" t="str">
            <v>Lincoln Middle School</v>
          </cell>
          <cell r="F159">
            <v>21</v>
          </cell>
          <cell r="H159">
            <v>193</v>
          </cell>
          <cell r="I159">
            <v>14</v>
          </cell>
          <cell r="K159">
            <v>262</v>
          </cell>
          <cell r="L159">
            <v>226</v>
          </cell>
          <cell r="M159">
            <v>264</v>
          </cell>
          <cell r="N159">
            <v>490</v>
          </cell>
        </row>
        <row r="160">
          <cell r="C160" t="str">
            <v>0705</v>
          </cell>
          <cell r="D160" t="str">
            <v>Franklin Elementary School</v>
          </cell>
          <cell r="E160">
            <v>2</v>
          </cell>
          <cell r="F160">
            <v>13</v>
          </cell>
          <cell r="G160">
            <v>4</v>
          </cell>
          <cell r="H160">
            <v>135</v>
          </cell>
          <cell r="I160">
            <v>19</v>
          </cell>
          <cell r="K160">
            <v>241</v>
          </cell>
          <cell r="L160">
            <v>165</v>
          </cell>
          <cell r="M160">
            <v>249</v>
          </cell>
          <cell r="N160">
            <v>414</v>
          </cell>
        </row>
        <row r="161">
          <cell r="C161" t="str">
            <v>0709</v>
          </cell>
          <cell r="D161" t="str">
            <v>Fairview Elementary School</v>
          </cell>
          <cell r="F161">
            <v>3</v>
          </cell>
          <cell r="G161">
            <v>6</v>
          </cell>
          <cell r="H161">
            <v>171</v>
          </cell>
          <cell r="I161">
            <v>10</v>
          </cell>
          <cell r="K161">
            <v>219</v>
          </cell>
          <cell r="L161">
            <v>188</v>
          </cell>
          <cell r="M161">
            <v>221</v>
          </cell>
          <cell r="N161">
            <v>409</v>
          </cell>
        </row>
        <row r="162">
          <cell r="C162" t="str">
            <v>0711</v>
          </cell>
          <cell r="D162" t="str">
            <v>Landis Elementary School</v>
          </cell>
          <cell r="E162">
            <v>1</v>
          </cell>
          <cell r="F162">
            <v>31</v>
          </cell>
          <cell r="G162">
            <v>13</v>
          </cell>
          <cell r="H162">
            <v>328</v>
          </cell>
          <cell r="I162">
            <v>37</v>
          </cell>
          <cell r="K162">
            <v>405</v>
          </cell>
          <cell r="L162">
            <v>387</v>
          </cell>
          <cell r="M162">
            <v>428</v>
          </cell>
          <cell r="N162">
            <v>815</v>
          </cell>
        </row>
        <row r="163">
          <cell r="C163" t="str">
            <v>0713</v>
          </cell>
          <cell r="D163" t="str">
            <v>Columbia Elementary School</v>
          </cell>
          <cell r="F163">
            <v>8</v>
          </cell>
          <cell r="G163">
            <v>9</v>
          </cell>
          <cell r="H163">
            <v>232</v>
          </cell>
          <cell r="I163">
            <v>19</v>
          </cell>
          <cell r="K163">
            <v>190</v>
          </cell>
          <cell r="L163">
            <v>120</v>
          </cell>
          <cell r="M163">
            <v>338</v>
          </cell>
          <cell r="N163">
            <v>458</v>
          </cell>
        </row>
        <row r="164">
          <cell r="C164" t="str">
            <v>0715</v>
          </cell>
          <cell r="D164" t="str">
            <v>Columbia Middle School</v>
          </cell>
          <cell r="E164">
            <v>1</v>
          </cell>
          <cell r="F164">
            <v>6</v>
          </cell>
          <cell r="G164">
            <v>4</v>
          </cell>
          <cell r="H164">
            <v>190</v>
          </cell>
          <cell r="I164">
            <v>19</v>
          </cell>
          <cell r="K164">
            <v>213</v>
          </cell>
          <cell r="L164">
            <v>170</v>
          </cell>
          <cell r="M164">
            <v>263</v>
          </cell>
          <cell r="N164">
            <v>433</v>
          </cell>
        </row>
        <row r="165">
          <cell r="C165" t="str">
            <v>0765</v>
          </cell>
          <cell r="D165" t="str">
            <v>Henryville Jr &amp; Sr High School</v>
          </cell>
          <cell r="F165">
            <v>2</v>
          </cell>
          <cell r="G165">
            <v>3</v>
          </cell>
          <cell r="H165">
            <v>14</v>
          </cell>
          <cell r="I165">
            <v>15</v>
          </cell>
          <cell r="K165">
            <v>491</v>
          </cell>
          <cell r="L165">
            <v>356</v>
          </cell>
          <cell r="M165">
            <v>169</v>
          </cell>
          <cell r="N165">
            <v>525</v>
          </cell>
        </row>
        <row r="166">
          <cell r="C166" t="str">
            <v>0767</v>
          </cell>
          <cell r="D166" t="str">
            <v>Henryville Elementary School</v>
          </cell>
          <cell r="E166">
            <v>4</v>
          </cell>
          <cell r="F166">
            <v>1</v>
          </cell>
          <cell r="G166">
            <v>2</v>
          </cell>
          <cell r="H166">
            <v>13</v>
          </cell>
          <cell r="I166">
            <v>19</v>
          </cell>
          <cell r="K166">
            <v>601</v>
          </cell>
          <cell r="L166">
            <v>361</v>
          </cell>
          <cell r="M166">
            <v>279</v>
          </cell>
          <cell r="N166">
            <v>640</v>
          </cell>
        </row>
        <row r="167">
          <cell r="C167" t="str">
            <v>0777</v>
          </cell>
          <cell r="D167" t="str">
            <v>Silver Creek High School</v>
          </cell>
          <cell r="E167">
            <v>1</v>
          </cell>
          <cell r="F167">
            <v>11</v>
          </cell>
          <cell r="G167">
            <v>4</v>
          </cell>
          <cell r="H167">
            <v>55</v>
          </cell>
          <cell r="I167">
            <v>23</v>
          </cell>
          <cell r="J167">
            <v>1</v>
          </cell>
          <cell r="K167">
            <v>828</v>
          </cell>
          <cell r="L167">
            <v>733</v>
          </cell>
          <cell r="M167">
            <v>190</v>
          </cell>
          <cell r="N167">
            <v>923</v>
          </cell>
        </row>
        <row r="168">
          <cell r="C168" t="str">
            <v>0781</v>
          </cell>
          <cell r="D168" t="str">
            <v>Silver Creek Middle School</v>
          </cell>
          <cell r="E168">
            <v>1</v>
          </cell>
          <cell r="F168">
            <v>9</v>
          </cell>
          <cell r="G168">
            <v>10</v>
          </cell>
          <cell r="H168">
            <v>51</v>
          </cell>
          <cell r="I168">
            <v>28</v>
          </cell>
          <cell r="J168">
            <v>4</v>
          </cell>
          <cell r="K168">
            <v>566</v>
          </cell>
          <cell r="L168">
            <v>471</v>
          </cell>
          <cell r="M168">
            <v>198</v>
          </cell>
          <cell r="N168">
            <v>669</v>
          </cell>
        </row>
        <row r="169">
          <cell r="C169" t="str">
            <v>0789</v>
          </cell>
          <cell r="D169" t="str">
            <v>Silver Creek Elementary School</v>
          </cell>
          <cell r="E169">
            <v>1</v>
          </cell>
          <cell r="F169">
            <v>10</v>
          </cell>
          <cell r="G169">
            <v>10</v>
          </cell>
          <cell r="H169">
            <v>79</v>
          </cell>
          <cell r="I169">
            <v>35</v>
          </cell>
          <cell r="J169">
            <v>1</v>
          </cell>
          <cell r="K169">
            <v>714</v>
          </cell>
          <cell r="L169">
            <v>572</v>
          </cell>
          <cell r="M169">
            <v>278</v>
          </cell>
          <cell r="N169">
            <v>850</v>
          </cell>
        </row>
        <row r="170">
          <cell r="C170" t="str">
            <v>0813</v>
          </cell>
          <cell r="D170" t="str">
            <v>William W Borden High School</v>
          </cell>
          <cell r="F170">
            <v>1</v>
          </cell>
          <cell r="G170">
            <v>2</v>
          </cell>
          <cell r="H170">
            <v>11</v>
          </cell>
          <cell r="I170">
            <v>9</v>
          </cell>
          <cell r="J170">
            <v>2</v>
          </cell>
          <cell r="K170">
            <v>323</v>
          </cell>
          <cell r="L170">
            <v>234</v>
          </cell>
          <cell r="M170">
            <v>114</v>
          </cell>
          <cell r="N170">
            <v>348</v>
          </cell>
        </row>
        <row r="171">
          <cell r="C171" t="str">
            <v>0815</v>
          </cell>
          <cell r="D171" t="str">
            <v>William W Borden Elementary School</v>
          </cell>
          <cell r="G171">
            <v>3</v>
          </cell>
          <cell r="H171">
            <v>6</v>
          </cell>
          <cell r="I171">
            <v>1</v>
          </cell>
          <cell r="K171">
            <v>318</v>
          </cell>
          <cell r="L171">
            <v>222</v>
          </cell>
          <cell r="M171">
            <v>106</v>
          </cell>
          <cell r="N171">
            <v>328</v>
          </cell>
        </row>
        <row r="172">
          <cell r="C172" t="str">
            <v>0818</v>
          </cell>
          <cell r="D172" t="str">
            <v>Silver Creek Primary School</v>
          </cell>
          <cell r="F172">
            <v>4</v>
          </cell>
          <cell r="G172">
            <v>5</v>
          </cell>
          <cell r="H172">
            <v>55</v>
          </cell>
          <cell r="I172">
            <v>18</v>
          </cell>
          <cell r="K172">
            <v>396</v>
          </cell>
          <cell r="L172">
            <v>346</v>
          </cell>
          <cell r="M172">
            <v>132</v>
          </cell>
          <cell r="N172">
            <v>478</v>
          </cell>
        </row>
        <row r="173">
          <cell r="C173" t="str">
            <v>0833</v>
          </cell>
          <cell r="D173" t="str">
            <v>Clarksville Senior High School</v>
          </cell>
          <cell r="E173">
            <v>2</v>
          </cell>
          <cell r="F173">
            <v>2</v>
          </cell>
          <cell r="G173">
            <v>42</v>
          </cell>
          <cell r="H173">
            <v>30</v>
          </cell>
          <cell r="I173">
            <v>32</v>
          </cell>
          <cell r="J173">
            <v>2</v>
          </cell>
          <cell r="K173">
            <v>351</v>
          </cell>
          <cell r="L173">
            <v>202</v>
          </cell>
          <cell r="M173">
            <v>259</v>
          </cell>
          <cell r="N173">
            <v>461</v>
          </cell>
        </row>
        <row r="174">
          <cell r="C174" t="str">
            <v>0845</v>
          </cell>
          <cell r="D174" t="str">
            <v>Clarksville Elementary School</v>
          </cell>
          <cell r="F174">
            <v>1</v>
          </cell>
          <cell r="G174">
            <v>56</v>
          </cell>
          <cell r="H174">
            <v>72</v>
          </cell>
          <cell r="I174">
            <v>52</v>
          </cell>
          <cell r="K174">
            <v>373</v>
          </cell>
          <cell r="L174">
            <v>180</v>
          </cell>
          <cell r="M174">
            <v>374</v>
          </cell>
          <cell r="N174">
            <v>554</v>
          </cell>
        </row>
        <row r="175">
          <cell r="C175" t="str">
            <v>0851</v>
          </cell>
          <cell r="D175" t="str">
            <v>Clarksville Middle School</v>
          </cell>
          <cell r="E175">
            <v>1</v>
          </cell>
          <cell r="G175">
            <v>28</v>
          </cell>
          <cell r="H175">
            <v>33</v>
          </cell>
          <cell r="I175">
            <v>29</v>
          </cell>
          <cell r="K175">
            <v>296</v>
          </cell>
          <cell r="L175">
            <v>131</v>
          </cell>
          <cell r="M175">
            <v>256</v>
          </cell>
          <cell r="N175">
            <v>387</v>
          </cell>
        </row>
        <row r="176">
          <cell r="C176" t="str">
            <v>0755</v>
          </cell>
          <cell r="D176" t="str">
            <v>W E Wilson Elementary</v>
          </cell>
          <cell r="E176">
            <v>4</v>
          </cell>
          <cell r="F176">
            <v>7</v>
          </cell>
          <cell r="G176">
            <v>133</v>
          </cell>
          <cell r="H176">
            <v>53</v>
          </cell>
          <cell r="I176">
            <v>70</v>
          </cell>
          <cell r="J176">
            <v>2</v>
          </cell>
          <cell r="K176">
            <v>253</v>
          </cell>
          <cell r="L176">
            <v>219</v>
          </cell>
          <cell r="M176">
            <v>303</v>
          </cell>
          <cell r="N176">
            <v>522</v>
          </cell>
        </row>
        <row r="177">
          <cell r="C177" t="str">
            <v>0761</v>
          </cell>
          <cell r="D177" t="str">
            <v>Thomas Jefferson Elementary School</v>
          </cell>
          <cell r="E177">
            <v>1</v>
          </cell>
          <cell r="F177">
            <v>6</v>
          </cell>
          <cell r="G177">
            <v>41</v>
          </cell>
          <cell r="H177">
            <v>32</v>
          </cell>
          <cell r="I177">
            <v>38</v>
          </cell>
          <cell r="K177">
            <v>295</v>
          </cell>
          <cell r="L177">
            <v>243</v>
          </cell>
          <cell r="M177">
            <v>170</v>
          </cell>
          <cell r="N177">
            <v>413</v>
          </cell>
        </row>
        <row r="178">
          <cell r="C178" t="str">
            <v>0801</v>
          </cell>
          <cell r="D178" t="str">
            <v>Northaven Elementary School</v>
          </cell>
          <cell r="E178">
            <v>1</v>
          </cell>
          <cell r="F178">
            <v>20</v>
          </cell>
          <cell r="G178">
            <v>102</v>
          </cell>
          <cell r="H178">
            <v>117</v>
          </cell>
          <cell r="I178">
            <v>59</v>
          </cell>
          <cell r="J178">
            <v>4</v>
          </cell>
          <cell r="K178">
            <v>178</v>
          </cell>
          <cell r="L178">
            <v>136</v>
          </cell>
          <cell r="M178">
            <v>345</v>
          </cell>
          <cell r="N178">
            <v>481</v>
          </cell>
        </row>
        <row r="179">
          <cell r="C179" t="str">
            <v>0805</v>
          </cell>
          <cell r="D179" t="str">
            <v>Utica Elementary School</v>
          </cell>
          <cell r="E179">
            <v>1</v>
          </cell>
          <cell r="F179">
            <v>8</v>
          </cell>
          <cell r="G179">
            <v>43</v>
          </cell>
          <cell r="H179">
            <v>31</v>
          </cell>
          <cell r="I179">
            <v>50</v>
          </cell>
          <cell r="K179">
            <v>385</v>
          </cell>
          <cell r="L179">
            <v>389</v>
          </cell>
          <cell r="M179">
            <v>129</v>
          </cell>
          <cell r="N179">
            <v>518</v>
          </cell>
        </row>
        <row r="180">
          <cell r="C180" t="str">
            <v>0807</v>
          </cell>
          <cell r="D180" t="str">
            <v>New Washington Elementary School</v>
          </cell>
          <cell r="G180">
            <v>1</v>
          </cell>
          <cell r="H180">
            <v>11</v>
          </cell>
          <cell r="I180">
            <v>12</v>
          </cell>
          <cell r="K180">
            <v>287</v>
          </cell>
          <cell r="L180">
            <v>150</v>
          </cell>
          <cell r="M180">
            <v>161</v>
          </cell>
          <cell r="N180">
            <v>311</v>
          </cell>
        </row>
        <row r="181">
          <cell r="C181" t="str">
            <v>0809</v>
          </cell>
          <cell r="D181" t="str">
            <v>New Washington Middle/High School</v>
          </cell>
          <cell r="F181">
            <v>1</v>
          </cell>
          <cell r="G181">
            <v>1</v>
          </cell>
          <cell r="H181">
            <v>8</v>
          </cell>
          <cell r="I181">
            <v>10</v>
          </cell>
          <cell r="K181">
            <v>353</v>
          </cell>
          <cell r="L181">
            <v>210</v>
          </cell>
          <cell r="M181">
            <v>163</v>
          </cell>
          <cell r="N181">
            <v>373</v>
          </cell>
        </row>
        <row r="182">
          <cell r="C182" t="str">
            <v>0821</v>
          </cell>
          <cell r="D182" t="str">
            <v>Charlestown Senior High School</v>
          </cell>
          <cell r="F182">
            <v>1</v>
          </cell>
          <cell r="G182">
            <v>21</v>
          </cell>
          <cell r="H182">
            <v>78</v>
          </cell>
          <cell r="I182">
            <v>30</v>
          </cell>
          <cell r="K182">
            <v>566</v>
          </cell>
          <cell r="L182">
            <v>422</v>
          </cell>
          <cell r="M182">
            <v>274</v>
          </cell>
          <cell r="N182">
            <v>696</v>
          </cell>
        </row>
        <row r="183">
          <cell r="C183" t="str">
            <v>0825</v>
          </cell>
          <cell r="D183" t="str">
            <v>Jonathan Jennings Elementary Sch</v>
          </cell>
          <cell r="E183">
            <v>1</v>
          </cell>
          <cell r="F183">
            <v>2</v>
          </cell>
          <cell r="G183">
            <v>26</v>
          </cell>
          <cell r="H183">
            <v>46</v>
          </cell>
          <cell r="I183">
            <v>28</v>
          </cell>
          <cell r="K183">
            <v>389</v>
          </cell>
          <cell r="L183">
            <v>239</v>
          </cell>
          <cell r="M183">
            <v>253</v>
          </cell>
          <cell r="N183">
            <v>492</v>
          </cell>
        </row>
        <row r="184">
          <cell r="C184" t="str">
            <v>0829</v>
          </cell>
          <cell r="D184" t="str">
            <v>Pleasant Ridge Elementary School</v>
          </cell>
          <cell r="F184">
            <v>2</v>
          </cell>
          <cell r="G184">
            <v>19</v>
          </cell>
          <cell r="H184">
            <v>56</v>
          </cell>
          <cell r="I184">
            <v>29</v>
          </cell>
          <cell r="K184">
            <v>401</v>
          </cell>
          <cell r="L184">
            <v>221</v>
          </cell>
          <cell r="M184">
            <v>286</v>
          </cell>
          <cell r="N184">
            <v>507</v>
          </cell>
        </row>
        <row r="185">
          <cell r="C185" t="str">
            <v>0849</v>
          </cell>
          <cell r="D185" t="str">
            <v>Jeffersonville High School</v>
          </cell>
          <cell r="E185">
            <v>3</v>
          </cell>
          <cell r="F185">
            <v>30</v>
          </cell>
          <cell r="G185">
            <v>383</v>
          </cell>
          <cell r="H185">
            <v>231</v>
          </cell>
          <cell r="I185">
            <v>191</v>
          </cell>
          <cell r="J185">
            <v>2</v>
          </cell>
          <cell r="K185">
            <v>1204</v>
          </cell>
          <cell r="L185">
            <v>1034</v>
          </cell>
          <cell r="M185">
            <v>1010</v>
          </cell>
          <cell r="N185">
            <v>2044</v>
          </cell>
        </row>
        <row r="186">
          <cell r="C186" t="str">
            <v>0853</v>
          </cell>
          <cell r="D186" t="str">
            <v>Parkview Middle School</v>
          </cell>
          <cell r="E186">
            <v>4</v>
          </cell>
          <cell r="F186">
            <v>8</v>
          </cell>
          <cell r="G186">
            <v>150</v>
          </cell>
          <cell r="H186">
            <v>49</v>
          </cell>
          <cell r="I186">
            <v>58</v>
          </cell>
          <cell r="K186">
            <v>422</v>
          </cell>
          <cell r="L186">
            <v>305</v>
          </cell>
          <cell r="M186">
            <v>386</v>
          </cell>
          <cell r="N186">
            <v>691</v>
          </cell>
        </row>
        <row r="187">
          <cell r="C187" t="str">
            <v>0863</v>
          </cell>
          <cell r="D187" t="str">
            <v>Charlestown Middle School</v>
          </cell>
          <cell r="E187">
            <v>1</v>
          </cell>
          <cell r="F187">
            <v>3</v>
          </cell>
          <cell r="G187">
            <v>20</v>
          </cell>
          <cell r="H187">
            <v>52</v>
          </cell>
          <cell r="I187">
            <v>15</v>
          </cell>
          <cell r="K187">
            <v>413</v>
          </cell>
          <cell r="L187">
            <v>278</v>
          </cell>
          <cell r="M187">
            <v>226</v>
          </cell>
          <cell r="N187">
            <v>504</v>
          </cell>
        </row>
        <row r="188">
          <cell r="C188" t="str">
            <v>0865</v>
          </cell>
          <cell r="D188" t="str">
            <v>Bridgepoint Elementary School</v>
          </cell>
          <cell r="E188">
            <v>2</v>
          </cell>
          <cell r="F188">
            <v>8</v>
          </cell>
          <cell r="G188">
            <v>82</v>
          </cell>
          <cell r="H188">
            <v>32</v>
          </cell>
          <cell r="I188">
            <v>54</v>
          </cell>
          <cell r="K188">
            <v>207</v>
          </cell>
          <cell r="L188">
            <v>118</v>
          </cell>
          <cell r="M188">
            <v>267</v>
          </cell>
          <cell r="N188">
            <v>385</v>
          </cell>
        </row>
        <row r="189">
          <cell r="C189" t="str">
            <v>0869</v>
          </cell>
          <cell r="D189" t="str">
            <v>Maple Elementary School</v>
          </cell>
          <cell r="G189">
            <v>38</v>
          </cell>
          <cell r="H189">
            <v>21</v>
          </cell>
          <cell r="I189">
            <v>43</v>
          </cell>
          <cell r="K189">
            <v>129</v>
          </cell>
          <cell r="L189">
            <v>90</v>
          </cell>
          <cell r="M189">
            <v>141</v>
          </cell>
          <cell r="N189">
            <v>231</v>
          </cell>
        </row>
        <row r="190">
          <cell r="C190" t="str">
            <v>0871</v>
          </cell>
          <cell r="D190" t="str">
            <v>Riverside Elementary School</v>
          </cell>
          <cell r="E190">
            <v>3</v>
          </cell>
          <cell r="F190">
            <v>2</v>
          </cell>
          <cell r="G190">
            <v>81</v>
          </cell>
          <cell r="H190">
            <v>39</v>
          </cell>
          <cell r="I190">
            <v>66</v>
          </cell>
          <cell r="J190">
            <v>1</v>
          </cell>
          <cell r="K190">
            <v>304</v>
          </cell>
          <cell r="L190">
            <v>223</v>
          </cell>
          <cell r="M190">
            <v>273</v>
          </cell>
          <cell r="N190">
            <v>496</v>
          </cell>
        </row>
        <row r="191">
          <cell r="C191" t="str">
            <v>0877</v>
          </cell>
          <cell r="D191" t="str">
            <v>Spring Hill Elementary School</v>
          </cell>
          <cell r="G191">
            <v>76</v>
          </cell>
          <cell r="H191">
            <v>28</v>
          </cell>
          <cell r="I191">
            <v>41</v>
          </cell>
          <cell r="K191">
            <v>57</v>
          </cell>
          <cell r="L191">
            <v>43</v>
          </cell>
          <cell r="M191">
            <v>159</v>
          </cell>
          <cell r="N191">
            <v>202</v>
          </cell>
        </row>
        <row r="192">
          <cell r="C192" t="str">
            <v>0879</v>
          </cell>
          <cell r="D192" t="str">
            <v>Parkwood Elementary School</v>
          </cell>
          <cell r="E192">
            <v>1</v>
          </cell>
          <cell r="G192">
            <v>43</v>
          </cell>
          <cell r="H192">
            <v>311</v>
          </cell>
          <cell r="I192">
            <v>47</v>
          </cell>
          <cell r="J192">
            <v>2</v>
          </cell>
          <cell r="K192">
            <v>179</v>
          </cell>
          <cell r="L192">
            <v>88</v>
          </cell>
          <cell r="M192">
            <v>495</v>
          </cell>
          <cell r="N192">
            <v>583</v>
          </cell>
        </row>
        <row r="193">
          <cell r="C193" t="str">
            <v>0883</v>
          </cell>
          <cell r="D193" t="str">
            <v>River Valley Middle School</v>
          </cell>
          <cell r="E193">
            <v>1</v>
          </cell>
          <cell r="F193">
            <v>15</v>
          </cell>
          <cell r="G193">
            <v>165</v>
          </cell>
          <cell r="H193">
            <v>191</v>
          </cell>
          <cell r="I193">
            <v>71</v>
          </cell>
          <cell r="J193">
            <v>1</v>
          </cell>
          <cell r="K193">
            <v>470</v>
          </cell>
          <cell r="L193">
            <v>365</v>
          </cell>
          <cell r="M193">
            <v>549</v>
          </cell>
          <cell r="N193">
            <v>914</v>
          </cell>
        </row>
        <row r="194">
          <cell r="C194" t="str">
            <v>0886</v>
          </cell>
          <cell r="D194" t="str">
            <v>Old Corden Porter School</v>
          </cell>
          <cell r="G194">
            <v>16</v>
          </cell>
          <cell r="H194">
            <v>2</v>
          </cell>
          <cell r="I194">
            <v>4</v>
          </cell>
          <cell r="K194">
            <v>40</v>
          </cell>
          <cell r="L194">
            <v>13</v>
          </cell>
          <cell r="M194">
            <v>49</v>
          </cell>
          <cell r="N194">
            <v>62</v>
          </cell>
        </row>
        <row r="195">
          <cell r="C195" t="str">
            <v>0891</v>
          </cell>
          <cell r="D195" t="str">
            <v>Clark County Middle/High School</v>
          </cell>
          <cell r="G195">
            <v>16</v>
          </cell>
          <cell r="H195">
            <v>10</v>
          </cell>
          <cell r="I195">
            <v>11</v>
          </cell>
          <cell r="K195">
            <v>82</v>
          </cell>
          <cell r="L195">
            <v>61</v>
          </cell>
          <cell r="M195">
            <v>58</v>
          </cell>
          <cell r="N195">
            <v>119</v>
          </cell>
        </row>
        <row r="196">
          <cell r="C196" t="str">
            <v>0895</v>
          </cell>
          <cell r="D196" t="str">
            <v>Clay City Elementary School</v>
          </cell>
          <cell r="E196">
            <v>3</v>
          </cell>
          <cell r="H196">
            <v>6</v>
          </cell>
          <cell r="I196">
            <v>4</v>
          </cell>
          <cell r="K196">
            <v>343</v>
          </cell>
          <cell r="L196">
            <v>192</v>
          </cell>
          <cell r="M196">
            <v>164</v>
          </cell>
          <cell r="N196">
            <v>356</v>
          </cell>
        </row>
        <row r="197">
          <cell r="C197" t="str">
            <v>0897</v>
          </cell>
          <cell r="D197" t="str">
            <v>Clay City Jr-Sr High School</v>
          </cell>
          <cell r="E197">
            <v>3</v>
          </cell>
          <cell r="H197">
            <v>5</v>
          </cell>
          <cell r="I197">
            <v>2</v>
          </cell>
          <cell r="K197">
            <v>369</v>
          </cell>
          <cell r="L197">
            <v>243</v>
          </cell>
          <cell r="M197">
            <v>136</v>
          </cell>
          <cell r="N197">
            <v>379</v>
          </cell>
        </row>
        <row r="198">
          <cell r="C198" t="str">
            <v>0901</v>
          </cell>
          <cell r="D198" t="str">
            <v>Jackson Township Elementary School</v>
          </cell>
          <cell r="F198">
            <v>3</v>
          </cell>
          <cell r="H198">
            <v>2</v>
          </cell>
          <cell r="I198">
            <v>8</v>
          </cell>
          <cell r="K198">
            <v>282</v>
          </cell>
          <cell r="L198">
            <v>190</v>
          </cell>
          <cell r="M198">
            <v>105</v>
          </cell>
          <cell r="N198">
            <v>295</v>
          </cell>
        </row>
        <row r="199">
          <cell r="C199" t="str">
            <v>0907</v>
          </cell>
          <cell r="D199" t="str">
            <v>Staunton Elementary School</v>
          </cell>
          <cell r="E199">
            <v>1</v>
          </cell>
          <cell r="H199">
            <v>7</v>
          </cell>
          <cell r="I199">
            <v>7</v>
          </cell>
          <cell r="J199">
            <v>1</v>
          </cell>
          <cell r="K199">
            <v>282</v>
          </cell>
          <cell r="L199">
            <v>158</v>
          </cell>
          <cell r="M199">
            <v>140</v>
          </cell>
          <cell r="N199">
            <v>298</v>
          </cell>
        </row>
        <row r="200">
          <cell r="C200" t="str">
            <v>0923</v>
          </cell>
          <cell r="D200" t="str">
            <v>Van Buren Elementary School</v>
          </cell>
          <cell r="G200">
            <v>1</v>
          </cell>
          <cell r="H200">
            <v>2</v>
          </cell>
          <cell r="I200">
            <v>10</v>
          </cell>
          <cell r="K200">
            <v>231</v>
          </cell>
          <cell r="L200">
            <v>95</v>
          </cell>
          <cell r="M200">
            <v>149</v>
          </cell>
          <cell r="N200">
            <v>244</v>
          </cell>
        </row>
        <row r="201">
          <cell r="C201" t="str">
            <v>0925</v>
          </cell>
          <cell r="D201" t="str">
            <v>North Clay Middle School</v>
          </cell>
          <cell r="F201">
            <v>5</v>
          </cell>
          <cell r="G201">
            <v>3</v>
          </cell>
          <cell r="H201">
            <v>14</v>
          </cell>
          <cell r="I201">
            <v>10</v>
          </cell>
          <cell r="K201">
            <v>794</v>
          </cell>
          <cell r="L201">
            <v>384</v>
          </cell>
          <cell r="M201">
            <v>442</v>
          </cell>
          <cell r="N201">
            <v>826</v>
          </cell>
        </row>
        <row r="202">
          <cell r="C202" t="str">
            <v>0933</v>
          </cell>
          <cell r="D202" t="str">
            <v>Northview High School</v>
          </cell>
          <cell r="E202">
            <v>2</v>
          </cell>
          <cell r="F202">
            <v>7</v>
          </cell>
          <cell r="G202">
            <v>7</v>
          </cell>
          <cell r="H202">
            <v>14</v>
          </cell>
          <cell r="I202">
            <v>24</v>
          </cell>
          <cell r="K202">
            <v>970</v>
          </cell>
          <cell r="L202">
            <v>542</v>
          </cell>
          <cell r="M202">
            <v>482</v>
          </cell>
          <cell r="N202">
            <v>1024</v>
          </cell>
        </row>
        <row r="203">
          <cell r="C203" t="str">
            <v>0941</v>
          </cell>
          <cell r="D203" t="str">
            <v>East Side Elementary School</v>
          </cell>
          <cell r="F203">
            <v>1</v>
          </cell>
          <cell r="G203">
            <v>2</v>
          </cell>
          <cell r="H203">
            <v>9</v>
          </cell>
          <cell r="I203">
            <v>7</v>
          </cell>
          <cell r="K203">
            <v>224</v>
          </cell>
          <cell r="L203">
            <v>64</v>
          </cell>
          <cell r="M203">
            <v>179</v>
          </cell>
          <cell r="N203">
            <v>243</v>
          </cell>
        </row>
        <row r="204">
          <cell r="C204" t="str">
            <v>0942</v>
          </cell>
          <cell r="D204" t="str">
            <v>Forest Park Elementary School</v>
          </cell>
          <cell r="F204">
            <v>2</v>
          </cell>
          <cell r="G204">
            <v>3</v>
          </cell>
          <cell r="H204">
            <v>12</v>
          </cell>
          <cell r="I204">
            <v>7</v>
          </cell>
          <cell r="K204">
            <v>268</v>
          </cell>
          <cell r="L204">
            <v>62</v>
          </cell>
          <cell r="M204">
            <v>230</v>
          </cell>
          <cell r="N204">
            <v>292</v>
          </cell>
        </row>
        <row r="205">
          <cell r="C205" t="str">
            <v>0949</v>
          </cell>
          <cell r="D205" t="str">
            <v>Meridian Street Elementary School</v>
          </cell>
          <cell r="E205">
            <v>2</v>
          </cell>
          <cell r="F205">
            <v>1</v>
          </cell>
          <cell r="G205">
            <v>1</v>
          </cell>
          <cell r="H205">
            <v>6</v>
          </cell>
          <cell r="I205">
            <v>9</v>
          </cell>
          <cell r="J205">
            <v>1</v>
          </cell>
          <cell r="K205">
            <v>251</v>
          </cell>
          <cell r="L205">
            <v>78</v>
          </cell>
          <cell r="M205">
            <v>193</v>
          </cell>
          <cell r="N205">
            <v>271</v>
          </cell>
        </row>
        <row r="206">
          <cell r="C206" t="str">
            <v>0957</v>
          </cell>
          <cell r="D206" t="str">
            <v>Clinton Central Junior-Senior HS</v>
          </cell>
          <cell r="E206">
            <v>4</v>
          </cell>
          <cell r="G206">
            <v>1</v>
          </cell>
          <cell r="H206">
            <v>8</v>
          </cell>
          <cell r="I206">
            <v>1</v>
          </cell>
          <cell r="K206">
            <v>418</v>
          </cell>
          <cell r="L206">
            <v>267</v>
          </cell>
          <cell r="M206">
            <v>165</v>
          </cell>
          <cell r="N206">
            <v>432</v>
          </cell>
        </row>
        <row r="207">
          <cell r="C207" t="str">
            <v>0961</v>
          </cell>
          <cell r="D207" t="str">
            <v>Clinton Central Elementary School</v>
          </cell>
          <cell r="F207">
            <v>4</v>
          </cell>
          <cell r="G207">
            <v>3</v>
          </cell>
          <cell r="H207">
            <v>16</v>
          </cell>
          <cell r="I207">
            <v>7</v>
          </cell>
          <cell r="K207">
            <v>464</v>
          </cell>
          <cell r="L207">
            <v>239</v>
          </cell>
          <cell r="M207">
            <v>255</v>
          </cell>
          <cell r="N207">
            <v>494</v>
          </cell>
        </row>
        <row r="208">
          <cell r="C208" t="str">
            <v>0977</v>
          </cell>
          <cell r="D208" t="str">
            <v>Clinton Prairie Jr-Sr High School</v>
          </cell>
          <cell r="F208">
            <v>2</v>
          </cell>
          <cell r="G208">
            <v>1</v>
          </cell>
          <cell r="H208">
            <v>42</v>
          </cell>
          <cell r="I208">
            <v>6</v>
          </cell>
          <cell r="K208">
            <v>466</v>
          </cell>
          <cell r="L208">
            <v>321</v>
          </cell>
          <cell r="M208">
            <v>196</v>
          </cell>
          <cell r="N208">
            <v>517</v>
          </cell>
        </row>
        <row r="209">
          <cell r="C209" t="str">
            <v>0981</v>
          </cell>
          <cell r="D209" t="str">
            <v>Clinton Prairie Elementary School</v>
          </cell>
          <cell r="E209">
            <v>1</v>
          </cell>
          <cell r="G209">
            <v>3</v>
          </cell>
          <cell r="H209">
            <v>40</v>
          </cell>
          <cell r="I209">
            <v>10</v>
          </cell>
          <cell r="K209">
            <v>631</v>
          </cell>
          <cell r="L209">
            <v>382</v>
          </cell>
          <cell r="M209">
            <v>303</v>
          </cell>
          <cell r="N209">
            <v>685</v>
          </cell>
        </row>
        <row r="210">
          <cell r="C210" t="str">
            <v>0997</v>
          </cell>
          <cell r="D210" t="str">
            <v>Frankfort Senior High School</v>
          </cell>
          <cell r="F210">
            <v>1</v>
          </cell>
          <cell r="G210">
            <v>7</v>
          </cell>
          <cell r="H210">
            <v>402</v>
          </cell>
          <cell r="I210">
            <v>18</v>
          </cell>
          <cell r="K210">
            <v>433</v>
          </cell>
          <cell r="L210">
            <v>268</v>
          </cell>
          <cell r="M210">
            <v>593</v>
          </cell>
          <cell r="N210">
            <v>861</v>
          </cell>
        </row>
        <row r="211">
          <cell r="C211" t="str">
            <v>0999</v>
          </cell>
          <cell r="D211" t="str">
            <v>Frankfort Middle School</v>
          </cell>
          <cell r="E211">
            <v>1</v>
          </cell>
          <cell r="F211">
            <v>1</v>
          </cell>
          <cell r="G211">
            <v>6</v>
          </cell>
          <cell r="H211">
            <v>345</v>
          </cell>
          <cell r="I211">
            <v>9</v>
          </cell>
          <cell r="J211">
            <v>1</v>
          </cell>
          <cell r="K211">
            <v>351</v>
          </cell>
          <cell r="L211">
            <v>137</v>
          </cell>
          <cell r="M211">
            <v>577</v>
          </cell>
          <cell r="N211">
            <v>714</v>
          </cell>
        </row>
        <row r="212">
          <cell r="C212" t="str">
            <v>1014</v>
          </cell>
          <cell r="D212" t="str">
            <v>Blue Ridge Primary Elementary Sch</v>
          </cell>
          <cell r="E212">
            <v>2</v>
          </cell>
          <cell r="F212">
            <v>1</v>
          </cell>
          <cell r="G212">
            <v>6</v>
          </cell>
          <cell r="H212">
            <v>269</v>
          </cell>
          <cell r="I212">
            <v>7</v>
          </cell>
          <cell r="K212">
            <v>238</v>
          </cell>
          <cell r="L212">
            <v>142</v>
          </cell>
          <cell r="M212">
            <v>381</v>
          </cell>
          <cell r="N212">
            <v>523</v>
          </cell>
        </row>
        <row r="213">
          <cell r="C213" t="str">
            <v>1015</v>
          </cell>
          <cell r="D213" t="str">
            <v>Green Meadows Intermediate Elem</v>
          </cell>
          <cell r="F213">
            <v>3</v>
          </cell>
          <cell r="G213">
            <v>1</v>
          </cell>
          <cell r="H213">
            <v>251</v>
          </cell>
          <cell r="I213">
            <v>4</v>
          </cell>
          <cell r="J213">
            <v>1</v>
          </cell>
          <cell r="K213">
            <v>196</v>
          </cell>
          <cell r="L213">
            <v>95</v>
          </cell>
          <cell r="M213">
            <v>361</v>
          </cell>
          <cell r="N213">
            <v>456</v>
          </cell>
        </row>
        <row r="214">
          <cell r="C214" t="str">
            <v>1020</v>
          </cell>
          <cell r="D214" t="str">
            <v>Suncrest Elementary School</v>
          </cell>
          <cell r="G214">
            <v>4</v>
          </cell>
          <cell r="H214">
            <v>319</v>
          </cell>
          <cell r="I214">
            <v>12</v>
          </cell>
          <cell r="J214">
            <v>2</v>
          </cell>
          <cell r="K214">
            <v>302</v>
          </cell>
          <cell r="L214">
            <v>104</v>
          </cell>
          <cell r="M214">
            <v>535</v>
          </cell>
          <cell r="N214">
            <v>639</v>
          </cell>
        </row>
        <row r="215">
          <cell r="C215" t="str">
            <v>1021</v>
          </cell>
          <cell r="D215" t="str">
            <v>Rossville Middle/Senior High Sch</v>
          </cell>
          <cell r="E215">
            <v>1</v>
          </cell>
          <cell r="F215">
            <v>4</v>
          </cell>
          <cell r="G215">
            <v>5</v>
          </cell>
          <cell r="H215">
            <v>15</v>
          </cell>
          <cell r="I215">
            <v>7</v>
          </cell>
          <cell r="K215">
            <v>514</v>
          </cell>
          <cell r="L215">
            <v>415</v>
          </cell>
          <cell r="M215">
            <v>131</v>
          </cell>
          <cell r="N215">
            <v>546</v>
          </cell>
        </row>
        <row r="216">
          <cell r="C216" t="str">
            <v>1033</v>
          </cell>
          <cell r="D216" t="str">
            <v>Rossville Elementary School</v>
          </cell>
          <cell r="E216">
            <v>2</v>
          </cell>
          <cell r="F216">
            <v>2</v>
          </cell>
          <cell r="G216">
            <v>3</v>
          </cell>
          <cell r="H216">
            <v>14</v>
          </cell>
          <cell r="I216">
            <v>5</v>
          </cell>
          <cell r="K216">
            <v>421</v>
          </cell>
          <cell r="L216">
            <v>302</v>
          </cell>
          <cell r="M216">
            <v>145</v>
          </cell>
          <cell r="N216">
            <v>447</v>
          </cell>
        </row>
        <row r="217">
          <cell r="C217" t="str">
            <v>1037</v>
          </cell>
          <cell r="D217" t="str">
            <v>South Crawford Elementary School</v>
          </cell>
          <cell r="G217">
            <v>1</v>
          </cell>
          <cell r="H217">
            <v>1</v>
          </cell>
          <cell r="I217">
            <v>5</v>
          </cell>
          <cell r="K217">
            <v>192</v>
          </cell>
          <cell r="L217">
            <v>79</v>
          </cell>
          <cell r="M217">
            <v>120</v>
          </cell>
          <cell r="N217">
            <v>199</v>
          </cell>
        </row>
        <row r="218">
          <cell r="C218" t="str">
            <v>1045</v>
          </cell>
          <cell r="D218" t="str">
            <v>West Crawford Elementary School</v>
          </cell>
          <cell r="H218">
            <v>5</v>
          </cell>
          <cell r="I218">
            <v>2</v>
          </cell>
          <cell r="K218">
            <v>239</v>
          </cell>
          <cell r="L218">
            <v>65</v>
          </cell>
          <cell r="M218">
            <v>181</v>
          </cell>
          <cell r="N218">
            <v>246</v>
          </cell>
        </row>
        <row r="219">
          <cell r="C219" t="str">
            <v>1059</v>
          </cell>
          <cell r="D219" t="str">
            <v>Crawford County High School</v>
          </cell>
          <cell r="G219">
            <v>1</v>
          </cell>
          <cell r="H219">
            <v>1</v>
          </cell>
          <cell r="I219">
            <v>7</v>
          </cell>
          <cell r="K219">
            <v>448</v>
          </cell>
          <cell r="L219">
            <v>209</v>
          </cell>
          <cell r="M219">
            <v>248</v>
          </cell>
          <cell r="N219">
            <v>457</v>
          </cell>
        </row>
        <row r="220">
          <cell r="C220" t="str">
            <v>1061</v>
          </cell>
          <cell r="D220" t="str">
            <v>Crawford County Middle School</v>
          </cell>
          <cell r="G220">
            <v>2</v>
          </cell>
          <cell r="H220">
            <v>3</v>
          </cell>
          <cell r="I220">
            <v>11</v>
          </cell>
          <cell r="K220">
            <v>327</v>
          </cell>
          <cell r="L220">
            <v>138</v>
          </cell>
          <cell r="M220">
            <v>205</v>
          </cell>
          <cell r="N220">
            <v>343</v>
          </cell>
        </row>
        <row r="221">
          <cell r="C221" t="str">
            <v>1065</v>
          </cell>
          <cell r="D221" t="str">
            <v>East Crawford Elementary School</v>
          </cell>
          <cell r="G221">
            <v>3</v>
          </cell>
          <cell r="H221">
            <v>3</v>
          </cell>
          <cell r="I221">
            <v>4</v>
          </cell>
          <cell r="K221">
            <v>300</v>
          </cell>
          <cell r="L221">
            <v>113</v>
          </cell>
          <cell r="M221">
            <v>197</v>
          </cell>
          <cell r="N221">
            <v>310</v>
          </cell>
        </row>
        <row r="222">
          <cell r="C222" t="str">
            <v>1069</v>
          </cell>
          <cell r="D222" t="str">
            <v>Barr Reeve Middle/High School</v>
          </cell>
          <cell r="F222">
            <v>2</v>
          </cell>
          <cell r="G222">
            <v>1</v>
          </cell>
          <cell r="H222">
            <v>2</v>
          </cell>
          <cell r="I222">
            <v>2</v>
          </cell>
          <cell r="K222">
            <v>380</v>
          </cell>
          <cell r="L222">
            <v>293</v>
          </cell>
          <cell r="M222">
            <v>94</v>
          </cell>
          <cell r="N222">
            <v>387</v>
          </cell>
        </row>
        <row r="223">
          <cell r="C223" t="str">
            <v>1073</v>
          </cell>
          <cell r="D223" t="str">
            <v>Barr Reeve Primary Grade School</v>
          </cell>
          <cell r="F223">
            <v>1</v>
          </cell>
          <cell r="I223">
            <v>1</v>
          </cell>
          <cell r="K223">
            <v>145</v>
          </cell>
          <cell r="L223">
            <v>96</v>
          </cell>
          <cell r="M223">
            <v>51</v>
          </cell>
          <cell r="N223">
            <v>147</v>
          </cell>
        </row>
        <row r="224">
          <cell r="C224" t="str">
            <v>1075</v>
          </cell>
          <cell r="D224" t="str">
            <v>Barr Reeve Elementary School</v>
          </cell>
          <cell r="G224">
            <v>1</v>
          </cell>
          <cell r="H224">
            <v>1</v>
          </cell>
          <cell r="K224">
            <v>284</v>
          </cell>
          <cell r="L224">
            <v>206</v>
          </cell>
          <cell r="M224">
            <v>80</v>
          </cell>
          <cell r="N224">
            <v>286</v>
          </cell>
        </row>
        <row r="225">
          <cell r="C225" t="str">
            <v>1090</v>
          </cell>
          <cell r="D225" t="str">
            <v>North Daviess Elementary School</v>
          </cell>
          <cell r="E225">
            <v>3</v>
          </cell>
          <cell r="G225">
            <v>4</v>
          </cell>
          <cell r="H225">
            <v>11</v>
          </cell>
          <cell r="I225">
            <v>8</v>
          </cell>
          <cell r="K225">
            <v>666</v>
          </cell>
          <cell r="L225">
            <v>394</v>
          </cell>
          <cell r="M225">
            <v>298</v>
          </cell>
          <cell r="N225">
            <v>692</v>
          </cell>
        </row>
        <row r="226">
          <cell r="C226" t="str">
            <v>1121</v>
          </cell>
          <cell r="D226" t="str">
            <v>North Daviess Jr-Sr High School</v>
          </cell>
          <cell r="E226">
            <v>3</v>
          </cell>
          <cell r="G226">
            <v>3</v>
          </cell>
          <cell r="H226">
            <v>5</v>
          </cell>
          <cell r="I226">
            <v>10</v>
          </cell>
          <cell r="K226">
            <v>453</v>
          </cell>
          <cell r="L226">
            <v>274</v>
          </cell>
          <cell r="M226">
            <v>200</v>
          </cell>
          <cell r="N226">
            <v>474</v>
          </cell>
        </row>
        <row r="227">
          <cell r="C227" t="str">
            <v>1103</v>
          </cell>
          <cell r="D227" t="str">
            <v>Lena Dunn Elementary School</v>
          </cell>
          <cell r="E227">
            <v>1</v>
          </cell>
          <cell r="F227">
            <v>1</v>
          </cell>
          <cell r="G227">
            <v>28</v>
          </cell>
          <cell r="H227">
            <v>177</v>
          </cell>
          <cell r="I227">
            <v>15</v>
          </cell>
          <cell r="K227">
            <v>223</v>
          </cell>
          <cell r="L227">
            <v>39</v>
          </cell>
          <cell r="M227">
            <v>406</v>
          </cell>
          <cell r="N227">
            <v>445</v>
          </cell>
        </row>
        <row r="228">
          <cell r="C228" t="str">
            <v>1105</v>
          </cell>
          <cell r="D228" t="str">
            <v>Veale Elementary School</v>
          </cell>
          <cell r="E228">
            <v>2</v>
          </cell>
          <cell r="F228">
            <v>1</v>
          </cell>
          <cell r="G228">
            <v>2</v>
          </cell>
          <cell r="H228">
            <v>2</v>
          </cell>
          <cell r="I228">
            <v>1</v>
          </cell>
          <cell r="K228">
            <v>156</v>
          </cell>
          <cell r="L228">
            <v>113</v>
          </cell>
          <cell r="M228">
            <v>51</v>
          </cell>
          <cell r="N228">
            <v>164</v>
          </cell>
        </row>
        <row r="229">
          <cell r="C229" t="str">
            <v>1123</v>
          </cell>
          <cell r="D229" t="str">
            <v>Washington Junior High School</v>
          </cell>
          <cell r="E229">
            <v>1</v>
          </cell>
          <cell r="F229">
            <v>5</v>
          </cell>
          <cell r="G229">
            <v>13</v>
          </cell>
          <cell r="H229">
            <v>80</v>
          </cell>
          <cell r="I229">
            <v>17</v>
          </cell>
          <cell r="K229">
            <v>286</v>
          </cell>
          <cell r="L229">
            <v>119</v>
          </cell>
          <cell r="M229">
            <v>283</v>
          </cell>
          <cell r="N229">
            <v>402</v>
          </cell>
        </row>
        <row r="230">
          <cell r="C230" t="str">
            <v>1125</v>
          </cell>
          <cell r="D230" t="str">
            <v>Washington High School</v>
          </cell>
          <cell r="E230">
            <v>4</v>
          </cell>
          <cell r="F230">
            <v>3</v>
          </cell>
          <cell r="G230">
            <v>23</v>
          </cell>
          <cell r="H230">
            <v>118</v>
          </cell>
          <cell r="I230">
            <v>25</v>
          </cell>
          <cell r="K230">
            <v>572</v>
          </cell>
          <cell r="L230">
            <v>348</v>
          </cell>
          <cell r="M230">
            <v>397</v>
          </cell>
          <cell r="N230">
            <v>745</v>
          </cell>
        </row>
        <row r="231">
          <cell r="C231" t="str">
            <v>1129</v>
          </cell>
          <cell r="D231" t="str">
            <v>North Elementary School</v>
          </cell>
          <cell r="E231">
            <v>1</v>
          </cell>
          <cell r="F231">
            <v>6</v>
          </cell>
          <cell r="G231">
            <v>9</v>
          </cell>
          <cell r="H231">
            <v>59</v>
          </cell>
          <cell r="I231">
            <v>16</v>
          </cell>
          <cell r="J231">
            <v>1</v>
          </cell>
          <cell r="K231">
            <v>315</v>
          </cell>
          <cell r="L231">
            <v>198</v>
          </cell>
          <cell r="M231">
            <v>209</v>
          </cell>
          <cell r="N231">
            <v>407</v>
          </cell>
        </row>
        <row r="232">
          <cell r="C232" t="str">
            <v>1133</v>
          </cell>
          <cell r="D232" t="str">
            <v>Helen Griffith Elementary School</v>
          </cell>
          <cell r="E232">
            <v>2</v>
          </cell>
          <cell r="F232">
            <v>3</v>
          </cell>
          <cell r="G232">
            <v>6</v>
          </cell>
          <cell r="H232">
            <v>123</v>
          </cell>
          <cell r="I232">
            <v>10</v>
          </cell>
          <cell r="K232">
            <v>276</v>
          </cell>
          <cell r="L232">
            <v>84</v>
          </cell>
          <cell r="M232">
            <v>336</v>
          </cell>
          <cell r="N232">
            <v>420</v>
          </cell>
        </row>
        <row r="233">
          <cell r="C233" t="str">
            <v>1189</v>
          </cell>
          <cell r="D233" t="str">
            <v>North Dearborn Elementary School</v>
          </cell>
          <cell r="F233">
            <v>4</v>
          </cell>
          <cell r="G233">
            <v>1</v>
          </cell>
          <cell r="H233">
            <v>9</v>
          </cell>
          <cell r="I233">
            <v>11</v>
          </cell>
          <cell r="K233">
            <v>618</v>
          </cell>
          <cell r="L233">
            <v>489</v>
          </cell>
          <cell r="M233">
            <v>154</v>
          </cell>
          <cell r="N233">
            <v>643</v>
          </cell>
        </row>
        <row r="234">
          <cell r="C234" t="str">
            <v>1190</v>
          </cell>
          <cell r="D234" t="str">
            <v>Sunman-Dearborn Middle School</v>
          </cell>
          <cell r="E234">
            <v>1</v>
          </cell>
          <cell r="F234">
            <v>4</v>
          </cell>
          <cell r="G234">
            <v>2</v>
          </cell>
          <cell r="H234">
            <v>11</v>
          </cell>
          <cell r="I234">
            <v>11</v>
          </cell>
          <cell r="K234">
            <v>902</v>
          </cell>
          <cell r="L234">
            <v>723</v>
          </cell>
          <cell r="M234">
            <v>208</v>
          </cell>
          <cell r="N234">
            <v>931</v>
          </cell>
        </row>
        <row r="235">
          <cell r="C235" t="str">
            <v>1193</v>
          </cell>
          <cell r="D235" t="str">
            <v>Bright Elementary School</v>
          </cell>
          <cell r="F235">
            <v>2</v>
          </cell>
          <cell r="G235">
            <v>1</v>
          </cell>
          <cell r="H235">
            <v>3</v>
          </cell>
          <cell r="I235">
            <v>9</v>
          </cell>
          <cell r="K235">
            <v>515</v>
          </cell>
          <cell r="L235">
            <v>432</v>
          </cell>
          <cell r="M235">
            <v>98</v>
          </cell>
          <cell r="N235">
            <v>530</v>
          </cell>
        </row>
        <row r="236">
          <cell r="C236" t="str">
            <v>7211</v>
          </cell>
          <cell r="D236" t="str">
            <v>Sunman Elementary School</v>
          </cell>
          <cell r="F236">
            <v>1</v>
          </cell>
          <cell r="G236">
            <v>2</v>
          </cell>
          <cell r="H236">
            <v>17</v>
          </cell>
          <cell r="I236">
            <v>10</v>
          </cell>
          <cell r="K236">
            <v>368</v>
          </cell>
          <cell r="L236">
            <v>237</v>
          </cell>
          <cell r="M236">
            <v>161</v>
          </cell>
          <cell r="N236">
            <v>398</v>
          </cell>
        </row>
        <row r="237">
          <cell r="C237" t="str">
            <v>7213</v>
          </cell>
          <cell r="D237" t="str">
            <v>East Central High School</v>
          </cell>
          <cell r="E237">
            <v>1</v>
          </cell>
          <cell r="F237">
            <v>1</v>
          </cell>
          <cell r="H237">
            <v>12</v>
          </cell>
          <cell r="I237">
            <v>24</v>
          </cell>
          <cell r="J237">
            <v>1</v>
          </cell>
          <cell r="K237">
            <v>1271</v>
          </cell>
          <cell r="L237">
            <v>1065</v>
          </cell>
          <cell r="M237">
            <v>245</v>
          </cell>
          <cell r="N237">
            <v>1310</v>
          </cell>
        </row>
        <row r="238">
          <cell r="C238" t="str">
            <v>1141</v>
          </cell>
          <cell r="D238" t="str">
            <v>Dillsboro Elementary School</v>
          </cell>
          <cell r="E238">
            <v>2</v>
          </cell>
          <cell r="I238">
            <v>6</v>
          </cell>
          <cell r="K238">
            <v>223</v>
          </cell>
          <cell r="L238">
            <v>117</v>
          </cell>
          <cell r="M238">
            <v>114</v>
          </cell>
          <cell r="N238">
            <v>231</v>
          </cell>
        </row>
        <row r="239">
          <cell r="C239" t="str">
            <v>1165</v>
          </cell>
          <cell r="D239" t="str">
            <v>Manchester Elementary School</v>
          </cell>
          <cell r="H239">
            <v>1</v>
          </cell>
          <cell r="I239">
            <v>10</v>
          </cell>
          <cell r="K239">
            <v>257</v>
          </cell>
          <cell r="L239">
            <v>172</v>
          </cell>
          <cell r="M239">
            <v>96</v>
          </cell>
          <cell r="N239">
            <v>268</v>
          </cell>
        </row>
        <row r="240">
          <cell r="C240" t="str">
            <v>1169</v>
          </cell>
          <cell r="D240" t="str">
            <v>Moores Hill Elementary School</v>
          </cell>
          <cell r="F240">
            <v>3</v>
          </cell>
          <cell r="H240">
            <v>1</v>
          </cell>
          <cell r="I240">
            <v>2</v>
          </cell>
          <cell r="K240">
            <v>159</v>
          </cell>
          <cell r="L240">
            <v>63</v>
          </cell>
          <cell r="M240">
            <v>102</v>
          </cell>
          <cell r="N240">
            <v>165</v>
          </cell>
        </row>
        <row r="241">
          <cell r="C241" t="str">
            <v>1172</v>
          </cell>
          <cell r="D241" t="str">
            <v>South Dearborn Middle School</v>
          </cell>
          <cell r="E241">
            <v>3</v>
          </cell>
          <cell r="F241">
            <v>1</v>
          </cell>
          <cell r="H241">
            <v>8</v>
          </cell>
          <cell r="I241">
            <v>10</v>
          </cell>
          <cell r="K241">
            <v>392</v>
          </cell>
          <cell r="L241">
            <v>216</v>
          </cell>
          <cell r="M241">
            <v>198</v>
          </cell>
          <cell r="N241">
            <v>414</v>
          </cell>
        </row>
        <row r="242">
          <cell r="C242" t="str">
            <v>1179</v>
          </cell>
          <cell r="D242" t="str">
            <v>South Dearborn High School</v>
          </cell>
          <cell r="E242">
            <v>3</v>
          </cell>
          <cell r="F242">
            <v>3</v>
          </cell>
          <cell r="H242">
            <v>14</v>
          </cell>
          <cell r="I242">
            <v>17</v>
          </cell>
          <cell r="K242">
            <v>847</v>
          </cell>
          <cell r="L242">
            <v>530</v>
          </cell>
          <cell r="M242">
            <v>354</v>
          </cell>
          <cell r="N242">
            <v>884</v>
          </cell>
        </row>
        <row r="243">
          <cell r="C243" t="str">
            <v>1197</v>
          </cell>
          <cell r="D243" t="str">
            <v>Aurora Elementary School</v>
          </cell>
          <cell r="E243">
            <v>1</v>
          </cell>
          <cell r="F243">
            <v>2</v>
          </cell>
          <cell r="G243">
            <v>4</v>
          </cell>
          <cell r="H243">
            <v>4</v>
          </cell>
          <cell r="I243">
            <v>23</v>
          </cell>
          <cell r="K243">
            <v>538</v>
          </cell>
          <cell r="L243">
            <v>271</v>
          </cell>
          <cell r="M243">
            <v>301</v>
          </cell>
          <cell r="N243">
            <v>572</v>
          </cell>
        </row>
        <row r="244">
          <cell r="C244" t="str">
            <v>1177</v>
          </cell>
          <cell r="D244" t="str">
            <v>Lawrenceburg High School</v>
          </cell>
          <cell r="F244">
            <v>6</v>
          </cell>
          <cell r="G244">
            <v>6</v>
          </cell>
          <cell r="H244">
            <v>13</v>
          </cell>
          <cell r="I244">
            <v>26</v>
          </cell>
          <cell r="K244">
            <v>569</v>
          </cell>
          <cell r="L244">
            <v>443</v>
          </cell>
          <cell r="M244">
            <v>177</v>
          </cell>
          <cell r="N244">
            <v>620</v>
          </cell>
        </row>
        <row r="245">
          <cell r="C245" t="str">
            <v>1209</v>
          </cell>
          <cell r="D245" t="str">
            <v>Greendale Middle School</v>
          </cell>
          <cell r="F245">
            <v>4</v>
          </cell>
          <cell r="G245">
            <v>4</v>
          </cell>
          <cell r="H245">
            <v>10</v>
          </cell>
          <cell r="I245">
            <v>27</v>
          </cell>
          <cell r="K245">
            <v>420</v>
          </cell>
          <cell r="L245">
            <v>278</v>
          </cell>
          <cell r="M245">
            <v>187</v>
          </cell>
          <cell r="N245">
            <v>465</v>
          </cell>
        </row>
        <row r="246">
          <cell r="C246" t="str">
            <v>1210</v>
          </cell>
          <cell r="D246" t="str">
            <v>Lawrenceburg Primary School</v>
          </cell>
          <cell r="E246">
            <v>1</v>
          </cell>
          <cell r="F246">
            <v>1</v>
          </cell>
          <cell r="G246">
            <v>4</v>
          </cell>
          <cell r="H246">
            <v>9</v>
          </cell>
          <cell r="I246">
            <v>41</v>
          </cell>
          <cell r="K246">
            <v>440</v>
          </cell>
          <cell r="L246">
            <v>277</v>
          </cell>
          <cell r="M246">
            <v>219</v>
          </cell>
          <cell r="N246">
            <v>496</v>
          </cell>
        </row>
        <row r="247">
          <cell r="C247" t="str">
            <v>1217</v>
          </cell>
          <cell r="D247" t="str">
            <v>Central Elementary School</v>
          </cell>
          <cell r="F247">
            <v>3</v>
          </cell>
          <cell r="G247">
            <v>9</v>
          </cell>
          <cell r="H247">
            <v>2</v>
          </cell>
          <cell r="I247">
            <v>42</v>
          </cell>
          <cell r="K247">
            <v>391</v>
          </cell>
          <cell r="L247">
            <v>238</v>
          </cell>
          <cell r="M247">
            <v>209</v>
          </cell>
          <cell r="N247">
            <v>447</v>
          </cell>
        </row>
        <row r="248">
          <cell r="C248" t="str">
            <v>1263</v>
          </cell>
          <cell r="D248" t="str">
            <v>South Decatur Jr-Sr High School</v>
          </cell>
          <cell r="E248">
            <v>2</v>
          </cell>
          <cell r="G248">
            <v>1</v>
          </cell>
          <cell r="H248">
            <v>10</v>
          </cell>
          <cell r="I248">
            <v>8</v>
          </cell>
          <cell r="K248">
            <v>457</v>
          </cell>
          <cell r="L248">
            <v>281</v>
          </cell>
          <cell r="M248">
            <v>197</v>
          </cell>
          <cell r="N248">
            <v>478</v>
          </cell>
        </row>
        <row r="249">
          <cell r="C249" t="str">
            <v>1265</v>
          </cell>
          <cell r="D249" t="str">
            <v>South Decatur Elementary School</v>
          </cell>
          <cell r="G249">
            <v>2</v>
          </cell>
          <cell r="H249">
            <v>12</v>
          </cell>
          <cell r="I249">
            <v>4</v>
          </cell>
          <cell r="K249">
            <v>430</v>
          </cell>
          <cell r="L249">
            <v>198</v>
          </cell>
          <cell r="M249">
            <v>250</v>
          </cell>
          <cell r="N249">
            <v>448</v>
          </cell>
        </row>
        <row r="250">
          <cell r="C250" t="str">
            <v>1266</v>
          </cell>
          <cell r="D250" t="str">
            <v>North Decatur Elementary School</v>
          </cell>
          <cell r="E250">
            <v>2</v>
          </cell>
          <cell r="F250">
            <v>1</v>
          </cell>
          <cell r="G250">
            <v>1</v>
          </cell>
          <cell r="H250">
            <v>9</v>
          </cell>
          <cell r="I250">
            <v>10</v>
          </cell>
          <cell r="K250">
            <v>528</v>
          </cell>
          <cell r="L250">
            <v>309</v>
          </cell>
          <cell r="M250">
            <v>242</v>
          </cell>
          <cell r="N250">
            <v>551</v>
          </cell>
        </row>
        <row r="251">
          <cell r="C251" t="str">
            <v>1267</v>
          </cell>
          <cell r="D251" t="str">
            <v>North Decatur Jr-Sr High School</v>
          </cell>
          <cell r="E251">
            <v>2</v>
          </cell>
          <cell r="F251">
            <v>1</v>
          </cell>
          <cell r="H251">
            <v>4</v>
          </cell>
          <cell r="I251">
            <v>7</v>
          </cell>
          <cell r="K251">
            <v>489</v>
          </cell>
          <cell r="L251">
            <v>323</v>
          </cell>
          <cell r="M251">
            <v>180</v>
          </cell>
          <cell r="N251">
            <v>503</v>
          </cell>
        </row>
        <row r="252">
          <cell r="C252" t="str">
            <v>1268</v>
          </cell>
          <cell r="D252" t="str">
            <v>Greensburg Community High School</v>
          </cell>
          <cell r="E252">
            <v>2</v>
          </cell>
          <cell r="F252">
            <v>5</v>
          </cell>
          <cell r="G252">
            <v>1</v>
          </cell>
          <cell r="H252">
            <v>22</v>
          </cell>
          <cell r="I252">
            <v>21</v>
          </cell>
          <cell r="J252">
            <v>2</v>
          </cell>
          <cell r="K252">
            <v>697</v>
          </cell>
          <cell r="L252">
            <v>454</v>
          </cell>
          <cell r="M252">
            <v>296</v>
          </cell>
          <cell r="N252">
            <v>750</v>
          </cell>
        </row>
        <row r="253">
          <cell r="C253" t="str">
            <v>1269</v>
          </cell>
          <cell r="D253" t="str">
            <v>Greensburg Community Jr High</v>
          </cell>
          <cell r="F253">
            <v>3</v>
          </cell>
          <cell r="H253">
            <v>21</v>
          </cell>
          <cell r="I253">
            <v>14</v>
          </cell>
          <cell r="J253">
            <v>2</v>
          </cell>
          <cell r="K253">
            <v>471</v>
          </cell>
          <cell r="L253">
            <v>254</v>
          </cell>
          <cell r="M253">
            <v>257</v>
          </cell>
          <cell r="N253">
            <v>511</v>
          </cell>
        </row>
        <row r="254">
          <cell r="C254" t="str">
            <v>1270</v>
          </cell>
          <cell r="D254" t="str">
            <v>Greensburg Elementary</v>
          </cell>
          <cell r="E254">
            <v>3</v>
          </cell>
          <cell r="F254">
            <v>9</v>
          </cell>
          <cell r="G254">
            <v>6</v>
          </cell>
          <cell r="H254">
            <v>31</v>
          </cell>
          <cell r="I254">
            <v>29</v>
          </cell>
          <cell r="J254">
            <v>1</v>
          </cell>
          <cell r="K254">
            <v>908</v>
          </cell>
          <cell r="L254">
            <v>460</v>
          </cell>
          <cell r="M254">
            <v>527</v>
          </cell>
          <cell r="N254">
            <v>987</v>
          </cell>
        </row>
        <row r="255">
          <cell r="C255" t="str">
            <v>1317</v>
          </cell>
          <cell r="D255" t="str">
            <v>Eastside Junior-Senior High School</v>
          </cell>
          <cell r="E255">
            <v>1</v>
          </cell>
          <cell r="F255">
            <v>3</v>
          </cell>
          <cell r="G255">
            <v>8</v>
          </cell>
          <cell r="H255">
            <v>28</v>
          </cell>
          <cell r="I255">
            <v>6</v>
          </cell>
          <cell r="J255">
            <v>1</v>
          </cell>
          <cell r="K255">
            <v>542</v>
          </cell>
          <cell r="L255">
            <v>371</v>
          </cell>
          <cell r="M255">
            <v>218</v>
          </cell>
          <cell r="N255">
            <v>589</v>
          </cell>
        </row>
        <row r="256">
          <cell r="C256" t="str">
            <v>1321</v>
          </cell>
          <cell r="D256" t="str">
            <v>Butler Elementary School</v>
          </cell>
          <cell r="E256">
            <v>4</v>
          </cell>
          <cell r="G256">
            <v>5</v>
          </cell>
          <cell r="H256">
            <v>6</v>
          </cell>
          <cell r="I256">
            <v>2</v>
          </cell>
          <cell r="K256">
            <v>408</v>
          </cell>
          <cell r="L256">
            <v>185</v>
          </cell>
          <cell r="M256">
            <v>240</v>
          </cell>
          <cell r="N256">
            <v>425</v>
          </cell>
        </row>
        <row r="257">
          <cell r="C257" t="str">
            <v>1335</v>
          </cell>
          <cell r="D257" t="str">
            <v>Riverdale Elementary School</v>
          </cell>
          <cell r="E257">
            <v>1</v>
          </cell>
          <cell r="F257">
            <v>2</v>
          </cell>
          <cell r="G257">
            <v>8</v>
          </cell>
          <cell r="H257">
            <v>5</v>
          </cell>
          <cell r="I257">
            <v>2</v>
          </cell>
          <cell r="K257">
            <v>286</v>
          </cell>
          <cell r="L257">
            <v>183</v>
          </cell>
          <cell r="M257">
            <v>121</v>
          </cell>
          <cell r="N257">
            <v>304</v>
          </cell>
        </row>
        <row r="258">
          <cell r="C258" t="str">
            <v>1325</v>
          </cell>
          <cell r="D258" t="str">
            <v>Garrett High School</v>
          </cell>
          <cell r="E258">
            <v>4</v>
          </cell>
          <cell r="G258">
            <v>1</v>
          </cell>
          <cell r="H258">
            <v>16</v>
          </cell>
          <cell r="I258">
            <v>14</v>
          </cell>
          <cell r="J258">
            <v>11</v>
          </cell>
          <cell r="K258">
            <v>544</v>
          </cell>
          <cell r="L258">
            <v>351</v>
          </cell>
          <cell r="M258">
            <v>239</v>
          </cell>
          <cell r="N258">
            <v>590</v>
          </cell>
        </row>
        <row r="259">
          <cell r="C259" t="str">
            <v>1329</v>
          </cell>
          <cell r="D259" t="str">
            <v>J E Ober Elementary School</v>
          </cell>
          <cell r="E259">
            <v>1</v>
          </cell>
          <cell r="F259">
            <v>1</v>
          </cell>
          <cell r="G259">
            <v>4</v>
          </cell>
          <cell r="H259">
            <v>16</v>
          </cell>
          <cell r="I259">
            <v>40</v>
          </cell>
          <cell r="J259">
            <v>4</v>
          </cell>
          <cell r="K259">
            <v>702</v>
          </cell>
          <cell r="L259">
            <v>374</v>
          </cell>
          <cell r="M259">
            <v>394</v>
          </cell>
          <cell r="N259">
            <v>768</v>
          </cell>
        </row>
        <row r="260">
          <cell r="C260" t="str">
            <v>1331</v>
          </cell>
          <cell r="D260" t="str">
            <v>Garrett Middle School</v>
          </cell>
          <cell r="E260">
            <v>1</v>
          </cell>
          <cell r="G260">
            <v>1</v>
          </cell>
          <cell r="H260">
            <v>12</v>
          </cell>
          <cell r="I260">
            <v>8</v>
          </cell>
          <cell r="J260">
            <v>4</v>
          </cell>
          <cell r="K260">
            <v>393</v>
          </cell>
          <cell r="L260">
            <v>213</v>
          </cell>
          <cell r="M260">
            <v>206</v>
          </cell>
          <cell r="N260">
            <v>419</v>
          </cell>
        </row>
        <row r="261">
          <cell r="C261" t="str">
            <v>1341</v>
          </cell>
          <cell r="D261" t="str">
            <v>Waterloo Elementary School</v>
          </cell>
          <cell r="F261">
            <v>1</v>
          </cell>
          <cell r="H261">
            <v>7</v>
          </cell>
          <cell r="I261">
            <v>17</v>
          </cell>
          <cell r="K261">
            <v>295</v>
          </cell>
          <cell r="L261">
            <v>106</v>
          </cell>
          <cell r="M261">
            <v>214</v>
          </cell>
          <cell r="N261">
            <v>320</v>
          </cell>
        </row>
        <row r="262">
          <cell r="C262" t="str">
            <v>1345</v>
          </cell>
          <cell r="D262" t="str">
            <v>DeKalb High School</v>
          </cell>
          <cell r="E262">
            <v>1</v>
          </cell>
          <cell r="F262">
            <v>11</v>
          </cell>
          <cell r="G262">
            <v>2</v>
          </cell>
          <cell r="H262">
            <v>37</v>
          </cell>
          <cell r="I262">
            <v>32</v>
          </cell>
          <cell r="K262">
            <v>1091</v>
          </cell>
          <cell r="L262">
            <v>804</v>
          </cell>
          <cell r="M262">
            <v>370</v>
          </cell>
          <cell r="N262">
            <v>1174</v>
          </cell>
        </row>
        <row r="263">
          <cell r="C263" t="str">
            <v>1346</v>
          </cell>
          <cell r="D263" t="str">
            <v>DeKalb Middle School</v>
          </cell>
          <cell r="E263">
            <v>1</v>
          </cell>
          <cell r="F263">
            <v>9</v>
          </cell>
          <cell r="G263">
            <v>3</v>
          </cell>
          <cell r="H263">
            <v>20</v>
          </cell>
          <cell r="I263">
            <v>37</v>
          </cell>
          <cell r="K263">
            <v>767</v>
          </cell>
          <cell r="L263">
            <v>518</v>
          </cell>
          <cell r="M263">
            <v>319</v>
          </cell>
          <cell r="N263">
            <v>837</v>
          </cell>
        </row>
        <row r="264">
          <cell r="C264" t="str">
            <v>1351</v>
          </cell>
          <cell r="D264" t="str">
            <v>James R Watson Elementary School</v>
          </cell>
          <cell r="F264">
            <v>7</v>
          </cell>
          <cell r="G264">
            <v>3</v>
          </cell>
          <cell r="H264">
            <v>19</v>
          </cell>
          <cell r="I264">
            <v>34</v>
          </cell>
          <cell r="K264">
            <v>542</v>
          </cell>
          <cell r="L264">
            <v>369</v>
          </cell>
          <cell r="M264">
            <v>236</v>
          </cell>
          <cell r="N264">
            <v>605</v>
          </cell>
        </row>
        <row r="265">
          <cell r="C265" t="str">
            <v>1357</v>
          </cell>
          <cell r="D265" t="str">
            <v>McKenney-Harrison Elementary Sch</v>
          </cell>
          <cell r="E265">
            <v>1</v>
          </cell>
          <cell r="F265">
            <v>8</v>
          </cell>
          <cell r="G265">
            <v>3</v>
          </cell>
          <cell r="H265">
            <v>3</v>
          </cell>
          <cell r="I265">
            <v>18</v>
          </cell>
          <cell r="K265">
            <v>469</v>
          </cell>
          <cell r="L265">
            <v>281</v>
          </cell>
          <cell r="M265">
            <v>221</v>
          </cell>
          <cell r="N265">
            <v>502</v>
          </cell>
        </row>
        <row r="266">
          <cell r="C266" t="str">
            <v>1359</v>
          </cell>
          <cell r="D266" t="str">
            <v>Country Meadow Elementary School</v>
          </cell>
          <cell r="F266">
            <v>3</v>
          </cell>
          <cell r="G266">
            <v>2</v>
          </cell>
          <cell r="H266">
            <v>8</v>
          </cell>
          <cell r="I266">
            <v>7</v>
          </cell>
          <cell r="K266">
            <v>267</v>
          </cell>
          <cell r="L266">
            <v>152</v>
          </cell>
          <cell r="M266">
            <v>135</v>
          </cell>
          <cell r="N266">
            <v>287</v>
          </cell>
        </row>
        <row r="267">
          <cell r="C267" t="str">
            <v>1365</v>
          </cell>
          <cell r="D267" t="str">
            <v>Royerton Elementary School</v>
          </cell>
          <cell r="E267">
            <v>2</v>
          </cell>
          <cell r="F267">
            <v>2</v>
          </cell>
          <cell r="G267">
            <v>20</v>
          </cell>
          <cell r="H267">
            <v>16</v>
          </cell>
          <cell r="I267">
            <v>33</v>
          </cell>
          <cell r="K267">
            <v>501</v>
          </cell>
          <cell r="L267">
            <v>372</v>
          </cell>
          <cell r="M267">
            <v>202</v>
          </cell>
          <cell r="N267">
            <v>574</v>
          </cell>
        </row>
        <row r="268">
          <cell r="C268" t="str">
            <v>1367</v>
          </cell>
          <cell r="D268" t="str">
            <v>Delta Middle School</v>
          </cell>
          <cell r="F268">
            <v>1</v>
          </cell>
          <cell r="G268">
            <v>12</v>
          </cell>
          <cell r="H268">
            <v>4</v>
          </cell>
          <cell r="I268">
            <v>18</v>
          </cell>
          <cell r="K268">
            <v>578</v>
          </cell>
          <cell r="L268">
            <v>386</v>
          </cell>
          <cell r="M268">
            <v>227</v>
          </cell>
          <cell r="N268">
            <v>613</v>
          </cell>
        </row>
        <row r="269">
          <cell r="C269" t="str">
            <v>1369</v>
          </cell>
          <cell r="D269" t="str">
            <v>Delta High School</v>
          </cell>
          <cell r="E269">
            <v>4</v>
          </cell>
          <cell r="F269">
            <v>3</v>
          </cell>
          <cell r="G269">
            <v>8</v>
          </cell>
          <cell r="H269">
            <v>7</v>
          </cell>
          <cell r="I269">
            <v>24</v>
          </cell>
          <cell r="J269">
            <v>1</v>
          </cell>
          <cell r="K269">
            <v>824</v>
          </cell>
          <cell r="L269">
            <v>601</v>
          </cell>
          <cell r="M269">
            <v>270</v>
          </cell>
          <cell r="N269">
            <v>871</v>
          </cell>
        </row>
        <row r="270">
          <cell r="C270" t="str">
            <v>1409</v>
          </cell>
          <cell r="D270" t="str">
            <v>Eaton Elementary School</v>
          </cell>
          <cell r="E270">
            <v>2</v>
          </cell>
          <cell r="G270">
            <v>5</v>
          </cell>
          <cell r="H270">
            <v>6</v>
          </cell>
          <cell r="I270">
            <v>10</v>
          </cell>
          <cell r="K270">
            <v>247</v>
          </cell>
          <cell r="L270">
            <v>126</v>
          </cell>
          <cell r="M270">
            <v>144</v>
          </cell>
          <cell r="N270">
            <v>270</v>
          </cell>
        </row>
        <row r="271">
          <cell r="C271" t="str">
            <v>1520</v>
          </cell>
          <cell r="D271" t="str">
            <v>Albany Elementary School</v>
          </cell>
          <cell r="E271">
            <v>3</v>
          </cell>
          <cell r="F271">
            <v>3</v>
          </cell>
          <cell r="H271">
            <v>4</v>
          </cell>
          <cell r="I271">
            <v>7</v>
          </cell>
          <cell r="K271">
            <v>277</v>
          </cell>
          <cell r="L271">
            <v>116</v>
          </cell>
          <cell r="M271">
            <v>178</v>
          </cell>
          <cell r="N271">
            <v>294</v>
          </cell>
        </row>
        <row r="272">
          <cell r="C272" t="str">
            <v>1372</v>
          </cell>
          <cell r="D272" t="str">
            <v>Wes-Del Middle/Senior High School</v>
          </cell>
          <cell r="F272">
            <v>4</v>
          </cell>
          <cell r="G272">
            <v>1</v>
          </cell>
          <cell r="H272">
            <v>19</v>
          </cell>
          <cell r="I272">
            <v>20</v>
          </cell>
          <cell r="K272">
            <v>417</v>
          </cell>
          <cell r="L272">
            <v>240</v>
          </cell>
          <cell r="M272">
            <v>221</v>
          </cell>
          <cell r="N272">
            <v>461</v>
          </cell>
        </row>
        <row r="273">
          <cell r="C273" t="str">
            <v>1413</v>
          </cell>
          <cell r="D273" t="str">
            <v>Wes-Del Elementary School</v>
          </cell>
          <cell r="E273">
            <v>1</v>
          </cell>
          <cell r="F273">
            <v>1</v>
          </cell>
          <cell r="G273">
            <v>1</v>
          </cell>
          <cell r="H273">
            <v>16</v>
          </cell>
          <cell r="I273">
            <v>7</v>
          </cell>
          <cell r="K273">
            <v>330</v>
          </cell>
          <cell r="L273">
            <v>172</v>
          </cell>
          <cell r="M273">
            <v>184</v>
          </cell>
          <cell r="N273">
            <v>356</v>
          </cell>
        </row>
        <row r="274">
          <cell r="C274" t="str">
            <v>1375</v>
          </cell>
          <cell r="D274" t="str">
            <v>Wapahani High School</v>
          </cell>
          <cell r="E274">
            <v>2</v>
          </cell>
          <cell r="F274">
            <v>3</v>
          </cell>
          <cell r="G274">
            <v>4</v>
          </cell>
          <cell r="H274">
            <v>2</v>
          </cell>
          <cell r="I274">
            <v>10</v>
          </cell>
          <cell r="K274">
            <v>375</v>
          </cell>
          <cell r="L274">
            <v>243</v>
          </cell>
          <cell r="M274">
            <v>153</v>
          </cell>
          <cell r="N274">
            <v>396</v>
          </cell>
        </row>
        <row r="275">
          <cell r="C275" t="str">
            <v>1377</v>
          </cell>
          <cell r="D275" t="str">
            <v>Selma Middle School</v>
          </cell>
          <cell r="E275">
            <v>1</v>
          </cell>
          <cell r="F275">
            <v>2</v>
          </cell>
          <cell r="G275">
            <v>2</v>
          </cell>
          <cell r="H275">
            <v>5</v>
          </cell>
          <cell r="I275">
            <v>6</v>
          </cell>
          <cell r="K275">
            <v>285</v>
          </cell>
          <cell r="L275">
            <v>146</v>
          </cell>
          <cell r="M275">
            <v>155</v>
          </cell>
          <cell r="N275">
            <v>301</v>
          </cell>
        </row>
        <row r="276">
          <cell r="C276" t="str">
            <v>1381</v>
          </cell>
          <cell r="D276" t="str">
            <v>Selma Elementary School</v>
          </cell>
          <cell r="E276">
            <v>1</v>
          </cell>
          <cell r="G276">
            <v>5</v>
          </cell>
          <cell r="H276">
            <v>7</v>
          </cell>
          <cell r="I276">
            <v>14</v>
          </cell>
          <cell r="K276">
            <v>486</v>
          </cell>
          <cell r="L276">
            <v>243</v>
          </cell>
          <cell r="M276">
            <v>270</v>
          </cell>
          <cell r="N276">
            <v>513</v>
          </cell>
        </row>
        <row r="277">
          <cell r="C277" t="str">
            <v>1385</v>
          </cell>
          <cell r="D277" t="str">
            <v>Cowan Elementary School</v>
          </cell>
          <cell r="G277">
            <v>3</v>
          </cell>
          <cell r="H277">
            <v>8</v>
          </cell>
          <cell r="I277">
            <v>8</v>
          </cell>
          <cell r="K277">
            <v>407</v>
          </cell>
          <cell r="L277">
            <v>214</v>
          </cell>
          <cell r="M277">
            <v>212</v>
          </cell>
          <cell r="N277">
            <v>426</v>
          </cell>
        </row>
        <row r="278">
          <cell r="C278" t="str">
            <v>1386</v>
          </cell>
          <cell r="D278" t="str">
            <v>Cowan High School</v>
          </cell>
          <cell r="F278">
            <v>2</v>
          </cell>
          <cell r="G278">
            <v>2</v>
          </cell>
          <cell r="H278">
            <v>7</v>
          </cell>
          <cell r="I278">
            <v>9</v>
          </cell>
          <cell r="K278">
            <v>345</v>
          </cell>
          <cell r="L278">
            <v>236</v>
          </cell>
          <cell r="M278">
            <v>129</v>
          </cell>
          <cell r="N278">
            <v>365</v>
          </cell>
        </row>
        <row r="279">
          <cell r="C279" t="str">
            <v>1387</v>
          </cell>
          <cell r="D279" t="str">
            <v>Yorktown Middle School</v>
          </cell>
          <cell r="F279">
            <v>13</v>
          </cell>
          <cell r="G279">
            <v>34</v>
          </cell>
          <cell r="H279">
            <v>19</v>
          </cell>
          <cell r="I279">
            <v>22</v>
          </cell>
          <cell r="J279">
            <v>1</v>
          </cell>
          <cell r="K279">
            <v>489</v>
          </cell>
          <cell r="L279">
            <v>397</v>
          </cell>
          <cell r="M279">
            <v>181</v>
          </cell>
          <cell r="N279">
            <v>578</v>
          </cell>
        </row>
        <row r="280">
          <cell r="C280" t="str">
            <v>1389</v>
          </cell>
          <cell r="D280" t="str">
            <v>Yorktown High School</v>
          </cell>
          <cell r="E280">
            <v>5</v>
          </cell>
          <cell r="F280">
            <v>18</v>
          </cell>
          <cell r="G280">
            <v>28</v>
          </cell>
          <cell r="H280">
            <v>27</v>
          </cell>
          <cell r="I280">
            <v>34</v>
          </cell>
          <cell r="K280">
            <v>689</v>
          </cell>
          <cell r="L280">
            <v>589</v>
          </cell>
          <cell r="M280">
            <v>212</v>
          </cell>
          <cell r="N280">
            <v>801</v>
          </cell>
        </row>
        <row r="281">
          <cell r="C281" t="str">
            <v>1393</v>
          </cell>
          <cell r="D281" t="str">
            <v>Yorktown Elementary School</v>
          </cell>
          <cell r="E281">
            <v>1</v>
          </cell>
          <cell r="F281">
            <v>13</v>
          </cell>
          <cell r="G281">
            <v>25</v>
          </cell>
          <cell r="H281">
            <v>14</v>
          </cell>
          <cell r="I281">
            <v>26</v>
          </cell>
          <cell r="K281">
            <v>500</v>
          </cell>
          <cell r="L281">
            <v>364</v>
          </cell>
          <cell r="M281">
            <v>215</v>
          </cell>
          <cell r="N281">
            <v>579</v>
          </cell>
        </row>
        <row r="282">
          <cell r="C282" t="str">
            <v>1395</v>
          </cell>
          <cell r="D282" t="str">
            <v>Pleasant View Elementary School</v>
          </cell>
          <cell r="E282">
            <v>1</v>
          </cell>
          <cell r="F282">
            <v>12</v>
          </cell>
          <cell r="G282">
            <v>21</v>
          </cell>
          <cell r="H282">
            <v>8</v>
          </cell>
          <cell r="I282">
            <v>32</v>
          </cell>
          <cell r="K282">
            <v>502</v>
          </cell>
          <cell r="L282">
            <v>394</v>
          </cell>
          <cell r="M282">
            <v>182</v>
          </cell>
          <cell r="N282">
            <v>576</v>
          </cell>
        </row>
        <row r="283">
          <cell r="C283" t="str">
            <v>1401</v>
          </cell>
          <cell r="D283" t="str">
            <v>Daleville Jr-Sr High School</v>
          </cell>
          <cell r="E283">
            <v>1</v>
          </cell>
          <cell r="F283">
            <v>3</v>
          </cell>
          <cell r="G283">
            <v>4</v>
          </cell>
          <cell r="H283">
            <v>4</v>
          </cell>
          <cell r="I283">
            <v>19</v>
          </cell>
          <cell r="K283">
            <v>388</v>
          </cell>
          <cell r="L283">
            <v>256</v>
          </cell>
          <cell r="M283">
            <v>163</v>
          </cell>
          <cell r="N283">
            <v>419</v>
          </cell>
        </row>
        <row r="284">
          <cell r="C284" t="str">
            <v>1405</v>
          </cell>
          <cell r="D284" t="str">
            <v>Daleville Elementary School</v>
          </cell>
          <cell r="E284">
            <v>2</v>
          </cell>
          <cell r="F284">
            <v>1</v>
          </cell>
          <cell r="G284">
            <v>4</v>
          </cell>
          <cell r="H284">
            <v>4</v>
          </cell>
          <cell r="I284">
            <v>17</v>
          </cell>
          <cell r="K284">
            <v>477</v>
          </cell>
          <cell r="L284">
            <v>242</v>
          </cell>
          <cell r="M284">
            <v>263</v>
          </cell>
          <cell r="N284">
            <v>505</v>
          </cell>
        </row>
        <row r="285">
          <cell r="C285" t="str">
            <v>1421</v>
          </cell>
          <cell r="D285" t="str">
            <v>Muncie Central High School</v>
          </cell>
          <cell r="E285">
            <v>4</v>
          </cell>
          <cell r="F285">
            <v>8</v>
          </cell>
          <cell r="G285">
            <v>340</v>
          </cell>
          <cell r="H285">
            <v>53</v>
          </cell>
          <cell r="I285">
            <v>139</v>
          </cell>
          <cell r="K285">
            <v>925</v>
          </cell>
          <cell r="L285">
            <v>469</v>
          </cell>
          <cell r="M285">
            <v>1000</v>
          </cell>
          <cell r="N285">
            <v>1469</v>
          </cell>
        </row>
        <row r="286">
          <cell r="C286" t="str">
            <v>1423</v>
          </cell>
          <cell r="D286" t="str">
            <v>Storer Elementary School</v>
          </cell>
          <cell r="F286">
            <v>6</v>
          </cell>
          <cell r="G286">
            <v>20</v>
          </cell>
          <cell r="H286">
            <v>9</v>
          </cell>
          <cell r="I286">
            <v>34</v>
          </cell>
          <cell r="K286">
            <v>191</v>
          </cell>
          <cell r="L286">
            <v>141</v>
          </cell>
          <cell r="M286">
            <v>119</v>
          </cell>
          <cell r="N286">
            <v>260</v>
          </cell>
        </row>
        <row r="287">
          <cell r="C287" t="str">
            <v>1431</v>
          </cell>
          <cell r="D287" t="str">
            <v>Northside Middle School</v>
          </cell>
          <cell r="E287">
            <v>2</v>
          </cell>
          <cell r="F287">
            <v>8</v>
          </cell>
          <cell r="G287">
            <v>144</v>
          </cell>
          <cell r="H287">
            <v>31</v>
          </cell>
          <cell r="I287">
            <v>72</v>
          </cell>
          <cell r="K287">
            <v>390</v>
          </cell>
          <cell r="L287">
            <v>215</v>
          </cell>
          <cell r="M287">
            <v>432</v>
          </cell>
          <cell r="N287">
            <v>647</v>
          </cell>
        </row>
        <row r="288">
          <cell r="C288" t="str">
            <v>1437</v>
          </cell>
          <cell r="D288" t="str">
            <v>Southside Middle School</v>
          </cell>
          <cell r="E288">
            <v>4</v>
          </cell>
          <cell r="G288">
            <v>108</v>
          </cell>
          <cell r="H288">
            <v>20</v>
          </cell>
          <cell r="I288">
            <v>64</v>
          </cell>
          <cell r="K288">
            <v>380</v>
          </cell>
          <cell r="L288">
            <v>75</v>
          </cell>
          <cell r="M288">
            <v>501</v>
          </cell>
          <cell r="N288">
            <v>576</v>
          </cell>
        </row>
        <row r="289">
          <cell r="C289" t="str">
            <v>1470</v>
          </cell>
          <cell r="D289" t="str">
            <v>Grissom Elementary School</v>
          </cell>
          <cell r="F289">
            <v>1</v>
          </cell>
          <cell r="G289">
            <v>54</v>
          </cell>
          <cell r="H289">
            <v>11</v>
          </cell>
          <cell r="I289">
            <v>56</v>
          </cell>
          <cell r="J289">
            <v>2</v>
          </cell>
          <cell r="K289">
            <v>219</v>
          </cell>
          <cell r="L289">
            <v>27</v>
          </cell>
          <cell r="M289">
            <v>316</v>
          </cell>
          <cell r="N289">
            <v>343</v>
          </cell>
        </row>
        <row r="290">
          <cell r="C290" t="str">
            <v>1482</v>
          </cell>
          <cell r="D290" t="str">
            <v>South View Elementary School</v>
          </cell>
          <cell r="E290">
            <v>1</v>
          </cell>
          <cell r="G290">
            <v>47</v>
          </cell>
          <cell r="H290">
            <v>15</v>
          </cell>
          <cell r="I290">
            <v>35</v>
          </cell>
          <cell r="J290">
            <v>2</v>
          </cell>
          <cell r="K290">
            <v>321</v>
          </cell>
          <cell r="L290">
            <v>39</v>
          </cell>
          <cell r="M290">
            <v>382</v>
          </cell>
          <cell r="N290">
            <v>421</v>
          </cell>
        </row>
        <row r="291">
          <cell r="C291" t="str">
            <v>1485</v>
          </cell>
          <cell r="D291" t="str">
            <v>Longfellow Elementary School</v>
          </cell>
          <cell r="F291">
            <v>3</v>
          </cell>
          <cell r="G291">
            <v>164</v>
          </cell>
          <cell r="H291">
            <v>19</v>
          </cell>
          <cell r="I291">
            <v>49</v>
          </cell>
          <cell r="K291">
            <v>101</v>
          </cell>
          <cell r="L291">
            <v>23</v>
          </cell>
          <cell r="M291">
            <v>313</v>
          </cell>
          <cell r="N291">
            <v>336</v>
          </cell>
        </row>
        <row r="292">
          <cell r="C292" t="str">
            <v>1494</v>
          </cell>
          <cell r="D292" t="str">
            <v>Mitchell Elementary School</v>
          </cell>
          <cell r="E292">
            <v>1</v>
          </cell>
          <cell r="F292">
            <v>5</v>
          </cell>
          <cell r="G292">
            <v>26</v>
          </cell>
          <cell r="H292">
            <v>10</v>
          </cell>
          <cell r="I292">
            <v>31</v>
          </cell>
          <cell r="K292">
            <v>146</v>
          </cell>
          <cell r="L292">
            <v>103</v>
          </cell>
          <cell r="M292">
            <v>116</v>
          </cell>
          <cell r="N292">
            <v>219</v>
          </cell>
        </row>
        <row r="293">
          <cell r="C293" t="str">
            <v>1496</v>
          </cell>
          <cell r="D293" t="str">
            <v>North View Elementary School</v>
          </cell>
          <cell r="E293">
            <v>2</v>
          </cell>
          <cell r="F293">
            <v>1</v>
          </cell>
          <cell r="G293">
            <v>39</v>
          </cell>
          <cell r="H293">
            <v>21</v>
          </cell>
          <cell r="I293">
            <v>43</v>
          </cell>
          <cell r="K293">
            <v>176</v>
          </cell>
          <cell r="L293">
            <v>68</v>
          </cell>
          <cell r="M293">
            <v>214</v>
          </cell>
          <cell r="N293">
            <v>282</v>
          </cell>
        </row>
        <row r="294">
          <cell r="C294" t="str">
            <v>1509</v>
          </cell>
          <cell r="D294" t="str">
            <v>Sutton Elementary School</v>
          </cell>
          <cell r="G294">
            <v>75</v>
          </cell>
          <cell r="H294">
            <v>12</v>
          </cell>
          <cell r="I294">
            <v>49</v>
          </cell>
          <cell r="K294">
            <v>216</v>
          </cell>
          <cell r="L294">
            <v>41</v>
          </cell>
          <cell r="M294">
            <v>311</v>
          </cell>
          <cell r="N294">
            <v>352</v>
          </cell>
        </row>
        <row r="295">
          <cell r="C295" t="str">
            <v>1513</v>
          </cell>
          <cell r="D295" t="str">
            <v>East Washington Academy</v>
          </cell>
          <cell r="E295">
            <v>3</v>
          </cell>
          <cell r="F295">
            <v>6</v>
          </cell>
          <cell r="G295">
            <v>89</v>
          </cell>
          <cell r="H295">
            <v>21</v>
          </cell>
          <cell r="I295">
            <v>56</v>
          </cell>
          <cell r="J295">
            <v>2</v>
          </cell>
          <cell r="K295">
            <v>236</v>
          </cell>
          <cell r="L295">
            <v>143</v>
          </cell>
          <cell r="M295">
            <v>270</v>
          </cell>
          <cell r="N295">
            <v>413</v>
          </cell>
        </row>
        <row r="296">
          <cell r="C296" t="str">
            <v>1517</v>
          </cell>
          <cell r="D296" t="str">
            <v>West View Elementary School</v>
          </cell>
          <cell r="E296">
            <v>1</v>
          </cell>
          <cell r="F296">
            <v>1</v>
          </cell>
          <cell r="G296">
            <v>12</v>
          </cell>
          <cell r="H296">
            <v>13</v>
          </cell>
          <cell r="I296">
            <v>46</v>
          </cell>
          <cell r="K296">
            <v>175</v>
          </cell>
          <cell r="L296">
            <v>91</v>
          </cell>
          <cell r="M296">
            <v>157</v>
          </cell>
          <cell r="N296">
            <v>248</v>
          </cell>
        </row>
        <row r="297">
          <cell r="C297" t="str">
            <v>1524</v>
          </cell>
          <cell r="D297" t="str">
            <v>Youth Opportunity Center</v>
          </cell>
          <cell r="F297">
            <v>1</v>
          </cell>
          <cell r="G297">
            <v>25</v>
          </cell>
          <cell r="H297">
            <v>4</v>
          </cell>
          <cell r="I297">
            <v>10</v>
          </cell>
          <cell r="K297">
            <v>84</v>
          </cell>
          <cell r="M297">
            <v>124</v>
          </cell>
          <cell r="N297">
            <v>124</v>
          </cell>
        </row>
        <row r="298">
          <cell r="C298" t="str">
            <v>1543</v>
          </cell>
          <cell r="D298" t="str">
            <v>Celestine Elementary School</v>
          </cell>
          <cell r="K298">
            <v>89</v>
          </cell>
          <cell r="L298">
            <v>81</v>
          </cell>
          <cell r="M298">
            <v>8</v>
          </cell>
          <cell r="N298">
            <v>89</v>
          </cell>
        </row>
        <row r="299">
          <cell r="C299" t="str">
            <v>1545</v>
          </cell>
          <cell r="D299" t="str">
            <v>Northeast Dubois High School</v>
          </cell>
          <cell r="F299">
            <v>3</v>
          </cell>
          <cell r="H299">
            <v>5</v>
          </cell>
          <cell r="K299">
            <v>260</v>
          </cell>
          <cell r="L299">
            <v>221</v>
          </cell>
          <cell r="M299">
            <v>47</v>
          </cell>
          <cell r="N299">
            <v>268</v>
          </cell>
        </row>
        <row r="300">
          <cell r="C300" t="str">
            <v>1549</v>
          </cell>
          <cell r="D300" t="str">
            <v>Dubois Middle School</v>
          </cell>
          <cell r="F300">
            <v>1</v>
          </cell>
          <cell r="H300">
            <v>2</v>
          </cell>
          <cell r="I300">
            <v>4</v>
          </cell>
          <cell r="J300">
            <v>1</v>
          </cell>
          <cell r="K300">
            <v>263</v>
          </cell>
          <cell r="L300">
            <v>208</v>
          </cell>
          <cell r="M300">
            <v>63</v>
          </cell>
          <cell r="N300">
            <v>271</v>
          </cell>
        </row>
        <row r="301">
          <cell r="C301" t="str">
            <v>1577</v>
          </cell>
          <cell r="D301" t="str">
            <v>Dubois Elementary School</v>
          </cell>
          <cell r="E301">
            <v>1</v>
          </cell>
          <cell r="H301">
            <v>4</v>
          </cell>
          <cell r="I301">
            <v>1</v>
          </cell>
          <cell r="K301">
            <v>291</v>
          </cell>
          <cell r="L301">
            <v>221</v>
          </cell>
          <cell r="M301">
            <v>76</v>
          </cell>
          <cell r="N301">
            <v>297</v>
          </cell>
        </row>
        <row r="302">
          <cell r="C302" t="str">
            <v>1563</v>
          </cell>
          <cell r="D302" t="str">
            <v>Pine Ridge Elementary School</v>
          </cell>
          <cell r="H302">
            <v>9</v>
          </cell>
          <cell r="I302">
            <v>6</v>
          </cell>
          <cell r="K302">
            <v>206</v>
          </cell>
          <cell r="L302">
            <v>150</v>
          </cell>
          <cell r="M302">
            <v>71</v>
          </cell>
          <cell r="N302">
            <v>221</v>
          </cell>
        </row>
        <row r="303">
          <cell r="C303" t="str">
            <v>1581</v>
          </cell>
          <cell r="D303" t="str">
            <v>Ferdinand Elementary School</v>
          </cell>
          <cell r="F303">
            <v>3</v>
          </cell>
          <cell r="G303">
            <v>3</v>
          </cell>
          <cell r="H303">
            <v>12</v>
          </cell>
          <cell r="I303">
            <v>3</v>
          </cell>
          <cell r="K303">
            <v>271</v>
          </cell>
          <cell r="L303">
            <v>229</v>
          </cell>
          <cell r="M303">
            <v>63</v>
          </cell>
          <cell r="N303">
            <v>292</v>
          </cell>
        </row>
        <row r="304">
          <cell r="C304" t="str">
            <v>1583</v>
          </cell>
          <cell r="D304" t="str">
            <v>Forest Park Jr-Sr High School</v>
          </cell>
          <cell r="E304">
            <v>3</v>
          </cell>
          <cell r="H304">
            <v>14</v>
          </cell>
          <cell r="I304">
            <v>9</v>
          </cell>
          <cell r="K304">
            <v>571</v>
          </cell>
          <cell r="L304">
            <v>481</v>
          </cell>
          <cell r="M304">
            <v>116</v>
          </cell>
          <cell r="N304">
            <v>597</v>
          </cell>
        </row>
        <row r="305">
          <cell r="C305" t="str">
            <v>1586</v>
          </cell>
          <cell r="D305" t="str">
            <v>Cedar Crest Intermediate School</v>
          </cell>
          <cell r="F305">
            <v>4</v>
          </cell>
          <cell r="G305">
            <v>2</v>
          </cell>
          <cell r="H305">
            <v>6</v>
          </cell>
          <cell r="I305">
            <v>3</v>
          </cell>
          <cell r="K305">
            <v>159</v>
          </cell>
          <cell r="L305">
            <v>136</v>
          </cell>
          <cell r="M305">
            <v>38</v>
          </cell>
          <cell r="N305">
            <v>174</v>
          </cell>
        </row>
        <row r="306">
          <cell r="C306" t="str">
            <v>1529</v>
          </cell>
          <cell r="D306" t="str">
            <v>Holland Elementary School</v>
          </cell>
          <cell r="H306">
            <v>6</v>
          </cell>
          <cell r="I306">
            <v>2</v>
          </cell>
          <cell r="K306">
            <v>178</v>
          </cell>
          <cell r="L306">
            <v>129</v>
          </cell>
          <cell r="M306">
            <v>57</v>
          </cell>
          <cell r="N306">
            <v>186</v>
          </cell>
        </row>
        <row r="307">
          <cell r="C307" t="str">
            <v>1587</v>
          </cell>
          <cell r="D307" t="str">
            <v>Southridge Middle School</v>
          </cell>
          <cell r="E307">
            <v>1</v>
          </cell>
          <cell r="F307">
            <v>2</v>
          </cell>
          <cell r="H307">
            <v>80</v>
          </cell>
          <cell r="I307">
            <v>4</v>
          </cell>
          <cell r="K307">
            <v>285</v>
          </cell>
          <cell r="L307">
            <v>212</v>
          </cell>
          <cell r="M307">
            <v>160</v>
          </cell>
          <cell r="N307">
            <v>372</v>
          </cell>
        </row>
        <row r="308">
          <cell r="C308" t="str">
            <v>1588</v>
          </cell>
          <cell r="D308" t="str">
            <v>Southridge High School</v>
          </cell>
          <cell r="E308">
            <v>1</v>
          </cell>
          <cell r="F308">
            <v>1</v>
          </cell>
          <cell r="G308">
            <v>1</v>
          </cell>
          <cell r="H308">
            <v>138</v>
          </cell>
          <cell r="I308">
            <v>3</v>
          </cell>
          <cell r="K308">
            <v>390</v>
          </cell>
          <cell r="L308">
            <v>307</v>
          </cell>
          <cell r="M308">
            <v>227</v>
          </cell>
          <cell r="N308">
            <v>534</v>
          </cell>
        </row>
        <row r="309">
          <cell r="C309" t="str">
            <v>1590</v>
          </cell>
          <cell r="D309" t="str">
            <v>Huntingburg Elementary School</v>
          </cell>
          <cell r="F309">
            <v>1</v>
          </cell>
          <cell r="G309">
            <v>2</v>
          </cell>
          <cell r="H309">
            <v>250</v>
          </cell>
          <cell r="I309">
            <v>8</v>
          </cell>
          <cell r="K309">
            <v>375</v>
          </cell>
          <cell r="L309">
            <v>249</v>
          </cell>
          <cell r="M309">
            <v>387</v>
          </cell>
          <cell r="N309">
            <v>636</v>
          </cell>
        </row>
        <row r="310">
          <cell r="C310" t="str">
            <v>1569</v>
          </cell>
          <cell r="D310" t="str">
            <v>Ireland Elementary School</v>
          </cell>
          <cell r="F310">
            <v>10</v>
          </cell>
          <cell r="H310">
            <v>11</v>
          </cell>
          <cell r="I310">
            <v>5</v>
          </cell>
          <cell r="K310">
            <v>527</v>
          </cell>
          <cell r="L310">
            <v>496</v>
          </cell>
          <cell r="M310">
            <v>57</v>
          </cell>
          <cell r="N310">
            <v>553</v>
          </cell>
        </row>
        <row r="311">
          <cell r="C311" t="str">
            <v>1575</v>
          </cell>
          <cell r="D311" t="str">
            <v>Jasper Middle School</v>
          </cell>
          <cell r="E311">
            <v>1</v>
          </cell>
          <cell r="F311">
            <v>8</v>
          </cell>
          <cell r="G311">
            <v>2</v>
          </cell>
          <cell r="H311">
            <v>115</v>
          </cell>
          <cell r="I311">
            <v>13</v>
          </cell>
          <cell r="K311">
            <v>604</v>
          </cell>
          <cell r="L311">
            <v>491</v>
          </cell>
          <cell r="M311">
            <v>252</v>
          </cell>
          <cell r="N311">
            <v>743</v>
          </cell>
        </row>
        <row r="312">
          <cell r="C312" t="str">
            <v>1593</v>
          </cell>
          <cell r="D312" t="str">
            <v>Jasper High School</v>
          </cell>
          <cell r="E312">
            <v>2</v>
          </cell>
          <cell r="F312">
            <v>15</v>
          </cell>
          <cell r="G312">
            <v>5</v>
          </cell>
          <cell r="H312">
            <v>131</v>
          </cell>
          <cell r="I312">
            <v>10</v>
          </cell>
          <cell r="J312">
            <v>2</v>
          </cell>
          <cell r="K312">
            <v>931</v>
          </cell>
          <cell r="L312">
            <v>837</v>
          </cell>
          <cell r="M312">
            <v>259</v>
          </cell>
          <cell r="N312">
            <v>1096</v>
          </cell>
        </row>
        <row r="313">
          <cell r="C313" t="str">
            <v>1597</v>
          </cell>
          <cell r="D313" t="str">
            <v>Fifth Street Elementary School</v>
          </cell>
          <cell r="E313">
            <v>1</v>
          </cell>
          <cell r="F313">
            <v>3</v>
          </cell>
          <cell r="G313">
            <v>2</v>
          </cell>
          <cell r="H313">
            <v>129</v>
          </cell>
          <cell r="I313">
            <v>13</v>
          </cell>
          <cell r="K313">
            <v>284</v>
          </cell>
          <cell r="L313">
            <v>180</v>
          </cell>
          <cell r="M313">
            <v>252</v>
          </cell>
          <cell r="N313">
            <v>432</v>
          </cell>
        </row>
        <row r="314">
          <cell r="C314" t="str">
            <v>1601</v>
          </cell>
          <cell r="D314" t="str">
            <v>Tenth Street School</v>
          </cell>
          <cell r="F314">
            <v>2</v>
          </cell>
          <cell r="G314">
            <v>5</v>
          </cell>
          <cell r="H314">
            <v>95</v>
          </cell>
          <cell r="I314">
            <v>7</v>
          </cell>
          <cell r="K314">
            <v>257</v>
          </cell>
          <cell r="L314">
            <v>161</v>
          </cell>
          <cell r="M314">
            <v>205</v>
          </cell>
          <cell r="N314">
            <v>366</v>
          </cell>
        </row>
        <row r="315">
          <cell r="C315" t="str">
            <v>1613</v>
          </cell>
          <cell r="D315" t="str">
            <v>Fairfield Jr-Sr High School</v>
          </cell>
          <cell r="E315">
            <v>4</v>
          </cell>
          <cell r="F315">
            <v>9</v>
          </cell>
          <cell r="G315">
            <v>7</v>
          </cell>
          <cell r="H315">
            <v>57</v>
          </cell>
          <cell r="I315">
            <v>16</v>
          </cell>
          <cell r="J315">
            <v>1</v>
          </cell>
          <cell r="K315">
            <v>739</v>
          </cell>
          <cell r="L315">
            <v>682</v>
          </cell>
          <cell r="M315">
            <v>151</v>
          </cell>
          <cell r="N315">
            <v>833</v>
          </cell>
        </row>
        <row r="316">
          <cell r="C316" t="str">
            <v>1621</v>
          </cell>
          <cell r="D316" t="str">
            <v>Millersburg Elementary- Middle Sch</v>
          </cell>
          <cell r="F316">
            <v>2</v>
          </cell>
          <cell r="G316">
            <v>3</v>
          </cell>
          <cell r="H316">
            <v>13</v>
          </cell>
          <cell r="I316">
            <v>2</v>
          </cell>
          <cell r="K316">
            <v>425</v>
          </cell>
          <cell r="L316">
            <v>350</v>
          </cell>
          <cell r="M316">
            <v>95</v>
          </cell>
          <cell r="N316">
            <v>445</v>
          </cell>
        </row>
        <row r="317">
          <cell r="C317" t="str">
            <v>1649</v>
          </cell>
          <cell r="D317" t="str">
            <v>New Paris Elementary School</v>
          </cell>
          <cell r="E317">
            <v>4</v>
          </cell>
          <cell r="G317">
            <v>3</v>
          </cell>
          <cell r="H317">
            <v>17</v>
          </cell>
          <cell r="I317">
            <v>4</v>
          </cell>
          <cell r="K317">
            <v>377</v>
          </cell>
          <cell r="L317">
            <v>318</v>
          </cell>
          <cell r="M317">
            <v>87</v>
          </cell>
          <cell r="N317">
            <v>405</v>
          </cell>
        </row>
        <row r="318">
          <cell r="C318" t="str">
            <v>1652</v>
          </cell>
          <cell r="D318" t="str">
            <v>Benton Elementary School</v>
          </cell>
          <cell r="G318">
            <v>3</v>
          </cell>
          <cell r="H318">
            <v>35</v>
          </cell>
          <cell r="I318">
            <v>12</v>
          </cell>
          <cell r="K318">
            <v>417</v>
          </cell>
          <cell r="L318">
            <v>379</v>
          </cell>
          <cell r="M318">
            <v>88</v>
          </cell>
          <cell r="N318">
            <v>467</v>
          </cell>
        </row>
        <row r="319">
          <cell r="C319" t="str">
            <v>1701</v>
          </cell>
          <cell r="D319" t="str">
            <v>Jimtown High School</v>
          </cell>
          <cell r="E319">
            <v>1</v>
          </cell>
          <cell r="F319">
            <v>2</v>
          </cell>
          <cell r="G319">
            <v>10</v>
          </cell>
          <cell r="H319">
            <v>54</v>
          </cell>
          <cell r="I319">
            <v>26</v>
          </cell>
          <cell r="K319">
            <v>512</v>
          </cell>
          <cell r="L319">
            <v>415</v>
          </cell>
          <cell r="M319">
            <v>190</v>
          </cell>
          <cell r="N319">
            <v>605</v>
          </cell>
        </row>
        <row r="320">
          <cell r="C320" t="str">
            <v>1703</v>
          </cell>
          <cell r="D320" t="str">
            <v>Jimtown Junior High School</v>
          </cell>
          <cell r="E320">
            <v>1</v>
          </cell>
          <cell r="F320">
            <v>3</v>
          </cell>
          <cell r="G320">
            <v>5</v>
          </cell>
          <cell r="H320">
            <v>28</v>
          </cell>
          <cell r="I320">
            <v>15</v>
          </cell>
          <cell r="K320">
            <v>254</v>
          </cell>
          <cell r="L320">
            <v>192</v>
          </cell>
          <cell r="M320">
            <v>114</v>
          </cell>
          <cell r="N320">
            <v>306</v>
          </cell>
        </row>
        <row r="321">
          <cell r="C321" t="str">
            <v>1705</v>
          </cell>
          <cell r="D321" t="str">
            <v>Jimtown Elementary School</v>
          </cell>
          <cell r="F321">
            <v>6</v>
          </cell>
          <cell r="G321">
            <v>5</v>
          </cell>
          <cell r="H321">
            <v>33</v>
          </cell>
          <cell r="I321">
            <v>28</v>
          </cell>
          <cell r="K321">
            <v>302</v>
          </cell>
          <cell r="L321">
            <v>217</v>
          </cell>
          <cell r="M321">
            <v>157</v>
          </cell>
          <cell r="N321">
            <v>374</v>
          </cell>
        </row>
        <row r="322">
          <cell r="C322" t="str">
            <v>1707</v>
          </cell>
          <cell r="D322" t="str">
            <v>Jimtown Intermediate School</v>
          </cell>
          <cell r="E322">
            <v>2</v>
          </cell>
          <cell r="F322">
            <v>2</v>
          </cell>
          <cell r="G322">
            <v>7</v>
          </cell>
          <cell r="H322">
            <v>66</v>
          </cell>
          <cell r="I322">
            <v>42</v>
          </cell>
          <cell r="K322">
            <v>488</v>
          </cell>
          <cell r="L322">
            <v>339</v>
          </cell>
          <cell r="M322">
            <v>268</v>
          </cell>
          <cell r="N322">
            <v>607</v>
          </cell>
        </row>
        <row r="323">
          <cell r="C323" t="str">
            <v>1713</v>
          </cell>
          <cell r="D323" t="str">
            <v>Concord Junior High School</v>
          </cell>
          <cell r="E323">
            <v>2</v>
          </cell>
          <cell r="F323">
            <v>6</v>
          </cell>
          <cell r="G323">
            <v>74</v>
          </cell>
          <cell r="H323">
            <v>281</v>
          </cell>
          <cell r="I323">
            <v>63</v>
          </cell>
          <cell r="K323">
            <v>392</v>
          </cell>
          <cell r="L323">
            <v>356</v>
          </cell>
          <cell r="M323">
            <v>462</v>
          </cell>
          <cell r="N323">
            <v>818</v>
          </cell>
        </row>
        <row r="324">
          <cell r="C324" t="str">
            <v>1715</v>
          </cell>
          <cell r="D324" t="str">
            <v>Concord Community High School</v>
          </cell>
          <cell r="F324">
            <v>21</v>
          </cell>
          <cell r="G324">
            <v>138</v>
          </cell>
          <cell r="H324">
            <v>523</v>
          </cell>
          <cell r="I324">
            <v>120</v>
          </cell>
          <cell r="K324">
            <v>914</v>
          </cell>
          <cell r="L324">
            <v>876</v>
          </cell>
          <cell r="M324">
            <v>840</v>
          </cell>
          <cell r="N324">
            <v>1716</v>
          </cell>
        </row>
        <row r="325">
          <cell r="C325" t="str">
            <v>1718</v>
          </cell>
          <cell r="D325" t="str">
            <v>Concord Intermediate School</v>
          </cell>
          <cell r="F325">
            <v>12</v>
          </cell>
          <cell r="G325">
            <v>82</v>
          </cell>
          <cell r="H325">
            <v>323</v>
          </cell>
          <cell r="I325">
            <v>49</v>
          </cell>
          <cell r="K325">
            <v>389</v>
          </cell>
          <cell r="L325">
            <v>343</v>
          </cell>
          <cell r="M325">
            <v>512</v>
          </cell>
          <cell r="N325">
            <v>855</v>
          </cell>
        </row>
        <row r="326">
          <cell r="C326" t="str">
            <v>1721</v>
          </cell>
          <cell r="D326" t="str">
            <v>Concord East Side Elementary Sch</v>
          </cell>
          <cell r="E326">
            <v>1</v>
          </cell>
          <cell r="F326">
            <v>4</v>
          </cell>
          <cell r="G326">
            <v>49</v>
          </cell>
          <cell r="H326">
            <v>188</v>
          </cell>
          <cell r="I326">
            <v>20</v>
          </cell>
          <cell r="K326">
            <v>303</v>
          </cell>
          <cell r="L326">
            <v>263</v>
          </cell>
          <cell r="M326">
            <v>302</v>
          </cell>
          <cell r="N326">
            <v>565</v>
          </cell>
        </row>
        <row r="327">
          <cell r="C327" t="str">
            <v>1723</v>
          </cell>
          <cell r="D327" t="str">
            <v>Concord Ox-Bow Elementary School</v>
          </cell>
          <cell r="F327">
            <v>10</v>
          </cell>
          <cell r="G327">
            <v>10</v>
          </cell>
          <cell r="H327">
            <v>118</v>
          </cell>
          <cell r="I327">
            <v>21</v>
          </cell>
          <cell r="K327">
            <v>286</v>
          </cell>
          <cell r="L327">
            <v>239</v>
          </cell>
          <cell r="M327">
            <v>206</v>
          </cell>
          <cell r="N327">
            <v>445</v>
          </cell>
        </row>
        <row r="328">
          <cell r="C328" t="str">
            <v>1725</v>
          </cell>
          <cell r="D328" t="str">
            <v>Concord South Side Elementary Sch</v>
          </cell>
          <cell r="F328">
            <v>3</v>
          </cell>
          <cell r="G328">
            <v>73</v>
          </cell>
          <cell r="H328">
            <v>115</v>
          </cell>
          <cell r="I328">
            <v>38</v>
          </cell>
          <cell r="K328">
            <v>205</v>
          </cell>
          <cell r="L328">
            <v>153</v>
          </cell>
          <cell r="M328">
            <v>281</v>
          </cell>
          <cell r="N328">
            <v>434</v>
          </cell>
        </row>
        <row r="329">
          <cell r="C329" t="str">
            <v>1729</v>
          </cell>
          <cell r="D329" t="str">
            <v>Concord West Side Elem School</v>
          </cell>
          <cell r="E329">
            <v>2</v>
          </cell>
          <cell r="F329">
            <v>5</v>
          </cell>
          <cell r="G329">
            <v>67</v>
          </cell>
          <cell r="H329">
            <v>372</v>
          </cell>
          <cell r="I329">
            <v>29</v>
          </cell>
          <cell r="J329">
            <v>3</v>
          </cell>
          <cell r="K329">
            <v>83</v>
          </cell>
          <cell r="L329">
            <v>82</v>
          </cell>
          <cell r="M329">
            <v>479</v>
          </cell>
          <cell r="N329">
            <v>561</v>
          </cell>
        </row>
        <row r="330">
          <cell r="C330" t="str">
            <v>1656</v>
          </cell>
          <cell r="D330" t="str">
            <v>Jefferson Elementary School</v>
          </cell>
          <cell r="F330">
            <v>3</v>
          </cell>
          <cell r="G330">
            <v>13</v>
          </cell>
          <cell r="H330">
            <v>66</v>
          </cell>
          <cell r="I330">
            <v>17</v>
          </cell>
          <cell r="K330">
            <v>313</v>
          </cell>
          <cell r="L330">
            <v>244</v>
          </cell>
          <cell r="M330">
            <v>168</v>
          </cell>
          <cell r="N330">
            <v>412</v>
          </cell>
        </row>
        <row r="331">
          <cell r="C331" t="str">
            <v>1657</v>
          </cell>
          <cell r="D331" t="str">
            <v>Northridge Middle School</v>
          </cell>
          <cell r="E331">
            <v>2</v>
          </cell>
          <cell r="F331">
            <v>14</v>
          </cell>
          <cell r="G331">
            <v>17</v>
          </cell>
          <cell r="H331">
            <v>113</v>
          </cell>
          <cell r="I331">
            <v>26</v>
          </cell>
          <cell r="J331">
            <v>1</v>
          </cell>
          <cell r="K331">
            <v>954</v>
          </cell>
          <cell r="L331">
            <v>810</v>
          </cell>
          <cell r="M331">
            <v>317</v>
          </cell>
          <cell r="N331">
            <v>1127</v>
          </cell>
        </row>
        <row r="332">
          <cell r="C332" t="str">
            <v>1697</v>
          </cell>
          <cell r="D332" t="str">
            <v>York Elementary School</v>
          </cell>
          <cell r="E332">
            <v>1</v>
          </cell>
          <cell r="F332">
            <v>2</v>
          </cell>
          <cell r="G332">
            <v>3</v>
          </cell>
          <cell r="H332">
            <v>19</v>
          </cell>
          <cell r="I332">
            <v>4</v>
          </cell>
          <cell r="K332">
            <v>272</v>
          </cell>
          <cell r="L332">
            <v>173</v>
          </cell>
          <cell r="M332">
            <v>128</v>
          </cell>
          <cell r="N332">
            <v>301</v>
          </cell>
        </row>
        <row r="333">
          <cell r="C333" t="str">
            <v>1731</v>
          </cell>
          <cell r="D333" t="str">
            <v>Heritage Intermediate School</v>
          </cell>
          <cell r="E333">
            <v>3</v>
          </cell>
          <cell r="F333">
            <v>7</v>
          </cell>
          <cell r="G333">
            <v>4</v>
          </cell>
          <cell r="H333">
            <v>62</v>
          </cell>
          <cell r="I333">
            <v>16</v>
          </cell>
          <cell r="J333">
            <v>1</v>
          </cell>
          <cell r="K333">
            <v>617</v>
          </cell>
          <cell r="L333">
            <v>499</v>
          </cell>
          <cell r="M333">
            <v>211</v>
          </cell>
          <cell r="N333">
            <v>710</v>
          </cell>
        </row>
        <row r="334">
          <cell r="C334" t="str">
            <v>1732</v>
          </cell>
          <cell r="D334" t="str">
            <v>Middlebury Elementary School</v>
          </cell>
          <cell r="F334">
            <v>2</v>
          </cell>
          <cell r="G334">
            <v>4</v>
          </cell>
          <cell r="H334">
            <v>15</v>
          </cell>
          <cell r="I334">
            <v>5</v>
          </cell>
          <cell r="K334">
            <v>265</v>
          </cell>
          <cell r="L334">
            <v>221</v>
          </cell>
          <cell r="M334">
            <v>70</v>
          </cell>
          <cell r="N334">
            <v>291</v>
          </cell>
        </row>
        <row r="335">
          <cell r="C335" t="str">
            <v>1733</v>
          </cell>
          <cell r="D335" t="str">
            <v>Northridge High School</v>
          </cell>
          <cell r="E335">
            <v>7</v>
          </cell>
          <cell r="F335">
            <v>19</v>
          </cell>
          <cell r="G335">
            <v>10</v>
          </cell>
          <cell r="H335">
            <v>122</v>
          </cell>
          <cell r="I335">
            <v>27</v>
          </cell>
          <cell r="J335">
            <v>1</v>
          </cell>
          <cell r="K335">
            <v>1206</v>
          </cell>
          <cell r="L335">
            <v>1090</v>
          </cell>
          <cell r="M335">
            <v>302</v>
          </cell>
          <cell r="N335">
            <v>1392</v>
          </cell>
        </row>
        <row r="336">
          <cell r="C336" t="str">
            <v>1734</v>
          </cell>
          <cell r="D336" t="str">
            <v>Orchard View School</v>
          </cell>
          <cell r="F336">
            <v>5</v>
          </cell>
          <cell r="G336">
            <v>2</v>
          </cell>
          <cell r="H336">
            <v>15</v>
          </cell>
          <cell r="I336">
            <v>5</v>
          </cell>
          <cell r="K336">
            <v>319</v>
          </cell>
          <cell r="L336">
            <v>273</v>
          </cell>
          <cell r="M336">
            <v>73</v>
          </cell>
          <cell r="N336">
            <v>346</v>
          </cell>
        </row>
        <row r="337">
          <cell r="C337" t="str">
            <v>1669</v>
          </cell>
          <cell r="D337" t="str">
            <v>North Wood Middle School</v>
          </cell>
          <cell r="F337">
            <v>3</v>
          </cell>
          <cell r="G337">
            <v>5</v>
          </cell>
          <cell r="H337">
            <v>52</v>
          </cell>
          <cell r="I337">
            <v>28</v>
          </cell>
          <cell r="K337">
            <v>606</v>
          </cell>
          <cell r="L337">
            <v>475</v>
          </cell>
          <cell r="M337">
            <v>219</v>
          </cell>
          <cell r="N337">
            <v>694</v>
          </cell>
        </row>
        <row r="338">
          <cell r="C338" t="str">
            <v>1735</v>
          </cell>
          <cell r="D338" t="str">
            <v>Wakarusa Elementary School</v>
          </cell>
          <cell r="E338">
            <v>1</v>
          </cell>
          <cell r="F338">
            <v>1</v>
          </cell>
          <cell r="G338">
            <v>11</v>
          </cell>
          <cell r="H338">
            <v>55</v>
          </cell>
          <cell r="I338">
            <v>29</v>
          </cell>
          <cell r="K338">
            <v>425</v>
          </cell>
          <cell r="L338">
            <v>381</v>
          </cell>
          <cell r="M338">
            <v>141</v>
          </cell>
          <cell r="N338">
            <v>522</v>
          </cell>
        </row>
        <row r="339">
          <cell r="C339" t="str">
            <v>1737</v>
          </cell>
          <cell r="D339" t="str">
            <v>North Wood High School</v>
          </cell>
          <cell r="E339">
            <v>1</v>
          </cell>
          <cell r="F339">
            <v>14</v>
          </cell>
          <cell r="G339">
            <v>9</v>
          </cell>
          <cell r="H339">
            <v>78</v>
          </cell>
          <cell r="I339">
            <v>26</v>
          </cell>
          <cell r="K339">
            <v>755</v>
          </cell>
          <cell r="L339">
            <v>657</v>
          </cell>
          <cell r="M339">
            <v>226</v>
          </cell>
          <cell r="N339">
            <v>883</v>
          </cell>
        </row>
        <row r="340">
          <cell r="C340" t="str">
            <v>1743</v>
          </cell>
          <cell r="D340" t="str">
            <v>Nappanee Elementary School</v>
          </cell>
          <cell r="E340">
            <v>1</v>
          </cell>
          <cell r="F340">
            <v>3</v>
          </cell>
          <cell r="H340">
            <v>22</v>
          </cell>
          <cell r="I340">
            <v>11</v>
          </cell>
          <cell r="J340">
            <v>1</v>
          </cell>
          <cell r="K340">
            <v>363</v>
          </cell>
          <cell r="L340">
            <v>239</v>
          </cell>
          <cell r="M340">
            <v>162</v>
          </cell>
          <cell r="N340">
            <v>401</v>
          </cell>
        </row>
        <row r="341">
          <cell r="C341" t="str">
            <v>1747</v>
          </cell>
          <cell r="D341" t="str">
            <v>Woodview Elementary School</v>
          </cell>
          <cell r="F341">
            <v>7</v>
          </cell>
          <cell r="G341">
            <v>3</v>
          </cell>
          <cell r="H341">
            <v>55</v>
          </cell>
          <cell r="I341">
            <v>14</v>
          </cell>
          <cell r="K341">
            <v>391</v>
          </cell>
          <cell r="L341">
            <v>304</v>
          </cell>
          <cell r="M341">
            <v>166</v>
          </cell>
          <cell r="N341">
            <v>470</v>
          </cell>
        </row>
        <row r="342">
          <cell r="C342" t="str">
            <v>1617</v>
          </cell>
          <cell r="D342" t="str">
            <v>Cleveland Elementary School</v>
          </cell>
          <cell r="E342">
            <v>1</v>
          </cell>
          <cell r="F342">
            <v>8</v>
          </cell>
          <cell r="G342">
            <v>70</v>
          </cell>
          <cell r="H342">
            <v>75</v>
          </cell>
          <cell r="I342">
            <v>71</v>
          </cell>
          <cell r="K342">
            <v>436</v>
          </cell>
          <cell r="L342">
            <v>295</v>
          </cell>
          <cell r="M342">
            <v>366</v>
          </cell>
          <cell r="N342">
            <v>661</v>
          </cell>
        </row>
        <row r="343">
          <cell r="C343" t="str">
            <v>1673</v>
          </cell>
          <cell r="D343" t="str">
            <v>Osolo Elementary School</v>
          </cell>
          <cell r="E343">
            <v>2</v>
          </cell>
          <cell r="F343">
            <v>3</v>
          </cell>
          <cell r="G343">
            <v>36</v>
          </cell>
          <cell r="H343">
            <v>162</v>
          </cell>
          <cell r="I343">
            <v>41</v>
          </cell>
          <cell r="K343">
            <v>293</v>
          </cell>
          <cell r="L343">
            <v>179</v>
          </cell>
          <cell r="M343">
            <v>358</v>
          </cell>
          <cell r="N343">
            <v>537</v>
          </cell>
        </row>
        <row r="344">
          <cell r="C344" t="str">
            <v>1679</v>
          </cell>
          <cell r="D344" t="str">
            <v>Eastwood Elementary School</v>
          </cell>
          <cell r="F344">
            <v>11</v>
          </cell>
          <cell r="G344">
            <v>13</v>
          </cell>
          <cell r="H344">
            <v>51</v>
          </cell>
          <cell r="I344">
            <v>35</v>
          </cell>
          <cell r="K344">
            <v>325</v>
          </cell>
          <cell r="L344">
            <v>325</v>
          </cell>
          <cell r="M344">
            <v>110</v>
          </cell>
          <cell r="N344">
            <v>435</v>
          </cell>
        </row>
        <row r="345">
          <cell r="C345" t="str">
            <v>1681</v>
          </cell>
          <cell r="D345" t="str">
            <v>Mary Feeser Elementary School</v>
          </cell>
          <cell r="E345">
            <v>1</v>
          </cell>
          <cell r="F345">
            <v>18</v>
          </cell>
          <cell r="G345">
            <v>73</v>
          </cell>
          <cell r="H345">
            <v>100</v>
          </cell>
          <cell r="I345">
            <v>55</v>
          </cell>
          <cell r="K345">
            <v>325</v>
          </cell>
          <cell r="L345">
            <v>277</v>
          </cell>
          <cell r="M345">
            <v>295</v>
          </cell>
          <cell r="N345">
            <v>572</v>
          </cell>
        </row>
        <row r="346">
          <cell r="C346" t="str">
            <v>1693</v>
          </cell>
          <cell r="D346" t="str">
            <v>Bristol Elementary School</v>
          </cell>
          <cell r="F346">
            <v>5</v>
          </cell>
          <cell r="G346">
            <v>23</v>
          </cell>
          <cell r="H346">
            <v>110</v>
          </cell>
          <cell r="I346">
            <v>44</v>
          </cell>
          <cell r="K346">
            <v>317</v>
          </cell>
          <cell r="L346">
            <v>202</v>
          </cell>
          <cell r="M346">
            <v>297</v>
          </cell>
          <cell r="N346">
            <v>499</v>
          </cell>
        </row>
        <row r="347">
          <cell r="C347" t="str">
            <v>1749</v>
          </cell>
          <cell r="D347" t="str">
            <v>Elkhart Central High School</v>
          </cell>
          <cell r="E347">
            <v>4</v>
          </cell>
          <cell r="F347">
            <v>19</v>
          </cell>
          <cell r="G347">
            <v>207</v>
          </cell>
          <cell r="H347">
            <v>642</v>
          </cell>
          <cell r="I347">
            <v>92</v>
          </cell>
          <cell r="J347">
            <v>2</v>
          </cell>
          <cell r="K347">
            <v>709</v>
          </cell>
          <cell r="L347">
            <v>710</v>
          </cell>
          <cell r="M347">
            <v>965</v>
          </cell>
          <cell r="N347">
            <v>1675</v>
          </cell>
        </row>
        <row r="348">
          <cell r="C348" t="str">
            <v>1750</v>
          </cell>
          <cell r="D348" t="str">
            <v>Elkhart Memorial High School</v>
          </cell>
          <cell r="E348">
            <v>2</v>
          </cell>
          <cell r="F348">
            <v>29</v>
          </cell>
          <cell r="G348">
            <v>241</v>
          </cell>
          <cell r="H348">
            <v>481</v>
          </cell>
          <cell r="I348">
            <v>120</v>
          </cell>
          <cell r="J348">
            <v>1</v>
          </cell>
          <cell r="K348">
            <v>808</v>
          </cell>
          <cell r="L348">
            <v>678</v>
          </cell>
          <cell r="M348">
            <v>1004</v>
          </cell>
          <cell r="N348">
            <v>1682</v>
          </cell>
        </row>
        <row r="349">
          <cell r="C349" t="str">
            <v>1752</v>
          </cell>
          <cell r="D349" t="str">
            <v>Elkhart Alternative Education</v>
          </cell>
          <cell r="F349">
            <v>4</v>
          </cell>
          <cell r="G349">
            <v>86</v>
          </cell>
          <cell r="H349">
            <v>80</v>
          </cell>
          <cell r="I349">
            <v>38</v>
          </cell>
          <cell r="J349">
            <v>1</v>
          </cell>
          <cell r="K349">
            <v>172</v>
          </cell>
          <cell r="L349">
            <v>153</v>
          </cell>
          <cell r="M349">
            <v>228</v>
          </cell>
          <cell r="N349">
            <v>381</v>
          </cell>
        </row>
        <row r="350">
          <cell r="C350" t="str">
            <v>1753</v>
          </cell>
          <cell r="D350" t="str">
            <v>North Side Middle School</v>
          </cell>
          <cell r="F350">
            <v>6</v>
          </cell>
          <cell r="G350">
            <v>74</v>
          </cell>
          <cell r="H350">
            <v>213</v>
          </cell>
          <cell r="I350">
            <v>47</v>
          </cell>
          <cell r="J350">
            <v>1</v>
          </cell>
          <cell r="K350">
            <v>316</v>
          </cell>
          <cell r="L350">
            <v>262</v>
          </cell>
          <cell r="M350">
            <v>395</v>
          </cell>
          <cell r="N350">
            <v>657</v>
          </cell>
        </row>
        <row r="351">
          <cell r="C351" t="str">
            <v>1761</v>
          </cell>
          <cell r="D351" t="str">
            <v>West Side Middle School</v>
          </cell>
          <cell r="F351">
            <v>13</v>
          </cell>
          <cell r="G351">
            <v>96</v>
          </cell>
          <cell r="H351">
            <v>146</v>
          </cell>
          <cell r="I351">
            <v>50</v>
          </cell>
          <cell r="J351">
            <v>1</v>
          </cell>
          <cell r="K351">
            <v>276</v>
          </cell>
          <cell r="L351">
            <v>197</v>
          </cell>
          <cell r="M351">
            <v>385</v>
          </cell>
          <cell r="N351">
            <v>582</v>
          </cell>
        </row>
        <row r="352">
          <cell r="C352" t="str">
            <v>1763</v>
          </cell>
          <cell r="D352" t="str">
            <v>Pierre Moran Middle School</v>
          </cell>
          <cell r="E352">
            <v>1</v>
          </cell>
          <cell r="F352">
            <v>4</v>
          </cell>
          <cell r="G352">
            <v>87</v>
          </cell>
          <cell r="H352">
            <v>225</v>
          </cell>
          <cell r="I352">
            <v>30</v>
          </cell>
          <cell r="K352">
            <v>161</v>
          </cell>
          <cell r="L352">
            <v>129</v>
          </cell>
          <cell r="M352">
            <v>379</v>
          </cell>
          <cell r="N352">
            <v>508</v>
          </cell>
        </row>
        <row r="353">
          <cell r="C353" t="str">
            <v>1765</v>
          </cell>
          <cell r="D353" t="str">
            <v>Beardsley Elementary School</v>
          </cell>
          <cell r="F353">
            <v>1</v>
          </cell>
          <cell r="G353">
            <v>88</v>
          </cell>
          <cell r="H353">
            <v>192</v>
          </cell>
          <cell r="I353">
            <v>31</v>
          </cell>
          <cell r="K353">
            <v>107</v>
          </cell>
          <cell r="L353">
            <v>93</v>
          </cell>
          <cell r="M353">
            <v>326</v>
          </cell>
          <cell r="N353">
            <v>419</v>
          </cell>
        </row>
        <row r="354">
          <cell r="C354" t="str">
            <v>1769</v>
          </cell>
          <cell r="D354" t="str">
            <v>Mary Beck Elementary School</v>
          </cell>
          <cell r="F354">
            <v>1</v>
          </cell>
          <cell r="G354">
            <v>158</v>
          </cell>
          <cell r="H354">
            <v>255</v>
          </cell>
          <cell r="I354">
            <v>36</v>
          </cell>
          <cell r="K354">
            <v>108</v>
          </cell>
          <cell r="L354">
            <v>237</v>
          </cell>
          <cell r="M354">
            <v>321</v>
          </cell>
          <cell r="N354">
            <v>558</v>
          </cell>
        </row>
        <row r="355">
          <cell r="C355" t="str">
            <v>1773</v>
          </cell>
          <cell r="D355" t="str">
            <v>Mary Daly Elementary School</v>
          </cell>
          <cell r="E355">
            <v>1</v>
          </cell>
          <cell r="G355">
            <v>100</v>
          </cell>
          <cell r="H355">
            <v>187</v>
          </cell>
          <cell r="I355">
            <v>56</v>
          </cell>
          <cell r="J355">
            <v>2</v>
          </cell>
          <cell r="K355">
            <v>230</v>
          </cell>
          <cell r="L355">
            <v>129</v>
          </cell>
          <cell r="M355">
            <v>447</v>
          </cell>
          <cell r="N355">
            <v>576</v>
          </cell>
        </row>
        <row r="356">
          <cell r="C356" t="str">
            <v>1777</v>
          </cell>
          <cell r="D356" t="str">
            <v>Hawthorne Elementary School</v>
          </cell>
          <cell r="F356">
            <v>1</v>
          </cell>
          <cell r="G356">
            <v>129</v>
          </cell>
          <cell r="H356">
            <v>288</v>
          </cell>
          <cell r="I356">
            <v>41</v>
          </cell>
          <cell r="K356">
            <v>50</v>
          </cell>
          <cell r="L356">
            <v>99</v>
          </cell>
          <cell r="M356">
            <v>410</v>
          </cell>
          <cell r="N356">
            <v>509</v>
          </cell>
        </row>
        <row r="357">
          <cell r="C357" t="str">
            <v>1785</v>
          </cell>
          <cell r="D357" t="str">
            <v>Pinewood Elementary School</v>
          </cell>
          <cell r="E357">
            <v>1</v>
          </cell>
          <cell r="F357">
            <v>11</v>
          </cell>
          <cell r="G357">
            <v>52</v>
          </cell>
          <cell r="H357">
            <v>199</v>
          </cell>
          <cell r="I357">
            <v>54</v>
          </cell>
          <cell r="K357">
            <v>384</v>
          </cell>
          <cell r="L357">
            <v>328</v>
          </cell>
          <cell r="M357">
            <v>373</v>
          </cell>
          <cell r="N357">
            <v>701</v>
          </cell>
        </row>
        <row r="358">
          <cell r="C358" t="str">
            <v>1789</v>
          </cell>
          <cell r="D358" t="str">
            <v>Monger Elementary School</v>
          </cell>
          <cell r="F358">
            <v>2</v>
          </cell>
          <cell r="G358">
            <v>89</v>
          </cell>
          <cell r="H358">
            <v>219</v>
          </cell>
          <cell r="I358">
            <v>35</v>
          </cell>
          <cell r="K358">
            <v>76</v>
          </cell>
          <cell r="L358">
            <v>45</v>
          </cell>
          <cell r="M358">
            <v>376</v>
          </cell>
          <cell r="N358">
            <v>421</v>
          </cell>
        </row>
        <row r="359">
          <cell r="C359" t="str">
            <v>1797</v>
          </cell>
          <cell r="D359" t="str">
            <v>Riverview Elementary School</v>
          </cell>
          <cell r="F359">
            <v>3</v>
          </cell>
          <cell r="G359">
            <v>35</v>
          </cell>
          <cell r="H359">
            <v>127</v>
          </cell>
          <cell r="I359">
            <v>40</v>
          </cell>
          <cell r="K359">
            <v>196</v>
          </cell>
          <cell r="L359">
            <v>156</v>
          </cell>
          <cell r="M359">
            <v>245</v>
          </cell>
          <cell r="N359">
            <v>401</v>
          </cell>
        </row>
        <row r="360">
          <cell r="C360" t="str">
            <v>1801</v>
          </cell>
          <cell r="D360" t="str">
            <v>Roosevelt Elementary School</v>
          </cell>
          <cell r="G360">
            <v>252</v>
          </cell>
          <cell r="H360">
            <v>286</v>
          </cell>
          <cell r="I360">
            <v>32</v>
          </cell>
          <cell r="K360">
            <v>48</v>
          </cell>
          <cell r="L360">
            <v>205</v>
          </cell>
          <cell r="M360">
            <v>413</v>
          </cell>
          <cell r="N360">
            <v>618</v>
          </cell>
        </row>
        <row r="361">
          <cell r="C361" t="str">
            <v>1817</v>
          </cell>
          <cell r="D361" t="str">
            <v>Woodland Elementary School</v>
          </cell>
          <cell r="F361">
            <v>4</v>
          </cell>
          <cell r="G361">
            <v>78</v>
          </cell>
          <cell r="H361">
            <v>172</v>
          </cell>
          <cell r="I361">
            <v>54</v>
          </cell>
          <cell r="K361">
            <v>293</v>
          </cell>
          <cell r="L361">
            <v>212</v>
          </cell>
          <cell r="M361">
            <v>389</v>
          </cell>
          <cell r="N361">
            <v>601</v>
          </cell>
        </row>
        <row r="362">
          <cell r="C362" t="str">
            <v>1629</v>
          </cell>
          <cell r="D362" t="str">
            <v>Goshen Middle School</v>
          </cell>
          <cell r="E362">
            <v>1</v>
          </cell>
          <cell r="F362">
            <v>19</v>
          </cell>
          <cell r="G362">
            <v>38</v>
          </cell>
          <cell r="H362">
            <v>817</v>
          </cell>
          <cell r="I362">
            <v>50</v>
          </cell>
          <cell r="K362">
            <v>593</v>
          </cell>
          <cell r="L362">
            <v>519</v>
          </cell>
          <cell r="M362">
            <v>999</v>
          </cell>
          <cell r="N362">
            <v>1518</v>
          </cell>
        </row>
        <row r="363">
          <cell r="C363" t="str">
            <v>1633</v>
          </cell>
          <cell r="D363" t="str">
            <v>Model Elementary School</v>
          </cell>
          <cell r="E363">
            <v>1</v>
          </cell>
          <cell r="F363">
            <v>13</v>
          </cell>
          <cell r="G363">
            <v>18</v>
          </cell>
          <cell r="H363">
            <v>365</v>
          </cell>
          <cell r="I363">
            <v>20</v>
          </cell>
          <cell r="K363">
            <v>209</v>
          </cell>
          <cell r="L363">
            <v>209</v>
          </cell>
          <cell r="M363">
            <v>417</v>
          </cell>
          <cell r="N363">
            <v>626</v>
          </cell>
        </row>
        <row r="364">
          <cell r="C364" t="str">
            <v>1641</v>
          </cell>
          <cell r="D364" t="str">
            <v>Waterford Elementary School</v>
          </cell>
          <cell r="E364">
            <v>1</v>
          </cell>
          <cell r="F364">
            <v>10</v>
          </cell>
          <cell r="G364">
            <v>5</v>
          </cell>
          <cell r="H364">
            <v>285</v>
          </cell>
          <cell r="I364">
            <v>14</v>
          </cell>
          <cell r="K364">
            <v>168</v>
          </cell>
          <cell r="L364">
            <v>145</v>
          </cell>
          <cell r="M364">
            <v>338</v>
          </cell>
          <cell r="N364">
            <v>483</v>
          </cell>
        </row>
        <row r="365">
          <cell r="C365" t="str">
            <v>1821</v>
          </cell>
          <cell r="D365" t="str">
            <v>Goshen High School</v>
          </cell>
          <cell r="E365">
            <v>5</v>
          </cell>
          <cell r="F365">
            <v>26</v>
          </cell>
          <cell r="G365">
            <v>38</v>
          </cell>
          <cell r="H365">
            <v>914</v>
          </cell>
          <cell r="I365">
            <v>61</v>
          </cell>
          <cell r="J365">
            <v>1</v>
          </cell>
          <cell r="K365">
            <v>822</v>
          </cell>
          <cell r="L365">
            <v>839</v>
          </cell>
          <cell r="M365">
            <v>1028</v>
          </cell>
          <cell r="N365">
            <v>1867</v>
          </cell>
        </row>
        <row r="366">
          <cell r="C366" t="str">
            <v>1829</v>
          </cell>
          <cell r="D366" t="str">
            <v>Chamberlain Elementary School</v>
          </cell>
          <cell r="F366">
            <v>1</v>
          </cell>
          <cell r="G366">
            <v>7</v>
          </cell>
          <cell r="H366">
            <v>233</v>
          </cell>
          <cell r="I366">
            <v>17</v>
          </cell>
          <cell r="K366">
            <v>90</v>
          </cell>
          <cell r="L366">
            <v>71</v>
          </cell>
          <cell r="M366">
            <v>277</v>
          </cell>
          <cell r="N366">
            <v>348</v>
          </cell>
        </row>
        <row r="367">
          <cell r="C367" t="str">
            <v>1833</v>
          </cell>
          <cell r="D367" t="str">
            <v>Chandler Elementary School</v>
          </cell>
          <cell r="F367">
            <v>6</v>
          </cell>
          <cell r="G367">
            <v>26</v>
          </cell>
          <cell r="H367">
            <v>244</v>
          </cell>
          <cell r="I367">
            <v>16</v>
          </cell>
          <cell r="K367">
            <v>213</v>
          </cell>
          <cell r="L367">
            <v>162</v>
          </cell>
          <cell r="M367">
            <v>343</v>
          </cell>
          <cell r="N367">
            <v>505</v>
          </cell>
        </row>
        <row r="368">
          <cell r="C368" t="str">
            <v>1843</v>
          </cell>
          <cell r="D368" t="str">
            <v>Parkside Elementary School</v>
          </cell>
          <cell r="E368">
            <v>1</v>
          </cell>
          <cell r="F368">
            <v>3</v>
          </cell>
          <cell r="G368">
            <v>12</v>
          </cell>
          <cell r="H368">
            <v>162</v>
          </cell>
          <cell r="I368">
            <v>18</v>
          </cell>
          <cell r="K368">
            <v>186</v>
          </cell>
          <cell r="L368">
            <v>138</v>
          </cell>
          <cell r="M368">
            <v>244</v>
          </cell>
          <cell r="N368">
            <v>382</v>
          </cell>
        </row>
        <row r="369">
          <cell r="C369" t="str">
            <v>1847</v>
          </cell>
          <cell r="D369" t="str">
            <v>Prairie View Elementary School</v>
          </cell>
          <cell r="E369">
            <v>1</v>
          </cell>
          <cell r="F369">
            <v>7</v>
          </cell>
          <cell r="G369">
            <v>8</v>
          </cell>
          <cell r="H369">
            <v>232</v>
          </cell>
          <cell r="I369">
            <v>24</v>
          </cell>
          <cell r="K369">
            <v>241</v>
          </cell>
          <cell r="L369">
            <v>208</v>
          </cell>
          <cell r="M369">
            <v>305</v>
          </cell>
          <cell r="N369">
            <v>513</v>
          </cell>
        </row>
        <row r="370">
          <cell r="C370" t="str">
            <v>1849</v>
          </cell>
          <cell r="D370" t="str">
            <v>West Goshen Elementary School</v>
          </cell>
          <cell r="F370">
            <v>5</v>
          </cell>
          <cell r="G370">
            <v>3</v>
          </cell>
          <cell r="H370">
            <v>238</v>
          </cell>
          <cell r="I370">
            <v>8</v>
          </cell>
          <cell r="K370">
            <v>114</v>
          </cell>
          <cell r="L370">
            <v>95</v>
          </cell>
          <cell r="M370">
            <v>273</v>
          </cell>
          <cell r="N370">
            <v>368</v>
          </cell>
        </row>
        <row r="371">
          <cell r="C371" t="str">
            <v>1869</v>
          </cell>
          <cell r="D371" t="str">
            <v>Everton Elementary School</v>
          </cell>
          <cell r="H371">
            <v>1</v>
          </cell>
          <cell r="I371">
            <v>6</v>
          </cell>
          <cell r="K371">
            <v>262</v>
          </cell>
          <cell r="L371">
            <v>119</v>
          </cell>
          <cell r="M371">
            <v>150</v>
          </cell>
          <cell r="N371">
            <v>269</v>
          </cell>
        </row>
        <row r="372">
          <cell r="C372" t="str">
            <v>1889</v>
          </cell>
          <cell r="D372" t="str">
            <v>Connersville Sr High School</v>
          </cell>
          <cell r="E372">
            <v>1</v>
          </cell>
          <cell r="F372">
            <v>4</v>
          </cell>
          <cell r="G372">
            <v>15</v>
          </cell>
          <cell r="H372">
            <v>21</v>
          </cell>
          <cell r="I372">
            <v>31</v>
          </cell>
          <cell r="K372">
            <v>1039</v>
          </cell>
          <cell r="L372">
            <v>567</v>
          </cell>
          <cell r="M372">
            <v>544</v>
          </cell>
          <cell r="N372">
            <v>1111</v>
          </cell>
        </row>
        <row r="373">
          <cell r="C373" t="str">
            <v>1895</v>
          </cell>
          <cell r="D373" t="str">
            <v>Connersville Middle School</v>
          </cell>
          <cell r="E373">
            <v>1</v>
          </cell>
          <cell r="F373">
            <v>3</v>
          </cell>
          <cell r="G373">
            <v>6</v>
          </cell>
          <cell r="H373">
            <v>13</v>
          </cell>
          <cell r="I373">
            <v>10</v>
          </cell>
          <cell r="K373">
            <v>518</v>
          </cell>
          <cell r="L373">
            <v>247</v>
          </cell>
          <cell r="M373">
            <v>304</v>
          </cell>
          <cell r="N373">
            <v>551</v>
          </cell>
        </row>
        <row r="374">
          <cell r="C374" t="str">
            <v>1897</v>
          </cell>
          <cell r="D374" t="str">
            <v>Eastview Elementary School</v>
          </cell>
          <cell r="F374">
            <v>1</v>
          </cell>
          <cell r="H374">
            <v>5</v>
          </cell>
          <cell r="I374">
            <v>13</v>
          </cell>
          <cell r="K374">
            <v>286</v>
          </cell>
          <cell r="L374">
            <v>117</v>
          </cell>
          <cell r="M374">
            <v>188</v>
          </cell>
          <cell r="N374">
            <v>305</v>
          </cell>
        </row>
        <row r="375">
          <cell r="C375" t="str">
            <v>1909</v>
          </cell>
          <cell r="D375" t="str">
            <v>Frazee Elementary School</v>
          </cell>
          <cell r="E375">
            <v>1</v>
          </cell>
          <cell r="F375">
            <v>2</v>
          </cell>
          <cell r="G375">
            <v>8</v>
          </cell>
          <cell r="H375">
            <v>2</v>
          </cell>
          <cell r="I375">
            <v>10</v>
          </cell>
          <cell r="K375">
            <v>302</v>
          </cell>
          <cell r="L375">
            <v>107</v>
          </cell>
          <cell r="M375">
            <v>218</v>
          </cell>
          <cell r="N375">
            <v>325</v>
          </cell>
        </row>
        <row r="376">
          <cell r="C376" t="str">
            <v>1913</v>
          </cell>
          <cell r="D376" t="str">
            <v>Grandview Elementary School</v>
          </cell>
          <cell r="F376">
            <v>3</v>
          </cell>
          <cell r="G376">
            <v>4</v>
          </cell>
          <cell r="H376">
            <v>7</v>
          </cell>
          <cell r="I376">
            <v>11</v>
          </cell>
          <cell r="K376">
            <v>313</v>
          </cell>
          <cell r="L376">
            <v>73</v>
          </cell>
          <cell r="M376">
            <v>265</v>
          </cell>
          <cell r="N376">
            <v>338</v>
          </cell>
        </row>
        <row r="377">
          <cell r="C377" t="str">
            <v>1917</v>
          </cell>
          <cell r="D377" t="str">
            <v>Maplewood Elementary School</v>
          </cell>
          <cell r="F377">
            <v>3</v>
          </cell>
          <cell r="G377">
            <v>7</v>
          </cell>
          <cell r="H377">
            <v>8</v>
          </cell>
          <cell r="I377">
            <v>12</v>
          </cell>
          <cell r="K377">
            <v>318</v>
          </cell>
          <cell r="L377">
            <v>73</v>
          </cell>
          <cell r="M377">
            <v>275</v>
          </cell>
          <cell r="N377">
            <v>348</v>
          </cell>
        </row>
        <row r="378">
          <cell r="C378" t="str">
            <v>1921</v>
          </cell>
          <cell r="D378" t="str">
            <v>Fayette Central Elementary</v>
          </cell>
          <cell r="E378">
            <v>1</v>
          </cell>
          <cell r="H378">
            <v>3</v>
          </cell>
          <cell r="I378">
            <v>7</v>
          </cell>
          <cell r="K378">
            <v>304</v>
          </cell>
          <cell r="L378">
            <v>119</v>
          </cell>
          <cell r="M378">
            <v>196</v>
          </cell>
          <cell r="N378">
            <v>315</v>
          </cell>
        </row>
        <row r="379">
          <cell r="C379" t="str">
            <v>1925</v>
          </cell>
          <cell r="D379" t="str">
            <v>New Albany Senior High School</v>
          </cell>
          <cell r="E379">
            <v>2</v>
          </cell>
          <cell r="F379">
            <v>40</v>
          </cell>
          <cell r="G379">
            <v>240</v>
          </cell>
          <cell r="H379">
            <v>109</v>
          </cell>
          <cell r="I379">
            <v>167</v>
          </cell>
          <cell r="K379">
            <v>1285</v>
          </cell>
          <cell r="L379">
            <v>844</v>
          </cell>
          <cell r="M379">
            <v>999</v>
          </cell>
          <cell r="N379">
            <v>1843</v>
          </cell>
        </row>
        <row r="380">
          <cell r="C380" t="str">
            <v>1929</v>
          </cell>
          <cell r="D380" t="str">
            <v>Georgetown Elementary School</v>
          </cell>
          <cell r="E380">
            <v>2</v>
          </cell>
          <cell r="F380">
            <v>7</v>
          </cell>
          <cell r="G380">
            <v>1</v>
          </cell>
          <cell r="H380">
            <v>14</v>
          </cell>
          <cell r="I380">
            <v>6</v>
          </cell>
          <cell r="K380">
            <v>558</v>
          </cell>
          <cell r="L380">
            <v>451</v>
          </cell>
          <cell r="M380">
            <v>137</v>
          </cell>
          <cell r="N380">
            <v>588</v>
          </cell>
        </row>
        <row r="381">
          <cell r="C381" t="str">
            <v>1930</v>
          </cell>
          <cell r="D381" t="str">
            <v>Floyd Central High School</v>
          </cell>
          <cell r="E381">
            <v>7</v>
          </cell>
          <cell r="F381">
            <v>24</v>
          </cell>
          <cell r="G381">
            <v>14</v>
          </cell>
          <cell r="H381">
            <v>43</v>
          </cell>
          <cell r="I381">
            <v>28</v>
          </cell>
          <cell r="K381">
            <v>1630</v>
          </cell>
          <cell r="L381">
            <v>1513</v>
          </cell>
          <cell r="M381">
            <v>233</v>
          </cell>
          <cell r="N381">
            <v>1746</v>
          </cell>
        </row>
        <row r="382">
          <cell r="C382" t="str">
            <v>1931</v>
          </cell>
          <cell r="D382" t="str">
            <v>Highland Hills Middle School</v>
          </cell>
          <cell r="E382">
            <v>10</v>
          </cell>
          <cell r="F382">
            <v>43</v>
          </cell>
          <cell r="G382">
            <v>15</v>
          </cell>
          <cell r="H382">
            <v>37</v>
          </cell>
          <cell r="I382">
            <v>48</v>
          </cell>
          <cell r="J382">
            <v>1</v>
          </cell>
          <cell r="K382">
            <v>1494</v>
          </cell>
          <cell r="L382">
            <v>1379</v>
          </cell>
          <cell r="M382">
            <v>269</v>
          </cell>
          <cell r="N382">
            <v>1648</v>
          </cell>
        </row>
        <row r="383">
          <cell r="C383" t="str">
            <v>1933</v>
          </cell>
          <cell r="D383" t="str">
            <v>Hazelwood Middle School</v>
          </cell>
          <cell r="E383">
            <v>3</v>
          </cell>
          <cell r="F383">
            <v>5</v>
          </cell>
          <cell r="G383">
            <v>159</v>
          </cell>
          <cell r="H383">
            <v>59</v>
          </cell>
          <cell r="I383">
            <v>103</v>
          </cell>
          <cell r="K383">
            <v>636</v>
          </cell>
          <cell r="L383">
            <v>264</v>
          </cell>
          <cell r="M383">
            <v>701</v>
          </cell>
          <cell r="N383">
            <v>965</v>
          </cell>
        </row>
        <row r="384">
          <cell r="C384" t="str">
            <v>1937</v>
          </cell>
          <cell r="D384" t="str">
            <v>Nathaniel Scribner Middle School</v>
          </cell>
          <cell r="F384">
            <v>15</v>
          </cell>
          <cell r="G384">
            <v>134</v>
          </cell>
          <cell r="H384">
            <v>89</v>
          </cell>
          <cell r="I384">
            <v>95</v>
          </cell>
          <cell r="J384">
            <v>1</v>
          </cell>
          <cell r="K384">
            <v>600</v>
          </cell>
          <cell r="L384">
            <v>423</v>
          </cell>
          <cell r="M384">
            <v>511</v>
          </cell>
          <cell r="N384">
            <v>934</v>
          </cell>
        </row>
        <row r="385">
          <cell r="C385" t="str">
            <v>1943</v>
          </cell>
          <cell r="D385" t="str">
            <v>Slate Run Elementary School</v>
          </cell>
          <cell r="E385">
            <v>1</v>
          </cell>
          <cell r="F385">
            <v>1</v>
          </cell>
          <cell r="G385">
            <v>45</v>
          </cell>
          <cell r="H385">
            <v>19</v>
          </cell>
          <cell r="I385">
            <v>42</v>
          </cell>
          <cell r="K385">
            <v>200</v>
          </cell>
          <cell r="L385">
            <v>89</v>
          </cell>
          <cell r="M385">
            <v>219</v>
          </cell>
          <cell r="N385">
            <v>308</v>
          </cell>
        </row>
        <row r="386">
          <cell r="C386" t="str">
            <v>1949</v>
          </cell>
          <cell r="D386" t="str">
            <v>Fairmont Elementary School</v>
          </cell>
          <cell r="E386">
            <v>2</v>
          </cell>
          <cell r="F386">
            <v>5</v>
          </cell>
          <cell r="G386">
            <v>43</v>
          </cell>
          <cell r="H386">
            <v>92</v>
          </cell>
          <cell r="I386">
            <v>48</v>
          </cell>
          <cell r="J386">
            <v>1</v>
          </cell>
          <cell r="K386">
            <v>162</v>
          </cell>
          <cell r="L386">
            <v>66</v>
          </cell>
          <cell r="M386">
            <v>287</v>
          </cell>
          <cell r="N386">
            <v>353</v>
          </cell>
        </row>
        <row r="387">
          <cell r="C387" t="str">
            <v>1953</v>
          </cell>
          <cell r="D387" t="str">
            <v>Greenville Elementary School</v>
          </cell>
          <cell r="E387">
            <v>1</v>
          </cell>
          <cell r="F387">
            <v>4</v>
          </cell>
          <cell r="G387">
            <v>5</v>
          </cell>
          <cell r="H387">
            <v>8</v>
          </cell>
          <cell r="I387">
            <v>9</v>
          </cell>
          <cell r="K387">
            <v>365</v>
          </cell>
          <cell r="L387">
            <v>315</v>
          </cell>
          <cell r="M387">
            <v>77</v>
          </cell>
          <cell r="N387">
            <v>392</v>
          </cell>
        </row>
        <row r="388">
          <cell r="C388" t="str">
            <v>1957</v>
          </cell>
          <cell r="D388" t="str">
            <v>Grant Line Elementary School</v>
          </cell>
          <cell r="F388">
            <v>9</v>
          </cell>
          <cell r="G388">
            <v>43</v>
          </cell>
          <cell r="H388">
            <v>23</v>
          </cell>
          <cell r="I388">
            <v>40</v>
          </cell>
          <cell r="K388">
            <v>468</v>
          </cell>
          <cell r="L388">
            <v>405</v>
          </cell>
          <cell r="M388">
            <v>178</v>
          </cell>
          <cell r="N388">
            <v>583</v>
          </cell>
        </row>
        <row r="389">
          <cell r="C389" t="str">
            <v>1961</v>
          </cell>
          <cell r="D389" t="str">
            <v>Green Valley Elementary School</v>
          </cell>
          <cell r="E389">
            <v>2</v>
          </cell>
          <cell r="F389">
            <v>1</v>
          </cell>
          <cell r="G389">
            <v>88</v>
          </cell>
          <cell r="H389">
            <v>25</v>
          </cell>
          <cell r="I389">
            <v>40</v>
          </cell>
          <cell r="K389">
            <v>126</v>
          </cell>
          <cell r="L389">
            <v>48</v>
          </cell>
          <cell r="M389">
            <v>234</v>
          </cell>
          <cell r="N389">
            <v>282</v>
          </cell>
        </row>
        <row r="390">
          <cell r="C390" t="str">
            <v>1966</v>
          </cell>
          <cell r="D390" t="str">
            <v>Floyds Knobs Elementary School</v>
          </cell>
          <cell r="F390">
            <v>12</v>
          </cell>
          <cell r="G390">
            <v>8</v>
          </cell>
          <cell r="H390">
            <v>18</v>
          </cell>
          <cell r="I390">
            <v>24</v>
          </cell>
          <cell r="J390">
            <v>1</v>
          </cell>
          <cell r="K390">
            <v>624</v>
          </cell>
          <cell r="L390">
            <v>602</v>
          </cell>
          <cell r="M390">
            <v>85</v>
          </cell>
          <cell r="N390">
            <v>687</v>
          </cell>
        </row>
        <row r="391">
          <cell r="C391" t="str">
            <v>1974</v>
          </cell>
          <cell r="D391" t="str">
            <v>Mount Tabor Elementary School</v>
          </cell>
          <cell r="E391">
            <v>3</v>
          </cell>
          <cell r="F391">
            <v>5</v>
          </cell>
          <cell r="G391">
            <v>98</v>
          </cell>
          <cell r="H391">
            <v>34</v>
          </cell>
          <cell r="I391">
            <v>69</v>
          </cell>
          <cell r="J391">
            <v>1</v>
          </cell>
          <cell r="K391">
            <v>545</v>
          </cell>
          <cell r="L391">
            <v>354</v>
          </cell>
          <cell r="M391">
            <v>401</v>
          </cell>
          <cell r="N391">
            <v>755</v>
          </cell>
        </row>
        <row r="392">
          <cell r="C392" t="str">
            <v>1981</v>
          </cell>
          <cell r="D392" t="str">
            <v>S Ellen Jones Elementary School</v>
          </cell>
          <cell r="F392">
            <v>1</v>
          </cell>
          <cell r="G392">
            <v>42</v>
          </cell>
          <cell r="H392">
            <v>14</v>
          </cell>
          <cell r="I392">
            <v>31</v>
          </cell>
          <cell r="K392">
            <v>162</v>
          </cell>
          <cell r="L392">
            <v>48</v>
          </cell>
          <cell r="M392">
            <v>202</v>
          </cell>
          <cell r="N392">
            <v>250</v>
          </cell>
        </row>
        <row r="393">
          <cell r="C393" t="str">
            <v>1994</v>
          </cell>
          <cell r="D393" t="str">
            <v>CA Early Learning Center</v>
          </cell>
          <cell r="F393">
            <v>2</v>
          </cell>
          <cell r="G393">
            <v>12</v>
          </cell>
          <cell r="H393">
            <v>2</v>
          </cell>
          <cell r="I393">
            <v>11</v>
          </cell>
          <cell r="K393">
            <v>59</v>
          </cell>
          <cell r="L393">
            <v>33</v>
          </cell>
          <cell r="M393">
            <v>53</v>
          </cell>
          <cell r="N393">
            <v>86</v>
          </cell>
        </row>
        <row r="394">
          <cell r="C394" t="str">
            <v>2053</v>
          </cell>
          <cell r="D394" t="str">
            <v>Attica High School</v>
          </cell>
          <cell r="E394">
            <v>2</v>
          </cell>
          <cell r="F394">
            <v>3</v>
          </cell>
          <cell r="G394">
            <v>2</v>
          </cell>
          <cell r="H394">
            <v>10</v>
          </cell>
          <cell r="I394">
            <v>7</v>
          </cell>
          <cell r="K394">
            <v>288</v>
          </cell>
          <cell r="L394">
            <v>158</v>
          </cell>
          <cell r="M394">
            <v>154</v>
          </cell>
          <cell r="N394">
            <v>312</v>
          </cell>
        </row>
        <row r="395">
          <cell r="C395" t="str">
            <v>2057</v>
          </cell>
          <cell r="D395" t="str">
            <v>Attica Elementary School</v>
          </cell>
          <cell r="G395">
            <v>2</v>
          </cell>
          <cell r="H395">
            <v>16</v>
          </cell>
          <cell r="I395">
            <v>11</v>
          </cell>
          <cell r="K395">
            <v>389</v>
          </cell>
          <cell r="L395">
            <v>185</v>
          </cell>
          <cell r="M395">
            <v>233</v>
          </cell>
          <cell r="N395">
            <v>418</v>
          </cell>
        </row>
        <row r="396">
          <cell r="C396" t="str">
            <v>2005</v>
          </cell>
          <cell r="D396" t="str">
            <v>Covington Community High School</v>
          </cell>
          <cell r="F396">
            <v>2</v>
          </cell>
          <cell r="H396">
            <v>12</v>
          </cell>
          <cell r="I396">
            <v>5</v>
          </cell>
          <cell r="K396">
            <v>290</v>
          </cell>
          <cell r="L396">
            <v>198</v>
          </cell>
          <cell r="M396">
            <v>111</v>
          </cell>
          <cell r="N396">
            <v>309</v>
          </cell>
        </row>
        <row r="397">
          <cell r="C397" t="str">
            <v>2009</v>
          </cell>
          <cell r="D397" t="str">
            <v>Covington Elementary School</v>
          </cell>
          <cell r="F397">
            <v>2</v>
          </cell>
          <cell r="G397">
            <v>1</v>
          </cell>
          <cell r="H397">
            <v>21</v>
          </cell>
          <cell r="I397">
            <v>12</v>
          </cell>
          <cell r="K397">
            <v>385</v>
          </cell>
          <cell r="L397">
            <v>248</v>
          </cell>
          <cell r="M397">
            <v>173</v>
          </cell>
          <cell r="N397">
            <v>421</v>
          </cell>
        </row>
        <row r="398">
          <cell r="C398" t="str">
            <v>2013</v>
          </cell>
          <cell r="D398" t="str">
            <v>Covington Middle School</v>
          </cell>
          <cell r="G398">
            <v>1</v>
          </cell>
          <cell r="H398">
            <v>9</v>
          </cell>
          <cell r="I398">
            <v>3</v>
          </cell>
          <cell r="K398">
            <v>198</v>
          </cell>
          <cell r="L398">
            <v>134</v>
          </cell>
          <cell r="M398">
            <v>77</v>
          </cell>
          <cell r="N398">
            <v>211</v>
          </cell>
        </row>
        <row r="399">
          <cell r="C399" t="str">
            <v>2021</v>
          </cell>
          <cell r="D399" t="str">
            <v>Southeast Fountain Elementary</v>
          </cell>
          <cell r="E399">
            <v>1</v>
          </cell>
          <cell r="G399">
            <v>2</v>
          </cell>
          <cell r="H399">
            <v>40</v>
          </cell>
          <cell r="I399">
            <v>8</v>
          </cell>
          <cell r="K399">
            <v>495</v>
          </cell>
          <cell r="L399">
            <v>248</v>
          </cell>
          <cell r="M399">
            <v>298</v>
          </cell>
          <cell r="N399">
            <v>546</v>
          </cell>
        </row>
        <row r="400">
          <cell r="C400" t="str">
            <v>2022</v>
          </cell>
          <cell r="D400" t="str">
            <v>Fountain Central High School</v>
          </cell>
          <cell r="E400">
            <v>3</v>
          </cell>
          <cell r="F400">
            <v>1</v>
          </cell>
          <cell r="H400">
            <v>34</v>
          </cell>
          <cell r="I400">
            <v>17</v>
          </cell>
          <cell r="K400">
            <v>469</v>
          </cell>
          <cell r="L400">
            <v>290</v>
          </cell>
          <cell r="M400">
            <v>234</v>
          </cell>
          <cell r="N400">
            <v>524</v>
          </cell>
        </row>
        <row r="401">
          <cell r="C401" t="str">
            <v>2082</v>
          </cell>
          <cell r="D401" t="str">
            <v>Laurel School</v>
          </cell>
          <cell r="F401">
            <v>1</v>
          </cell>
          <cell r="H401">
            <v>3</v>
          </cell>
          <cell r="I401">
            <v>5</v>
          </cell>
          <cell r="J401">
            <v>1</v>
          </cell>
          <cell r="K401">
            <v>381</v>
          </cell>
          <cell r="L401">
            <v>105</v>
          </cell>
          <cell r="M401">
            <v>286</v>
          </cell>
          <cell r="N401">
            <v>391</v>
          </cell>
        </row>
        <row r="402">
          <cell r="C402" t="str">
            <v>2083</v>
          </cell>
          <cell r="D402" t="str">
            <v>Franklin County High</v>
          </cell>
          <cell r="F402">
            <v>3</v>
          </cell>
          <cell r="H402">
            <v>6</v>
          </cell>
          <cell r="I402">
            <v>5</v>
          </cell>
          <cell r="K402">
            <v>822</v>
          </cell>
          <cell r="L402">
            <v>501</v>
          </cell>
          <cell r="M402">
            <v>335</v>
          </cell>
          <cell r="N402">
            <v>836</v>
          </cell>
        </row>
        <row r="403">
          <cell r="C403" t="str">
            <v>2123</v>
          </cell>
          <cell r="D403" t="str">
            <v>Brookville Middle School</v>
          </cell>
          <cell r="F403">
            <v>2</v>
          </cell>
          <cell r="G403">
            <v>1</v>
          </cell>
          <cell r="H403">
            <v>1</v>
          </cell>
          <cell r="I403">
            <v>3</v>
          </cell>
          <cell r="K403">
            <v>416</v>
          </cell>
          <cell r="L403">
            <v>197</v>
          </cell>
          <cell r="M403">
            <v>226</v>
          </cell>
          <cell r="N403">
            <v>423</v>
          </cell>
        </row>
        <row r="404">
          <cell r="C404" t="str">
            <v>2125</v>
          </cell>
          <cell r="D404" t="str">
            <v>Brookville Elementary School</v>
          </cell>
          <cell r="E404">
            <v>3</v>
          </cell>
          <cell r="F404">
            <v>3</v>
          </cell>
          <cell r="H404">
            <v>2</v>
          </cell>
          <cell r="I404">
            <v>2</v>
          </cell>
          <cell r="K404">
            <v>434</v>
          </cell>
          <cell r="L404">
            <v>199</v>
          </cell>
          <cell r="M404">
            <v>245</v>
          </cell>
          <cell r="N404">
            <v>444</v>
          </cell>
        </row>
        <row r="405">
          <cell r="C405" t="str">
            <v>2127</v>
          </cell>
          <cell r="D405" t="str">
            <v>Mount Carmel School</v>
          </cell>
          <cell r="G405">
            <v>2</v>
          </cell>
          <cell r="I405">
            <v>1</v>
          </cell>
          <cell r="K405">
            <v>387</v>
          </cell>
          <cell r="L405">
            <v>270</v>
          </cell>
          <cell r="M405">
            <v>120</v>
          </cell>
          <cell r="N405">
            <v>390</v>
          </cell>
        </row>
        <row r="406">
          <cell r="C406" t="str">
            <v>2173</v>
          </cell>
          <cell r="D406" t="str">
            <v>Rochester Community High School</v>
          </cell>
          <cell r="E406">
            <v>6</v>
          </cell>
          <cell r="F406">
            <v>4</v>
          </cell>
          <cell r="G406">
            <v>2</v>
          </cell>
          <cell r="H406">
            <v>28</v>
          </cell>
          <cell r="I406">
            <v>20</v>
          </cell>
          <cell r="J406">
            <v>2</v>
          </cell>
          <cell r="K406">
            <v>465</v>
          </cell>
          <cell r="L406">
            <v>300</v>
          </cell>
          <cell r="M406">
            <v>227</v>
          </cell>
          <cell r="N406">
            <v>527</v>
          </cell>
        </row>
        <row r="407">
          <cell r="C407" t="str">
            <v>2177</v>
          </cell>
          <cell r="D407" t="str">
            <v>Rochester Community Middle School</v>
          </cell>
          <cell r="E407">
            <v>2</v>
          </cell>
          <cell r="F407">
            <v>1</v>
          </cell>
          <cell r="G407">
            <v>3</v>
          </cell>
          <cell r="H407">
            <v>21</v>
          </cell>
          <cell r="I407">
            <v>15</v>
          </cell>
          <cell r="K407">
            <v>380</v>
          </cell>
          <cell r="L407">
            <v>222</v>
          </cell>
          <cell r="M407">
            <v>200</v>
          </cell>
          <cell r="N407">
            <v>422</v>
          </cell>
        </row>
        <row r="408">
          <cell r="C408" t="str">
            <v>2181</v>
          </cell>
          <cell r="D408" t="str">
            <v>Columbia Elementary School</v>
          </cell>
          <cell r="G408">
            <v>3</v>
          </cell>
          <cell r="H408">
            <v>28</v>
          </cell>
          <cell r="I408">
            <v>15</v>
          </cell>
          <cell r="K408">
            <v>403</v>
          </cell>
          <cell r="L408">
            <v>188</v>
          </cell>
          <cell r="M408">
            <v>261</v>
          </cell>
          <cell r="N408">
            <v>449</v>
          </cell>
        </row>
        <row r="409">
          <cell r="C409" t="str">
            <v>2185</v>
          </cell>
          <cell r="D409" t="str">
            <v>George M Riddle Elementary School</v>
          </cell>
          <cell r="F409">
            <v>3</v>
          </cell>
          <cell r="G409">
            <v>3</v>
          </cell>
          <cell r="H409">
            <v>19</v>
          </cell>
          <cell r="I409">
            <v>15</v>
          </cell>
          <cell r="K409">
            <v>398</v>
          </cell>
          <cell r="L409">
            <v>197</v>
          </cell>
          <cell r="M409">
            <v>241</v>
          </cell>
          <cell r="N409">
            <v>438</v>
          </cell>
        </row>
        <row r="410">
          <cell r="C410" t="str">
            <v>2157</v>
          </cell>
          <cell r="D410" t="str">
            <v>Caston Elementary School</v>
          </cell>
          <cell r="G410">
            <v>1</v>
          </cell>
          <cell r="H410">
            <v>25</v>
          </cell>
          <cell r="I410">
            <v>6</v>
          </cell>
          <cell r="K410">
            <v>319</v>
          </cell>
          <cell r="L410">
            <v>190</v>
          </cell>
          <cell r="M410">
            <v>161</v>
          </cell>
          <cell r="N410">
            <v>351</v>
          </cell>
        </row>
        <row r="411">
          <cell r="C411" t="str">
            <v>2159</v>
          </cell>
          <cell r="D411" t="str">
            <v>Caston Jr-Sr High School</v>
          </cell>
          <cell r="F411">
            <v>2</v>
          </cell>
          <cell r="G411">
            <v>2</v>
          </cell>
          <cell r="H411">
            <v>18</v>
          </cell>
          <cell r="I411">
            <v>7</v>
          </cell>
          <cell r="K411">
            <v>309</v>
          </cell>
          <cell r="L411">
            <v>198</v>
          </cell>
          <cell r="M411">
            <v>140</v>
          </cell>
          <cell r="N411">
            <v>338</v>
          </cell>
        </row>
        <row r="412">
          <cell r="C412" t="str">
            <v>2189</v>
          </cell>
          <cell r="D412" t="str">
            <v>Barton Township Elementary</v>
          </cell>
          <cell r="I412">
            <v>6</v>
          </cell>
          <cell r="K412">
            <v>107</v>
          </cell>
          <cell r="L412">
            <v>74</v>
          </cell>
          <cell r="M412">
            <v>39</v>
          </cell>
          <cell r="N412">
            <v>113</v>
          </cell>
        </row>
        <row r="413">
          <cell r="C413" t="str">
            <v>2194</v>
          </cell>
          <cell r="D413" t="str">
            <v>Waldo J Wood Memorial JHS</v>
          </cell>
          <cell r="I413">
            <v>1</v>
          </cell>
          <cell r="K413">
            <v>143</v>
          </cell>
          <cell r="L413">
            <v>84</v>
          </cell>
          <cell r="M413">
            <v>60</v>
          </cell>
          <cell r="N413">
            <v>144</v>
          </cell>
        </row>
        <row r="414">
          <cell r="C414" t="str">
            <v>2201</v>
          </cell>
          <cell r="D414" t="str">
            <v>Francisco Elementary School</v>
          </cell>
          <cell r="H414">
            <v>1</v>
          </cell>
          <cell r="I414">
            <v>2</v>
          </cell>
          <cell r="K414">
            <v>86</v>
          </cell>
          <cell r="L414">
            <v>47</v>
          </cell>
          <cell r="M414">
            <v>42</v>
          </cell>
          <cell r="N414">
            <v>89</v>
          </cell>
        </row>
        <row r="415">
          <cell r="C415" t="str">
            <v>2233</v>
          </cell>
          <cell r="D415" t="str">
            <v>Waldo J Wood Memorial High</v>
          </cell>
          <cell r="F415">
            <v>1</v>
          </cell>
          <cell r="H415">
            <v>1</v>
          </cell>
          <cell r="I415">
            <v>1</v>
          </cell>
          <cell r="K415">
            <v>274</v>
          </cell>
          <cell r="L415">
            <v>182</v>
          </cell>
          <cell r="M415">
            <v>95</v>
          </cell>
          <cell r="N415">
            <v>277</v>
          </cell>
        </row>
        <row r="416">
          <cell r="C416" t="str">
            <v>2237</v>
          </cell>
          <cell r="D416" t="str">
            <v>Oakland City Elementary School</v>
          </cell>
          <cell r="G416">
            <v>1</v>
          </cell>
          <cell r="H416">
            <v>3</v>
          </cell>
          <cell r="I416">
            <v>10</v>
          </cell>
          <cell r="K416">
            <v>265</v>
          </cell>
          <cell r="L416">
            <v>119</v>
          </cell>
          <cell r="M416">
            <v>160</v>
          </cell>
          <cell r="N416">
            <v>279</v>
          </cell>
        </row>
        <row r="417">
          <cell r="C417" t="str">
            <v>2223</v>
          </cell>
          <cell r="D417" t="str">
            <v>Princeton Comm Intermediate School</v>
          </cell>
          <cell r="E417">
            <v>1</v>
          </cell>
          <cell r="F417">
            <v>5</v>
          </cell>
          <cell r="G417">
            <v>18</v>
          </cell>
          <cell r="H417">
            <v>14</v>
          </cell>
          <cell r="I417">
            <v>38</v>
          </cell>
          <cell r="K417">
            <v>399</v>
          </cell>
          <cell r="L417">
            <v>207</v>
          </cell>
          <cell r="M417">
            <v>268</v>
          </cell>
          <cell r="N417">
            <v>475</v>
          </cell>
        </row>
        <row r="418">
          <cell r="C418" t="str">
            <v>2225</v>
          </cell>
          <cell r="D418" t="str">
            <v>Princeton Community Middle</v>
          </cell>
          <cell r="F418">
            <v>7</v>
          </cell>
          <cell r="G418">
            <v>17</v>
          </cell>
          <cell r="H418">
            <v>18</v>
          </cell>
          <cell r="I418">
            <v>52</v>
          </cell>
          <cell r="J418">
            <v>1</v>
          </cell>
          <cell r="K418">
            <v>407</v>
          </cell>
          <cell r="L418">
            <v>245</v>
          </cell>
          <cell r="M418">
            <v>257</v>
          </cell>
          <cell r="N418">
            <v>502</v>
          </cell>
        </row>
        <row r="419">
          <cell r="C419" t="str">
            <v>2249</v>
          </cell>
          <cell r="D419" t="str">
            <v>Princeton Community High School</v>
          </cell>
          <cell r="F419">
            <v>4</v>
          </cell>
          <cell r="G419">
            <v>19</v>
          </cell>
          <cell r="H419">
            <v>17</v>
          </cell>
          <cell r="I419">
            <v>53</v>
          </cell>
          <cell r="K419">
            <v>525</v>
          </cell>
          <cell r="L419">
            <v>346</v>
          </cell>
          <cell r="M419">
            <v>272</v>
          </cell>
          <cell r="N419">
            <v>618</v>
          </cell>
        </row>
        <row r="420">
          <cell r="C420" t="str">
            <v>2257</v>
          </cell>
          <cell r="D420" t="str">
            <v>Princeton Comm Primary School</v>
          </cell>
          <cell r="G420">
            <v>19</v>
          </cell>
          <cell r="H420">
            <v>23</v>
          </cell>
          <cell r="I420">
            <v>43</v>
          </cell>
          <cell r="K420">
            <v>367</v>
          </cell>
          <cell r="L420">
            <v>193</v>
          </cell>
          <cell r="M420">
            <v>259</v>
          </cell>
          <cell r="N420">
            <v>452</v>
          </cell>
        </row>
        <row r="421">
          <cell r="C421" t="str">
            <v>2205</v>
          </cell>
          <cell r="D421" t="str">
            <v>Haubstadt Community School</v>
          </cell>
          <cell r="F421">
            <v>3</v>
          </cell>
          <cell r="H421">
            <v>9</v>
          </cell>
          <cell r="I421">
            <v>1</v>
          </cell>
          <cell r="K421">
            <v>332</v>
          </cell>
          <cell r="L421">
            <v>306</v>
          </cell>
          <cell r="M421">
            <v>39</v>
          </cell>
          <cell r="N421">
            <v>345</v>
          </cell>
        </row>
        <row r="422">
          <cell r="C422" t="str">
            <v>2211</v>
          </cell>
          <cell r="D422" t="str">
            <v>Gibson Southern High School</v>
          </cell>
          <cell r="F422">
            <v>9</v>
          </cell>
          <cell r="G422">
            <v>2</v>
          </cell>
          <cell r="H422">
            <v>10</v>
          </cell>
          <cell r="I422">
            <v>6</v>
          </cell>
          <cell r="K422">
            <v>631</v>
          </cell>
          <cell r="L422">
            <v>558</v>
          </cell>
          <cell r="M422">
            <v>100</v>
          </cell>
          <cell r="N422">
            <v>658</v>
          </cell>
        </row>
        <row r="423">
          <cell r="C423" t="str">
            <v>2214</v>
          </cell>
          <cell r="D423" t="str">
            <v>Fort Branch Community School</v>
          </cell>
          <cell r="E423">
            <v>1</v>
          </cell>
          <cell r="F423">
            <v>2</v>
          </cell>
          <cell r="G423">
            <v>2</v>
          </cell>
          <cell r="H423">
            <v>12</v>
          </cell>
          <cell r="I423">
            <v>17</v>
          </cell>
          <cell r="K423">
            <v>475</v>
          </cell>
          <cell r="L423">
            <v>343</v>
          </cell>
          <cell r="M423">
            <v>166</v>
          </cell>
          <cell r="N423">
            <v>509</v>
          </cell>
        </row>
        <row r="424">
          <cell r="C424" t="str">
            <v>2241</v>
          </cell>
          <cell r="D424" t="str">
            <v>Owensville Community School</v>
          </cell>
          <cell r="F424">
            <v>2</v>
          </cell>
          <cell r="G424">
            <v>3</v>
          </cell>
          <cell r="H424">
            <v>7</v>
          </cell>
          <cell r="I424">
            <v>16</v>
          </cell>
          <cell r="K424">
            <v>443</v>
          </cell>
          <cell r="L424">
            <v>295</v>
          </cell>
          <cell r="M424">
            <v>176</v>
          </cell>
          <cell r="N424">
            <v>471</v>
          </cell>
        </row>
        <row r="425">
          <cell r="C425" t="str">
            <v>2263</v>
          </cell>
          <cell r="D425" t="str">
            <v>Eastbrook South Elementary</v>
          </cell>
          <cell r="G425">
            <v>2</v>
          </cell>
          <cell r="H425">
            <v>19</v>
          </cell>
          <cell r="I425">
            <v>10</v>
          </cell>
          <cell r="K425">
            <v>422</v>
          </cell>
          <cell r="L425">
            <v>300</v>
          </cell>
          <cell r="M425">
            <v>153</v>
          </cell>
          <cell r="N425">
            <v>453</v>
          </cell>
        </row>
        <row r="426">
          <cell r="C426" t="str">
            <v>2264</v>
          </cell>
          <cell r="D426" t="str">
            <v>Eastbrook North Elementary</v>
          </cell>
          <cell r="F426">
            <v>1</v>
          </cell>
          <cell r="G426">
            <v>7</v>
          </cell>
          <cell r="H426">
            <v>14</v>
          </cell>
          <cell r="I426">
            <v>14</v>
          </cell>
          <cell r="K426">
            <v>336</v>
          </cell>
          <cell r="L426">
            <v>175</v>
          </cell>
          <cell r="M426">
            <v>197</v>
          </cell>
          <cell r="N426">
            <v>372</v>
          </cell>
        </row>
        <row r="427">
          <cell r="C427" t="str">
            <v>2291</v>
          </cell>
          <cell r="D427" t="str">
            <v>Early Childhood Center</v>
          </cell>
          <cell r="K427">
            <v>27</v>
          </cell>
          <cell r="L427">
            <v>17</v>
          </cell>
          <cell r="M427">
            <v>10</v>
          </cell>
          <cell r="N427">
            <v>27</v>
          </cell>
        </row>
        <row r="428">
          <cell r="C428" t="str">
            <v>2293</v>
          </cell>
          <cell r="D428" t="str">
            <v>Eastbrook High School</v>
          </cell>
          <cell r="E428">
            <v>2</v>
          </cell>
          <cell r="F428">
            <v>4</v>
          </cell>
          <cell r="G428">
            <v>2</v>
          </cell>
          <cell r="H428">
            <v>17</v>
          </cell>
          <cell r="I428">
            <v>7</v>
          </cell>
          <cell r="K428">
            <v>493</v>
          </cell>
          <cell r="L428">
            <v>377</v>
          </cell>
          <cell r="M428">
            <v>148</v>
          </cell>
          <cell r="N428">
            <v>525</v>
          </cell>
        </row>
        <row r="429">
          <cell r="C429" t="str">
            <v>2299</v>
          </cell>
          <cell r="D429" t="str">
            <v>Eastbrook Junior High School</v>
          </cell>
          <cell r="G429">
            <v>2</v>
          </cell>
          <cell r="H429">
            <v>11</v>
          </cell>
          <cell r="I429">
            <v>7</v>
          </cell>
          <cell r="K429">
            <v>216</v>
          </cell>
          <cell r="L429">
            <v>148</v>
          </cell>
          <cell r="M429">
            <v>88</v>
          </cell>
          <cell r="N429">
            <v>236</v>
          </cell>
        </row>
        <row r="430">
          <cell r="C430" t="str">
            <v>2321</v>
          </cell>
          <cell r="D430" t="str">
            <v>Madison-Grant Jr./Sr. High School</v>
          </cell>
          <cell r="E430">
            <v>1</v>
          </cell>
          <cell r="F430">
            <v>3</v>
          </cell>
          <cell r="H430">
            <v>17</v>
          </cell>
          <cell r="I430">
            <v>11</v>
          </cell>
          <cell r="K430">
            <v>559</v>
          </cell>
          <cell r="L430">
            <v>334</v>
          </cell>
          <cell r="M430">
            <v>257</v>
          </cell>
          <cell r="N430">
            <v>591</v>
          </cell>
        </row>
        <row r="431">
          <cell r="C431" t="str">
            <v>2329</v>
          </cell>
          <cell r="D431" t="str">
            <v>Park Elementary School</v>
          </cell>
          <cell r="E431">
            <v>2</v>
          </cell>
          <cell r="G431">
            <v>4</v>
          </cell>
          <cell r="H431">
            <v>9</v>
          </cell>
          <cell r="I431">
            <v>13</v>
          </cell>
          <cell r="K431">
            <v>344</v>
          </cell>
          <cell r="L431">
            <v>174</v>
          </cell>
          <cell r="M431">
            <v>198</v>
          </cell>
          <cell r="N431">
            <v>372</v>
          </cell>
        </row>
        <row r="432">
          <cell r="C432" t="str">
            <v>5037</v>
          </cell>
          <cell r="D432" t="str">
            <v>Summitville School</v>
          </cell>
          <cell r="E432">
            <v>1</v>
          </cell>
          <cell r="F432">
            <v>1</v>
          </cell>
          <cell r="H432">
            <v>10</v>
          </cell>
          <cell r="I432">
            <v>7</v>
          </cell>
          <cell r="J432">
            <v>1</v>
          </cell>
          <cell r="K432">
            <v>244</v>
          </cell>
          <cell r="L432">
            <v>131</v>
          </cell>
          <cell r="M432">
            <v>133</v>
          </cell>
          <cell r="N432">
            <v>264</v>
          </cell>
        </row>
        <row r="433">
          <cell r="C433" t="str">
            <v>2333</v>
          </cell>
          <cell r="D433" t="str">
            <v>Mississinewa High School</v>
          </cell>
          <cell r="E433">
            <v>4</v>
          </cell>
          <cell r="F433">
            <v>3</v>
          </cell>
          <cell r="G433">
            <v>14</v>
          </cell>
          <cell r="H433">
            <v>32</v>
          </cell>
          <cell r="I433">
            <v>54</v>
          </cell>
          <cell r="J433">
            <v>1</v>
          </cell>
          <cell r="K433">
            <v>737</v>
          </cell>
          <cell r="L433">
            <v>342</v>
          </cell>
          <cell r="M433">
            <v>503</v>
          </cell>
          <cell r="N433">
            <v>845</v>
          </cell>
        </row>
        <row r="434">
          <cell r="C434" t="str">
            <v>2335</v>
          </cell>
          <cell r="D434" t="str">
            <v>R J Baskett Middle School</v>
          </cell>
          <cell r="E434">
            <v>3</v>
          </cell>
          <cell r="F434">
            <v>5</v>
          </cell>
          <cell r="G434">
            <v>7</v>
          </cell>
          <cell r="H434">
            <v>25</v>
          </cell>
          <cell r="I434">
            <v>41</v>
          </cell>
          <cell r="K434">
            <v>501</v>
          </cell>
          <cell r="L434">
            <v>221</v>
          </cell>
          <cell r="M434">
            <v>361</v>
          </cell>
          <cell r="N434">
            <v>582</v>
          </cell>
        </row>
        <row r="435">
          <cell r="C435" t="str">
            <v>2344</v>
          </cell>
          <cell r="D435" t="str">
            <v>Westview Elementary School</v>
          </cell>
          <cell r="F435">
            <v>4</v>
          </cell>
          <cell r="G435">
            <v>8</v>
          </cell>
          <cell r="H435">
            <v>12</v>
          </cell>
          <cell r="I435">
            <v>39</v>
          </cell>
          <cell r="J435">
            <v>1</v>
          </cell>
          <cell r="K435">
            <v>356</v>
          </cell>
          <cell r="L435">
            <v>151</v>
          </cell>
          <cell r="M435">
            <v>269</v>
          </cell>
          <cell r="N435">
            <v>420</v>
          </cell>
        </row>
        <row r="436">
          <cell r="C436" t="str">
            <v>2346</v>
          </cell>
          <cell r="D436" t="str">
            <v>Northview Elementary School</v>
          </cell>
          <cell r="E436">
            <v>1</v>
          </cell>
          <cell r="F436">
            <v>4</v>
          </cell>
          <cell r="G436">
            <v>15</v>
          </cell>
          <cell r="H436">
            <v>37</v>
          </cell>
          <cell r="I436">
            <v>44</v>
          </cell>
          <cell r="J436">
            <v>1</v>
          </cell>
          <cell r="K436">
            <v>585</v>
          </cell>
          <cell r="L436">
            <v>244</v>
          </cell>
          <cell r="M436">
            <v>443</v>
          </cell>
          <cell r="N436">
            <v>687</v>
          </cell>
        </row>
        <row r="437">
          <cell r="C437" t="str">
            <v>2350</v>
          </cell>
          <cell r="D437" t="str">
            <v>Justice Thurgood Marshall Intrmd</v>
          </cell>
          <cell r="E437">
            <v>1</v>
          </cell>
          <cell r="F437">
            <v>4</v>
          </cell>
          <cell r="G437">
            <v>108</v>
          </cell>
          <cell r="H437">
            <v>69</v>
          </cell>
          <cell r="I437">
            <v>73</v>
          </cell>
          <cell r="K437">
            <v>255</v>
          </cell>
          <cell r="L437">
            <v>98</v>
          </cell>
          <cell r="M437">
            <v>412</v>
          </cell>
          <cell r="N437">
            <v>510</v>
          </cell>
        </row>
        <row r="438">
          <cell r="C438" t="str">
            <v>2351</v>
          </cell>
          <cell r="D438" t="str">
            <v>Marion High School</v>
          </cell>
          <cell r="E438">
            <v>2</v>
          </cell>
          <cell r="F438">
            <v>13</v>
          </cell>
          <cell r="G438">
            <v>280</v>
          </cell>
          <cell r="H438">
            <v>104</v>
          </cell>
          <cell r="I438">
            <v>148</v>
          </cell>
          <cell r="K438">
            <v>506</v>
          </cell>
          <cell r="L438">
            <v>385</v>
          </cell>
          <cell r="M438">
            <v>668</v>
          </cell>
          <cell r="N438">
            <v>1053</v>
          </cell>
        </row>
        <row r="439">
          <cell r="C439" t="str">
            <v>2357</v>
          </cell>
          <cell r="D439" t="str">
            <v>John L McCulloch Junior High Sch</v>
          </cell>
          <cell r="F439">
            <v>13</v>
          </cell>
          <cell r="G439">
            <v>124</v>
          </cell>
          <cell r="H439">
            <v>50</v>
          </cell>
          <cell r="I439">
            <v>67</v>
          </cell>
          <cell r="K439">
            <v>249</v>
          </cell>
          <cell r="L439">
            <v>138</v>
          </cell>
          <cell r="M439">
            <v>365</v>
          </cell>
          <cell r="N439">
            <v>503</v>
          </cell>
        </row>
        <row r="440">
          <cell r="C440" t="str">
            <v>2369</v>
          </cell>
          <cell r="D440" t="str">
            <v>Allen Elementary School</v>
          </cell>
          <cell r="G440">
            <v>68</v>
          </cell>
          <cell r="H440">
            <v>53</v>
          </cell>
          <cell r="I440">
            <v>59</v>
          </cell>
          <cell r="K440">
            <v>173</v>
          </cell>
          <cell r="L440">
            <v>27</v>
          </cell>
          <cell r="M440">
            <v>326</v>
          </cell>
          <cell r="N440">
            <v>353</v>
          </cell>
        </row>
        <row r="441">
          <cell r="C441" t="str">
            <v>2370</v>
          </cell>
          <cell r="D441" t="str">
            <v>Marion Early Childhood Ed Cntr</v>
          </cell>
          <cell r="F441">
            <v>3</v>
          </cell>
          <cell r="G441">
            <v>78</v>
          </cell>
          <cell r="H441">
            <v>31</v>
          </cell>
          <cell r="I441">
            <v>60</v>
          </cell>
          <cell r="K441">
            <v>178</v>
          </cell>
          <cell r="L441">
            <v>80</v>
          </cell>
          <cell r="M441">
            <v>270</v>
          </cell>
          <cell r="N441">
            <v>350</v>
          </cell>
        </row>
        <row r="442">
          <cell r="C442" t="str">
            <v>2393</v>
          </cell>
          <cell r="D442" t="str">
            <v>John W Kendall Elem School</v>
          </cell>
          <cell r="F442">
            <v>7</v>
          </cell>
          <cell r="G442">
            <v>46</v>
          </cell>
          <cell r="H442">
            <v>43</v>
          </cell>
          <cell r="I442">
            <v>88</v>
          </cell>
          <cell r="K442">
            <v>241</v>
          </cell>
          <cell r="L442">
            <v>81</v>
          </cell>
          <cell r="M442">
            <v>344</v>
          </cell>
          <cell r="N442">
            <v>425</v>
          </cell>
        </row>
        <row r="443">
          <cell r="C443" t="str">
            <v>2405</v>
          </cell>
          <cell r="D443" t="str">
            <v>Riverview Elementary School</v>
          </cell>
          <cell r="G443">
            <v>50</v>
          </cell>
          <cell r="H443">
            <v>50</v>
          </cell>
          <cell r="I443">
            <v>56</v>
          </cell>
          <cell r="K443">
            <v>200</v>
          </cell>
          <cell r="L443">
            <v>117</v>
          </cell>
          <cell r="M443">
            <v>239</v>
          </cell>
          <cell r="N443">
            <v>356</v>
          </cell>
        </row>
        <row r="444">
          <cell r="C444" t="str">
            <v>2409</v>
          </cell>
          <cell r="D444" t="str">
            <v>Frances Slocum Elem School</v>
          </cell>
          <cell r="G444">
            <v>111</v>
          </cell>
          <cell r="H444">
            <v>58</v>
          </cell>
          <cell r="I444">
            <v>45</v>
          </cell>
          <cell r="K444">
            <v>134</v>
          </cell>
          <cell r="L444">
            <v>49</v>
          </cell>
          <cell r="M444">
            <v>299</v>
          </cell>
          <cell r="N444">
            <v>348</v>
          </cell>
        </row>
        <row r="445">
          <cell r="C445" t="str">
            <v>2417</v>
          </cell>
          <cell r="D445" t="str">
            <v>Bloomfield Elementary School</v>
          </cell>
          <cell r="F445">
            <v>3</v>
          </cell>
          <cell r="G445">
            <v>1</v>
          </cell>
          <cell r="H445">
            <v>20</v>
          </cell>
          <cell r="I445">
            <v>7</v>
          </cell>
          <cell r="J445">
            <v>1</v>
          </cell>
          <cell r="K445">
            <v>425</v>
          </cell>
          <cell r="L445">
            <v>251</v>
          </cell>
          <cell r="M445">
            <v>206</v>
          </cell>
          <cell r="N445">
            <v>457</v>
          </cell>
        </row>
        <row r="446">
          <cell r="C446" t="str">
            <v>2419</v>
          </cell>
          <cell r="D446" t="str">
            <v>Bloomfield Jr-Sr High School</v>
          </cell>
          <cell r="E446">
            <v>1</v>
          </cell>
          <cell r="F446">
            <v>2</v>
          </cell>
          <cell r="G446">
            <v>1</v>
          </cell>
          <cell r="H446">
            <v>15</v>
          </cell>
          <cell r="I446">
            <v>10</v>
          </cell>
          <cell r="K446">
            <v>353</v>
          </cell>
          <cell r="L446">
            <v>239</v>
          </cell>
          <cell r="M446">
            <v>143</v>
          </cell>
          <cell r="N446">
            <v>382</v>
          </cell>
        </row>
        <row r="447">
          <cell r="C447" t="str">
            <v>2433</v>
          </cell>
          <cell r="D447" t="str">
            <v>Eastern Greene Elementary School</v>
          </cell>
          <cell r="E447">
            <v>3</v>
          </cell>
          <cell r="F447">
            <v>1</v>
          </cell>
          <cell r="G447">
            <v>2</v>
          </cell>
          <cell r="H447">
            <v>12</v>
          </cell>
          <cell r="I447">
            <v>19</v>
          </cell>
          <cell r="K447">
            <v>447</v>
          </cell>
          <cell r="L447">
            <v>247</v>
          </cell>
          <cell r="M447">
            <v>237</v>
          </cell>
          <cell r="N447">
            <v>484</v>
          </cell>
        </row>
        <row r="448">
          <cell r="C448" t="str">
            <v>2435</v>
          </cell>
          <cell r="D448" t="str">
            <v>Eastern Greene High School</v>
          </cell>
          <cell r="E448">
            <v>2</v>
          </cell>
          <cell r="F448">
            <v>3</v>
          </cell>
          <cell r="H448">
            <v>10</v>
          </cell>
          <cell r="I448">
            <v>7</v>
          </cell>
          <cell r="K448">
            <v>355</v>
          </cell>
          <cell r="L448">
            <v>240</v>
          </cell>
          <cell r="M448">
            <v>137</v>
          </cell>
          <cell r="N448">
            <v>377</v>
          </cell>
        </row>
        <row r="449">
          <cell r="C449" t="str">
            <v>2436</v>
          </cell>
          <cell r="D449" t="str">
            <v>Eastern Greene Middle School</v>
          </cell>
          <cell r="E449">
            <v>3</v>
          </cell>
          <cell r="F449">
            <v>2</v>
          </cell>
          <cell r="G449">
            <v>3</v>
          </cell>
          <cell r="H449">
            <v>10</v>
          </cell>
          <cell r="I449">
            <v>8</v>
          </cell>
          <cell r="K449">
            <v>343</v>
          </cell>
          <cell r="L449">
            <v>213</v>
          </cell>
          <cell r="M449">
            <v>156</v>
          </cell>
          <cell r="N449">
            <v>369</v>
          </cell>
        </row>
        <row r="450">
          <cell r="C450" t="str">
            <v>2437</v>
          </cell>
          <cell r="D450" t="str">
            <v>Linton-Stockton High School</v>
          </cell>
          <cell r="F450">
            <v>1</v>
          </cell>
          <cell r="H450">
            <v>8</v>
          </cell>
          <cell r="I450">
            <v>8</v>
          </cell>
          <cell r="K450">
            <v>349</v>
          </cell>
          <cell r="L450">
            <v>219</v>
          </cell>
          <cell r="M450">
            <v>147</v>
          </cell>
          <cell r="N450">
            <v>366</v>
          </cell>
        </row>
        <row r="451">
          <cell r="C451" t="str">
            <v>2438</v>
          </cell>
          <cell r="D451" t="str">
            <v>Linton-Stockton Jr High School</v>
          </cell>
          <cell r="E451">
            <v>2</v>
          </cell>
          <cell r="F451">
            <v>1</v>
          </cell>
          <cell r="H451">
            <v>11</v>
          </cell>
          <cell r="I451">
            <v>7</v>
          </cell>
          <cell r="K451">
            <v>327</v>
          </cell>
          <cell r="L451">
            <v>208</v>
          </cell>
          <cell r="M451">
            <v>140</v>
          </cell>
          <cell r="N451">
            <v>348</v>
          </cell>
        </row>
        <row r="452">
          <cell r="C452" t="str">
            <v>2441</v>
          </cell>
          <cell r="D452" t="str">
            <v>Linton-Stockton Elementary</v>
          </cell>
          <cell r="F452">
            <v>3</v>
          </cell>
          <cell r="H452">
            <v>22</v>
          </cell>
          <cell r="I452">
            <v>8</v>
          </cell>
          <cell r="K452">
            <v>671</v>
          </cell>
          <cell r="L452">
            <v>357</v>
          </cell>
          <cell r="M452">
            <v>347</v>
          </cell>
          <cell r="N452">
            <v>704</v>
          </cell>
        </row>
        <row r="453">
          <cell r="C453" t="str">
            <v>2445</v>
          </cell>
          <cell r="D453" t="str">
            <v>Shakamak Jr-Sr High School</v>
          </cell>
          <cell r="F453">
            <v>1</v>
          </cell>
          <cell r="G453">
            <v>5</v>
          </cell>
          <cell r="H453">
            <v>7</v>
          </cell>
          <cell r="I453">
            <v>2</v>
          </cell>
          <cell r="K453">
            <v>357</v>
          </cell>
          <cell r="L453">
            <v>191</v>
          </cell>
          <cell r="M453">
            <v>181</v>
          </cell>
          <cell r="N453">
            <v>372</v>
          </cell>
        </row>
        <row r="454">
          <cell r="C454" t="str">
            <v>2449</v>
          </cell>
          <cell r="D454" t="str">
            <v>Shakamak Elementary School</v>
          </cell>
          <cell r="H454">
            <v>8</v>
          </cell>
          <cell r="I454">
            <v>5</v>
          </cell>
          <cell r="K454">
            <v>431</v>
          </cell>
          <cell r="L454">
            <v>187</v>
          </cell>
          <cell r="M454">
            <v>257</v>
          </cell>
          <cell r="N454">
            <v>444</v>
          </cell>
        </row>
        <row r="455">
          <cell r="C455" t="str">
            <v>2429</v>
          </cell>
          <cell r="D455" t="str">
            <v>White River Valley High School</v>
          </cell>
          <cell r="F455">
            <v>1</v>
          </cell>
          <cell r="G455">
            <v>1</v>
          </cell>
          <cell r="H455">
            <v>6</v>
          </cell>
          <cell r="I455">
            <v>5</v>
          </cell>
          <cell r="K455">
            <v>317</v>
          </cell>
          <cell r="L455">
            <v>180</v>
          </cell>
          <cell r="M455">
            <v>150</v>
          </cell>
          <cell r="N455">
            <v>330</v>
          </cell>
        </row>
        <row r="456">
          <cell r="C456" t="str">
            <v>2457</v>
          </cell>
          <cell r="D456" t="str">
            <v>White River Valley Middle School</v>
          </cell>
          <cell r="E456">
            <v>1</v>
          </cell>
          <cell r="F456">
            <v>2</v>
          </cell>
          <cell r="G456">
            <v>5</v>
          </cell>
          <cell r="H456">
            <v>8</v>
          </cell>
          <cell r="I456">
            <v>6</v>
          </cell>
          <cell r="J456">
            <v>1</v>
          </cell>
          <cell r="K456">
            <v>150</v>
          </cell>
          <cell r="L456">
            <v>73</v>
          </cell>
          <cell r="M456">
            <v>100</v>
          </cell>
          <cell r="N456">
            <v>173</v>
          </cell>
        </row>
        <row r="457">
          <cell r="C457" t="str">
            <v>2460</v>
          </cell>
          <cell r="D457" t="str">
            <v>White River Valley Elementary Sch</v>
          </cell>
          <cell r="F457">
            <v>1</v>
          </cell>
          <cell r="G457">
            <v>1</v>
          </cell>
          <cell r="H457">
            <v>14</v>
          </cell>
          <cell r="I457">
            <v>3</v>
          </cell>
          <cell r="K457">
            <v>278</v>
          </cell>
          <cell r="L457">
            <v>128</v>
          </cell>
          <cell r="M457">
            <v>169</v>
          </cell>
          <cell r="N457">
            <v>297</v>
          </cell>
        </row>
        <row r="458">
          <cell r="C458" t="str">
            <v>2466</v>
          </cell>
          <cell r="D458" t="str">
            <v>Brooks School Elementary</v>
          </cell>
          <cell r="E458">
            <v>2</v>
          </cell>
          <cell r="F458">
            <v>50</v>
          </cell>
          <cell r="G458">
            <v>87</v>
          </cell>
          <cell r="H458">
            <v>53</v>
          </cell>
          <cell r="I458">
            <v>50</v>
          </cell>
          <cell r="K458">
            <v>709</v>
          </cell>
          <cell r="L458">
            <v>853</v>
          </cell>
          <cell r="M458">
            <v>98</v>
          </cell>
          <cell r="N458">
            <v>951</v>
          </cell>
        </row>
        <row r="459">
          <cell r="C459" t="str">
            <v>2468</v>
          </cell>
          <cell r="D459" t="str">
            <v>New Britton Elementary School</v>
          </cell>
          <cell r="E459">
            <v>4</v>
          </cell>
          <cell r="F459">
            <v>77</v>
          </cell>
          <cell r="G459">
            <v>31</v>
          </cell>
          <cell r="H459">
            <v>52</v>
          </cell>
          <cell r="I459">
            <v>32</v>
          </cell>
          <cell r="J459">
            <v>1</v>
          </cell>
          <cell r="K459">
            <v>522</v>
          </cell>
          <cell r="L459">
            <v>601</v>
          </cell>
          <cell r="M459">
            <v>118</v>
          </cell>
          <cell r="N459">
            <v>719</v>
          </cell>
        </row>
        <row r="460">
          <cell r="C460" t="str">
            <v>2469</v>
          </cell>
          <cell r="D460" t="str">
            <v>Fishers Elementary School</v>
          </cell>
          <cell r="E460">
            <v>1</v>
          </cell>
          <cell r="F460">
            <v>10</v>
          </cell>
          <cell r="G460">
            <v>50</v>
          </cell>
          <cell r="H460">
            <v>35</v>
          </cell>
          <cell r="I460">
            <v>32</v>
          </cell>
          <cell r="K460">
            <v>365</v>
          </cell>
          <cell r="L460">
            <v>401</v>
          </cell>
          <cell r="M460">
            <v>92</v>
          </cell>
          <cell r="N460">
            <v>493</v>
          </cell>
        </row>
        <row r="461">
          <cell r="C461" t="str">
            <v>2470</v>
          </cell>
          <cell r="D461" t="str">
            <v>Cumberland Road Elem School</v>
          </cell>
          <cell r="E461">
            <v>2</v>
          </cell>
          <cell r="F461">
            <v>40</v>
          </cell>
          <cell r="G461">
            <v>49</v>
          </cell>
          <cell r="H461">
            <v>48</v>
          </cell>
          <cell r="I461">
            <v>42</v>
          </cell>
          <cell r="J461">
            <v>1</v>
          </cell>
          <cell r="K461">
            <v>475</v>
          </cell>
          <cell r="L461">
            <v>549</v>
          </cell>
          <cell r="M461">
            <v>108</v>
          </cell>
          <cell r="N461">
            <v>657</v>
          </cell>
        </row>
        <row r="462">
          <cell r="C462" t="str">
            <v>2471</v>
          </cell>
          <cell r="D462" t="str">
            <v>Hoosier Road Elementary School</v>
          </cell>
          <cell r="E462">
            <v>2</v>
          </cell>
          <cell r="F462">
            <v>68</v>
          </cell>
          <cell r="G462">
            <v>76</v>
          </cell>
          <cell r="H462">
            <v>46</v>
          </cell>
          <cell r="I462">
            <v>36</v>
          </cell>
          <cell r="J462">
            <v>1</v>
          </cell>
          <cell r="K462">
            <v>496</v>
          </cell>
          <cell r="L462">
            <v>612</v>
          </cell>
          <cell r="M462">
            <v>113</v>
          </cell>
          <cell r="N462">
            <v>725</v>
          </cell>
        </row>
        <row r="463">
          <cell r="C463" t="str">
            <v>2473</v>
          </cell>
          <cell r="D463" t="str">
            <v>Fall Creek Elementary School</v>
          </cell>
          <cell r="F463">
            <v>45</v>
          </cell>
          <cell r="G463">
            <v>13</v>
          </cell>
          <cell r="H463">
            <v>26</v>
          </cell>
          <cell r="I463">
            <v>26</v>
          </cell>
          <cell r="K463">
            <v>576</v>
          </cell>
          <cell r="L463">
            <v>656</v>
          </cell>
          <cell r="M463">
            <v>30</v>
          </cell>
          <cell r="N463">
            <v>686</v>
          </cell>
        </row>
        <row r="464">
          <cell r="C464" t="str">
            <v>2474</v>
          </cell>
          <cell r="D464" t="str">
            <v>Geist Elementary School</v>
          </cell>
          <cell r="E464">
            <v>5</v>
          </cell>
          <cell r="F464">
            <v>50</v>
          </cell>
          <cell r="G464">
            <v>34</v>
          </cell>
          <cell r="H464">
            <v>41</v>
          </cell>
          <cell r="I464">
            <v>50</v>
          </cell>
          <cell r="K464">
            <v>601</v>
          </cell>
          <cell r="L464">
            <v>741</v>
          </cell>
          <cell r="M464">
            <v>40</v>
          </cell>
          <cell r="N464">
            <v>781</v>
          </cell>
        </row>
        <row r="465">
          <cell r="C465" t="str">
            <v>2475</v>
          </cell>
          <cell r="D465" t="str">
            <v>Lantern Road Elementary School</v>
          </cell>
          <cell r="F465">
            <v>57</v>
          </cell>
          <cell r="G465">
            <v>41</v>
          </cell>
          <cell r="H465">
            <v>31</v>
          </cell>
          <cell r="I465">
            <v>41</v>
          </cell>
          <cell r="K465">
            <v>595</v>
          </cell>
          <cell r="L465">
            <v>709</v>
          </cell>
          <cell r="M465">
            <v>56</v>
          </cell>
          <cell r="N465">
            <v>765</v>
          </cell>
        </row>
        <row r="466">
          <cell r="C466" t="str">
            <v>2476</v>
          </cell>
          <cell r="D466" t="str">
            <v>Fishers Junior High School</v>
          </cell>
          <cell r="E466">
            <v>1</v>
          </cell>
          <cell r="F466">
            <v>69</v>
          </cell>
          <cell r="G466">
            <v>94</v>
          </cell>
          <cell r="H466">
            <v>70</v>
          </cell>
          <cell r="I466">
            <v>58</v>
          </cell>
          <cell r="K466">
            <v>696</v>
          </cell>
          <cell r="L466">
            <v>783</v>
          </cell>
          <cell r="M466">
            <v>205</v>
          </cell>
          <cell r="N466">
            <v>988</v>
          </cell>
        </row>
        <row r="467">
          <cell r="C467" t="str">
            <v>2479</v>
          </cell>
          <cell r="D467" t="str">
            <v>Sand Creek Intermediate School</v>
          </cell>
          <cell r="E467">
            <v>6</v>
          </cell>
          <cell r="F467">
            <v>63</v>
          </cell>
          <cell r="G467">
            <v>90</v>
          </cell>
          <cell r="H467">
            <v>70</v>
          </cell>
          <cell r="I467">
            <v>59</v>
          </cell>
          <cell r="J467">
            <v>1</v>
          </cell>
          <cell r="K467">
            <v>681</v>
          </cell>
          <cell r="L467">
            <v>774</v>
          </cell>
          <cell r="M467">
            <v>196</v>
          </cell>
          <cell r="N467">
            <v>970</v>
          </cell>
        </row>
        <row r="468">
          <cell r="C468" t="str">
            <v>2481</v>
          </cell>
          <cell r="D468" t="str">
            <v>Harrison Parkway Elementary School</v>
          </cell>
          <cell r="E468">
            <v>1</v>
          </cell>
          <cell r="F468">
            <v>22</v>
          </cell>
          <cell r="G468">
            <v>47</v>
          </cell>
          <cell r="H468">
            <v>59</v>
          </cell>
          <cell r="I468">
            <v>47</v>
          </cell>
          <cell r="K468">
            <v>445</v>
          </cell>
          <cell r="L468">
            <v>473</v>
          </cell>
          <cell r="M468">
            <v>148</v>
          </cell>
          <cell r="N468">
            <v>621</v>
          </cell>
        </row>
        <row r="469">
          <cell r="C469" t="str">
            <v>2482</v>
          </cell>
          <cell r="D469" t="str">
            <v>Sand Creek Elementary</v>
          </cell>
          <cell r="E469">
            <v>2</v>
          </cell>
          <cell r="F469">
            <v>53</v>
          </cell>
          <cell r="G469">
            <v>56</v>
          </cell>
          <cell r="H469">
            <v>60</v>
          </cell>
          <cell r="I469">
            <v>36</v>
          </cell>
          <cell r="J469">
            <v>1</v>
          </cell>
          <cell r="K469">
            <v>436</v>
          </cell>
          <cell r="L469">
            <v>526</v>
          </cell>
          <cell r="M469">
            <v>118</v>
          </cell>
          <cell r="N469">
            <v>644</v>
          </cell>
        </row>
        <row r="470">
          <cell r="C470" t="str">
            <v>2483</v>
          </cell>
          <cell r="D470" t="str">
            <v>Thorpe Creek Elementary</v>
          </cell>
          <cell r="F470">
            <v>45</v>
          </cell>
          <cell r="G470">
            <v>57</v>
          </cell>
          <cell r="H470">
            <v>59</v>
          </cell>
          <cell r="I470">
            <v>48</v>
          </cell>
          <cell r="K470">
            <v>566</v>
          </cell>
          <cell r="L470">
            <v>693</v>
          </cell>
          <cell r="M470">
            <v>82</v>
          </cell>
          <cell r="N470">
            <v>775</v>
          </cell>
        </row>
        <row r="471">
          <cell r="C471" t="str">
            <v>2485</v>
          </cell>
          <cell r="D471" t="str">
            <v>Fall Creek Intermediate School</v>
          </cell>
          <cell r="E471">
            <v>1</v>
          </cell>
          <cell r="F471">
            <v>44</v>
          </cell>
          <cell r="G471">
            <v>64</v>
          </cell>
          <cell r="H471">
            <v>38</v>
          </cell>
          <cell r="I471">
            <v>45</v>
          </cell>
          <cell r="J471">
            <v>1</v>
          </cell>
          <cell r="K471">
            <v>628</v>
          </cell>
          <cell r="L471">
            <v>704</v>
          </cell>
          <cell r="M471">
            <v>117</v>
          </cell>
          <cell r="N471">
            <v>821</v>
          </cell>
        </row>
        <row r="472">
          <cell r="C472" t="str">
            <v>2486</v>
          </cell>
          <cell r="D472" t="str">
            <v>Fall Creek Junior High</v>
          </cell>
          <cell r="E472">
            <v>2</v>
          </cell>
          <cell r="F472">
            <v>42</v>
          </cell>
          <cell r="G472">
            <v>53</v>
          </cell>
          <cell r="H472">
            <v>54</v>
          </cell>
          <cell r="I472">
            <v>41</v>
          </cell>
          <cell r="K472">
            <v>653</v>
          </cell>
          <cell r="L472">
            <v>729</v>
          </cell>
          <cell r="M472">
            <v>116</v>
          </cell>
          <cell r="N472">
            <v>845</v>
          </cell>
        </row>
        <row r="473">
          <cell r="C473" t="str">
            <v>2487</v>
          </cell>
          <cell r="D473" t="str">
            <v>Fishers High School</v>
          </cell>
          <cell r="E473">
            <v>6</v>
          </cell>
          <cell r="F473">
            <v>206</v>
          </cell>
          <cell r="G473">
            <v>251</v>
          </cell>
          <cell r="H473">
            <v>225</v>
          </cell>
          <cell r="I473">
            <v>176</v>
          </cell>
          <cell r="J473">
            <v>2</v>
          </cell>
          <cell r="K473">
            <v>2384</v>
          </cell>
          <cell r="L473">
            <v>2708</v>
          </cell>
          <cell r="M473">
            <v>542</v>
          </cell>
          <cell r="N473">
            <v>3250</v>
          </cell>
        </row>
        <row r="474">
          <cell r="C474" t="str">
            <v>2489</v>
          </cell>
          <cell r="D474" t="str">
            <v>Hamilton SE Int and Jr High Sch</v>
          </cell>
          <cell r="F474">
            <v>84</v>
          </cell>
          <cell r="G474">
            <v>80</v>
          </cell>
          <cell r="H474">
            <v>63</v>
          </cell>
          <cell r="I474">
            <v>49</v>
          </cell>
          <cell r="J474">
            <v>1</v>
          </cell>
          <cell r="K474">
            <v>928</v>
          </cell>
          <cell r="L474">
            <v>1108</v>
          </cell>
          <cell r="M474">
            <v>97</v>
          </cell>
          <cell r="N474">
            <v>1205</v>
          </cell>
        </row>
        <row r="475">
          <cell r="C475" t="str">
            <v>2490</v>
          </cell>
          <cell r="D475" t="str">
            <v>Riverside Junior High</v>
          </cell>
          <cell r="E475">
            <v>3</v>
          </cell>
          <cell r="F475">
            <v>51</v>
          </cell>
          <cell r="G475">
            <v>64</v>
          </cell>
          <cell r="H475">
            <v>55</v>
          </cell>
          <cell r="I475">
            <v>50</v>
          </cell>
          <cell r="K475">
            <v>802</v>
          </cell>
          <cell r="L475">
            <v>887</v>
          </cell>
          <cell r="M475">
            <v>138</v>
          </cell>
          <cell r="N475">
            <v>1025</v>
          </cell>
        </row>
        <row r="476">
          <cell r="C476" t="str">
            <v>2497</v>
          </cell>
          <cell r="D476" t="str">
            <v>Durbin Elementary School</v>
          </cell>
          <cell r="F476">
            <v>5</v>
          </cell>
          <cell r="G476">
            <v>19</v>
          </cell>
          <cell r="H476">
            <v>27</v>
          </cell>
          <cell r="I476">
            <v>20</v>
          </cell>
          <cell r="K476">
            <v>308</v>
          </cell>
          <cell r="L476">
            <v>288</v>
          </cell>
          <cell r="M476">
            <v>91</v>
          </cell>
          <cell r="N476">
            <v>379</v>
          </cell>
        </row>
        <row r="477">
          <cell r="C477" t="str">
            <v>2499</v>
          </cell>
          <cell r="D477" t="str">
            <v>Hamilton Southeastern HS</v>
          </cell>
          <cell r="E477">
            <v>8</v>
          </cell>
          <cell r="F477">
            <v>195</v>
          </cell>
          <cell r="G477">
            <v>245</v>
          </cell>
          <cell r="H477">
            <v>178</v>
          </cell>
          <cell r="I477">
            <v>146</v>
          </cell>
          <cell r="J477">
            <v>3</v>
          </cell>
          <cell r="K477">
            <v>2343</v>
          </cell>
          <cell r="L477">
            <v>2748</v>
          </cell>
          <cell r="M477">
            <v>370</v>
          </cell>
          <cell r="N477">
            <v>3118</v>
          </cell>
        </row>
        <row r="478">
          <cell r="C478" t="str">
            <v>2500</v>
          </cell>
          <cell r="D478" t="str">
            <v>Riverside Intermediate School</v>
          </cell>
          <cell r="E478">
            <v>3</v>
          </cell>
          <cell r="F478">
            <v>55</v>
          </cell>
          <cell r="G478">
            <v>51</v>
          </cell>
          <cell r="H478">
            <v>74</v>
          </cell>
          <cell r="I478">
            <v>45</v>
          </cell>
          <cell r="K478">
            <v>721</v>
          </cell>
          <cell r="L478">
            <v>810</v>
          </cell>
          <cell r="M478">
            <v>139</v>
          </cell>
          <cell r="N478">
            <v>949</v>
          </cell>
        </row>
        <row r="479">
          <cell r="C479" t="str">
            <v>2477</v>
          </cell>
          <cell r="D479" t="str">
            <v>Hamilton Heights High School</v>
          </cell>
          <cell r="E479">
            <v>2</v>
          </cell>
          <cell r="F479">
            <v>2</v>
          </cell>
          <cell r="G479">
            <v>9</v>
          </cell>
          <cell r="H479">
            <v>24</v>
          </cell>
          <cell r="I479">
            <v>4</v>
          </cell>
          <cell r="K479">
            <v>688</v>
          </cell>
          <cell r="L479">
            <v>540</v>
          </cell>
          <cell r="M479">
            <v>189</v>
          </cell>
          <cell r="N479">
            <v>729</v>
          </cell>
        </row>
        <row r="480">
          <cell r="C480" t="str">
            <v>2478</v>
          </cell>
          <cell r="D480" t="str">
            <v>Hamilton Heights Elementary School</v>
          </cell>
          <cell r="E480">
            <v>1</v>
          </cell>
          <cell r="F480">
            <v>4</v>
          </cell>
          <cell r="G480">
            <v>6</v>
          </cell>
          <cell r="H480">
            <v>15</v>
          </cell>
          <cell r="I480">
            <v>11</v>
          </cell>
          <cell r="K480">
            <v>489</v>
          </cell>
          <cell r="L480">
            <v>346</v>
          </cell>
          <cell r="M480">
            <v>180</v>
          </cell>
          <cell r="N480">
            <v>526</v>
          </cell>
        </row>
        <row r="481">
          <cell r="C481" t="str">
            <v>2501</v>
          </cell>
          <cell r="D481" t="str">
            <v>Hamilton Heights Middle School</v>
          </cell>
          <cell r="E481">
            <v>7</v>
          </cell>
          <cell r="F481">
            <v>6</v>
          </cell>
          <cell r="G481">
            <v>13</v>
          </cell>
          <cell r="H481">
            <v>23</v>
          </cell>
          <cell r="I481">
            <v>1</v>
          </cell>
          <cell r="K481">
            <v>494</v>
          </cell>
          <cell r="L481">
            <v>376</v>
          </cell>
          <cell r="M481">
            <v>168</v>
          </cell>
          <cell r="N481">
            <v>544</v>
          </cell>
        </row>
        <row r="482">
          <cell r="C482" t="str">
            <v>2502</v>
          </cell>
          <cell r="D482" t="str">
            <v>Hamilton Heights Primary School</v>
          </cell>
          <cell r="F482">
            <v>1</v>
          </cell>
          <cell r="G482">
            <v>6</v>
          </cell>
          <cell r="H482">
            <v>18</v>
          </cell>
          <cell r="I482">
            <v>11</v>
          </cell>
          <cell r="K482">
            <v>499</v>
          </cell>
          <cell r="L482">
            <v>341</v>
          </cell>
          <cell r="M482">
            <v>194</v>
          </cell>
          <cell r="N482">
            <v>535</v>
          </cell>
        </row>
        <row r="483">
          <cell r="C483" t="str">
            <v>2491</v>
          </cell>
          <cell r="D483" t="str">
            <v>Westfield Middle School</v>
          </cell>
          <cell r="F483">
            <v>35</v>
          </cell>
          <cell r="G483">
            <v>42</v>
          </cell>
          <cell r="H483">
            <v>105</v>
          </cell>
          <cell r="I483">
            <v>60</v>
          </cell>
          <cell r="K483">
            <v>972</v>
          </cell>
          <cell r="L483">
            <v>1023</v>
          </cell>
          <cell r="M483">
            <v>191</v>
          </cell>
          <cell r="N483">
            <v>1214</v>
          </cell>
        </row>
        <row r="484">
          <cell r="C484" t="str">
            <v>2492</v>
          </cell>
          <cell r="D484" t="str">
            <v>Shamrock Springs Elementary School</v>
          </cell>
          <cell r="E484">
            <v>1</v>
          </cell>
          <cell r="F484">
            <v>15</v>
          </cell>
          <cell r="G484">
            <v>13</v>
          </cell>
          <cell r="H484">
            <v>13</v>
          </cell>
          <cell r="I484">
            <v>22</v>
          </cell>
          <cell r="J484">
            <v>1</v>
          </cell>
          <cell r="K484">
            <v>376</v>
          </cell>
          <cell r="L484">
            <v>408</v>
          </cell>
          <cell r="M484">
            <v>33</v>
          </cell>
          <cell r="N484">
            <v>441</v>
          </cell>
        </row>
        <row r="485">
          <cell r="C485" t="str">
            <v>2493</v>
          </cell>
          <cell r="D485" t="str">
            <v>Westfield High School</v>
          </cell>
          <cell r="E485">
            <v>2</v>
          </cell>
          <cell r="F485">
            <v>61</v>
          </cell>
          <cell r="G485">
            <v>74</v>
          </cell>
          <cell r="H485">
            <v>154</v>
          </cell>
          <cell r="I485">
            <v>92</v>
          </cell>
          <cell r="K485">
            <v>1765</v>
          </cell>
          <cell r="L485">
            <v>1842</v>
          </cell>
          <cell r="M485">
            <v>306</v>
          </cell>
          <cell r="N485">
            <v>2148</v>
          </cell>
        </row>
        <row r="486">
          <cell r="C486" t="str">
            <v>2494</v>
          </cell>
          <cell r="D486" t="str">
            <v>Carey Ridge Elementary School</v>
          </cell>
          <cell r="E486">
            <v>3</v>
          </cell>
          <cell r="F486">
            <v>14</v>
          </cell>
          <cell r="G486">
            <v>28</v>
          </cell>
          <cell r="H486">
            <v>54</v>
          </cell>
          <cell r="I486">
            <v>19</v>
          </cell>
          <cell r="K486">
            <v>476</v>
          </cell>
          <cell r="L486">
            <v>496</v>
          </cell>
          <cell r="M486">
            <v>98</v>
          </cell>
          <cell r="N486">
            <v>594</v>
          </cell>
        </row>
        <row r="487">
          <cell r="C487" t="str">
            <v>2495</v>
          </cell>
          <cell r="D487" t="str">
            <v>Washington Woods Elementary School</v>
          </cell>
          <cell r="E487">
            <v>2</v>
          </cell>
          <cell r="F487">
            <v>6</v>
          </cell>
          <cell r="G487">
            <v>13</v>
          </cell>
          <cell r="H487">
            <v>87</v>
          </cell>
          <cell r="I487">
            <v>25</v>
          </cell>
          <cell r="K487">
            <v>312</v>
          </cell>
          <cell r="L487">
            <v>312</v>
          </cell>
          <cell r="M487">
            <v>133</v>
          </cell>
          <cell r="N487">
            <v>445</v>
          </cell>
        </row>
        <row r="488">
          <cell r="C488" t="str">
            <v>2496</v>
          </cell>
          <cell r="D488" t="str">
            <v>Oak Trace Elementary School</v>
          </cell>
          <cell r="E488">
            <v>2</v>
          </cell>
          <cell r="F488">
            <v>12</v>
          </cell>
          <cell r="G488">
            <v>15</v>
          </cell>
          <cell r="H488">
            <v>9</v>
          </cell>
          <cell r="I488">
            <v>35</v>
          </cell>
          <cell r="K488">
            <v>554</v>
          </cell>
          <cell r="L488">
            <v>609</v>
          </cell>
          <cell r="M488">
            <v>18</v>
          </cell>
          <cell r="N488">
            <v>627</v>
          </cell>
        </row>
        <row r="489">
          <cell r="C489" t="str">
            <v>2498</v>
          </cell>
          <cell r="D489" t="str">
            <v>Monon Trail Elementary School</v>
          </cell>
          <cell r="E489">
            <v>1</v>
          </cell>
          <cell r="F489">
            <v>10</v>
          </cell>
          <cell r="G489">
            <v>38</v>
          </cell>
          <cell r="H489">
            <v>61</v>
          </cell>
          <cell r="I489">
            <v>27</v>
          </cell>
          <cell r="K489">
            <v>289</v>
          </cell>
          <cell r="L489">
            <v>264</v>
          </cell>
          <cell r="M489">
            <v>162</v>
          </cell>
          <cell r="N489">
            <v>426</v>
          </cell>
        </row>
        <row r="490">
          <cell r="C490" t="str">
            <v>2503</v>
          </cell>
          <cell r="D490" t="str">
            <v>Westfield Intermediate School</v>
          </cell>
          <cell r="E490">
            <v>1</v>
          </cell>
          <cell r="F490">
            <v>36</v>
          </cell>
          <cell r="G490">
            <v>40</v>
          </cell>
          <cell r="H490">
            <v>83</v>
          </cell>
          <cell r="I490">
            <v>58</v>
          </cell>
          <cell r="K490">
            <v>914</v>
          </cell>
          <cell r="L490">
            <v>970</v>
          </cell>
          <cell r="M490">
            <v>162</v>
          </cell>
          <cell r="N490">
            <v>1132</v>
          </cell>
        </row>
        <row r="491">
          <cell r="C491" t="str">
            <v>2504</v>
          </cell>
          <cell r="D491" t="str">
            <v>Maple Glen Elementary</v>
          </cell>
          <cell r="E491">
            <v>3</v>
          </cell>
          <cell r="F491">
            <v>19</v>
          </cell>
          <cell r="G491">
            <v>15</v>
          </cell>
          <cell r="H491">
            <v>11</v>
          </cell>
          <cell r="I491">
            <v>25</v>
          </cell>
          <cell r="K491">
            <v>490</v>
          </cell>
          <cell r="L491">
            <v>524</v>
          </cell>
          <cell r="M491">
            <v>39</v>
          </cell>
          <cell r="N491">
            <v>563</v>
          </cell>
        </row>
        <row r="492">
          <cell r="C492" t="str">
            <v>2463</v>
          </cell>
          <cell r="D492" t="str">
            <v>Sheridan High School</v>
          </cell>
          <cell r="G492">
            <v>1</v>
          </cell>
          <cell r="H492">
            <v>9</v>
          </cell>
          <cell r="I492">
            <v>8</v>
          </cell>
          <cell r="K492">
            <v>311</v>
          </cell>
          <cell r="L492">
            <v>237</v>
          </cell>
          <cell r="M492">
            <v>92</v>
          </cell>
          <cell r="N492">
            <v>329</v>
          </cell>
        </row>
        <row r="493">
          <cell r="C493" t="str">
            <v>2465</v>
          </cell>
          <cell r="D493" t="str">
            <v>Sheridan Elementary School</v>
          </cell>
          <cell r="H493">
            <v>29</v>
          </cell>
          <cell r="I493">
            <v>12</v>
          </cell>
          <cell r="K493">
            <v>418</v>
          </cell>
          <cell r="L493">
            <v>268</v>
          </cell>
          <cell r="M493">
            <v>191</v>
          </cell>
          <cell r="N493">
            <v>459</v>
          </cell>
        </row>
        <row r="494">
          <cell r="C494" t="str">
            <v>6780</v>
          </cell>
          <cell r="D494" t="str">
            <v>Sheridan Middle School</v>
          </cell>
          <cell r="H494">
            <v>12</v>
          </cell>
          <cell r="I494">
            <v>3</v>
          </cell>
          <cell r="K494">
            <v>233</v>
          </cell>
          <cell r="L494">
            <v>151</v>
          </cell>
          <cell r="M494">
            <v>97</v>
          </cell>
          <cell r="N494">
            <v>248</v>
          </cell>
        </row>
        <row r="495">
          <cell r="C495" t="str">
            <v>2505</v>
          </cell>
          <cell r="D495" t="str">
            <v>Carmel High School</v>
          </cell>
          <cell r="E495">
            <v>6</v>
          </cell>
          <cell r="F495">
            <v>595</v>
          </cell>
          <cell r="G495">
            <v>191</v>
          </cell>
          <cell r="H495">
            <v>149</v>
          </cell>
          <cell r="I495">
            <v>250</v>
          </cell>
          <cell r="J495">
            <v>11</v>
          </cell>
          <cell r="K495">
            <v>3798</v>
          </cell>
          <cell r="L495">
            <v>4558</v>
          </cell>
          <cell r="M495">
            <v>442</v>
          </cell>
          <cell r="N495">
            <v>5000</v>
          </cell>
        </row>
        <row r="496">
          <cell r="C496" t="str">
            <v>2506</v>
          </cell>
          <cell r="D496" t="str">
            <v>Clay Middle School</v>
          </cell>
          <cell r="F496">
            <v>149</v>
          </cell>
          <cell r="G496">
            <v>44</v>
          </cell>
          <cell r="H496">
            <v>30</v>
          </cell>
          <cell r="I496">
            <v>89</v>
          </cell>
          <cell r="J496">
            <v>6</v>
          </cell>
          <cell r="K496">
            <v>1072</v>
          </cell>
          <cell r="L496">
            <v>1261</v>
          </cell>
          <cell r="M496">
            <v>129</v>
          </cell>
          <cell r="N496">
            <v>1390</v>
          </cell>
        </row>
        <row r="497">
          <cell r="C497" t="str">
            <v>2507</v>
          </cell>
          <cell r="D497" t="str">
            <v>Woodbrook Elementary School</v>
          </cell>
          <cell r="F497">
            <v>52</v>
          </cell>
          <cell r="G497">
            <v>8</v>
          </cell>
          <cell r="H497">
            <v>10</v>
          </cell>
          <cell r="I497">
            <v>39</v>
          </cell>
          <cell r="K497">
            <v>371</v>
          </cell>
          <cell r="L497">
            <v>448</v>
          </cell>
          <cell r="M497">
            <v>32</v>
          </cell>
          <cell r="N497">
            <v>480</v>
          </cell>
        </row>
        <row r="498">
          <cell r="C498" t="str">
            <v>2508</v>
          </cell>
          <cell r="D498" t="str">
            <v>Cherry Tree Elementary School</v>
          </cell>
          <cell r="F498">
            <v>43</v>
          </cell>
          <cell r="G498">
            <v>19</v>
          </cell>
          <cell r="H498">
            <v>20</v>
          </cell>
          <cell r="I498">
            <v>45</v>
          </cell>
          <cell r="J498">
            <v>2</v>
          </cell>
          <cell r="K498">
            <v>597</v>
          </cell>
          <cell r="L498">
            <v>666</v>
          </cell>
          <cell r="M498">
            <v>60</v>
          </cell>
          <cell r="N498">
            <v>726</v>
          </cell>
        </row>
        <row r="499">
          <cell r="C499" t="str">
            <v>2509</v>
          </cell>
          <cell r="D499" t="str">
            <v>Carmel Elementary School</v>
          </cell>
          <cell r="E499">
            <v>1</v>
          </cell>
          <cell r="F499">
            <v>21</v>
          </cell>
          <cell r="G499">
            <v>17</v>
          </cell>
          <cell r="H499">
            <v>13</v>
          </cell>
          <cell r="I499">
            <v>40</v>
          </cell>
          <cell r="K499">
            <v>426</v>
          </cell>
          <cell r="L499">
            <v>437</v>
          </cell>
          <cell r="M499">
            <v>81</v>
          </cell>
          <cell r="N499">
            <v>518</v>
          </cell>
        </row>
        <row r="500">
          <cell r="C500" t="str">
            <v>2510</v>
          </cell>
          <cell r="D500" t="str">
            <v>College Wood Elementary School</v>
          </cell>
          <cell r="E500">
            <v>3</v>
          </cell>
          <cell r="F500">
            <v>221</v>
          </cell>
          <cell r="G500">
            <v>32</v>
          </cell>
          <cell r="H500">
            <v>8</v>
          </cell>
          <cell r="I500">
            <v>48</v>
          </cell>
          <cell r="J500">
            <v>1</v>
          </cell>
          <cell r="K500">
            <v>408</v>
          </cell>
          <cell r="L500">
            <v>708</v>
          </cell>
          <cell r="M500">
            <v>13</v>
          </cell>
          <cell r="N500">
            <v>721</v>
          </cell>
        </row>
        <row r="501">
          <cell r="C501" t="str">
            <v>2511</v>
          </cell>
          <cell r="D501" t="str">
            <v>Carmel Middle School</v>
          </cell>
          <cell r="E501">
            <v>2</v>
          </cell>
          <cell r="F501">
            <v>146</v>
          </cell>
          <cell r="G501">
            <v>56</v>
          </cell>
          <cell r="H501">
            <v>54</v>
          </cell>
          <cell r="I501">
            <v>96</v>
          </cell>
          <cell r="J501">
            <v>5</v>
          </cell>
          <cell r="K501">
            <v>1014</v>
          </cell>
          <cell r="L501">
            <v>1177</v>
          </cell>
          <cell r="M501">
            <v>196</v>
          </cell>
          <cell r="N501">
            <v>1373</v>
          </cell>
        </row>
        <row r="502">
          <cell r="C502" t="str">
            <v>2512</v>
          </cell>
          <cell r="D502" t="str">
            <v>Smoky Row Elementary School</v>
          </cell>
          <cell r="E502">
            <v>4</v>
          </cell>
          <cell r="F502">
            <v>120</v>
          </cell>
          <cell r="G502">
            <v>24</v>
          </cell>
          <cell r="H502">
            <v>10</v>
          </cell>
          <cell r="I502">
            <v>48</v>
          </cell>
          <cell r="K502">
            <v>504</v>
          </cell>
          <cell r="L502">
            <v>693</v>
          </cell>
          <cell r="M502">
            <v>17</v>
          </cell>
          <cell r="N502">
            <v>710</v>
          </cell>
        </row>
        <row r="503">
          <cell r="C503" t="str">
            <v>2513</v>
          </cell>
          <cell r="D503" t="str">
            <v>Orchard Park Elementary School</v>
          </cell>
          <cell r="E503">
            <v>3</v>
          </cell>
          <cell r="F503">
            <v>116</v>
          </cell>
          <cell r="G503">
            <v>50</v>
          </cell>
          <cell r="H503">
            <v>39</v>
          </cell>
          <cell r="I503">
            <v>62</v>
          </cell>
          <cell r="K503">
            <v>425</v>
          </cell>
          <cell r="L503">
            <v>488</v>
          </cell>
          <cell r="M503">
            <v>207</v>
          </cell>
          <cell r="N503">
            <v>695</v>
          </cell>
        </row>
        <row r="504">
          <cell r="C504" t="str">
            <v>2515</v>
          </cell>
          <cell r="D504" t="str">
            <v>Prairie Trace Elementary School</v>
          </cell>
          <cell r="E504">
            <v>1</v>
          </cell>
          <cell r="F504">
            <v>127</v>
          </cell>
          <cell r="G504">
            <v>14</v>
          </cell>
          <cell r="H504">
            <v>22</v>
          </cell>
          <cell r="I504">
            <v>33</v>
          </cell>
          <cell r="K504">
            <v>433</v>
          </cell>
          <cell r="L504">
            <v>613</v>
          </cell>
          <cell r="M504">
            <v>17</v>
          </cell>
          <cell r="N504">
            <v>630</v>
          </cell>
        </row>
        <row r="505">
          <cell r="C505" t="str">
            <v>2516</v>
          </cell>
          <cell r="D505" t="str">
            <v>Mohawk Trails Elementary School</v>
          </cell>
          <cell r="F505">
            <v>23</v>
          </cell>
          <cell r="G505">
            <v>3</v>
          </cell>
          <cell r="H505">
            <v>6</v>
          </cell>
          <cell r="I505">
            <v>19</v>
          </cell>
          <cell r="J505">
            <v>4</v>
          </cell>
          <cell r="K505">
            <v>520</v>
          </cell>
          <cell r="L505">
            <v>532</v>
          </cell>
          <cell r="M505">
            <v>43</v>
          </cell>
          <cell r="N505">
            <v>575</v>
          </cell>
        </row>
        <row r="506">
          <cell r="C506" t="str">
            <v>2518</v>
          </cell>
          <cell r="D506" t="str">
            <v>Forest Dale Elementary School</v>
          </cell>
          <cell r="F506">
            <v>42</v>
          </cell>
          <cell r="G506">
            <v>28</v>
          </cell>
          <cell r="H506">
            <v>17</v>
          </cell>
          <cell r="I506">
            <v>53</v>
          </cell>
          <cell r="K506">
            <v>464</v>
          </cell>
          <cell r="L506">
            <v>502</v>
          </cell>
          <cell r="M506">
            <v>102</v>
          </cell>
          <cell r="N506">
            <v>604</v>
          </cell>
        </row>
        <row r="507">
          <cell r="C507" t="str">
            <v>2520</v>
          </cell>
          <cell r="D507" t="str">
            <v>Creekside Middle School</v>
          </cell>
          <cell r="E507">
            <v>1</v>
          </cell>
          <cell r="F507">
            <v>221</v>
          </cell>
          <cell r="G507">
            <v>49</v>
          </cell>
          <cell r="H507">
            <v>21</v>
          </cell>
          <cell r="I507">
            <v>89</v>
          </cell>
          <cell r="J507">
            <v>3</v>
          </cell>
          <cell r="K507">
            <v>868</v>
          </cell>
          <cell r="L507">
            <v>1210</v>
          </cell>
          <cell r="M507">
            <v>42</v>
          </cell>
          <cell r="N507">
            <v>1252</v>
          </cell>
        </row>
        <row r="508">
          <cell r="C508" t="str">
            <v>2522</v>
          </cell>
          <cell r="D508" t="str">
            <v>Towne Meadow Elementary School</v>
          </cell>
          <cell r="E508">
            <v>1</v>
          </cell>
          <cell r="F508">
            <v>105</v>
          </cell>
          <cell r="G508">
            <v>27</v>
          </cell>
          <cell r="H508">
            <v>14</v>
          </cell>
          <cell r="I508">
            <v>45</v>
          </cell>
          <cell r="K508">
            <v>463</v>
          </cell>
          <cell r="L508">
            <v>612</v>
          </cell>
          <cell r="M508">
            <v>43</v>
          </cell>
          <cell r="N508">
            <v>655</v>
          </cell>
        </row>
        <row r="509">
          <cell r="C509" t="str">
            <v>2526</v>
          </cell>
          <cell r="D509" t="str">
            <v>West Clay Elementary School</v>
          </cell>
          <cell r="F509">
            <v>172</v>
          </cell>
          <cell r="G509">
            <v>18</v>
          </cell>
          <cell r="H509">
            <v>10</v>
          </cell>
          <cell r="I509">
            <v>60</v>
          </cell>
          <cell r="K509">
            <v>493</v>
          </cell>
          <cell r="L509">
            <v>731</v>
          </cell>
          <cell r="M509">
            <v>22</v>
          </cell>
          <cell r="N509">
            <v>753</v>
          </cell>
        </row>
        <row r="510">
          <cell r="C510" t="str">
            <v>2517</v>
          </cell>
          <cell r="D510" t="str">
            <v>Noblesville High School</v>
          </cell>
          <cell r="E510">
            <v>5</v>
          </cell>
          <cell r="F510">
            <v>70</v>
          </cell>
          <cell r="G510">
            <v>117</v>
          </cell>
          <cell r="H510">
            <v>163</v>
          </cell>
          <cell r="I510">
            <v>83</v>
          </cell>
          <cell r="J510">
            <v>3</v>
          </cell>
          <cell r="K510">
            <v>2457</v>
          </cell>
          <cell r="L510">
            <v>2319</v>
          </cell>
          <cell r="M510">
            <v>579</v>
          </cell>
          <cell r="N510">
            <v>2898</v>
          </cell>
        </row>
        <row r="511">
          <cell r="C511" t="str">
            <v>2521</v>
          </cell>
          <cell r="D511" t="str">
            <v>Noblesville East Middle School</v>
          </cell>
          <cell r="E511">
            <v>1</v>
          </cell>
          <cell r="F511">
            <v>33</v>
          </cell>
          <cell r="G511">
            <v>47</v>
          </cell>
          <cell r="H511">
            <v>70</v>
          </cell>
          <cell r="I511">
            <v>41</v>
          </cell>
          <cell r="K511">
            <v>871</v>
          </cell>
          <cell r="L511">
            <v>750</v>
          </cell>
          <cell r="M511">
            <v>313</v>
          </cell>
          <cell r="N511">
            <v>1063</v>
          </cell>
        </row>
        <row r="512">
          <cell r="C512" t="str">
            <v>2523</v>
          </cell>
          <cell r="D512" t="str">
            <v>Hinkle Creek Elementary School</v>
          </cell>
          <cell r="E512">
            <v>4</v>
          </cell>
          <cell r="F512">
            <v>8</v>
          </cell>
          <cell r="G512">
            <v>22</v>
          </cell>
          <cell r="H512">
            <v>29</v>
          </cell>
          <cell r="I512">
            <v>9</v>
          </cell>
          <cell r="J512">
            <v>1</v>
          </cell>
          <cell r="K512">
            <v>888</v>
          </cell>
          <cell r="L512">
            <v>777</v>
          </cell>
          <cell r="M512">
            <v>184</v>
          </cell>
          <cell r="N512">
            <v>961</v>
          </cell>
        </row>
        <row r="513">
          <cell r="C513" t="str">
            <v>2529</v>
          </cell>
          <cell r="D513" t="str">
            <v>North Elementary School</v>
          </cell>
          <cell r="F513">
            <v>6</v>
          </cell>
          <cell r="G513">
            <v>24</v>
          </cell>
          <cell r="H513">
            <v>36</v>
          </cell>
          <cell r="I513">
            <v>12</v>
          </cell>
          <cell r="K513">
            <v>451</v>
          </cell>
          <cell r="L513">
            <v>364</v>
          </cell>
          <cell r="M513">
            <v>165</v>
          </cell>
          <cell r="N513">
            <v>529</v>
          </cell>
        </row>
        <row r="514">
          <cell r="C514" t="str">
            <v>2533</v>
          </cell>
          <cell r="D514" t="str">
            <v>Stony Creek Elementary School</v>
          </cell>
          <cell r="E514">
            <v>1</v>
          </cell>
          <cell r="F514">
            <v>16</v>
          </cell>
          <cell r="G514">
            <v>18</v>
          </cell>
          <cell r="H514">
            <v>33</v>
          </cell>
          <cell r="I514">
            <v>14</v>
          </cell>
          <cell r="K514">
            <v>558</v>
          </cell>
          <cell r="L514">
            <v>490</v>
          </cell>
          <cell r="M514">
            <v>150</v>
          </cell>
          <cell r="N514">
            <v>640</v>
          </cell>
        </row>
        <row r="515">
          <cell r="C515" t="str">
            <v>2537</v>
          </cell>
          <cell r="D515" t="str">
            <v>Noble Crossing Elementary School</v>
          </cell>
          <cell r="E515">
            <v>2</v>
          </cell>
          <cell r="F515">
            <v>18</v>
          </cell>
          <cell r="G515">
            <v>31</v>
          </cell>
          <cell r="H515">
            <v>51</v>
          </cell>
          <cell r="I515">
            <v>20</v>
          </cell>
          <cell r="J515">
            <v>2</v>
          </cell>
          <cell r="K515">
            <v>616</v>
          </cell>
          <cell r="L515">
            <v>607</v>
          </cell>
          <cell r="M515">
            <v>133</v>
          </cell>
          <cell r="N515">
            <v>740</v>
          </cell>
        </row>
        <row r="516">
          <cell r="C516" t="str">
            <v>2538</v>
          </cell>
          <cell r="D516" t="str">
            <v>Hazel Dell Elementary School</v>
          </cell>
          <cell r="E516">
            <v>1</v>
          </cell>
          <cell r="F516">
            <v>5</v>
          </cell>
          <cell r="G516">
            <v>19</v>
          </cell>
          <cell r="H516">
            <v>49</v>
          </cell>
          <cell r="I516">
            <v>16</v>
          </cell>
          <cell r="K516">
            <v>648</v>
          </cell>
          <cell r="L516">
            <v>648</v>
          </cell>
          <cell r="M516">
            <v>90</v>
          </cell>
          <cell r="N516">
            <v>738</v>
          </cell>
        </row>
        <row r="517">
          <cell r="C517" t="str">
            <v>2539</v>
          </cell>
          <cell r="D517" t="str">
            <v>Promise Road Elementary</v>
          </cell>
          <cell r="E517">
            <v>2</v>
          </cell>
          <cell r="F517">
            <v>55</v>
          </cell>
          <cell r="G517">
            <v>68</v>
          </cell>
          <cell r="H517">
            <v>61</v>
          </cell>
          <cell r="I517">
            <v>19</v>
          </cell>
          <cell r="K517">
            <v>597</v>
          </cell>
          <cell r="L517">
            <v>598</v>
          </cell>
          <cell r="M517">
            <v>204</v>
          </cell>
          <cell r="N517">
            <v>802</v>
          </cell>
        </row>
        <row r="518">
          <cell r="C518" t="str">
            <v>2542</v>
          </cell>
          <cell r="D518" t="str">
            <v>Noblesville West Middle School</v>
          </cell>
          <cell r="E518">
            <v>1</v>
          </cell>
          <cell r="F518">
            <v>20</v>
          </cell>
          <cell r="G518">
            <v>31</v>
          </cell>
          <cell r="H518">
            <v>71</v>
          </cell>
          <cell r="I518">
            <v>37</v>
          </cell>
          <cell r="J518">
            <v>3</v>
          </cell>
          <cell r="K518">
            <v>1188</v>
          </cell>
          <cell r="L518">
            <v>1123</v>
          </cell>
          <cell r="M518">
            <v>228</v>
          </cell>
          <cell r="N518">
            <v>1351</v>
          </cell>
        </row>
        <row r="519">
          <cell r="C519" t="str">
            <v>2547</v>
          </cell>
          <cell r="D519" t="str">
            <v>White River Elementary School</v>
          </cell>
          <cell r="E519">
            <v>2</v>
          </cell>
          <cell r="F519">
            <v>12</v>
          </cell>
          <cell r="G519">
            <v>53</v>
          </cell>
          <cell r="H519">
            <v>67</v>
          </cell>
          <cell r="I519">
            <v>18</v>
          </cell>
          <cell r="J519">
            <v>1</v>
          </cell>
          <cell r="K519">
            <v>551</v>
          </cell>
          <cell r="L519">
            <v>465</v>
          </cell>
          <cell r="M519">
            <v>239</v>
          </cell>
          <cell r="N519">
            <v>704</v>
          </cell>
        </row>
        <row r="520">
          <cell r="C520" t="str">
            <v>2563</v>
          </cell>
          <cell r="D520" t="str">
            <v>Brandywine Elementary School</v>
          </cell>
          <cell r="E520">
            <v>2</v>
          </cell>
          <cell r="F520">
            <v>1</v>
          </cell>
          <cell r="G520">
            <v>2</v>
          </cell>
          <cell r="H520">
            <v>22</v>
          </cell>
          <cell r="I520">
            <v>8</v>
          </cell>
          <cell r="K520">
            <v>299</v>
          </cell>
          <cell r="L520">
            <v>230</v>
          </cell>
          <cell r="M520">
            <v>104</v>
          </cell>
          <cell r="N520">
            <v>334</v>
          </cell>
        </row>
        <row r="521">
          <cell r="C521" t="str">
            <v>2564</v>
          </cell>
          <cell r="D521" t="str">
            <v>New Palestine Elementary School</v>
          </cell>
          <cell r="F521">
            <v>2</v>
          </cell>
          <cell r="G521">
            <v>2</v>
          </cell>
          <cell r="H521">
            <v>14</v>
          </cell>
          <cell r="I521">
            <v>14</v>
          </cell>
          <cell r="K521">
            <v>679</v>
          </cell>
          <cell r="L521">
            <v>595</v>
          </cell>
          <cell r="M521">
            <v>116</v>
          </cell>
          <cell r="N521">
            <v>711</v>
          </cell>
        </row>
        <row r="522">
          <cell r="C522" t="str">
            <v>2565</v>
          </cell>
          <cell r="D522" t="str">
            <v>New Palestine High School</v>
          </cell>
          <cell r="E522">
            <v>1</v>
          </cell>
          <cell r="F522">
            <v>6</v>
          </cell>
          <cell r="G522">
            <v>6</v>
          </cell>
          <cell r="H522">
            <v>24</v>
          </cell>
          <cell r="I522">
            <v>24</v>
          </cell>
          <cell r="J522">
            <v>1</v>
          </cell>
          <cell r="K522">
            <v>1061</v>
          </cell>
          <cell r="L522">
            <v>903</v>
          </cell>
          <cell r="M522">
            <v>220</v>
          </cell>
          <cell r="N522">
            <v>1123</v>
          </cell>
        </row>
        <row r="523">
          <cell r="C523" t="str">
            <v>2566</v>
          </cell>
          <cell r="D523" t="str">
            <v>Doe Creek Middle School</v>
          </cell>
          <cell r="F523">
            <v>8</v>
          </cell>
          <cell r="G523">
            <v>3</v>
          </cell>
          <cell r="H523">
            <v>12</v>
          </cell>
          <cell r="I523">
            <v>12</v>
          </cell>
          <cell r="K523">
            <v>528</v>
          </cell>
          <cell r="L523">
            <v>445</v>
          </cell>
          <cell r="M523">
            <v>118</v>
          </cell>
          <cell r="N523">
            <v>563</v>
          </cell>
        </row>
        <row r="524">
          <cell r="C524" t="str">
            <v>2567</v>
          </cell>
          <cell r="D524" t="str">
            <v>Sugar Creek Elementary Sch</v>
          </cell>
          <cell r="E524">
            <v>3</v>
          </cell>
          <cell r="F524">
            <v>5</v>
          </cell>
          <cell r="G524">
            <v>1</v>
          </cell>
          <cell r="H524">
            <v>38</v>
          </cell>
          <cell r="I524">
            <v>34</v>
          </cell>
          <cell r="K524">
            <v>720</v>
          </cell>
          <cell r="L524">
            <v>620</v>
          </cell>
          <cell r="M524">
            <v>181</v>
          </cell>
          <cell r="N524">
            <v>801</v>
          </cell>
        </row>
        <row r="525">
          <cell r="C525" t="str">
            <v>2577</v>
          </cell>
          <cell r="D525" t="str">
            <v>Maxwell Intermediate School</v>
          </cell>
          <cell r="E525">
            <v>1</v>
          </cell>
          <cell r="F525">
            <v>8</v>
          </cell>
          <cell r="G525">
            <v>3</v>
          </cell>
          <cell r="H525">
            <v>9</v>
          </cell>
          <cell r="I525">
            <v>19</v>
          </cell>
          <cell r="K525">
            <v>437</v>
          </cell>
          <cell r="L525">
            <v>330</v>
          </cell>
          <cell r="M525">
            <v>147</v>
          </cell>
          <cell r="N525">
            <v>477</v>
          </cell>
        </row>
        <row r="526">
          <cell r="C526" t="str">
            <v>2579</v>
          </cell>
          <cell r="D526" t="str">
            <v>Greenfield Central Junior High Sch</v>
          </cell>
          <cell r="E526">
            <v>1</v>
          </cell>
          <cell r="F526">
            <v>3</v>
          </cell>
          <cell r="G526">
            <v>4</v>
          </cell>
          <cell r="H526">
            <v>8</v>
          </cell>
          <cell r="I526">
            <v>20</v>
          </cell>
          <cell r="K526">
            <v>659</v>
          </cell>
          <cell r="L526">
            <v>466</v>
          </cell>
          <cell r="M526">
            <v>229</v>
          </cell>
          <cell r="N526">
            <v>695</v>
          </cell>
        </row>
        <row r="527">
          <cell r="C527" t="str">
            <v>2581</v>
          </cell>
          <cell r="D527" t="str">
            <v>Eden Elementary School</v>
          </cell>
          <cell r="F527">
            <v>4</v>
          </cell>
          <cell r="H527">
            <v>3</v>
          </cell>
          <cell r="I527">
            <v>3</v>
          </cell>
          <cell r="K527">
            <v>163</v>
          </cell>
          <cell r="L527">
            <v>130</v>
          </cell>
          <cell r="M527">
            <v>43</v>
          </cell>
          <cell r="N527">
            <v>173</v>
          </cell>
        </row>
        <row r="528">
          <cell r="C528" t="str">
            <v>2588</v>
          </cell>
          <cell r="D528" t="str">
            <v>JB Stephens Elementary School</v>
          </cell>
          <cell r="E528">
            <v>1</v>
          </cell>
          <cell r="F528">
            <v>4</v>
          </cell>
          <cell r="G528">
            <v>3</v>
          </cell>
          <cell r="H528">
            <v>15</v>
          </cell>
          <cell r="I528">
            <v>15</v>
          </cell>
          <cell r="K528">
            <v>474</v>
          </cell>
          <cell r="L528">
            <v>305</v>
          </cell>
          <cell r="M528">
            <v>207</v>
          </cell>
          <cell r="N528">
            <v>512</v>
          </cell>
        </row>
        <row r="529">
          <cell r="C529" t="str">
            <v>2593</v>
          </cell>
          <cell r="D529" t="str">
            <v>Greenfield Intermediate School</v>
          </cell>
          <cell r="E529">
            <v>1</v>
          </cell>
          <cell r="F529">
            <v>2</v>
          </cell>
          <cell r="G529">
            <v>3</v>
          </cell>
          <cell r="H529">
            <v>13</v>
          </cell>
          <cell r="I529">
            <v>16</v>
          </cell>
          <cell r="J529">
            <v>1</v>
          </cell>
          <cell r="K529">
            <v>485</v>
          </cell>
          <cell r="L529">
            <v>341</v>
          </cell>
          <cell r="M529">
            <v>180</v>
          </cell>
          <cell r="N529">
            <v>521</v>
          </cell>
        </row>
        <row r="530">
          <cell r="C530" t="str">
            <v>2595</v>
          </cell>
          <cell r="D530" t="str">
            <v>Greenfield-Central High School</v>
          </cell>
          <cell r="E530">
            <v>5</v>
          </cell>
          <cell r="F530">
            <v>20</v>
          </cell>
          <cell r="G530">
            <v>5</v>
          </cell>
          <cell r="H530">
            <v>38</v>
          </cell>
          <cell r="I530">
            <v>32</v>
          </cell>
          <cell r="J530">
            <v>1</v>
          </cell>
          <cell r="K530">
            <v>1409</v>
          </cell>
          <cell r="L530">
            <v>1125</v>
          </cell>
          <cell r="M530">
            <v>385</v>
          </cell>
          <cell r="N530">
            <v>1510</v>
          </cell>
        </row>
        <row r="531">
          <cell r="C531" t="str">
            <v>2597</v>
          </cell>
          <cell r="D531" t="str">
            <v>Harris Elementary School</v>
          </cell>
          <cell r="F531">
            <v>1</v>
          </cell>
          <cell r="H531">
            <v>3</v>
          </cell>
          <cell r="I531">
            <v>14</v>
          </cell>
          <cell r="J531">
            <v>1</v>
          </cell>
          <cell r="K531">
            <v>285</v>
          </cell>
          <cell r="L531">
            <v>160</v>
          </cell>
          <cell r="M531">
            <v>144</v>
          </cell>
          <cell r="N531">
            <v>304</v>
          </cell>
        </row>
        <row r="532">
          <cell r="C532" t="str">
            <v>2609</v>
          </cell>
          <cell r="D532" t="str">
            <v>Weston Elementary School</v>
          </cell>
          <cell r="E532">
            <v>2</v>
          </cell>
          <cell r="F532">
            <v>1</v>
          </cell>
          <cell r="G532">
            <v>2</v>
          </cell>
          <cell r="H532">
            <v>5</v>
          </cell>
          <cell r="I532">
            <v>14</v>
          </cell>
          <cell r="K532">
            <v>305</v>
          </cell>
          <cell r="L532">
            <v>222</v>
          </cell>
          <cell r="M532">
            <v>107</v>
          </cell>
          <cell r="N532">
            <v>329</v>
          </cell>
        </row>
        <row r="533">
          <cell r="C533" t="str">
            <v>2558</v>
          </cell>
          <cell r="D533" t="str">
            <v>Fortville Elementary School</v>
          </cell>
          <cell r="E533">
            <v>1</v>
          </cell>
          <cell r="F533">
            <v>4</v>
          </cell>
          <cell r="G533">
            <v>4</v>
          </cell>
          <cell r="H533">
            <v>11</v>
          </cell>
          <cell r="I533">
            <v>22</v>
          </cell>
          <cell r="K533">
            <v>424</v>
          </cell>
          <cell r="L533">
            <v>295</v>
          </cell>
          <cell r="M533">
            <v>171</v>
          </cell>
          <cell r="N533">
            <v>466</v>
          </cell>
        </row>
        <row r="534">
          <cell r="C534" t="str">
            <v>2559</v>
          </cell>
          <cell r="D534" t="str">
            <v>Mt Vernon Middle School</v>
          </cell>
          <cell r="E534">
            <v>2</v>
          </cell>
          <cell r="F534">
            <v>9</v>
          </cell>
          <cell r="G534">
            <v>56</v>
          </cell>
          <cell r="H534">
            <v>37</v>
          </cell>
          <cell r="I534">
            <v>47</v>
          </cell>
          <cell r="K534">
            <v>779</v>
          </cell>
          <cell r="L534">
            <v>708</v>
          </cell>
          <cell r="M534">
            <v>222</v>
          </cell>
          <cell r="N534">
            <v>930</v>
          </cell>
        </row>
        <row r="535">
          <cell r="C535" t="str">
            <v>2561</v>
          </cell>
          <cell r="D535" t="str">
            <v>Mt Comfort Elementary School</v>
          </cell>
          <cell r="E535">
            <v>4</v>
          </cell>
          <cell r="F535">
            <v>4</v>
          </cell>
          <cell r="G535">
            <v>66</v>
          </cell>
          <cell r="H535">
            <v>35</v>
          </cell>
          <cell r="I535">
            <v>47</v>
          </cell>
          <cell r="J535">
            <v>1</v>
          </cell>
          <cell r="K535">
            <v>523</v>
          </cell>
          <cell r="L535">
            <v>501</v>
          </cell>
          <cell r="M535">
            <v>179</v>
          </cell>
          <cell r="N535">
            <v>680</v>
          </cell>
        </row>
        <row r="536">
          <cell r="C536" t="str">
            <v>2569</v>
          </cell>
          <cell r="D536" t="str">
            <v>Mt Vernon High School</v>
          </cell>
          <cell r="E536">
            <v>5</v>
          </cell>
          <cell r="F536">
            <v>26</v>
          </cell>
          <cell r="G536">
            <v>97</v>
          </cell>
          <cell r="H536">
            <v>35</v>
          </cell>
          <cell r="I536">
            <v>53</v>
          </cell>
          <cell r="J536">
            <v>1</v>
          </cell>
          <cell r="K536">
            <v>1010</v>
          </cell>
          <cell r="L536">
            <v>948</v>
          </cell>
          <cell r="M536">
            <v>279</v>
          </cell>
          <cell r="N536">
            <v>1227</v>
          </cell>
        </row>
        <row r="537">
          <cell r="C537" t="str">
            <v>2570</v>
          </cell>
          <cell r="D537" t="str">
            <v>McCordsville Elementary School</v>
          </cell>
          <cell r="F537">
            <v>8</v>
          </cell>
          <cell r="G537">
            <v>45</v>
          </cell>
          <cell r="H537">
            <v>27</v>
          </cell>
          <cell r="I537">
            <v>36</v>
          </cell>
          <cell r="K537">
            <v>514</v>
          </cell>
          <cell r="L537">
            <v>542</v>
          </cell>
          <cell r="M537">
            <v>88</v>
          </cell>
          <cell r="N537">
            <v>630</v>
          </cell>
        </row>
        <row r="538">
          <cell r="C538" t="str">
            <v>2582</v>
          </cell>
          <cell r="D538" t="str">
            <v>Eastern Hancock Middle School</v>
          </cell>
          <cell r="E538">
            <v>1</v>
          </cell>
          <cell r="H538">
            <v>6</v>
          </cell>
          <cell r="I538">
            <v>2</v>
          </cell>
          <cell r="K538">
            <v>259</v>
          </cell>
          <cell r="L538">
            <v>181</v>
          </cell>
          <cell r="M538">
            <v>87</v>
          </cell>
          <cell r="N538">
            <v>268</v>
          </cell>
        </row>
        <row r="539">
          <cell r="C539" t="str">
            <v>2585</v>
          </cell>
          <cell r="D539" t="str">
            <v>Eastern Hancock High School</v>
          </cell>
          <cell r="E539">
            <v>1</v>
          </cell>
          <cell r="F539">
            <v>1</v>
          </cell>
          <cell r="G539">
            <v>2</v>
          </cell>
          <cell r="H539">
            <v>6</v>
          </cell>
          <cell r="I539">
            <v>3</v>
          </cell>
          <cell r="K539">
            <v>412</v>
          </cell>
          <cell r="L539">
            <v>315</v>
          </cell>
          <cell r="M539">
            <v>110</v>
          </cell>
          <cell r="N539">
            <v>425</v>
          </cell>
        </row>
        <row r="540">
          <cell r="C540" t="str">
            <v>2586</v>
          </cell>
          <cell r="D540" t="str">
            <v>Eastern Hancock Elementary School</v>
          </cell>
          <cell r="G540">
            <v>3</v>
          </cell>
          <cell r="H540">
            <v>16</v>
          </cell>
          <cell r="I540">
            <v>8</v>
          </cell>
          <cell r="K540">
            <v>491</v>
          </cell>
          <cell r="L540">
            <v>338</v>
          </cell>
          <cell r="M540">
            <v>180</v>
          </cell>
          <cell r="N540">
            <v>518</v>
          </cell>
        </row>
        <row r="541">
          <cell r="C541" t="str">
            <v>2611</v>
          </cell>
          <cell r="D541" t="str">
            <v>Lanesville Elementary School</v>
          </cell>
          <cell r="E541">
            <v>1</v>
          </cell>
          <cell r="F541">
            <v>2</v>
          </cell>
          <cell r="H541">
            <v>11</v>
          </cell>
          <cell r="I541">
            <v>6</v>
          </cell>
          <cell r="K541">
            <v>359</v>
          </cell>
          <cell r="L541">
            <v>310</v>
          </cell>
          <cell r="M541">
            <v>69</v>
          </cell>
          <cell r="N541">
            <v>379</v>
          </cell>
        </row>
        <row r="542">
          <cell r="C542" t="str">
            <v>2613</v>
          </cell>
          <cell r="D542" t="str">
            <v>Lanesville Jr-Sr HS</v>
          </cell>
          <cell r="F542">
            <v>3</v>
          </cell>
          <cell r="H542">
            <v>6</v>
          </cell>
          <cell r="I542">
            <v>10</v>
          </cell>
          <cell r="K542">
            <v>350</v>
          </cell>
          <cell r="L542">
            <v>324</v>
          </cell>
          <cell r="M542">
            <v>45</v>
          </cell>
          <cell r="N542">
            <v>369</v>
          </cell>
        </row>
        <row r="543">
          <cell r="C543" t="str">
            <v>2621</v>
          </cell>
          <cell r="D543" t="str">
            <v>Morgan Elementary School</v>
          </cell>
          <cell r="E543">
            <v>1</v>
          </cell>
          <cell r="F543">
            <v>1</v>
          </cell>
          <cell r="G543">
            <v>1</v>
          </cell>
          <cell r="H543">
            <v>11</v>
          </cell>
          <cell r="I543">
            <v>9</v>
          </cell>
          <cell r="K543">
            <v>403</v>
          </cell>
          <cell r="L543">
            <v>190</v>
          </cell>
          <cell r="M543">
            <v>236</v>
          </cell>
          <cell r="N543">
            <v>426</v>
          </cell>
        </row>
        <row r="544">
          <cell r="C544" t="str">
            <v>2625</v>
          </cell>
          <cell r="D544" t="str">
            <v>North Harrison Middle School</v>
          </cell>
          <cell r="F544">
            <v>2</v>
          </cell>
          <cell r="G544">
            <v>3</v>
          </cell>
          <cell r="H544">
            <v>11</v>
          </cell>
          <cell r="I544">
            <v>13</v>
          </cell>
          <cell r="K544">
            <v>532</v>
          </cell>
          <cell r="L544">
            <v>312</v>
          </cell>
          <cell r="M544">
            <v>249</v>
          </cell>
          <cell r="N544">
            <v>561</v>
          </cell>
        </row>
        <row r="545">
          <cell r="C545" t="str">
            <v>2629</v>
          </cell>
          <cell r="D545" t="str">
            <v>North Harrison High School</v>
          </cell>
          <cell r="E545">
            <v>2</v>
          </cell>
          <cell r="F545">
            <v>2</v>
          </cell>
          <cell r="G545">
            <v>2</v>
          </cell>
          <cell r="H545">
            <v>14</v>
          </cell>
          <cell r="I545">
            <v>5</v>
          </cell>
          <cell r="K545">
            <v>669</v>
          </cell>
          <cell r="L545">
            <v>436</v>
          </cell>
          <cell r="M545">
            <v>258</v>
          </cell>
          <cell r="N545">
            <v>694</v>
          </cell>
        </row>
        <row r="546">
          <cell r="C546" t="str">
            <v>2633</v>
          </cell>
          <cell r="D546" t="str">
            <v>North Harrison Elementary School</v>
          </cell>
          <cell r="E546">
            <v>1</v>
          </cell>
          <cell r="F546">
            <v>3</v>
          </cell>
          <cell r="G546">
            <v>3</v>
          </cell>
          <cell r="H546">
            <v>11</v>
          </cell>
          <cell r="I546">
            <v>15</v>
          </cell>
          <cell r="K546">
            <v>545</v>
          </cell>
          <cell r="L546">
            <v>308</v>
          </cell>
          <cell r="M546">
            <v>270</v>
          </cell>
          <cell r="N546">
            <v>578</v>
          </cell>
        </row>
        <row r="547">
          <cell r="C547" t="str">
            <v>2640</v>
          </cell>
          <cell r="D547" t="str">
            <v>Corydon Central High School</v>
          </cell>
          <cell r="E547">
            <v>3</v>
          </cell>
          <cell r="F547">
            <v>10</v>
          </cell>
          <cell r="G547">
            <v>5</v>
          </cell>
          <cell r="H547">
            <v>15</v>
          </cell>
          <cell r="I547">
            <v>36</v>
          </cell>
          <cell r="K547">
            <v>647</v>
          </cell>
          <cell r="L547">
            <v>457</v>
          </cell>
          <cell r="M547">
            <v>259</v>
          </cell>
          <cell r="N547">
            <v>716</v>
          </cell>
        </row>
        <row r="548">
          <cell r="C548" t="str">
            <v>2643</v>
          </cell>
          <cell r="D548" t="str">
            <v>Corydon Central Jr High School</v>
          </cell>
          <cell r="F548">
            <v>1</v>
          </cell>
          <cell r="G548">
            <v>2</v>
          </cell>
          <cell r="H548">
            <v>19</v>
          </cell>
          <cell r="I548">
            <v>21</v>
          </cell>
          <cell r="K548">
            <v>290</v>
          </cell>
          <cell r="L548">
            <v>176</v>
          </cell>
          <cell r="M548">
            <v>157</v>
          </cell>
          <cell r="N548">
            <v>333</v>
          </cell>
        </row>
        <row r="549">
          <cell r="C549" t="str">
            <v>2645</v>
          </cell>
          <cell r="D549" t="str">
            <v>Corydon Elementary School</v>
          </cell>
          <cell r="F549">
            <v>6</v>
          </cell>
          <cell r="G549">
            <v>2</v>
          </cell>
          <cell r="H549">
            <v>25</v>
          </cell>
          <cell r="I549">
            <v>43</v>
          </cell>
          <cell r="K549">
            <v>554</v>
          </cell>
          <cell r="L549">
            <v>299</v>
          </cell>
          <cell r="M549">
            <v>331</v>
          </cell>
          <cell r="N549">
            <v>630</v>
          </cell>
        </row>
        <row r="550">
          <cell r="C550" t="str">
            <v>2649</v>
          </cell>
          <cell r="D550" t="str">
            <v>New Middletown Elementary School</v>
          </cell>
          <cell r="G550">
            <v>2</v>
          </cell>
          <cell r="I550">
            <v>14</v>
          </cell>
          <cell r="K550">
            <v>121</v>
          </cell>
          <cell r="L550">
            <v>78</v>
          </cell>
          <cell r="M550">
            <v>59</v>
          </cell>
          <cell r="N550">
            <v>137</v>
          </cell>
        </row>
        <row r="551">
          <cell r="C551" t="str">
            <v>2653</v>
          </cell>
          <cell r="D551" t="str">
            <v>Heth-Washington Elementary School</v>
          </cell>
          <cell r="E551">
            <v>2</v>
          </cell>
          <cell r="H551">
            <v>5</v>
          </cell>
          <cell r="I551">
            <v>9</v>
          </cell>
          <cell r="K551">
            <v>166</v>
          </cell>
          <cell r="L551">
            <v>53</v>
          </cell>
          <cell r="M551">
            <v>129</v>
          </cell>
          <cell r="N551">
            <v>182</v>
          </cell>
        </row>
        <row r="552">
          <cell r="C552" t="str">
            <v>2663</v>
          </cell>
          <cell r="D552" t="str">
            <v>Corydon Intermediate School</v>
          </cell>
          <cell r="F552">
            <v>3</v>
          </cell>
          <cell r="G552">
            <v>1</v>
          </cell>
          <cell r="H552">
            <v>20</v>
          </cell>
          <cell r="I552">
            <v>26</v>
          </cell>
          <cell r="K552">
            <v>385</v>
          </cell>
          <cell r="L552">
            <v>246</v>
          </cell>
          <cell r="M552">
            <v>189</v>
          </cell>
          <cell r="N552">
            <v>435</v>
          </cell>
        </row>
        <row r="553">
          <cell r="C553" t="str">
            <v>2667</v>
          </cell>
          <cell r="D553" t="str">
            <v>South Central Elementary</v>
          </cell>
          <cell r="H553">
            <v>3</v>
          </cell>
          <cell r="I553">
            <v>6</v>
          </cell>
          <cell r="K553">
            <v>306</v>
          </cell>
          <cell r="L553">
            <v>157</v>
          </cell>
          <cell r="M553">
            <v>158</v>
          </cell>
          <cell r="N553">
            <v>315</v>
          </cell>
        </row>
        <row r="554">
          <cell r="C554" t="str">
            <v>2670</v>
          </cell>
          <cell r="D554" t="str">
            <v>South Central Jr &amp; Sr High School</v>
          </cell>
          <cell r="F554">
            <v>2</v>
          </cell>
          <cell r="G554">
            <v>1</v>
          </cell>
          <cell r="H554">
            <v>5</v>
          </cell>
          <cell r="I554">
            <v>9</v>
          </cell>
          <cell r="K554">
            <v>355</v>
          </cell>
          <cell r="L554">
            <v>231</v>
          </cell>
          <cell r="M554">
            <v>141</v>
          </cell>
          <cell r="N554">
            <v>372</v>
          </cell>
        </row>
        <row r="555">
          <cell r="C555" t="str">
            <v>2682</v>
          </cell>
          <cell r="D555" t="str">
            <v>Tri-West Middle School</v>
          </cell>
          <cell r="E555">
            <v>1</v>
          </cell>
          <cell r="F555">
            <v>2</v>
          </cell>
          <cell r="G555">
            <v>2</v>
          </cell>
          <cell r="H555">
            <v>7</v>
          </cell>
          <cell r="I555">
            <v>8</v>
          </cell>
          <cell r="J555">
            <v>1</v>
          </cell>
          <cell r="K555">
            <v>410</v>
          </cell>
          <cell r="L555">
            <v>348</v>
          </cell>
          <cell r="M555">
            <v>83</v>
          </cell>
          <cell r="N555">
            <v>431</v>
          </cell>
        </row>
        <row r="556">
          <cell r="C556" t="str">
            <v>2684</v>
          </cell>
          <cell r="D556" t="str">
            <v>Pittsboro Primary School</v>
          </cell>
          <cell r="E556">
            <v>1</v>
          </cell>
          <cell r="F556">
            <v>1</v>
          </cell>
          <cell r="G556">
            <v>5</v>
          </cell>
          <cell r="H556">
            <v>3</v>
          </cell>
          <cell r="I556">
            <v>4</v>
          </cell>
          <cell r="J556">
            <v>1</v>
          </cell>
          <cell r="K556">
            <v>272</v>
          </cell>
          <cell r="L556">
            <v>244</v>
          </cell>
          <cell r="M556">
            <v>43</v>
          </cell>
          <cell r="N556">
            <v>287</v>
          </cell>
        </row>
        <row r="557">
          <cell r="C557" t="str">
            <v>2685</v>
          </cell>
          <cell r="D557" t="str">
            <v>North Salem Elementary School</v>
          </cell>
          <cell r="E557">
            <v>1</v>
          </cell>
          <cell r="H557">
            <v>2</v>
          </cell>
          <cell r="I557">
            <v>4</v>
          </cell>
          <cell r="K557">
            <v>234</v>
          </cell>
          <cell r="L557">
            <v>176</v>
          </cell>
          <cell r="M557">
            <v>65</v>
          </cell>
          <cell r="N557">
            <v>241</v>
          </cell>
        </row>
        <row r="558">
          <cell r="C558" t="str">
            <v>2725</v>
          </cell>
          <cell r="D558" t="str">
            <v>Pittsboro Elementary School</v>
          </cell>
          <cell r="E558">
            <v>1</v>
          </cell>
          <cell r="G558">
            <v>5</v>
          </cell>
          <cell r="H558">
            <v>7</v>
          </cell>
          <cell r="I558">
            <v>9</v>
          </cell>
          <cell r="J558">
            <v>1</v>
          </cell>
          <cell r="K558">
            <v>282</v>
          </cell>
          <cell r="L558">
            <v>258</v>
          </cell>
          <cell r="M558">
            <v>47</v>
          </cell>
          <cell r="N558">
            <v>305</v>
          </cell>
        </row>
        <row r="559">
          <cell r="C559" t="str">
            <v>2731</v>
          </cell>
          <cell r="D559" t="str">
            <v>Tri-West Senior High School</v>
          </cell>
          <cell r="F559">
            <v>2</v>
          </cell>
          <cell r="G559">
            <v>10</v>
          </cell>
          <cell r="H559">
            <v>14</v>
          </cell>
          <cell r="I559">
            <v>10</v>
          </cell>
          <cell r="K559">
            <v>589</v>
          </cell>
          <cell r="L559">
            <v>535</v>
          </cell>
          <cell r="M559">
            <v>90</v>
          </cell>
          <cell r="N559">
            <v>625</v>
          </cell>
        </row>
        <row r="560">
          <cell r="C560" t="str">
            <v>2706</v>
          </cell>
          <cell r="D560" t="str">
            <v>Brown Elementary School</v>
          </cell>
          <cell r="F560">
            <v>4</v>
          </cell>
          <cell r="G560">
            <v>55</v>
          </cell>
          <cell r="H560">
            <v>34</v>
          </cell>
          <cell r="I560">
            <v>42</v>
          </cell>
          <cell r="K560">
            <v>518</v>
          </cell>
          <cell r="L560">
            <v>491</v>
          </cell>
          <cell r="M560">
            <v>162</v>
          </cell>
          <cell r="N560">
            <v>653</v>
          </cell>
        </row>
        <row r="561">
          <cell r="C561" t="str">
            <v>2707</v>
          </cell>
          <cell r="D561" t="str">
            <v>Brownsburg Early Childhood Center</v>
          </cell>
          <cell r="F561">
            <v>13</v>
          </cell>
          <cell r="G561">
            <v>20</v>
          </cell>
          <cell r="H561">
            <v>15</v>
          </cell>
          <cell r="I561">
            <v>12</v>
          </cell>
          <cell r="K561">
            <v>187</v>
          </cell>
          <cell r="L561">
            <v>215</v>
          </cell>
          <cell r="M561">
            <v>32</v>
          </cell>
          <cell r="N561">
            <v>247</v>
          </cell>
        </row>
        <row r="562">
          <cell r="C562" t="str">
            <v>2709</v>
          </cell>
          <cell r="D562" t="str">
            <v>Brownsburg High School</v>
          </cell>
          <cell r="E562">
            <v>4</v>
          </cell>
          <cell r="F562">
            <v>62</v>
          </cell>
          <cell r="G562">
            <v>304</v>
          </cell>
          <cell r="H562">
            <v>119</v>
          </cell>
          <cell r="I562">
            <v>103</v>
          </cell>
          <cell r="J562">
            <v>3</v>
          </cell>
          <cell r="K562">
            <v>2051</v>
          </cell>
          <cell r="L562">
            <v>2067</v>
          </cell>
          <cell r="M562">
            <v>579</v>
          </cell>
          <cell r="N562">
            <v>2646</v>
          </cell>
        </row>
        <row r="563">
          <cell r="C563" t="str">
            <v>2711</v>
          </cell>
          <cell r="D563" t="str">
            <v>Eagle Elementary School</v>
          </cell>
          <cell r="E563">
            <v>2</v>
          </cell>
          <cell r="F563">
            <v>19</v>
          </cell>
          <cell r="G563">
            <v>122</v>
          </cell>
          <cell r="H563">
            <v>37</v>
          </cell>
          <cell r="I563">
            <v>42</v>
          </cell>
          <cell r="J563">
            <v>1</v>
          </cell>
          <cell r="K563">
            <v>497</v>
          </cell>
          <cell r="L563">
            <v>562</v>
          </cell>
          <cell r="M563">
            <v>158</v>
          </cell>
          <cell r="N563">
            <v>720</v>
          </cell>
        </row>
        <row r="564">
          <cell r="C564" t="str">
            <v>2713</v>
          </cell>
          <cell r="D564" t="str">
            <v>Brownsburg West Middle School</v>
          </cell>
          <cell r="E564">
            <v>1</v>
          </cell>
          <cell r="F564">
            <v>16</v>
          </cell>
          <cell r="G564">
            <v>84</v>
          </cell>
          <cell r="H564">
            <v>63</v>
          </cell>
          <cell r="I564">
            <v>52</v>
          </cell>
          <cell r="J564">
            <v>1</v>
          </cell>
          <cell r="K564">
            <v>744</v>
          </cell>
          <cell r="L564">
            <v>735</v>
          </cell>
          <cell r="M564">
            <v>226</v>
          </cell>
          <cell r="N564">
            <v>961</v>
          </cell>
        </row>
        <row r="565">
          <cell r="C565" t="str">
            <v>2714</v>
          </cell>
          <cell r="D565" t="str">
            <v>Reagan Elementary School</v>
          </cell>
          <cell r="F565">
            <v>29</v>
          </cell>
          <cell r="G565">
            <v>65</v>
          </cell>
          <cell r="H565">
            <v>34</v>
          </cell>
          <cell r="I565">
            <v>42</v>
          </cell>
          <cell r="K565">
            <v>461</v>
          </cell>
          <cell r="L565">
            <v>488</v>
          </cell>
          <cell r="M565">
            <v>143</v>
          </cell>
          <cell r="N565">
            <v>631</v>
          </cell>
        </row>
        <row r="566">
          <cell r="C566" t="str">
            <v>2718</v>
          </cell>
          <cell r="D566" t="str">
            <v>Delaware Trail Elementary School</v>
          </cell>
          <cell r="F566">
            <v>16</v>
          </cell>
          <cell r="G566">
            <v>83</v>
          </cell>
          <cell r="H566">
            <v>34</v>
          </cell>
          <cell r="I566">
            <v>37</v>
          </cell>
          <cell r="K566">
            <v>467</v>
          </cell>
          <cell r="L566">
            <v>475</v>
          </cell>
          <cell r="M566">
            <v>162</v>
          </cell>
          <cell r="N566">
            <v>637</v>
          </cell>
        </row>
        <row r="567">
          <cell r="C567" t="str">
            <v>2720</v>
          </cell>
          <cell r="D567" t="str">
            <v>Brownsburg East Middle School</v>
          </cell>
          <cell r="E567">
            <v>2</v>
          </cell>
          <cell r="F567">
            <v>36</v>
          </cell>
          <cell r="G567">
            <v>152</v>
          </cell>
          <cell r="H567">
            <v>43</v>
          </cell>
          <cell r="I567">
            <v>51</v>
          </cell>
          <cell r="J567">
            <v>1</v>
          </cell>
          <cell r="K567">
            <v>763</v>
          </cell>
          <cell r="L567">
            <v>798</v>
          </cell>
          <cell r="M567">
            <v>250</v>
          </cell>
          <cell r="N567">
            <v>1048</v>
          </cell>
        </row>
        <row r="568">
          <cell r="C568" t="str">
            <v>2723</v>
          </cell>
          <cell r="D568" t="str">
            <v>White Lick Elementary School</v>
          </cell>
          <cell r="E568">
            <v>2</v>
          </cell>
          <cell r="F568">
            <v>24</v>
          </cell>
          <cell r="G568">
            <v>90</v>
          </cell>
          <cell r="H568">
            <v>32</v>
          </cell>
          <cell r="I568">
            <v>27</v>
          </cell>
          <cell r="J568">
            <v>1</v>
          </cell>
          <cell r="K568">
            <v>449</v>
          </cell>
          <cell r="L568">
            <v>485</v>
          </cell>
          <cell r="M568">
            <v>140</v>
          </cell>
          <cell r="N568">
            <v>625</v>
          </cell>
        </row>
        <row r="569">
          <cell r="C569" t="str">
            <v>2727</v>
          </cell>
          <cell r="D569" t="str">
            <v>Cardinal Elementary School</v>
          </cell>
          <cell r="E569">
            <v>1</v>
          </cell>
          <cell r="F569">
            <v>7</v>
          </cell>
          <cell r="G569">
            <v>15</v>
          </cell>
          <cell r="H569">
            <v>40</v>
          </cell>
          <cell r="I569">
            <v>26</v>
          </cell>
          <cell r="K569">
            <v>480</v>
          </cell>
          <cell r="L569">
            <v>404</v>
          </cell>
          <cell r="M569">
            <v>165</v>
          </cell>
          <cell r="N569">
            <v>569</v>
          </cell>
        </row>
        <row r="570">
          <cell r="C570" t="str">
            <v>2726</v>
          </cell>
          <cell r="D570" t="str">
            <v>River Birch Elementary School</v>
          </cell>
          <cell r="F570">
            <v>20</v>
          </cell>
          <cell r="G570">
            <v>64</v>
          </cell>
          <cell r="H570">
            <v>65</v>
          </cell>
          <cell r="I570">
            <v>40</v>
          </cell>
          <cell r="K570">
            <v>595</v>
          </cell>
          <cell r="L570">
            <v>577</v>
          </cell>
          <cell r="M570">
            <v>207</v>
          </cell>
          <cell r="N570">
            <v>784</v>
          </cell>
        </row>
        <row r="571">
          <cell r="C571" t="str">
            <v>2728</v>
          </cell>
          <cell r="D571" t="str">
            <v>Avon Intermediate School East</v>
          </cell>
          <cell r="F571">
            <v>39</v>
          </cell>
          <cell r="G571">
            <v>72</v>
          </cell>
          <cell r="H571">
            <v>58</v>
          </cell>
          <cell r="I571">
            <v>43</v>
          </cell>
          <cell r="K571">
            <v>525</v>
          </cell>
          <cell r="L571">
            <v>533</v>
          </cell>
          <cell r="M571">
            <v>204</v>
          </cell>
          <cell r="N571">
            <v>737</v>
          </cell>
        </row>
        <row r="572">
          <cell r="C572" t="str">
            <v>2729</v>
          </cell>
          <cell r="D572" t="str">
            <v>Avon Intermediate School West</v>
          </cell>
          <cell r="E572">
            <v>3</v>
          </cell>
          <cell r="F572">
            <v>43</v>
          </cell>
          <cell r="G572">
            <v>95</v>
          </cell>
          <cell r="H572">
            <v>66</v>
          </cell>
          <cell r="I572">
            <v>29</v>
          </cell>
          <cell r="J572">
            <v>1</v>
          </cell>
          <cell r="K572">
            <v>482</v>
          </cell>
          <cell r="L572">
            <v>506</v>
          </cell>
          <cell r="M572">
            <v>213</v>
          </cell>
          <cell r="N572">
            <v>719</v>
          </cell>
        </row>
        <row r="573">
          <cell r="C573" t="str">
            <v>2730</v>
          </cell>
          <cell r="D573" t="str">
            <v>Avon Middle School North</v>
          </cell>
          <cell r="F573">
            <v>32</v>
          </cell>
          <cell r="G573">
            <v>89</v>
          </cell>
          <cell r="H573">
            <v>68</v>
          </cell>
          <cell r="I573">
            <v>46</v>
          </cell>
          <cell r="K573">
            <v>561</v>
          </cell>
          <cell r="L573">
            <v>561</v>
          </cell>
          <cell r="M573">
            <v>235</v>
          </cell>
          <cell r="N573">
            <v>796</v>
          </cell>
        </row>
        <row r="574">
          <cell r="C574" t="str">
            <v>2733</v>
          </cell>
          <cell r="D574" t="str">
            <v>Maple Elementary School</v>
          </cell>
          <cell r="F574">
            <v>13</v>
          </cell>
          <cell r="G574">
            <v>36</v>
          </cell>
          <cell r="H574">
            <v>26</v>
          </cell>
          <cell r="I574">
            <v>25</v>
          </cell>
          <cell r="K574">
            <v>157</v>
          </cell>
          <cell r="L574">
            <v>169</v>
          </cell>
          <cell r="M574">
            <v>88</v>
          </cell>
          <cell r="N574">
            <v>257</v>
          </cell>
        </row>
        <row r="575">
          <cell r="C575" t="str">
            <v>2734</v>
          </cell>
          <cell r="D575" t="str">
            <v>White Oak Elementary School</v>
          </cell>
          <cell r="F575">
            <v>9</v>
          </cell>
          <cell r="G575">
            <v>25</v>
          </cell>
          <cell r="H575">
            <v>29</v>
          </cell>
          <cell r="I575">
            <v>20</v>
          </cell>
          <cell r="K575">
            <v>277</v>
          </cell>
          <cell r="L575">
            <v>232</v>
          </cell>
          <cell r="M575">
            <v>128</v>
          </cell>
          <cell r="N575">
            <v>360</v>
          </cell>
        </row>
        <row r="576">
          <cell r="C576" t="str">
            <v>2735</v>
          </cell>
          <cell r="D576" t="str">
            <v>Sycamore Elementary School</v>
          </cell>
          <cell r="E576">
            <v>1</v>
          </cell>
          <cell r="F576">
            <v>23</v>
          </cell>
          <cell r="G576">
            <v>80</v>
          </cell>
          <cell r="H576">
            <v>35</v>
          </cell>
          <cell r="I576">
            <v>43</v>
          </cell>
          <cell r="J576">
            <v>1</v>
          </cell>
          <cell r="K576">
            <v>311</v>
          </cell>
          <cell r="L576">
            <v>362</v>
          </cell>
          <cell r="M576">
            <v>132</v>
          </cell>
          <cell r="N576">
            <v>494</v>
          </cell>
        </row>
        <row r="577">
          <cell r="C577" t="str">
            <v>2736</v>
          </cell>
          <cell r="D577" t="str">
            <v>Avon Middle School South</v>
          </cell>
          <cell r="E577">
            <v>2</v>
          </cell>
          <cell r="F577">
            <v>36</v>
          </cell>
          <cell r="G577">
            <v>101</v>
          </cell>
          <cell r="H577">
            <v>73</v>
          </cell>
          <cell r="I577">
            <v>34</v>
          </cell>
          <cell r="K577">
            <v>505</v>
          </cell>
          <cell r="L577">
            <v>545</v>
          </cell>
          <cell r="M577">
            <v>206</v>
          </cell>
          <cell r="N577">
            <v>751</v>
          </cell>
        </row>
        <row r="578">
          <cell r="C578" t="str">
            <v>2737</v>
          </cell>
          <cell r="D578" t="str">
            <v>Avon High School</v>
          </cell>
          <cell r="E578">
            <v>6</v>
          </cell>
          <cell r="F578">
            <v>130</v>
          </cell>
          <cell r="G578">
            <v>375</v>
          </cell>
          <cell r="H578">
            <v>232</v>
          </cell>
          <cell r="I578">
            <v>141</v>
          </cell>
          <cell r="J578">
            <v>2</v>
          </cell>
          <cell r="K578">
            <v>2021</v>
          </cell>
          <cell r="L578">
            <v>2235</v>
          </cell>
          <cell r="M578">
            <v>672</v>
          </cell>
          <cell r="N578">
            <v>2907</v>
          </cell>
        </row>
        <row r="579">
          <cell r="C579" t="str">
            <v>2738</v>
          </cell>
          <cell r="D579" t="str">
            <v>Cedar Elementary School</v>
          </cell>
          <cell r="F579">
            <v>36</v>
          </cell>
          <cell r="G579">
            <v>76</v>
          </cell>
          <cell r="H579">
            <v>87</v>
          </cell>
          <cell r="I579">
            <v>37</v>
          </cell>
          <cell r="K579">
            <v>481</v>
          </cell>
          <cell r="L579">
            <v>510</v>
          </cell>
          <cell r="M579">
            <v>207</v>
          </cell>
          <cell r="N579">
            <v>717</v>
          </cell>
        </row>
        <row r="580">
          <cell r="C580" t="str">
            <v>2739</v>
          </cell>
          <cell r="D580" t="str">
            <v>Pine Tree Elementary School</v>
          </cell>
          <cell r="F580">
            <v>8</v>
          </cell>
          <cell r="G580">
            <v>52</v>
          </cell>
          <cell r="H580">
            <v>35</v>
          </cell>
          <cell r="I580">
            <v>24</v>
          </cell>
          <cell r="J580">
            <v>1</v>
          </cell>
          <cell r="K580">
            <v>230</v>
          </cell>
          <cell r="L580">
            <v>225</v>
          </cell>
          <cell r="M580">
            <v>125</v>
          </cell>
          <cell r="N580">
            <v>350</v>
          </cell>
        </row>
        <row r="581">
          <cell r="C581" t="str">
            <v>2740</v>
          </cell>
          <cell r="D581" t="str">
            <v>Hickory Elementary School</v>
          </cell>
          <cell r="F581">
            <v>43</v>
          </cell>
          <cell r="G581">
            <v>69</v>
          </cell>
          <cell r="H581">
            <v>37</v>
          </cell>
          <cell r="I581">
            <v>27</v>
          </cell>
          <cell r="K581">
            <v>344</v>
          </cell>
          <cell r="L581">
            <v>392</v>
          </cell>
          <cell r="M581">
            <v>128</v>
          </cell>
          <cell r="N581">
            <v>520</v>
          </cell>
        </row>
        <row r="582">
          <cell r="C582" t="str">
            <v>2721</v>
          </cell>
          <cell r="D582" t="str">
            <v>North Elementary School</v>
          </cell>
          <cell r="E582">
            <v>3</v>
          </cell>
          <cell r="F582">
            <v>4</v>
          </cell>
          <cell r="G582">
            <v>9</v>
          </cell>
          <cell r="H582">
            <v>17</v>
          </cell>
          <cell r="I582">
            <v>19</v>
          </cell>
          <cell r="J582">
            <v>1</v>
          </cell>
          <cell r="K582">
            <v>503</v>
          </cell>
          <cell r="L582">
            <v>395</v>
          </cell>
          <cell r="M582">
            <v>161</v>
          </cell>
          <cell r="N582">
            <v>556</v>
          </cell>
        </row>
        <row r="583">
          <cell r="C583" t="str">
            <v>2741</v>
          </cell>
          <cell r="D583" t="str">
            <v>Danville Community High School</v>
          </cell>
          <cell r="E583">
            <v>1</v>
          </cell>
          <cell r="F583">
            <v>6</v>
          </cell>
          <cell r="G583">
            <v>10</v>
          </cell>
          <cell r="H583">
            <v>12</v>
          </cell>
          <cell r="I583">
            <v>27</v>
          </cell>
          <cell r="J583">
            <v>1</v>
          </cell>
          <cell r="K583">
            <v>736</v>
          </cell>
          <cell r="L583">
            <v>624</v>
          </cell>
          <cell r="M583">
            <v>169</v>
          </cell>
          <cell r="N583">
            <v>793</v>
          </cell>
        </row>
        <row r="584">
          <cell r="C584" t="str">
            <v>2743</v>
          </cell>
          <cell r="D584" t="str">
            <v>Danville Middle School</v>
          </cell>
          <cell r="E584">
            <v>2</v>
          </cell>
          <cell r="F584">
            <v>3</v>
          </cell>
          <cell r="G584">
            <v>15</v>
          </cell>
          <cell r="H584">
            <v>9</v>
          </cell>
          <cell r="I584">
            <v>34</v>
          </cell>
          <cell r="J584">
            <v>2</v>
          </cell>
          <cell r="K584">
            <v>676</v>
          </cell>
          <cell r="L584">
            <v>543</v>
          </cell>
          <cell r="M584">
            <v>198</v>
          </cell>
          <cell r="N584">
            <v>741</v>
          </cell>
        </row>
        <row r="585">
          <cell r="C585" t="str">
            <v>2745</v>
          </cell>
          <cell r="D585" t="str">
            <v>South Elementary School</v>
          </cell>
          <cell r="E585">
            <v>1</v>
          </cell>
          <cell r="F585">
            <v>3</v>
          </cell>
          <cell r="G585">
            <v>5</v>
          </cell>
          <cell r="H585">
            <v>10</v>
          </cell>
          <cell r="I585">
            <v>14</v>
          </cell>
          <cell r="K585">
            <v>340</v>
          </cell>
          <cell r="L585">
            <v>260</v>
          </cell>
          <cell r="M585">
            <v>113</v>
          </cell>
          <cell r="N585">
            <v>373</v>
          </cell>
        </row>
        <row r="586">
          <cell r="C586" t="str">
            <v>2748</v>
          </cell>
          <cell r="D586" t="str">
            <v>Clarks Creek Elementary</v>
          </cell>
          <cell r="F586">
            <v>30</v>
          </cell>
          <cell r="G586">
            <v>38</v>
          </cell>
          <cell r="H586">
            <v>48</v>
          </cell>
          <cell r="I586">
            <v>47</v>
          </cell>
          <cell r="K586">
            <v>696</v>
          </cell>
          <cell r="L586">
            <v>625</v>
          </cell>
          <cell r="M586">
            <v>234</v>
          </cell>
          <cell r="N586">
            <v>859</v>
          </cell>
        </row>
        <row r="587">
          <cell r="C587" t="str">
            <v>2749</v>
          </cell>
          <cell r="D587" t="str">
            <v>Plainfield High School</v>
          </cell>
          <cell r="E587">
            <v>4</v>
          </cell>
          <cell r="F587">
            <v>46</v>
          </cell>
          <cell r="G587">
            <v>48</v>
          </cell>
          <cell r="H587">
            <v>58</v>
          </cell>
          <cell r="I587">
            <v>49</v>
          </cell>
          <cell r="J587">
            <v>1</v>
          </cell>
          <cell r="K587">
            <v>1439</v>
          </cell>
          <cell r="L587">
            <v>1278</v>
          </cell>
          <cell r="M587">
            <v>367</v>
          </cell>
          <cell r="N587">
            <v>1645</v>
          </cell>
        </row>
        <row r="588">
          <cell r="C588" t="str">
            <v>2750</v>
          </cell>
          <cell r="D588" t="str">
            <v>Plainfield Community Middle School</v>
          </cell>
          <cell r="E588">
            <v>2</v>
          </cell>
          <cell r="F588">
            <v>49</v>
          </cell>
          <cell r="G588">
            <v>39</v>
          </cell>
          <cell r="H588">
            <v>67</v>
          </cell>
          <cell r="I588">
            <v>43</v>
          </cell>
          <cell r="K588">
            <v>1064</v>
          </cell>
          <cell r="L588">
            <v>949</v>
          </cell>
          <cell r="M588">
            <v>315</v>
          </cell>
          <cell r="N588">
            <v>1264</v>
          </cell>
        </row>
        <row r="589">
          <cell r="C589" t="str">
            <v>2751</v>
          </cell>
          <cell r="D589" t="str">
            <v>Central Elementary School</v>
          </cell>
          <cell r="F589">
            <v>10</v>
          </cell>
          <cell r="G589">
            <v>11</v>
          </cell>
          <cell r="H589">
            <v>17</v>
          </cell>
          <cell r="I589">
            <v>30</v>
          </cell>
          <cell r="K589">
            <v>502</v>
          </cell>
          <cell r="L589">
            <v>435</v>
          </cell>
          <cell r="M589">
            <v>135</v>
          </cell>
          <cell r="N589">
            <v>570</v>
          </cell>
        </row>
        <row r="590">
          <cell r="C590" t="str">
            <v>2753</v>
          </cell>
          <cell r="D590" t="str">
            <v>Little Quakers Academy</v>
          </cell>
          <cell r="F590">
            <v>2</v>
          </cell>
          <cell r="G590">
            <v>7</v>
          </cell>
          <cell r="H590">
            <v>2</v>
          </cell>
          <cell r="I590">
            <v>4</v>
          </cell>
          <cell r="K590">
            <v>123</v>
          </cell>
          <cell r="L590">
            <v>114</v>
          </cell>
          <cell r="M590">
            <v>24</v>
          </cell>
          <cell r="N590">
            <v>138</v>
          </cell>
        </row>
        <row r="591">
          <cell r="C591" t="str">
            <v>2761</v>
          </cell>
          <cell r="D591" t="str">
            <v>Van Buren Elementary School</v>
          </cell>
          <cell r="F591">
            <v>12</v>
          </cell>
          <cell r="G591">
            <v>10</v>
          </cell>
          <cell r="H591">
            <v>26</v>
          </cell>
          <cell r="I591">
            <v>20</v>
          </cell>
          <cell r="K591">
            <v>460</v>
          </cell>
          <cell r="L591">
            <v>351</v>
          </cell>
          <cell r="M591">
            <v>177</v>
          </cell>
          <cell r="N591">
            <v>528</v>
          </cell>
        </row>
        <row r="592">
          <cell r="C592" t="str">
            <v>2763</v>
          </cell>
          <cell r="D592" t="str">
            <v>Brentwood Elementary School</v>
          </cell>
          <cell r="F592">
            <v>9</v>
          </cell>
          <cell r="G592">
            <v>21</v>
          </cell>
          <cell r="H592">
            <v>32</v>
          </cell>
          <cell r="I592">
            <v>21</v>
          </cell>
          <cell r="K592">
            <v>379</v>
          </cell>
          <cell r="L592">
            <v>319</v>
          </cell>
          <cell r="M592">
            <v>143</v>
          </cell>
          <cell r="N592">
            <v>462</v>
          </cell>
        </row>
        <row r="593">
          <cell r="C593" t="str">
            <v>2675</v>
          </cell>
          <cell r="D593" t="str">
            <v>Mill Creek East Elementary</v>
          </cell>
          <cell r="F593">
            <v>15</v>
          </cell>
          <cell r="G593">
            <v>5</v>
          </cell>
          <cell r="H593">
            <v>3</v>
          </cell>
          <cell r="I593">
            <v>13</v>
          </cell>
          <cell r="K593">
            <v>374</v>
          </cell>
          <cell r="L593">
            <v>288</v>
          </cell>
          <cell r="M593">
            <v>122</v>
          </cell>
          <cell r="N593">
            <v>410</v>
          </cell>
        </row>
        <row r="594">
          <cell r="C594" t="str">
            <v>2677</v>
          </cell>
          <cell r="D594" t="str">
            <v>Mill Creek West Elementary</v>
          </cell>
          <cell r="E594">
            <v>1</v>
          </cell>
          <cell r="G594">
            <v>1</v>
          </cell>
          <cell r="H594">
            <v>2</v>
          </cell>
          <cell r="I594">
            <v>4</v>
          </cell>
          <cell r="K594">
            <v>291</v>
          </cell>
          <cell r="L594">
            <v>204</v>
          </cell>
          <cell r="M594">
            <v>95</v>
          </cell>
          <cell r="N594">
            <v>299</v>
          </cell>
        </row>
        <row r="595">
          <cell r="C595" t="str">
            <v>2687</v>
          </cell>
          <cell r="D595" t="str">
            <v>Cascade Middle School</v>
          </cell>
          <cell r="E595">
            <v>2</v>
          </cell>
          <cell r="F595">
            <v>6</v>
          </cell>
          <cell r="G595">
            <v>5</v>
          </cell>
          <cell r="H595">
            <v>3</v>
          </cell>
          <cell r="I595">
            <v>5</v>
          </cell>
          <cell r="K595">
            <v>341</v>
          </cell>
          <cell r="L595">
            <v>260</v>
          </cell>
          <cell r="M595">
            <v>102</v>
          </cell>
          <cell r="N595">
            <v>362</v>
          </cell>
        </row>
        <row r="596">
          <cell r="C596" t="str">
            <v>2692</v>
          </cell>
          <cell r="D596" t="str">
            <v>Cascade Senior High School</v>
          </cell>
          <cell r="E596">
            <v>2</v>
          </cell>
          <cell r="F596">
            <v>7</v>
          </cell>
          <cell r="H596">
            <v>5</v>
          </cell>
          <cell r="I596">
            <v>9</v>
          </cell>
          <cell r="J596">
            <v>1</v>
          </cell>
          <cell r="K596">
            <v>433</v>
          </cell>
          <cell r="L596">
            <v>353</v>
          </cell>
          <cell r="M596">
            <v>104</v>
          </cell>
          <cell r="N596">
            <v>457</v>
          </cell>
        </row>
        <row r="597">
          <cell r="C597" t="str">
            <v>2801</v>
          </cell>
          <cell r="D597" t="str">
            <v>Blue River Valley Jr-Sr High Sch</v>
          </cell>
          <cell r="E597">
            <v>1</v>
          </cell>
          <cell r="G597">
            <v>1</v>
          </cell>
          <cell r="H597">
            <v>1</v>
          </cell>
          <cell r="I597">
            <v>2</v>
          </cell>
          <cell r="K597">
            <v>275</v>
          </cell>
          <cell r="L597">
            <v>165</v>
          </cell>
          <cell r="M597">
            <v>115</v>
          </cell>
          <cell r="N597">
            <v>280</v>
          </cell>
        </row>
        <row r="598">
          <cell r="C598" t="str">
            <v>2803</v>
          </cell>
          <cell r="D598" t="str">
            <v>Blue River Valley Elementary Sch</v>
          </cell>
          <cell r="F598">
            <v>5</v>
          </cell>
          <cell r="G598">
            <v>1</v>
          </cell>
          <cell r="H598">
            <v>3</v>
          </cell>
          <cell r="I598">
            <v>5</v>
          </cell>
          <cell r="K598">
            <v>371</v>
          </cell>
          <cell r="L598">
            <v>229</v>
          </cell>
          <cell r="M598">
            <v>156</v>
          </cell>
          <cell r="N598">
            <v>385</v>
          </cell>
        </row>
        <row r="599">
          <cell r="C599" t="str">
            <v>2773</v>
          </cell>
          <cell r="D599" t="str">
            <v>Tri Junior-Senior High School</v>
          </cell>
          <cell r="H599">
            <v>4</v>
          </cell>
          <cell r="I599">
            <v>10</v>
          </cell>
          <cell r="K599">
            <v>396</v>
          </cell>
          <cell r="L599">
            <v>249</v>
          </cell>
          <cell r="M599">
            <v>161</v>
          </cell>
          <cell r="N599">
            <v>410</v>
          </cell>
        </row>
        <row r="600">
          <cell r="C600" t="str">
            <v>2777</v>
          </cell>
          <cell r="D600" t="str">
            <v>Tri-Elementary School</v>
          </cell>
          <cell r="H600">
            <v>15</v>
          </cell>
          <cell r="I600">
            <v>11</v>
          </cell>
          <cell r="K600">
            <v>386</v>
          </cell>
          <cell r="L600">
            <v>206</v>
          </cell>
          <cell r="M600">
            <v>206</v>
          </cell>
          <cell r="N600">
            <v>412</v>
          </cell>
        </row>
        <row r="601">
          <cell r="C601" t="str">
            <v>2815</v>
          </cell>
          <cell r="D601" t="str">
            <v>Shenandoah Elementary School</v>
          </cell>
          <cell r="E601">
            <v>2</v>
          </cell>
          <cell r="F601">
            <v>1</v>
          </cell>
          <cell r="G601">
            <v>1</v>
          </cell>
          <cell r="H601">
            <v>14</v>
          </cell>
          <cell r="I601">
            <v>6</v>
          </cell>
          <cell r="K601">
            <v>560</v>
          </cell>
          <cell r="L601">
            <v>341</v>
          </cell>
          <cell r="M601">
            <v>243</v>
          </cell>
          <cell r="N601">
            <v>584</v>
          </cell>
        </row>
        <row r="602">
          <cell r="C602" t="str">
            <v>2817</v>
          </cell>
          <cell r="D602" t="str">
            <v>Shenandoah High School</v>
          </cell>
          <cell r="F602">
            <v>1</v>
          </cell>
          <cell r="H602">
            <v>7</v>
          </cell>
          <cell r="I602">
            <v>10</v>
          </cell>
          <cell r="K602">
            <v>424</v>
          </cell>
          <cell r="L602">
            <v>315</v>
          </cell>
          <cell r="M602">
            <v>127</v>
          </cell>
          <cell r="N602">
            <v>442</v>
          </cell>
        </row>
        <row r="603">
          <cell r="C603" t="str">
            <v>2819</v>
          </cell>
          <cell r="D603" t="str">
            <v>Shenandoah Middle School</v>
          </cell>
          <cell r="F603">
            <v>2</v>
          </cell>
          <cell r="G603">
            <v>1</v>
          </cell>
          <cell r="H603">
            <v>8</v>
          </cell>
          <cell r="I603">
            <v>15</v>
          </cell>
          <cell r="K603">
            <v>345</v>
          </cell>
          <cell r="L603">
            <v>234</v>
          </cell>
          <cell r="M603">
            <v>137</v>
          </cell>
          <cell r="N603">
            <v>371</v>
          </cell>
        </row>
        <row r="604">
          <cell r="C604" t="str">
            <v>2825</v>
          </cell>
          <cell r="D604" t="str">
            <v>New Castle High School</v>
          </cell>
          <cell r="E604">
            <v>2</v>
          </cell>
          <cell r="F604">
            <v>5</v>
          </cell>
          <cell r="G604">
            <v>11</v>
          </cell>
          <cell r="H604">
            <v>35</v>
          </cell>
          <cell r="I604">
            <v>38</v>
          </cell>
          <cell r="K604">
            <v>933</v>
          </cell>
          <cell r="L604">
            <v>569</v>
          </cell>
          <cell r="M604">
            <v>455</v>
          </cell>
          <cell r="N604">
            <v>1024</v>
          </cell>
        </row>
        <row r="605">
          <cell r="C605" t="str">
            <v>2829</v>
          </cell>
          <cell r="D605" t="str">
            <v>New Castle Middle School</v>
          </cell>
          <cell r="F605">
            <v>2</v>
          </cell>
          <cell r="G605">
            <v>5</v>
          </cell>
          <cell r="H605">
            <v>18</v>
          </cell>
          <cell r="I605">
            <v>17</v>
          </cell>
          <cell r="K605">
            <v>480</v>
          </cell>
          <cell r="L605">
            <v>247</v>
          </cell>
          <cell r="M605">
            <v>275</v>
          </cell>
          <cell r="N605">
            <v>522</v>
          </cell>
        </row>
        <row r="606">
          <cell r="C606" t="str">
            <v>2832</v>
          </cell>
          <cell r="D606" t="str">
            <v>Eastwood Elementary School</v>
          </cell>
          <cell r="F606">
            <v>1</v>
          </cell>
          <cell r="G606">
            <v>3</v>
          </cell>
          <cell r="H606">
            <v>13</v>
          </cell>
          <cell r="I606">
            <v>12</v>
          </cell>
          <cell r="J606">
            <v>1</v>
          </cell>
          <cell r="K606">
            <v>282</v>
          </cell>
          <cell r="L606">
            <v>64</v>
          </cell>
          <cell r="M606">
            <v>248</v>
          </cell>
          <cell r="N606">
            <v>312</v>
          </cell>
        </row>
        <row r="607">
          <cell r="C607" t="str">
            <v>2847</v>
          </cell>
          <cell r="D607" t="str">
            <v>Parker Elementary School</v>
          </cell>
          <cell r="E607">
            <v>1</v>
          </cell>
          <cell r="G607">
            <v>9</v>
          </cell>
          <cell r="H607">
            <v>15</v>
          </cell>
          <cell r="I607">
            <v>39</v>
          </cell>
          <cell r="K607">
            <v>372</v>
          </cell>
          <cell r="L607">
            <v>132</v>
          </cell>
          <cell r="M607">
            <v>304</v>
          </cell>
          <cell r="N607">
            <v>436</v>
          </cell>
        </row>
        <row r="608">
          <cell r="C608" t="str">
            <v>2849</v>
          </cell>
          <cell r="D608" t="str">
            <v>James Whitcomb Riley Elem School</v>
          </cell>
          <cell r="F608">
            <v>6</v>
          </cell>
          <cell r="G608">
            <v>3</v>
          </cell>
          <cell r="H608">
            <v>9</v>
          </cell>
          <cell r="I608">
            <v>9</v>
          </cell>
          <cell r="K608">
            <v>227</v>
          </cell>
          <cell r="L608">
            <v>145</v>
          </cell>
          <cell r="M608">
            <v>109</v>
          </cell>
          <cell r="N608">
            <v>254</v>
          </cell>
        </row>
        <row r="609">
          <cell r="C609" t="str">
            <v>2853</v>
          </cell>
          <cell r="D609" t="str">
            <v>Sunnyside Elementary School</v>
          </cell>
          <cell r="G609">
            <v>2</v>
          </cell>
          <cell r="H609">
            <v>9</v>
          </cell>
          <cell r="I609">
            <v>13</v>
          </cell>
          <cell r="K609">
            <v>140</v>
          </cell>
          <cell r="L609">
            <v>59</v>
          </cell>
          <cell r="M609">
            <v>105</v>
          </cell>
          <cell r="N609">
            <v>164</v>
          </cell>
        </row>
        <row r="610">
          <cell r="C610" t="str">
            <v>2861</v>
          </cell>
          <cell r="D610" t="str">
            <v>Westwood Elementary School</v>
          </cell>
          <cell r="F610">
            <v>2</v>
          </cell>
          <cell r="G610">
            <v>2</v>
          </cell>
          <cell r="H610">
            <v>9</v>
          </cell>
          <cell r="I610">
            <v>9</v>
          </cell>
          <cell r="K610">
            <v>220</v>
          </cell>
          <cell r="L610">
            <v>163</v>
          </cell>
          <cell r="M610">
            <v>79</v>
          </cell>
          <cell r="N610">
            <v>242</v>
          </cell>
        </row>
        <row r="611">
          <cell r="C611" t="str">
            <v>2865</v>
          </cell>
          <cell r="D611" t="str">
            <v>Wilbur Wright Elementary School</v>
          </cell>
          <cell r="F611">
            <v>4</v>
          </cell>
          <cell r="G611">
            <v>10</v>
          </cell>
          <cell r="H611">
            <v>14</v>
          </cell>
          <cell r="I611">
            <v>15</v>
          </cell>
          <cell r="K611">
            <v>305</v>
          </cell>
          <cell r="L611">
            <v>83</v>
          </cell>
          <cell r="M611">
            <v>265</v>
          </cell>
          <cell r="N611">
            <v>348</v>
          </cell>
        </row>
        <row r="612">
          <cell r="C612" t="str">
            <v>2869</v>
          </cell>
          <cell r="D612" t="str">
            <v>Knightstown High School</v>
          </cell>
          <cell r="F612">
            <v>4</v>
          </cell>
          <cell r="G612">
            <v>1</v>
          </cell>
          <cell r="I612">
            <v>5</v>
          </cell>
          <cell r="K612">
            <v>371</v>
          </cell>
          <cell r="L612">
            <v>242</v>
          </cell>
          <cell r="M612">
            <v>139</v>
          </cell>
          <cell r="N612">
            <v>381</v>
          </cell>
        </row>
        <row r="613">
          <cell r="C613" t="str">
            <v>2870</v>
          </cell>
          <cell r="D613" t="str">
            <v>Knightstown Intermediate School</v>
          </cell>
          <cell r="E613">
            <v>3</v>
          </cell>
          <cell r="F613">
            <v>3</v>
          </cell>
          <cell r="H613">
            <v>3</v>
          </cell>
          <cell r="I613">
            <v>10</v>
          </cell>
          <cell r="K613">
            <v>412</v>
          </cell>
          <cell r="L613">
            <v>217</v>
          </cell>
          <cell r="M613">
            <v>214</v>
          </cell>
          <cell r="N613">
            <v>431</v>
          </cell>
        </row>
        <row r="614">
          <cell r="C614" t="str">
            <v>2887</v>
          </cell>
          <cell r="D614" t="str">
            <v>Knightstown Elementary School</v>
          </cell>
          <cell r="H614">
            <v>7</v>
          </cell>
          <cell r="I614">
            <v>12</v>
          </cell>
          <cell r="K614">
            <v>329</v>
          </cell>
          <cell r="L614">
            <v>166</v>
          </cell>
          <cell r="M614">
            <v>182</v>
          </cell>
          <cell r="N614">
            <v>348</v>
          </cell>
        </row>
        <row r="615">
          <cell r="C615" t="str">
            <v>2894</v>
          </cell>
          <cell r="D615" t="str">
            <v>Taylor High School</v>
          </cell>
          <cell r="E615">
            <v>2</v>
          </cell>
          <cell r="F615">
            <v>4</v>
          </cell>
          <cell r="G615">
            <v>27</v>
          </cell>
          <cell r="H615">
            <v>21</v>
          </cell>
          <cell r="I615">
            <v>38</v>
          </cell>
          <cell r="K615">
            <v>321</v>
          </cell>
          <cell r="L615">
            <v>236</v>
          </cell>
          <cell r="M615">
            <v>177</v>
          </cell>
          <cell r="N615">
            <v>413</v>
          </cell>
        </row>
        <row r="616">
          <cell r="C616" t="str">
            <v>2895</v>
          </cell>
          <cell r="D616" t="str">
            <v>Taylor Elementary School</v>
          </cell>
          <cell r="E616">
            <v>1</v>
          </cell>
          <cell r="F616">
            <v>9</v>
          </cell>
          <cell r="G616">
            <v>45</v>
          </cell>
          <cell r="H616">
            <v>31</v>
          </cell>
          <cell r="I616">
            <v>70</v>
          </cell>
          <cell r="K616">
            <v>455</v>
          </cell>
          <cell r="L616">
            <v>270</v>
          </cell>
          <cell r="M616">
            <v>341</v>
          </cell>
          <cell r="N616">
            <v>611</v>
          </cell>
        </row>
        <row r="617">
          <cell r="C617" t="str">
            <v>2896</v>
          </cell>
          <cell r="D617" t="str">
            <v>Taylor Middle School</v>
          </cell>
          <cell r="F617">
            <v>6</v>
          </cell>
          <cell r="G617">
            <v>17</v>
          </cell>
          <cell r="H617">
            <v>16</v>
          </cell>
          <cell r="I617">
            <v>27</v>
          </cell>
          <cell r="K617">
            <v>198</v>
          </cell>
          <cell r="L617">
            <v>107</v>
          </cell>
          <cell r="M617">
            <v>157</v>
          </cell>
          <cell r="N617">
            <v>264</v>
          </cell>
        </row>
        <row r="618">
          <cell r="C618" t="str">
            <v>2897</v>
          </cell>
          <cell r="D618" t="str">
            <v>Northwestern Senior High School</v>
          </cell>
          <cell r="E618">
            <v>1</v>
          </cell>
          <cell r="F618">
            <v>6</v>
          </cell>
          <cell r="G618">
            <v>10</v>
          </cell>
          <cell r="H618">
            <v>22</v>
          </cell>
          <cell r="I618">
            <v>15</v>
          </cell>
          <cell r="K618">
            <v>508</v>
          </cell>
          <cell r="L618">
            <v>467</v>
          </cell>
          <cell r="M618">
            <v>95</v>
          </cell>
          <cell r="N618">
            <v>562</v>
          </cell>
        </row>
        <row r="619">
          <cell r="C619" t="str">
            <v>2904</v>
          </cell>
          <cell r="D619" t="str">
            <v>Northwestern Elementary School</v>
          </cell>
          <cell r="E619">
            <v>2</v>
          </cell>
          <cell r="F619">
            <v>3</v>
          </cell>
          <cell r="G619">
            <v>10</v>
          </cell>
          <cell r="H619">
            <v>18</v>
          </cell>
          <cell r="I619">
            <v>38</v>
          </cell>
          <cell r="K619">
            <v>603</v>
          </cell>
          <cell r="L619">
            <v>544</v>
          </cell>
          <cell r="M619">
            <v>130</v>
          </cell>
          <cell r="N619">
            <v>674</v>
          </cell>
        </row>
        <row r="620">
          <cell r="C620" t="str">
            <v>2905</v>
          </cell>
          <cell r="D620" t="str">
            <v>Howard Elementary School</v>
          </cell>
          <cell r="F620">
            <v>2</v>
          </cell>
          <cell r="G620">
            <v>7</v>
          </cell>
          <cell r="H620">
            <v>14</v>
          </cell>
          <cell r="I620">
            <v>11</v>
          </cell>
          <cell r="K620">
            <v>235</v>
          </cell>
          <cell r="L620">
            <v>151</v>
          </cell>
          <cell r="M620">
            <v>118</v>
          </cell>
          <cell r="N620">
            <v>269</v>
          </cell>
        </row>
        <row r="621">
          <cell r="C621" t="str">
            <v>2907</v>
          </cell>
          <cell r="D621" t="str">
            <v>Northwestern Middle School</v>
          </cell>
          <cell r="F621">
            <v>1</v>
          </cell>
          <cell r="G621">
            <v>5</v>
          </cell>
          <cell r="H621">
            <v>13</v>
          </cell>
          <cell r="I621">
            <v>14</v>
          </cell>
          <cell r="K621">
            <v>261</v>
          </cell>
          <cell r="L621">
            <v>206</v>
          </cell>
          <cell r="M621">
            <v>88</v>
          </cell>
          <cell r="N621">
            <v>294</v>
          </cell>
        </row>
        <row r="622">
          <cell r="C622" t="str">
            <v>2909</v>
          </cell>
          <cell r="D622" t="str">
            <v>Eastern Elementary School</v>
          </cell>
          <cell r="E622">
            <v>2</v>
          </cell>
          <cell r="F622">
            <v>4</v>
          </cell>
          <cell r="G622">
            <v>6</v>
          </cell>
          <cell r="H622">
            <v>21</v>
          </cell>
          <cell r="I622">
            <v>18</v>
          </cell>
          <cell r="K622">
            <v>580</v>
          </cell>
          <cell r="L622">
            <v>405</v>
          </cell>
          <cell r="M622">
            <v>226</v>
          </cell>
          <cell r="N622">
            <v>631</v>
          </cell>
        </row>
        <row r="623">
          <cell r="C623" t="str">
            <v>2914</v>
          </cell>
          <cell r="D623" t="str">
            <v>Eastern Middle School</v>
          </cell>
          <cell r="E623">
            <v>2</v>
          </cell>
          <cell r="F623">
            <v>2</v>
          </cell>
          <cell r="G623">
            <v>2</v>
          </cell>
          <cell r="H623">
            <v>11</v>
          </cell>
          <cell r="I623">
            <v>16</v>
          </cell>
          <cell r="K623">
            <v>344</v>
          </cell>
          <cell r="L623">
            <v>248</v>
          </cell>
          <cell r="M623">
            <v>129</v>
          </cell>
          <cell r="N623">
            <v>377</v>
          </cell>
        </row>
        <row r="624">
          <cell r="C624" t="str">
            <v>2919</v>
          </cell>
          <cell r="D624" t="str">
            <v>Eastern High School</v>
          </cell>
          <cell r="E624">
            <v>1</v>
          </cell>
          <cell r="F624">
            <v>8</v>
          </cell>
          <cell r="G624">
            <v>4</v>
          </cell>
          <cell r="H624">
            <v>10</v>
          </cell>
          <cell r="I624">
            <v>16</v>
          </cell>
          <cell r="J624">
            <v>1</v>
          </cell>
          <cell r="K624">
            <v>453</v>
          </cell>
          <cell r="L624">
            <v>367</v>
          </cell>
          <cell r="M624">
            <v>126</v>
          </cell>
          <cell r="N624">
            <v>493</v>
          </cell>
        </row>
        <row r="625">
          <cell r="C625" t="str">
            <v>2921</v>
          </cell>
          <cell r="D625" t="str">
            <v>Western High School</v>
          </cell>
          <cell r="E625">
            <v>3</v>
          </cell>
          <cell r="F625">
            <v>14</v>
          </cell>
          <cell r="G625">
            <v>36</v>
          </cell>
          <cell r="H625">
            <v>22</v>
          </cell>
          <cell r="I625">
            <v>26</v>
          </cell>
          <cell r="J625">
            <v>1</v>
          </cell>
          <cell r="K625">
            <v>755</v>
          </cell>
          <cell r="L625">
            <v>672</v>
          </cell>
          <cell r="M625">
            <v>185</v>
          </cell>
          <cell r="N625">
            <v>857</v>
          </cell>
        </row>
        <row r="626">
          <cell r="C626" t="str">
            <v>2922</v>
          </cell>
          <cell r="D626" t="str">
            <v>Western Middle School</v>
          </cell>
          <cell r="E626">
            <v>2</v>
          </cell>
          <cell r="F626">
            <v>11</v>
          </cell>
          <cell r="G626">
            <v>31</v>
          </cell>
          <cell r="H626">
            <v>15</v>
          </cell>
          <cell r="I626">
            <v>36</v>
          </cell>
          <cell r="K626">
            <v>525</v>
          </cell>
          <cell r="L626">
            <v>429</v>
          </cell>
          <cell r="M626">
            <v>191</v>
          </cell>
          <cell r="N626">
            <v>620</v>
          </cell>
        </row>
        <row r="627">
          <cell r="C627" t="str">
            <v>2923</v>
          </cell>
          <cell r="D627" t="str">
            <v>Western Intermediate School</v>
          </cell>
          <cell r="F627">
            <v>11</v>
          </cell>
          <cell r="G627">
            <v>30</v>
          </cell>
          <cell r="H627">
            <v>19</v>
          </cell>
          <cell r="I627">
            <v>30</v>
          </cell>
          <cell r="K627">
            <v>550</v>
          </cell>
          <cell r="L627">
            <v>400</v>
          </cell>
          <cell r="M627">
            <v>240</v>
          </cell>
          <cell r="N627">
            <v>640</v>
          </cell>
        </row>
        <row r="628">
          <cell r="C628" t="str">
            <v>2935</v>
          </cell>
          <cell r="D628" t="str">
            <v>Western Primary School</v>
          </cell>
          <cell r="E628">
            <v>1</v>
          </cell>
          <cell r="F628">
            <v>8</v>
          </cell>
          <cell r="G628">
            <v>36</v>
          </cell>
          <cell r="H628">
            <v>20</v>
          </cell>
          <cell r="I628">
            <v>29</v>
          </cell>
          <cell r="K628">
            <v>481</v>
          </cell>
          <cell r="L628">
            <v>361</v>
          </cell>
          <cell r="M628">
            <v>214</v>
          </cell>
          <cell r="N628">
            <v>575</v>
          </cell>
        </row>
        <row r="629">
          <cell r="C629" t="str">
            <v>2943</v>
          </cell>
          <cell r="D629" t="str">
            <v>Sycamore Elementary School</v>
          </cell>
          <cell r="F629">
            <v>11</v>
          </cell>
          <cell r="G629">
            <v>122</v>
          </cell>
          <cell r="H629">
            <v>36</v>
          </cell>
          <cell r="I629">
            <v>100</v>
          </cell>
          <cell r="K629">
            <v>276</v>
          </cell>
          <cell r="L629">
            <v>124</v>
          </cell>
          <cell r="M629">
            <v>421</v>
          </cell>
          <cell r="N629">
            <v>545</v>
          </cell>
        </row>
        <row r="630">
          <cell r="C630" t="str">
            <v>2945</v>
          </cell>
          <cell r="D630" t="str">
            <v>Bon Air Elementary School</v>
          </cell>
          <cell r="G630">
            <v>55</v>
          </cell>
          <cell r="H630">
            <v>29</v>
          </cell>
          <cell r="I630">
            <v>37</v>
          </cell>
          <cell r="K630">
            <v>221</v>
          </cell>
          <cell r="L630">
            <v>28</v>
          </cell>
          <cell r="M630">
            <v>314</v>
          </cell>
          <cell r="N630">
            <v>342</v>
          </cell>
        </row>
        <row r="631">
          <cell r="C631" t="str">
            <v>2947</v>
          </cell>
          <cell r="D631" t="str">
            <v>Boulevard Elementary School</v>
          </cell>
          <cell r="E631">
            <v>1</v>
          </cell>
          <cell r="F631">
            <v>10</v>
          </cell>
          <cell r="G631">
            <v>32</v>
          </cell>
          <cell r="H631">
            <v>26</v>
          </cell>
          <cell r="I631">
            <v>52</v>
          </cell>
          <cell r="K631">
            <v>247</v>
          </cell>
          <cell r="L631">
            <v>130</v>
          </cell>
          <cell r="M631">
            <v>238</v>
          </cell>
          <cell r="N631">
            <v>368</v>
          </cell>
        </row>
        <row r="632">
          <cell r="C632" t="str">
            <v>2951</v>
          </cell>
          <cell r="D632" t="str">
            <v>Bon Air Middle School</v>
          </cell>
          <cell r="G632">
            <v>45</v>
          </cell>
          <cell r="H632">
            <v>23</v>
          </cell>
          <cell r="I632">
            <v>33</v>
          </cell>
          <cell r="K632">
            <v>199</v>
          </cell>
          <cell r="L632">
            <v>30</v>
          </cell>
          <cell r="M632">
            <v>270</v>
          </cell>
          <cell r="N632">
            <v>300</v>
          </cell>
        </row>
        <row r="633">
          <cell r="C633" t="str">
            <v>2955</v>
          </cell>
          <cell r="D633" t="str">
            <v>Central Middle School</v>
          </cell>
          <cell r="E633">
            <v>5</v>
          </cell>
          <cell r="F633">
            <v>6</v>
          </cell>
          <cell r="G633">
            <v>70</v>
          </cell>
          <cell r="H633">
            <v>39</v>
          </cell>
          <cell r="I633">
            <v>60</v>
          </cell>
          <cell r="K633">
            <v>325</v>
          </cell>
          <cell r="L633">
            <v>201</v>
          </cell>
          <cell r="M633">
            <v>304</v>
          </cell>
          <cell r="N633">
            <v>505</v>
          </cell>
        </row>
        <row r="634">
          <cell r="C634" t="str">
            <v>2961</v>
          </cell>
          <cell r="D634" t="str">
            <v>Elwood Haynes Elementary School</v>
          </cell>
          <cell r="F634">
            <v>6</v>
          </cell>
          <cell r="G634">
            <v>178</v>
          </cell>
          <cell r="H634">
            <v>39</v>
          </cell>
          <cell r="I634">
            <v>96</v>
          </cell>
          <cell r="K634">
            <v>415</v>
          </cell>
          <cell r="L634">
            <v>71</v>
          </cell>
          <cell r="M634">
            <v>663</v>
          </cell>
          <cell r="N634">
            <v>734</v>
          </cell>
        </row>
        <row r="635">
          <cell r="C635" t="str">
            <v>2963</v>
          </cell>
          <cell r="D635" t="str">
            <v>Maple Crest Middle School</v>
          </cell>
          <cell r="E635">
            <v>2</v>
          </cell>
          <cell r="F635">
            <v>1</v>
          </cell>
          <cell r="G635">
            <v>74</v>
          </cell>
          <cell r="H635">
            <v>24</v>
          </cell>
          <cell r="I635">
            <v>33</v>
          </cell>
          <cell r="K635">
            <v>292</v>
          </cell>
          <cell r="L635">
            <v>109</v>
          </cell>
          <cell r="M635">
            <v>317</v>
          </cell>
          <cell r="N635">
            <v>426</v>
          </cell>
        </row>
        <row r="636">
          <cell r="C636" t="str">
            <v>2969</v>
          </cell>
          <cell r="D636" t="str">
            <v>Lafayette Park Elementary School</v>
          </cell>
          <cell r="G636">
            <v>49</v>
          </cell>
          <cell r="H636">
            <v>27</v>
          </cell>
          <cell r="I636">
            <v>64</v>
          </cell>
          <cell r="K636">
            <v>376</v>
          </cell>
          <cell r="L636">
            <v>178</v>
          </cell>
          <cell r="M636">
            <v>338</v>
          </cell>
          <cell r="N636">
            <v>516</v>
          </cell>
        </row>
        <row r="637">
          <cell r="C637" t="str">
            <v>2993</v>
          </cell>
          <cell r="D637" t="str">
            <v>Pettit Park School</v>
          </cell>
          <cell r="G637">
            <v>50</v>
          </cell>
          <cell r="H637">
            <v>17</v>
          </cell>
          <cell r="I637">
            <v>27</v>
          </cell>
          <cell r="K637">
            <v>223</v>
          </cell>
          <cell r="L637">
            <v>25</v>
          </cell>
          <cell r="M637">
            <v>292</v>
          </cell>
          <cell r="N637">
            <v>317</v>
          </cell>
        </row>
        <row r="638">
          <cell r="C638" t="str">
            <v>3005</v>
          </cell>
          <cell r="D638" t="str">
            <v>Wallace Elementary School</v>
          </cell>
          <cell r="E638">
            <v>1</v>
          </cell>
          <cell r="F638">
            <v>3</v>
          </cell>
          <cell r="G638">
            <v>25</v>
          </cell>
          <cell r="H638">
            <v>33</v>
          </cell>
          <cell r="I638">
            <v>43</v>
          </cell>
          <cell r="K638">
            <v>240</v>
          </cell>
          <cell r="L638">
            <v>186</v>
          </cell>
          <cell r="M638">
            <v>159</v>
          </cell>
          <cell r="N638">
            <v>345</v>
          </cell>
        </row>
        <row r="639">
          <cell r="C639" t="str">
            <v>3013</v>
          </cell>
          <cell r="D639" t="str">
            <v>Kokomo High School</v>
          </cell>
          <cell r="E639">
            <v>4</v>
          </cell>
          <cell r="F639">
            <v>56</v>
          </cell>
          <cell r="G639">
            <v>306</v>
          </cell>
          <cell r="H639">
            <v>117</v>
          </cell>
          <cell r="I639">
            <v>160</v>
          </cell>
          <cell r="J639">
            <v>2</v>
          </cell>
          <cell r="K639">
            <v>1129</v>
          </cell>
          <cell r="L639">
            <v>802</v>
          </cell>
          <cell r="M639">
            <v>972</v>
          </cell>
          <cell r="N639">
            <v>1774</v>
          </cell>
        </row>
        <row r="640">
          <cell r="C640" t="str">
            <v>3021</v>
          </cell>
          <cell r="D640" t="str">
            <v>Andrews Elementary School</v>
          </cell>
          <cell r="E640">
            <v>3</v>
          </cell>
          <cell r="F640">
            <v>1</v>
          </cell>
          <cell r="H640">
            <v>23</v>
          </cell>
          <cell r="I640">
            <v>7</v>
          </cell>
          <cell r="K640">
            <v>356</v>
          </cell>
          <cell r="L640">
            <v>189</v>
          </cell>
          <cell r="M640">
            <v>201</v>
          </cell>
          <cell r="N640">
            <v>390</v>
          </cell>
        </row>
        <row r="641">
          <cell r="C641" t="str">
            <v>3025</v>
          </cell>
          <cell r="D641" t="str">
            <v>Riverview School</v>
          </cell>
          <cell r="E641">
            <v>2</v>
          </cell>
          <cell r="F641">
            <v>3</v>
          </cell>
          <cell r="G641">
            <v>1</v>
          </cell>
          <cell r="H641">
            <v>23</v>
          </cell>
          <cell r="I641">
            <v>12</v>
          </cell>
          <cell r="J641">
            <v>1</v>
          </cell>
          <cell r="K641">
            <v>595</v>
          </cell>
          <cell r="L641">
            <v>351</v>
          </cell>
          <cell r="M641">
            <v>286</v>
          </cell>
          <cell r="N641">
            <v>637</v>
          </cell>
        </row>
        <row r="642">
          <cell r="C642" t="str">
            <v>3029</v>
          </cell>
          <cell r="D642" t="str">
            <v>Roanoke Elementary School</v>
          </cell>
          <cell r="F642">
            <v>2</v>
          </cell>
          <cell r="G642">
            <v>1</v>
          </cell>
          <cell r="H642">
            <v>11</v>
          </cell>
          <cell r="I642">
            <v>9</v>
          </cell>
          <cell r="K642">
            <v>318</v>
          </cell>
          <cell r="L642">
            <v>255</v>
          </cell>
          <cell r="M642">
            <v>86</v>
          </cell>
          <cell r="N642">
            <v>341</v>
          </cell>
        </row>
        <row r="643">
          <cell r="C643" t="str">
            <v>3035</v>
          </cell>
          <cell r="D643" t="str">
            <v>Salamonie School</v>
          </cell>
          <cell r="G643">
            <v>1</v>
          </cell>
          <cell r="H643">
            <v>4</v>
          </cell>
          <cell r="I643">
            <v>16</v>
          </cell>
          <cell r="K643">
            <v>176</v>
          </cell>
          <cell r="L643">
            <v>108</v>
          </cell>
          <cell r="M643">
            <v>89</v>
          </cell>
          <cell r="N643">
            <v>197</v>
          </cell>
        </row>
        <row r="644">
          <cell r="C644" t="str">
            <v>3037</v>
          </cell>
          <cell r="D644" t="str">
            <v>Lancaster Elementary School</v>
          </cell>
          <cell r="E644">
            <v>2</v>
          </cell>
          <cell r="F644">
            <v>1</v>
          </cell>
          <cell r="H644">
            <v>15</v>
          </cell>
          <cell r="I644">
            <v>6</v>
          </cell>
          <cell r="K644">
            <v>282</v>
          </cell>
          <cell r="L644">
            <v>165</v>
          </cell>
          <cell r="M644">
            <v>141</v>
          </cell>
          <cell r="N644">
            <v>306</v>
          </cell>
        </row>
        <row r="645">
          <cell r="C645" t="str">
            <v>3061</v>
          </cell>
          <cell r="D645" t="str">
            <v>Crestview Middle School</v>
          </cell>
          <cell r="E645">
            <v>2</v>
          </cell>
          <cell r="F645">
            <v>4</v>
          </cell>
          <cell r="G645">
            <v>2</v>
          </cell>
          <cell r="H645">
            <v>21</v>
          </cell>
          <cell r="I645">
            <v>23</v>
          </cell>
          <cell r="K645">
            <v>516</v>
          </cell>
          <cell r="L645">
            <v>321</v>
          </cell>
          <cell r="M645">
            <v>247</v>
          </cell>
          <cell r="N645">
            <v>568</v>
          </cell>
        </row>
        <row r="646">
          <cell r="C646" t="str">
            <v>3065</v>
          </cell>
          <cell r="D646" t="str">
            <v>Huntington North High School</v>
          </cell>
          <cell r="E646">
            <v>6</v>
          </cell>
          <cell r="F646">
            <v>3</v>
          </cell>
          <cell r="G646">
            <v>12</v>
          </cell>
          <cell r="H646">
            <v>41</v>
          </cell>
          <cell r="I646">
            <v>33</v>
          </cell>
          <cell r="K646">
            <v>1480</v>
          </cell>
          <cell r="L646">
            <v>1019</v>
          </cell>
          <cell r="M646">
            <v>556</v>
          </cell>
          <cell r="N646">
            <v>1575</v>
          </cell>
        </row>
        <row r="647">
          <cell r="C647" t="str">
            <v>3075</v>
          </cell>
          <cell r="D647" t="str">
            <v>Northwest Elementary School</v>
          </cell>
          <cell r="F647">
            <v>2</v>
          </cell>
          <cell r="H647">
            <v>4</v>
          </cell>
          <cell r="I647">
            <v>9</v>
          </cell>
          <cell r="K647">
            <v>280</v>
          </cell>
          <cell r="L647">
            <v>201</v>
          </cell>
          <cell r="M647">
            <v>94</v>
          </cell>
          <cell r="N647">
            <v>295</v>
          </cell>
        </row>
        <row r="648">
          <cell r="C648" t="str">
            <v>3077</v>
          </cell>
          <cell r="D648" t="str">
            <v>Flint Springs Elementary</v>
          </cell>
          <cell r="E648">
            <v>2</v>
          </cell>
          <cell r="F648">
            <v>3</v>
          </cell>
          <cell r="G648">
            <v>3</v>
          </cell>
          <cell r="H648">
            <v>15</v>
          </cell>
          <cell r="I648">
            <v>14</v>
          </cell>
          <cell r="K648">
            <v>379</v>
          </cell>
          <cell r="L648">
            <v>184</v>
          </cell>
          <cell r="M648">
            <v>232</v>
          </cell>
          <cell r="N648">
            <v>416</v>
          </cell>
        </row>
        <row r="649">
          <cell r="C649" t="str">
            <v>3078</v>
          </cell>
          <cell r="D649" t="str">
            <v>Huntington Schools Preschool</v>
          </cell>
          <cell r="F649">
            <v>2</v>
          </cell>
          <cell r="H649">
            <v>2</v>
          </cell>
          <cell r="K649">
            <v>91</v>
          </cell>
          <cell r="L649">
            <v>66</v>
          </cell>
          <cell r="M649">
            <v>29</v>
          </cell>
          <cell r="N649">
            <v>95</v>
          </cell>
        </row>
        <row r="650">
          <cell r="C650" t="str">
            <v>3081</v>
          </cell>
          <cell r="D650" t="str">
            <v>Lincoln Elementary School</v>
          </cell>
          <cell r="E650">
            <v>2</v>
          </cell>
          <cell r="H650">
            <v>17</v>
          </cell>
          <cell r="I650">
            <v>14</v>
          </cell>
          <cell r="J650">
            <v>1</v>
          </cell>
          <cell r="K650">
            <v>411</v>
          </cell>
          <cell r="L650">
            <v>116</v>
          </cell>
          <cell r="M650">
            <v>329</v>
          </cell>
          <cell r="N650">
            <v>445</v>
          </cell>
        </row>
        <row r="651">
          <cell r="C651" t="str">
            <v>3093</v>
          </cell>
          <cell r="D651" t="str">
            <v>Medora Jr &amp; Sr High School</v>
          </cell>
          <cell r="I651">
            <v>1</v>
          </cell>
          <cell r="K651">
            <v>102</v>
          </cell>
          <cell r="L651">
            <v>28</v>
          </cell>
          <cell r="M651">
            <v>75</v>
          </cell>
          <cell r="N651">
            <v>103</v>
          </cell>
        </row>
        <row r="652">
          <cell r="C652" t="str">
            <v>3095</v>
          </cell>
          <cell r="D652" t="str">
            <v>Medora Elementary School</v>
          </cell>
          <cell r="H652">
            <v>1</v>
          </cell>
          <cell r="I652">
            <v>2</v>
          </cell>
          <cell r="K652">
            <v>99</v>
          </cell>
          <cell r="L652">
            <v>16</v>
          </cell>
          <cell r="M652">
            <v>86</v>
          </cell>
          <cell r="N652">
            <v>102</v>
          </cell>
        </row>
        <row r="653">
          <cell r="C653" t="str">
            <v>3105</v>
          </cell>
          <cell r="D653" t="str">
            <v>Cortland Elementary School</v>
          </cell>
          <cell r="I653">
            <v>5</v>
          </cell>
          <cell r="K653">
            <v>121</v>
          </cell>
          <cell r="L653">
            <v>88</v>
          </cell>
          <cell r="M653">
            <v>38</v>
          </cell>
          <cell r="N653">
            <v>126</v>
          </cell>
        </row>
        <row r="654">
          <cell r="C654" t="str">
            <v>3133</v>
          </cell>
          <cell r="D654" t="str">
            <v>Seymour Senior High School</v>
          </cell>
          <cell r="E654">
            <v>1</v>
          </cell>
          <cell r="F654">
            <v>22</v>
          </cell>
          <cell r="G654">
            <v>12</v>
          </cell>
          <cell r="H654">
            <v>272</v>
          </cell>
          <cell r="I654">
            <v>57</v>
          </cell>
          <cell r="K654">
            <v>1134</v>
          </cell>
          <cell r="L654">
            <v>882</v>
          </cell>
          <cell r="M654">
            <v>616</v>
          </cell>
          <cell r="N654">
            <v>1498</v>
          </cell>
        </row>
        <row r="655">
          <cell r="C655" t="str">
            <v>3135</v>
          </cell>
          <cell r="D655" t="str">
            <v>Margaret R Brown Elementary School</v>
          </cell>
          <cell r="F655">
            <v>7</v>
          </cell>
          <cell r="G655">
            <v>4</v>
          </cell>
          <cell r="H655">
            <v>267</v>
          </cell>
          <cell r="I655">
            <v>24</v>
          </cell>
          <cell r="K655">
            <v>231</v>
          </cell>
          <cell r="L655">
            <v>258</v>
          </cell>
          <cell r="M655">
            <v>275</v>
          </cell>
          <cell r="N655">
            <v>533</v>
          </cell>
        </row>
        <row r="656">
          <cell r="C656" t="str">
            <v>3138</v>
          </cell>
          <cell r="D656" t="str">
            <v>Seymour Middle School</v>
          </cell>
          <cell r="E656">
            <v>1</v>
          </cell>
          <cell r="F656">
            <v>13</v>
          </cell>
          <cell r="G656">
            <v>6</v>
          </cell>
          <cell r="H656">
            <v>228</v>
          </cell>
          <cell r="I656">
            <v>38</v>
          </cell>
          <cell r="J656">
            <v>2</v>
          </cell>
          <cell r="K656">
            <v>687</v>
          </cell>
          <cell r="L656">
            <v>432</v>
          </cell>
          <cell r="M656">
            <v>543</v>
          </cell>
          <cell r="N656">
            <v>975</v>
          </cell>
        </row>
        <row r="657">
          <cell r="C657" t="str">
            <v>3141</v>
          </cell>
          <cell r="D657" t="str">
            <v>Emerson Elementary School</v>
          </cell>
          <cell r="E657">
            <v>1</v>
          </cell>
          <cell r="F657">
            <v>2</v>
          </cell>
          <cell r="G657">
            <v>2</v>
          </cell>
          <cell r="H657">
            <v>23</v>
          </cell>
          <cell r="I657">
            <v>7</v>
          </cell>
          <cell r="K657">
            <v>301</v>
          </cell>
          <cell r="L657">
            <v>219</v>
          </cell>
          <cell r="M657">
            <v>117</v>
          </cell>
          <cell r="N657">
            <v>336</v>
          </cell>
        </row>
        <row r="658">
          <cell r="C658" t="str">
            <v>3153</v>
          </cell>
          <cell r="D658" t="str">
            <v>Seymour-Jackson Elementary School</v>
          </cell>
          <cell r="F658">
            <v>24</v>
          </cell>
          <cell r="G658">
            <v>2</v>
          </cell>
          <cell r="H658">
            <v>283</v>
          </cell>
          <cell r="I658">
            <v>29</v>
          </cell>
          <cell r="K658">
            <v>335</v>
          </cell>
          <cell r="L658">
            <v>185</v>
          </cell>
          <cell r="M658">
            <v>488</v>
          </cell>
          <cell r="N658">
            <v>673</v>
          </cell>
        </row>
        <row r="659">
          <cell r="C659" t="str">
            <v>3157</v>
          </cell>
          <cell r="D659" t="str">
            <v>Seymour-Redding Elementary School</v>
          </cell>
          <cell r="E659">
            <v>1</v>
          </cell>
          <cell r="F659">
            <v>3</v>
          </cell>
          <cell r="G659">
            <v>4</v>
          </cell>
          <cell r="H659">
            <v>91</v>
          </cell>
          <cell r="I659">
            <v>32</v>
          </cell>
          <cell r="J659">
            <v>1</v>
          </cell>
          <cell r="K659">
            <v>431</v>
          </cell>
          <cell r="L659">
            <v>234</v>
          </cell>
          <cell r="M659">
            <v>329</v>
          </cell>
          <cell r="N659">
            <v>563</v>
          </cell>
        </row>
        <row r="660">
          <cell r="C660" t="str">
            <v>3107</v>
          </cell>
          <cell r="D660" t="str">
            <v>Brownstown Central Middle School</v>
          </cell>
          <cell r="G660">
            <v>2</v>
          </cell>
          <cell r="H660">
            <v>10</v>
          </cell>
          <cell r="I660">
            <v>1</v>
          </cell>
          <cell r="K660">
            <v>327</v>
          </cell>
          <cell r="L660">
            <v>219</v>
          </cell>
          <cell r="M660">
            <v>121</v>
          </cell>
          <cell r="N660">
            <v>340</v>
          </cell>
        </row>
        <row r="661">
          <cell r="C661" t="str">
            <v>3108</v>
          </cell>
          <cell r="D661" t="str">
            <v>Jackson Co Juvenile Detention Cntr</v>
          </cell>
          <cell r="G661">
            <v>1</v>
          </cell>
          <cell r="L661">
            <v>1</v>
          </cell>
          <cell r="N661">
            <v>1</v>
          </cell>
        </row>
        <row r="662">
          <cell r="C662" t="str">
            <v>3126</v>
          </cell>
          <cell r="D662" t="str">
            <v>Brownstown Central High School</v>
          </cell>
          <cell r="E662">
            <v>2</v>
          </cell>
          <cell r="F662">
            <v>4</v>
          </cell>
          <cell r="G662">
            <v>1</v>
          </cell>
          <cell r="H662">
            <v>8</v>
          </cell>
          <cell r="I662">
            <v>9</v>
          </cell>
          <cell r="K662">
            <v>553</v>
          </cell>
          <cell r="L662">
            <v>412</v>
          </cell>
          <cell r="M662">
            <v>165</v>
          </cell>
          <cell r="N662">
            <v>577</v>
          </cell>
        </row>
        <row r="663">
          <cell r="C663" t="str">
            <v>3129</v>
          </cell>
          <cell r="D663" t="str">
            <v>Brownstown Elementary School</v>
          </cell>
          <cell r="E663">
            <v>2</v>
          </cell>
          <cell r="F663">
            <v>2</v>
          </cell>
          <cell r="G663">
            <v>1</v>
          </cell>
          <cell r="H663">
            <v>18</v>
          </cell>
          <cell r="I663">
            <v>9</v>
          </cell>
          <cell r="K663">
            <v>632</v>
          </cell>
          <cell r="L663">
            <v>382</v>
          </cell>
          <cell r="M663">
            <v>282</v>
          </cell>
          <cell r="N663">
            <v>664</v>
          </cell>
        </row>
        <row r="664">
          <cell r="C664" t="str">
            <v>3121</v>
          </cell>
          <cell r="D664" t="str">
            <v>Crothersville Jr-Sr High School</v>
          </cell>
          <cell r="F664">
            <v>3</v>
          </cell>
          <cell r="H664">
            <v>7</v>
          </cell>
          <cell r="I664">
            <v>8</v>
          </cell>
          <cell r="K664">
            <v>191</v>
          </cell>
          <cell r="L664">
            <v>100</v>
          </cell>
          <cell r="M664">
            <v>109</v>
          </cell>
          <cell r="N664">
            <v>209</v>
          </cell>
        </row>
        <row r="665">
          <cell r="C665" t="str">
            <v>3122</v>
          </cell>
          <cell r="D665" t="str">
            <v>Crothersville Elementary School</v>
          </cell>
          <cell r="E665">
            <v>2</v>
          </cell>
          <cell r="G665">
            <v>2</v>
          </cell>
          <cell r="H665">
            <v>11</v>
          </cell>
          <cell r="I665">
            <v>9</v>
          </cell>
          <cell r="K665">
            <v>259</v>
          </cell>
          <cell r="L665">
            <v>116</v>
          </cell>
          <cell r="M665">
            <v>167</v>
          </cell>
          <cell r="N665">
            <v>283</v>
          </cell>
        </row>
        <row r="666">
          <cell r="C666" t="str">
            <v>3181</v>
          </cell>
          <cell r="D666" t="str">
            <v>Kankakee Valley High School</v>
          </cell>
          <cell r="E666">
            <v>3</v>
          </cell>
          <cell r="F666">
            <v>5</v>
          </cell>
          <cell r="G666">
            <v>7</v>
          </cell>
          <cell r="H666">
            <v>101</v>
          </cell>
          <cell r="I666">
            <v>13</v>
          </cell>
          <cell r="K666">
            <v>954</v>
          </cell>
          <cell r="L666">
            <v>726</v>
          </cell>
          <cell r="M666">
            <v>357</v>
          </cell>
          <cell r="N666">
            <v>1083</v>
          </cell>
        </row>
        <row r="667">
          <cell r="C667" t="str">
            <v>3183</v>
          </cell>
          <cell r="D667" t="str">
            <v>Kankakee Valley Middle School</v>
          </cell>
          <cell r="E667">
            <v>3</v>
          </cell>
          <cell r="F667">
            <v>3</v>
          </cell>
          <cell r="G667">
            <v>3</v>
          </cell>
          <cell r="H667">
            <v>90</v>
          </cell>
          <cell r="I667">
            <v>10</v>
          </cell>
          <cell r="K667">
            <v>710</v>
          </cell>
          <cell r="L667">
            <v>494</v>
          </cell>
          <cell r="M667">
            <v>325</v>
          </cell>
          <cell r="N667">
            <v>819</v>
          </cell>
        </row>
        <row r="668">
          <cell r="C668" t="str">
            <v>3184</v>
          </cell>
          <cell r="D668" t="str">
            <v>DeMotte Elementary School</v>
          </cell>
          <cell r="E668">
            <v>1</v>
          </cell>
          <cell r="F668">
            <v>7</v>
          </cell>
          <cell r="G668">
            <v>1</v>
          </cell>
          <cell r="H668">
            <v>89</v>
          </cell>
          <cell r="I668">
            <v>4</v>
          </cell>
          <cell r="K668">
            <v>552</v>
          </cell>
          <cell r="L668">
            <v>405</v>
          </cell>
          <cell r="M668">
            <v>249</v>
          </cell>
          <cell r="N668">
            <v>654</v>
          </cell>
        </row>
        <row r="669">
          <cell r="C669" t="str">
            <v>3197</v>
          </cell>
          <cell r="D669" t="str">
            <v>Wheatfield Elementary School</v>
          </cell>
          <cell r="E669">
            <v>2</v>
          </cell>
          <cell r="F669">
            <v>2</v>
          </cell>
          <cell r="G669">
            <v>1</v>
          </cell>
          <cell r="H669">
            <v>19</v>
          </cell>
          <cell r="I669">
            <v>4</v>
          </cell>
          <cell r="J669">
            <v>1</v>
          </cell>
          <cell r="K669">
            <v>309</v>
          </cell>
          <cell r="L669">
            <v>196</v>
          </cell>
          <cell r="M669">
            <v>142</v>
          </cell>
          <cell r="N669">
            <v>338</v>
          </cell>
        </row>
        <row r="670">
          <cell r="C670" t="str">
            <v>3198</v>
          </cell>
          <cell r="D670" t="str">
            <v>Kankakee Valley Intermediate Sch</v>
          </cell>
          <cell r="E670">
            <v>2</v>
          </cell>
          <cell r="F670">
            <v>1</v>
          </cell>
          <cell r="G670">
            <v>1</v>
          </cell>
          <cell r="H670">
            <v>56</v>
          </cell>
          <cell r="I670">
            <v>2</v>
          </cell>
          <cell r="K670">
            <v>467</v>
          </cell>
          <cell r="L670">
            <v>349</v>
          </cell>
          <cell r="M670">
            <v>180</v>
          </cell>
          <cell r="N670">
            <v>529</v>
          </cell>
        </row>
        <row r="671">
          <cell r="C671" t="str">
            <v>3201</v>
          </cell>
          <cell r="D671" t="str">
            <v>Rensselaer Central High School</v>
          </cell>
          <cell r="E671">
            <v>2</v>
          </cell>
          <cell r="F671">
            <v>2</v>
          </cell>
          <cell r="G671">
            <v>2</v>
          </cell>
          <cell r="H671">
            <v>34</v>
          </cell>
          <cell r="I671">
            <v>5</v>
          </cell>
          <cell r="K671">
            <v>486</v>
          </cell>
          <cell r="L671">
            <v>329</v>
          </cell>
          <cell r="M671">
            <v>202</v>
          </cell>
          <cell r="N671">
            <v>531</v>
          </cell>
        </row>
        <row r="672">
          <cell r="C672" t="str">
            <v>3205</v>
          </cell>
          <cell r="D672" t="str">
            <v>Van Rensselaer Elementary School</v>
          </cell>
          <cell r="E672">
            <v>1</v>
          </cell>
          <cell r="H672">
            <v>50</v>
          </cell>
          <cell r="I672">
            <v>10</v>
          </cell>
          <cell r="K672">
            <v>284</v>
          </cell>
          <cell r="L672">
            <v>162</v>
          </cell>
          <cell r="M672">
            <v>183</v>
          </cell>
          <cell r="N672">
            <v>345</v>
          </cell>
        </row>
        <row r="673">
          <cell r="C673" t="str">
            <v>3213</v>
          </cell>
          <cell r="D673" t="str">
            <v>Rensselaer Central Primary School</v>
          </cell>
          <cell r="H673">
            <v>44</v>
          </cell>
          <cell r="I673">
            <v>10</v>
          </cell>
          <cell r="K673">
            <v>356</v>
          </cell>
          <cell r="L673">
            <v>226</v>
          </cell>
          <cell r="M673">
            <v>184</v>
          </cell>
          <cell r="N673">
            <v>410</v>
          </cell>
        </row>
        <row r="674">
          <cell r="C674" t="str">
            <v>3221</v>
          </cell>
          <cell r="D674" t="str">
            <v>Rensselaer Middle School</v>
          </cell>
          <cell r="F674">
            <v>2</v>
          </cell>
          <cell r="G674">
            <v>2</v>
          </cell>
          <cell r="H674">
            <v>42</v>
          </cell>
          <cell r="I674">
            <v>7</v>
          </cell>
          <cell r="K674">
            <v>340</v>
          </cell>
          <cell r="L674">
            <v>215</v>
          </cell>
          <cell r="M674">
            <v>178</v>
          </cell>
          <cell r="N674">
            <v>393</v>
          </cell>
        </row>
        <row r="675">
          <cell r="C675" t="str">
            <v>3239</v>
          </cell>
          <cell r="D675" t="str">
            <v>Jay County High School</v>
          </cell>
          <cell r="E675">
            <v>1</v>
          </cell>
          <cell r="F675">
            <v>1</v>
          </cell>
          <cell r="G675">
            <v>2</v>
          </cell>
          <cell r="H675">
            <v>45</v>
          </cell>
          <cell r="I675">
            <v>27</v>
          </cell>
          <cell r="K675">
            <v>997</v>
          </cell>
          <cell r="L675">
            <v>551</v>
          </cell>
          <cell r="M675">
            <v>522</v>
          </cell>
          <cell r="N675">
            <v>1073</v>
          </cell>
        </row>
        <row r="676">
          <cell r="C676" t="str">
            <v>3241</v>
          </cell>
          <cell r="D676" t="str">
            <v>Bloomfield Elementary School</v>
          </cell>
          <cell r="E676">
            <v>1</v>
          </cell>
          <cell r="G676">
            <v>1</v>
          </cell>
          <cell r="H676">
            <v>7</v>
          </cell>
          <cell r="I676">
            <v>2</v>
          </cell>
          <cell r="K676">
            <v>238</v>
          </cell>
          <cell r="L676">
            <v>148</v>
          </cell>
          <cell r="M676">
            <v>101</v>
          </cell>
          <cell r="N676">
            <v>249</v>
          </cell>
        </row>
        <row r="677">
          <cell r="C677" t="str">
            <v>3247</v>
          </cell>
          <cell r="D677" t="str">
            <v>Redkey Elementary School</v>
          </cell>
          <cell r="H677">
            <v>2</v>
          </cell>
          <cell r="I677">
            <v>4</v>
          </cell>
          <cell r="K677">
            <v>166</v>
          </cell>
          <cell r="L677">
            <v>85</v>
          </cell>
          <cell r="M677">
            <v>87</v>
          </cell>
          <cell r="N677">
            <v>172</v>
          </cell>
        </row>
        <row r="678">
          <cell r="C678" t="str">
            <v>3257</v>
          </cell>
          <cell r="D678" t="str">
            <v>Pennville Elementary School</v>
          </cell>
          <cell r="H678">
            <v>2</v>
          </cell>
          <cell r="I678">
            <v>1</v>
          </cell>
          <cell r="K678">
            <v>73</v>
          </cell>
          <cell r="L678">
            <v>24</v>
          </cell>
          <cell r="M678">
            <v>52</v>
          </cell>
          <cell r="N678">
            <v>76</v>
          </cell>
        </row>
        <row r="679">
          <cell r="C679" t="str">
            <v>3265</v>
          </cell>
          <cell r="D679" t="str">
            <v>East Jay County Middle School</v>
          </cell>
          <cell r="F679">
            <v>3</v>
          </cell>
          <cell r="H679">
            <v>37</v>
          </cell>
          <cell r="I679">
            <v>15</v>
          </cell>
          <cell r="K679">
            <v>461</v>
          </cell>
          <cell r="L679">
            <v>253</v>
          </cell>
          <cell r="M679">
            <v>263</v>
          </cell>
          <cell r="N679">
            <v>516</v>
          </cell>
        </row>
        <row r="680">
          <cell r="C680" t="str">
            <v>3273</v>
          </cell>
          <cell r="D680" t="str">
            <v>General Shanks Elem School</v>
          </cell>
          <cell r="F680">
            <v>1</v>
          </cell>
          <cell r="H680">
            <v>20</v>
          </cell>
          <cell r="I680">
            <v>6</v>
          </cell>
          <cell r="K680">
            <v>288</v>
          </cell>
          <cell r="L680">
            <v>142</v>
          </cell>
          <cell r="M680">
            <v>173</v>
          </cell>
          <cell r="N680">
            <v>315</v>
          </cell>
        </row>
        <row r="681">
          <cell r="C681" t="str">
            <v>3277</v>
          </cell>
          <cell r="D681" t="str">
            <v>Judge Haynes Elementary School</v>
          </cell>
          <cell r="F681">
            <v>5</v>
          </cell>
          <cell r="H681">
            <v>30</v>
          </cell>
          <cell r="I681">
            <v>16</v>
          </cell>
          <cell r="K681">
            <v>170</v>
          </cell>
          <cell r="L681">
            <v>59</v>
          </cell>
          <cell r="M681">
            <v>162</v>
          </cell>
          <cell r="N681">
            <v>221</v>
          </cell>
        </row>
        <row r="682">
          <cell r="C682" t="str">
            <v>3285</v>
          </cell>
          <cell r="D682" t="str">
            <v>West Jay County Middle School</v>
          </cell>
          <cell r="G682">
            <v>1</v>
          </cell>
          <cell r="I682">
            <v>7</v>
          </cell>
          <cell r="K682">
            <v>237</v>
          </cell>
          <cell r="L682">
            <v>83</v>
          </cell>
          <cell r="M682">
            <v>162</v>
          </cell>
          <cell r="N682">
            <v>245</v>
          </cell>
        </row>
        <row r="683">
          <cell r="C683" t="str">
            <v>3287</v>
          </cell>
          <cell r="D683" t="str">
            <v>East Elementary School</v>
          </cell>
          <cell r="F683">
            <v>1</v>
          </cell>
          <cell r="H683">
            <v>12</v>
          </cell>
          <cell r="I683">
            <v>16</v>
          </cell>
          <cell r="K683">
            <v>270</v>
          </cell>
          <cell r="L683">
            <v>132</v>
          </cell>
          <cell r="M683">
            <v>167</v>
          </cell>
          <cell r="N683">
            <v>299</v>
          </cell>
        </row>
        <row r="684">
          <cell r="C684" t="str">
            <v>3289</v>
          </cell>
          <cell r="D684" t="str">
            <v>Westlawn Elementary School</v>
          </cell>
          <cell r="H684">
            <v>1</v>
          </cell>
          <cell r="I684">
            <v>8</v>
          </cell>
          <cell r="K684">
            <v>201</v>
          </cell>
          <cell r="L684">
            <v>72</v>
          </cell>
          <cell r="M684">
            <v>138</v>
          </cell>
          <cell r="N684">
            <v>210</v>
          </cell>
        </row>
        <row r="685">
          <cell r="C685" t="str">
            <v>3301</v>
          </cell>
          <cell r="D685" t="str">
            <v>Deputy Elementary School</v>
          </cell>
          <cell r="F685">
            <v>1</v>
          </cell>
          <cell r="I685">
            <v>2</v>
          </cell>
          <cell r="K685">
            <v>118</v>
          </cell>
          <cell r="L685">
            <v>58</v>
          </cell>
          <cell r="M685">
            <v>63</v>
          </cell>
          <cell r="N685">
            <v>121</v>
          </cell>
        </row>
        <row r="686">
          <cell r="C686" t="str">
            <v>3309</v>
          </cell>
          <cell r="D686" t="str">
            <v>Madison Consolidated High School</v>
          </cell>
          <cell r="E686">
            <v>1</v>
          </cell>
          <cell r="F686">
            <v>9</v>
          </cell>
          <cell r="G686">
            <v>19</v>
          </cell>
          <cell r="H686">
            <v>40</v>
          </cell>
          <cell r="I686">
            <v>28</v>
          </cell>
          <cell r="J686">
            <v>4</v>
          </cell>
          <cell r="K686">
            <v>865</v>
          </cell>
          <cell r="L686">
            <v>548</v>
          </cell>
          <cell r="M686">
            <v>418</v>
          </cell>
          <cell r="N686">
            <v>966</v>
          </cell>
        </row>
        <row r="687">
          <cell r="C687" t="str">
            <v>3313</v>
          </cell>
          <cell r="D687" t="str">
            <v>Madison Consolidated Jr High Sch</v>
          </cell>
          <cell r="E687">
            <v>1</v>
          </cell>
          <cell r="F687">
            <v>7</v>
          </cell>
          <cell r="G687">
            <v>7</v>
          </cell>
          <cell r="H687">
            <v>29</v>
          </cell>
          <cell r="I687">
            <v>23</v>
          </cell>
          <cell r="J687">
            <v>2</v>
          </cell>
          <cell r="K687">
            <v>600</v>
          </cell>
          <cell r="L687">
            <v>332</v>
          </cell>
          <cell r="M687">
            <v>337</v>
          </cell>
          <cell r="N687">
            <v>669</v>
          </cell>
        </row>
        <row r="688">
          <cell r="C688" t="str">
            <v>3321</v>
          </cell>
          <cell r="D688" t="str">
            <v>Rykers' Ridge Elementary School</v>
          </cell>
          <cell r="G688">
            <v>5</v>
          </cell>
          <cell r="H688">
            <v>4</v>
          </cell>
          <cell r="I688">
            <v>12</v>
          </cell>
          <cell r="K688">
            <v>204</v>
          </cell>
          <cell r="L688">
            <v>90</v>
          </cell>
          <cell r="M688">
            <v>135</v>
          </cell>
          <cell r="N688">
            <v>225</v>
          </cell>
        </row>
        <row r="689">
          <cell r="C689" t="str">
            <v>3327</v>
          </cell>
          <cell r="D689" t="str">
            <v>Madison Early Childhood Center</v>
          </cell>
          <cell r="E689">
            <v>1</v>
          </cell>
          <cell r="F689">
            <v>1</v>
          </cell>
          <cell r="G689">
            <v>1</v>
          </cell>
          <cell r="I689">
            <v>1</v>
          </cell>
          <cell r="K689">
            <v>75</v>
          </cell>
          <cell r="L689">
            <v>76</v>
          </cell>
          <cell r="M689">
            <v>3</v>
          </cell>
          <cell r="N689">
            <v>79</v>
          </cell>
        </row>
        <row r="690">
          <cell r="C690" t="str">
            <v>3329</v>
          </cell>
          <cell r="D690" t="str">
            <v>Lydia Middleton Elementary School</v>
          </cell>
          <cell r="F690">
            <v>2</v>
          </cell>
          <cell r="G690">
            <v>5</v>
          </cell>
          <cell r="H690">
            <v>9</v>
          </cell>
          <cell r="I690">
            <v>17</v>
          </cell>
          <cell r="J690">
            <v>1</v>
          </cell>
          <cell r="K690">
            <v>313</v>
          </cell>
          <cell r="L690">
            <v>195</v>
          </cell>
          <cell r="M690">
            <v>152</v>
          </cell>
          <cell r="N690">
            <v>347</v>
          </cell>
        </row>
        <row r="691">
          <cell r="C691" t="str">
            <v>3333</v>
          </cell>
          <cell r="D691" t="str">
            <v>Emery O Muncie Elementary School</v>
          </cell>
          <cell r="F691">
            <v>14</v>
          </cell>
          <cell r="G691">
            <v>6</v>
          </cell>
          <cell r="H691">
            <v>36</v>
          </cell>
          <cell r="I691">
            <v>22</v>
          </cell>
          <cell r="K691">
            <v>402</v>
          </cell>
          <cell r="L691">
            <v>180</v>
          </cell>
          <cell r="M691">
            <v>300</v>
          </cell>
          <cell r="N691">
            <v>480</v>
          </cell>
        </row>
        <row r="692">
          <cell r="C692" t="str">
            <v>3337</v>
          </cell>
          <cell r="D692" t="str">
            <v>Southwestern High School</v>
          </cell>
          <cell r="F692">
            <v>1</v>
          </cell>
          <cell r="G692">
            <v>1</v>
          </cell>
          <cell r="H692">
            <v>10</v>
          </cell>
          <cell r="I692">
            <v>5</v>
          </cell>
          <cell r="K692">
            <v>342</v>
          </cell>
          <cell r="L692">
            <v>194</v>
          </cell>
          <cell r="M692">
            <v>165</v>
          </cell>
          <cell r="N692">
            <v>359</v>
          </cell>
        </row>
        <row r="693">
          <cell r="C693" t="str">
            <v>3341</v>
          </cell>
          <cell r="D693" t="str">
            <v>Southwestern Elementary School</v>
          </cell>
          <cell r="F693">
            <v>2</v>
          </cell>
          <cell r="G693">
            <v>9</v>
          </cell>
          <cell r="H693">
            <v>39</v>
          </cell>
          <cell r="I693">
            <v>15</v>
          </cell>
          <cell r="K693">
            <v>576</v>
          </cell>
          <cell r="L693">
            <v>250</v>
          </cell>
          <cell r="M693">
            <v>391</v>
          </cell>
          <cell r="N693">
            <v>641</v>
          </cell>
        </row>
        <row r="694">
          <cell r="C694" t="str">
            <v>3343</v>
          </cell>
          <cell r="D694" t="str">
            <v>Southwestern Middle School</v>
          </cell>
          <cell r="G694">
            <v>2</v>
          </cell>
          <cell r="H694">
            <v>12</v>
          </cell>
          <cell r="I694">
            <v>13</v>
          </cell>
          <cell r="K694">
            <v>308</v>
          </cell>
          <cell r="L694">
            <v>145</v>
          </cell>
          <cell r="M694">
            <v>190</v>
          </cell>
          <cell r="N694">
            <v>335</v>
          </cell>
        </row>
        <row r="695">
          <cell r="C695" t="str">
            <v>3345</v>
          </cell>
          <cell r="D695" t="str">
            <v>Jennings County High School</v>
          </cell>
          <cell r="E695">
            <v>3</v>
          </cell>
          <cell r="G695">
            <v>7</v>
          </cell>
          <cell r="H695">
            <v>48</v>
          </cell>
          <cell r="I695">
            <v>28</v>
          </cell>
          <cell r="K695">
            <v>1246</v>
          </cell>
          <cell r="L695">
            <v>685</v>
          </cell>
          <cell r="M695">
            <v>647</v>
          </cell>
          <cell r="N695">
            <v>1332</v>
          </cell>
        </row>
        <row r="696">
          <cell r="C696" t="str">
            <v>3349</v>
          </cell>
          <cell r="D696" t="str">
            <v>Sand Creek Elementary School</v>
          </cell>
          <cell r="G696">
            <v>2</v>
          </cell>
          <cell r="H696">
            <v>57</v>
          </cell>
          <cell r="I696">
            <v>11</v>
          </cell>
          <cell r="K696">
            <v>359</v>
          </cell>
          <cell r="L696">
            <v>87</v>
          </cell>
          <cell r="M696">
            <v>342</v>
          </cell>
          <cell r="N696">
            <v>429</v>
          </cell>
        </row>
        <row r="697">
          <cell r="C697" t="str">
            <v>3357</v>
          </cell>
          <cell r="D697" t="str">
            <v>Scipio Elementary School</v>
          </cell>
          <cell r="H697">
            <v>14</v>
          </cell>
          <cell r="I697">
            <v>5</v>
          </cell>
          <cell r="K697">
            <v>305</v>
          </cell>
          <cell r="L697">
            <v>115</v>
          </cell>
          <cell r="M697">
            <v>209</v>
          </cell>
          <cell r="N697">
            <v>324</v>
          </cell>
        </row>
        <row r="698">
          <cell r="C698" t="str">
            <v>3361</v>
          </cell>
          <cell r="D698" t="str">
            <v>Graham Creek Elementary School</v>
          </cell>
          <cell r="G698">
            <v>2</v>
          </cell>
          <cell r="H698">
            <v>8</v>
          </cell>
          <cell r="I698">
            <v>6</v>
          </cell>
          <cell r="J698">
            <v>1</v>
          </cell>
          <cell r="K698">
            <v>297</v>
          </cell>
          <cell r="L698">
            <v>130</v>
          </cell>
          <cell r="M698">
            <v>184</v>
          </cell>
          <cell r="N698">
            <v>314</v>
          </cell>
        </row>
        <row r="699">
          <cell r="C699" t="str">
            <v>3385</v>
          </cell>
          <cell r="D699" t="str">
            <v>Hayden Elementary School</v>
          </cell>
          <cell r="G699">
            <v>2</v>
          </cell>
          <cell r="H699">
            <v>14</v>
          </cell>
          <cell r="I699">
            <v>2</v>
          </cell>
          <cell r="K699">
            <v>270</v>
          </cell>
          <cell r="L699">
            <v>146</v>
          </cell>
          <cell r="M699">
            <v>142</v>
          </cell>
          <cell r="N699">
            <v>288</v>
          </cell>
        </row>
        <row r="700">
          <cell r="C700" t="str">
            <v>3389</v>
          </cell>
          <cell r="D700" t="str">
            <v>Brush Creek Elementary School</v>
          </cell>
          <cell r="G700">
            <v>1</v>
          </cell>
          <cell r="H700">
            <v>15</v>
          </cell>
          <cell r="I700">
            <v>13</v>
          </cell>
          <cell r="K700">
            <v>333</v>
          </cell>
          <cell r="L700">
            <v>125</v>
          </cell>
          <cell r="M700">
            <v>237</v>
          </cell>
          <cell r="N700">
            <v>362</v>
          </cell>
        </row>
        <row r="701">
          <cell r="C701" t="str">
            <v>3393</v>
          </cell>
          <cell r="D701" t="str">
            <v>Jennings County Middle School</v>
          </cell>
          <cell r="E701">
            <v>2</v>
          </cell>
          <cell r="H701">
            <v>37</v>
          </cell>
          <cell r="I701">
            <v>15</v>
          </cell>
          <cell r="K701">
            <v>593</v>
          </cell>
          <cell r="L701">
            <v>270</v>
          </cell>
          <cell r="M701">
            <v>377</v>
          </cell>
          <cell r="N701">
            <v>647</v>
          </cell>
        </row>
        <row r="702">
          <cell r="C702" t="str">
            <v>3397</v>
          </cell>
          <cell r="D702" t="str">
            <v>North Vernon Elementary School</v>
          </cell>
          <cell r="E702">
            <v>2</v>
          </cell>
          <cell r="F702">
            <v>5</v>
          </cell>
          <cell r="G702">
            <v>4</v>
          </cell>
          <cell r="H702">
            <v>57</v>
          </cell>
          <cell r="I702">
            <v>23</v>
          </cell>
          <cell r="K702">
            <v>613</v>
          </cell>
          <cell r="L702">
            <v>240</v>
          </cell>
          <cell r="M702">
            <v>464</v>
          </cell>
          <cell r="N702">
            <v>704</v>
          </cell>
        </row>
        <row r="703">
          <cell r="C703" t="str">
            <v>3401</v>
          </cell>
          <cell r="D703" t="str">
            <v>Clark Elementary School</v>
          </cell>
          <cell r="E703">
            <v>1</v>
          </cell>
          <cell r="F703">
            <v>137</v>
          </cell>
          <cell r="G703">
            <v>19</v>
          </cell>
          <cell r="H703">
            <v>30</v>
          </cell>
          <cell r="I703">
            <v>28</v>
          </cell>
          <cell r="J703">
            <v>1</v>
          </cell>
          <cell r="K703">
            <v>365</v>
          </cell>
          <cell r="L703">
            <v>296</v>
          </cell>
          <cell r="M703">
            <v>285</v>
          </cell>
          <cell r="N703">
            <v>581</v>
          </cell>
        </row>
        <row r="704">
          <cell r="C704" t="str">
            <v>3421</v>
          </cell>
          <cell r="D704" t="str">
            <v>Whiteland Community High School</v>
          </cell>
          <cell r="E704">
            <v>4</v>
          </cell>
          <cell r="F704">
            <v>107</v>
          </cell>
          <cell r="G704">
            <v>47</v>
          </cell>
          <cell r="H704">
            <v>90</v>
          </cell>
          <cell r="I704">
            <v>60</v>
          </cell>
          <cell r="K704">
            <v>1540</v>
          </cell>
          <cell r="L704">
            <v>1096</v>
          </cell>
          <cell r="M704">
            <v>752</v>
          </cell>
          <cell r="N704">
            <v>1848</v>
          </cell>
        </row>
        <row r="705">
          <cell r="C705" t="str">
            <v>3422</v>
          </cell>
          <cell r="D705" t="str">
            <v>Grassy Creek Elementary School</v>
          </cell>
          <cell r="E705">
            <v>3</v>
          </cell>
          <cell r="F705">
            <v>68</v>
          </cell>
          <cell r="G705">
            <v>37</v>
          </cell>
          <cell r="H705">
            <v>53</v>
          </cell>
          <cell r="I705">
            <v>63</v>
          </cell>
          <cell r="J705">
            <v>1</v>
          </cell>
          <cell r="K705">
            <v>629</v>
          </cell>
          <cell r="L705">
            <v>477</v>
          </cell>
          <cell r="M705">
            <v>377</v>
          </cell>
          <cell r="N705">
            <v>854</v>
          </cell>
        </row>
        <row r="706">
          <cell r="C706" t="str">
            <v>3423</v>
          </cell>
          <cell r="D706" t="str">
            <v>Sawmill Woods Elementary School</v>
          </cell>
          <cell r="F706">
            <v>6</v>
          </cell>
          <cell r="G706">
            <v>1</v>
          </cell>
          <cell r="H706">
            <v>4</v>
          </cell>
          <cell r="I706">
            <v>1</v>
          </cell>
          <cell r="J706">
            <v>1</v>
          </cell>
          <cell r="K706">
            <v>85</v>
          </cell>
          <cell r="L706">
            <v>78</v>
          </cell>
          <cell r="M706">
            <v>20</v>
          </cell>
          <cell r="N706">
            <v>98</v>
          </cell>
        </row>
        <row r="707">
          <cell r="C707" t="str">
            <v>3425</v>
          </cell>
          <cell r="D707" t="str">
            <v>Whiteland Elementary School</v>
          </cell>
          <cell r="G707">
            <v>1</v>
          </cell>
          <cell r="H707">
            <v>20</v>
          </cell>
          <cell r="I707">
            <v>14</v>
          </cell>
          <cell r="K707">
            <v>411</v>
          </cell>
          <cell r="L707">
            <v>249</v>
          </cell>
          <cell r="M707">
            <v>197</v>
          </cell>
          <cell r="N707">
            <v>446</v>
          </cell>
        </row>
        <row r="708">
          <cell r="C708" t="str">
            <v>3427</v>
          </cell>
          <cell r="D708" t="str">
            <v>Clark Pleasant Middle School</v>
          </cell>
          <cell r="E708">
            <v>7</v>
          </cell>
          <cell r="F708">
            <v>90</v>
          </cell>
          <cell r="G708">
            <v>53</v>
          </cell>
          <cell r="H708">
            <v>79</v>
          </cell>
          <cell r="I708">
            <v>84</v>
          </cell>
          <cell r="K708">
            <v>1218</v>
          </cell>
          <cell r="L708">
            <v>820</v>
          </cell>
          <cell r="M708">
            <v>711</v>
          </cell>
          <cell r="N708">
            <v>1531</v>
          </cell>
        </row>
        <row r="709">
          <cell r="C709" t="str">
            <v>3429</v>
          </cell>
          <cell r="D709" t="str">
            <v>Break-O-Day Elementary School</v>
          </cell>
          <cell r="F709">
            <v>7</v>
          </cell>
          <cell r="G709">
            <v>2</v>
          </cell>
          <cell r="H709">
            <v>20</v>
          </cell>
          <cell r="I709">
            <v>19</v>
          </cell>
          <cell r="K709">
            <v>400</v>
          </cell>
          <cell r="L709">
            <v>223</v>
          </cell>
          <cell r="M709">
            <v>225</v>
          </cell>
          <cell r="N709">
            <v>448</v>
          </cell>
        </row>
        <row r="710">
          <cell r="C710" t="str">
            <v>3430</v>
          </cell>
          <cell r="D710" t="str">
            <v>Pleasant Crossing Elementary</v>
          </cell>
          <cell r="E710">
            <v>1</v>
          </cell>
          <cell r="F710">
            <v>25</v>
          </cell>
          <cell r="G710">
            <v>22</v>
          </cell>
          <cell r="H710">
            <v>44</v>
          </cell>
          <cell r="I710">
            <v>44</v>
          </cell>
          <cell r="J710">
            <v>1</v>
          </cell>
          <cell r="K710">
            <v>628</v>
          </cell>
          <cell r="L710">
            <v>366</v>
          </cell>
          <cell r="M710">
            <v>399</v>
          </cell>
          <cell r="N710">
            <v>765</v>
          </cell>
        </row>
        <row r="711">
          <cell r="C711" t="str">
            <v>3434</v>
          </cell>
          <cell r="D711" t="str">
            <v>Sugar Grove Elementary School</v>
          </cell>
          <cell r="F711">
            <v>30</v>
          </cell>
          <cell r="G711">
            <v>24</v>
          </cell>
          <cell r="H711">
            <v>40</v>
          </cell>
          <cell r="I711">
            <v>24</v>
          </cell>
          <cell r="J711">
            <v>3</v>
          </cell>
          <cell r="K711">
            <v>661</v>
          </cell>
          <cell r="L711">
            <v>620</v>
          </cell>
          <cell r="M711">
            <v>162</v>
          </cell>
          <cell r="N711">
            <v>782</v>
          </cell>
        </row>
        <row r="712">
          <cell r="C712" t="str">
            <v>3435</v>
          </cell>
          <cell r="D712" t="str">
            <v>Center Grove Elementary School</v>
          </cell>
          <cell r="E712">
            <v>2</v>
          </cell>
          <cell r="F712">
            <v>54</v>
          </cell>
          <cell r="G712">
            <v>8</v>
          </cell>
          <cell r="H712">
            <v>29</v>
          </cell>
          <cell r="I712">
            <v>27</v>
          </cell>
          <cell r="J712">
            <v>2</v>
          </cell>
          <cell r="K712">
            <v>739</v>
          </cell>
          <cell r="L712">
            <v>770</v>
          </cell>
          <cell r="M712">
            <v>91</v>
          </cell>
          <cell r="N712">
            <v>861</v>
          </cell>
        </row>
        <row r="713">
          <cell r="C713" t="str">
            <v>3437</v>
          </cell>
          <cell r="D713" t="str">
            <v>Center Grove High School</v>
          </cell>
          <cell r="E713">
            <v>1</v>
          </cell>
          <cell r="F713">
            <v>72</v>
          </cell>
          <cell r="G713">
            <v>46</v>
          </cell>
          <cell r="H713">
            <v>96</v>
          </cell>
          <cell r="I713">
            <v>76</v>
          </cell>
          <cell r="J713">
            <v>2</v>
          </cell>
          <cell r="K713">
            <v>2207</v>
          </cell>
          <cell r="L713">
            <v>2083</v>
          </cell>
          <cell r="M713">
            <v>417</v>
          </cell>
          <cell r="N713">
            <v>2500</v>
          </cell>
        </row>
        <row r="714">
          <cell r="C714" t="str">
            <v>3439</v>
          </cell>
          <cell r="D714" t="str">
            <v>Maple Grove Elementary School</v>
          </cell>
          <cell r="E714">
            <v>1</v>
          </cell>
          <cell r="F714">
            <v>26</v>
          </cell>
          <cell r="G714">
            <v>13</v>
          </cell>
          <cell r="H714">
            <v>34</v>
          </cell>
          <cell r="I714">
            <v>15</v>
          </cell>
          <cell r="J714">
            <v>4</v>
          </cell>
          <cell r="K714">
            <v>682</v>
          </cell>
          <cell r="L714">
            <v>619</v>
          </cell>
          <cell r="M714">
            <v>156</v>
          </cell>
          <cell r="N714">
            <v>775</v>
          </cell>
        </row>
        <row r="715">
          <cell r="C715" t="str">
            <v>3440</v>
          </cell>
          <cell r="D715" t="str">
            <v>North Grove Elementary School</v>
          </cell>
          <cell r="E715">
            <v>1</v>
          </cell>
          <cell r="F715">
            <v>35</v>
          </cell>
          <cell r="G715">
            <v>9</v>
          </cell>
          <cell r="H715">
            <v>40</v>
          </cell>
          <cell r="I715">
            <v>23</v>
          </cell>
          <cell r="K715">
            <v>575</v>
          </cell>
          <cell r="L715">
            <v>418</v>
          </cell>
          <cell r="M715">
            <v>265</v>
          </cell>
          <cell r="N715">
            <v>683</v>
          </cell>
        </row>
        <row r="716">
          <cell r="C716" t="str">
            <v>3441</v>
          </cell>
          <cell r="D716" t="str">
            <v>Center Grove Middle School Central</v>
          </cell>
          <cell r="E716">
            <v>4</v>
          </cell>
          <cell r="F716">
            <v>40</v>
          </cell>
          <cell r="G716">
            <v>20</v>
          </cell>
          <cell r="H716">
            <v>41</v>
          </cell>
          <cell r="I716">
            <v>16</v>
          </cell>
          <cell r="J716">
            <v>2</v>
          </cell>
          <cell r="K716">
            <v>729</v>
          </cell>
          <cell r="L716">
            <v>711</v>
          </cell>
          <cell r="M716">
            <v>141</v>
          </cell>
          <cell r="N716">
            <v>852</v>
          </cell>
        </row>
        <row r="717">
          <cell r="C717" t="str">
            <v>3443</v>
          </cell>
          <cell r="D717" t="str">
            <v>Center Grove Middle School North</v>
          </cell>
          <cell r="F717">
            <v>39</v>
          </cell>
          <cell r="G717">
            <v>9</v>
          </cell>
          <cell r="H717">
            <v>43</v>
          </cell>
          <cell r="I717">
            <v>30</v>
          </cell>
          <cell r="J717">
            <v>1</v>
          </cell>
          <cell r="K717">
            <v>915</v>
          </cell>
          <cell r="L717">
            <v>807</v>
          </cell>
          <cell r="M717">
            <v>230</v>
          </cell>
          <cell r="N717">
            <v>1037</v>
          </cell>
        </row>
        <row r="718">
          <cell r="C718" t="str">
            <v>3444</v>
          </cell>
          <cell r="D718" t="str">
            <v>Pleasant Grove Elementary School</v>
          </cell>
          <cell r="E718">
            <v>2</v>
          </cell>
          <cell r="F718">
            <v>22</v>
          </cell>
          <cell r="G718">
            <v>13</v>
          </cell>
          <cell r="H718">
            <v>17</v>
          </cell>
          <cell r="I718">
            <v>21</v>
          </cell>
          <cell r="J718">
            <v>1</v>
          </cell>
          <cell r="K718">
            <v>614</v>
          </cell>
          <cell r="L718">
            <v>573</v>
          </cell>
          <cell r="M718">
            <v>117</v>
          </cell>
          <cell r="N718">
            <v>690</v>
          </cell>
        </row>
        <row r="719">
          <cell r="C719" t="str">
            <v>3447</v>
          </cell>
          <cell r="D719" t="str">
            <v>Edinburgh Community High School</v>
          </cell>
          <cell r="H719">
            <v>12</v>
          </cell>
          <cell r="I719">
            <v>11</v>
          </cell>
          <cell r="K719">
            <v>246</v>
          </cell>
          <cell r="L719">
            <v>125</v>
          </cell>
          <cell r="M719">
            <v>144</v>
          </cell>
          <cell r="N719">
            <v>269</v>
          </cell>
        </row>
        <row r="720">
          <cell r="C720" t="str">
            <v>3449</v>
          </cell>
          <cell r="D720" t="str">
            <v>Edinburgh Comm Middle School</v>
          </cell>
          <cell r="F720">
            <v>1</v>
          </cell>
          <cell r="H720">
            <v>8</v>
          </cell>
          <cell r="I720">
            <v>11</v>
          </cell>
          <cell r="K720">
            <v>185</v>
          </cell>
          <cell r="L720">
            <v>67</v>
          </cell>
          <cell r="M720">
            <v>138</v>
          </cell>
          <cell r="N720">
            <v>205</v>
          </cell>
        </row>
        <row r="721">
          <cell r="C721" t="str">
            <v>3452</v>
          </cell>
          <cell r="D721" t="str">
            <v>East Side Elementary School</v>
          </cell>
          <cell r="E721">
            <v>1</v>
          </cell>
          <cell r="F721">
            <v>3</v>
          </cell>
          <cell r="H721">
            <v>47</v>
          </cell>
          <cell r="I721">
            <v>19</v>
          </cell>
          <cell r="K721">
            <v>367</v>
          </cell>
          <cell r="L721">
            <v>138</v>
          </cell>
          <cell r="M721">
            <v>299</v>
          </cell>
          <cell r="N721">
            <v>437</v>
          </cell>
        </row>
        <row r="722">
          <cell r="C722" t="str">
            <v>3413</v>
          </cell>
          <cell r="D722" t="str">
            <v>Needham Elementary School</v>
          </cell>
          <cell r="E722">
            <v>1</v>
          </cell>
          <cell r="F722">
            <v>8</v>
          </cell>
          <cell r="G722">
            <v>11</v>
          </cell>
          <cell r="H722">
            <v>18</v>
          </cell>
          <cell r="I722">
            <v>13</v>
          </cell>
          <cell r="K722">
            <v>354</v>
          </cell>
          <cell r="L722">
            <v>215</v>
          </cell>
          <cell r="M722">
            <v>190</v>
          </cell>
          <cell r="N722">
            <v>405</v>
          </cell>
        </row>
        <row r="723">
          <cell r="C723" t="str">
            <v>3433</v>
          </cell>
          <cell r="D723" t="str">
            <v>Union Elementary School</v>
          </cell>
          <cell r="F723">
            <v>1</v>
          </cell>
          <cell r="H723">
            <v>6</v>
          </cell>
          <cell r="I723">
            <v>5</v>
          </cell>
          <cell r="K723">
            <v>144</v>
          </cell>
          <cell r="L723">
            <v>104</v>
          </cell>
          <cell r="M723">
            <v>52</v>
          </cell>
          <cell r="N723">
            <v>156</v>
          </cell>
        </row>
        <row r="724">
          <cell r="C724" t="str">
            <v>3445</v>
          </cell>
          <cell r="D724" t="str">
            <v>Franklin Community High School</v>
          </cell>
          <cell r="E724">
            <v>2</v>
          </cell>
          <cell r="F724">
            <v>23</v>
          </cell>
          <cell r="G724">
            <v>28</v>
          </cell>
          <cell r="H724">
            <v>72</v>
          </cell>
          <cell r="I724">
            <v>42</v>
          </cell>
          <cell r="J724">
            <v>1</v>
          </cell>
          <cell r="K724">
            <v>1365</v>
          </cell>
          <cell r="L724">
            <v>1001</v>
          </cell>
          <cell r="M724">
            <v>532</v>
          </cell>
          <cell r="N724">
            <v>1533</v>
          </cell>
        </row>
        <row r="725">
          <cell r="C725" t="str">
            <v>3457</v>
          </cell>
          <cell r="D725" t="str">
            <v>Franklin Community Middle School</v>
          </cell>
          <cell r="E725">
            <v>1</v>
          </cell>
          <cell r="F725">
            <v>11</v>
          </cell>
          <cell r="G725">
            <v>10</v>
          </cell>
          <cell r="H725">
            <v>38</v>
          </cell>
          <cell r="I725">
            <v>32</v>
          </cell>
          <cell r="J725">
            <v>2</v>
          </cell>
          <cell r="K725">
            <v>685</v>
          </cell>
          <cell r="L725">
            <v>452</v>
          </cell>
          <cell r="M725">
            <v>327</v>
          </cell>
          <cell r="N725">
            <v>779</v>
          </cell>
        </row>
        <row r="726">
          <cell r="C726" t="str">
            <v>3458</v>
          </cell>
          <cell r="D726" t="str">
            <v>Custer Baker Intermediate School</v>
          </cell>
          <cell r="E726">
            <v>1</v>
          </cell>
          <cell r="F726">
            <v>12</v>
          </cell>
          <cell r="G726">
            <v>21</v>
          </cell>
          <cell r="H726">
            <v>36</v>
          </cell>
          <cell r="I726">
            <v>31</v>
          </cell>
          <cell r="J726">
            <v>2</v>
          </cell>
          <cell r="K726">
            <v>680</v>
          </cell>
          <cell r="L726">
            <v>458</v>
          </cell>
          <cell r="M726">
            <v>325</v>
          </cell>
          <cell r="N726">
            <v>783</v>
          </cell>
        </row>
        <row r="727">
          <cell r="C727" t="str">
            <v>3461</v>
          </cell>
          <cell r="D727" t="str">
            <v>Northwood Elementary School</v>
          </cell>
          <cell r="E727">
            <v>1</v>
          </cell>
          <cell r="F727">
            <v>4</v>
          </cell>
          <cell r="G727">
            <v>11</v>
          </cell>
          <cell r="H727">
            <v>34</v>
          </cell>
          <cell r="I727">
            <v>28</v>
          </cell>
          <cell r="J727">
            <v>1</v>
          </cell>
          <cell r="K727">
            <v>397</v>
          </cell>
          <cell r="L727">
            <v>230</v>
          </cell>
          <cell r="M727">
            <v>246</v>
          </cell>
          <cell r="N727">
            <v>476</v>
          </cell>
        </row>
        <row r="728">
          <cell r="C728" t="str">
            <v>3465</v>
          </cell>
          <cell r="D728" t="str">
            <v>Webb Elementary School</v>
          </cell>
          <cell r="G728">
            <v>1</v>
          </cell>
          <cell r="H728">
            <v>28</v>
          </cell>
          <cell r="I728">
            <v>18</v>
          </cell>
          <cell r="J728">
            <v>1</v>
          </cell>
          <cell r="K728">
            <v>252</v>
          </cell>
          <cell r="L728">
            <v>125</v>
          </cell>
          <cell r="M728">
            <v>175</v>
          </cell>
          <cell r="N728">
            <v>300</v>
          </cell>
        </row>
        <row r="729">
          <cell r="C729" t="str">
            <v>3467</v>
          </cell>
          <cell r="D729" t="str">
            <v>Creekside Elementary School</v>
          </cell>
          <cell r="E729">
            <v>2</v>
          </cell>
          <cell r="F729">
            <v>6</v>
          </cell>
          <cell r="G729">
            <v>14</v>
          </cell>
          <cell r="H729">
            <v>22</v>
          </cell>
          <cell r="I729">
            <v>35</v>
          </cell>
          <cell r="K729">
            <v>493</v>
          </cell>
          <cell r="L729">
            <v>358</v>
          </cell>
          <cell r="M729">
            <v>214</v>
          </cell>
          <cell r="N729">
            <v>572</v>
          </cell>
        </row>
        <row r="730">
          <cell r="C730" t="str">
            <v>3473</v>
          </cell>
          <cell r="D730" t="str">
            <v>Greenwood Community High Sch</v>
          </cell>
          <cell r="E730">
            <v>4</v>
          </cell>
          <cell r="F730">
            <v>31</v>
          </cell>
          <cell r="G730">
            <v>32</v>
          </cell>
          <cell r="H730">
            <v>94</v>
          </cell>
          <cell r="I730">
            <v>57</v>
          </cell>
          <cell r="J730">
            <v>2</v>
          </cell>
          <cell r="K730">
            <v>993</v>
          </cell>
          <cell r="L730">
            <v>786</v>
          </cell>
          <cell r="M730">
            <v>427</v>
          </cell>
          <cell r="N730">
            <v>1213</v>
          </cell>
        </row>
        <row r="731">
          <cell r="C731" t="str">
            <v>3475</v>
          </cell>
          <cell r="D731" t="str">
            <v>Greenwood Middle School</v>
          </cell>
          <cell r="E731">
            <v>2</v>
          </cell>
          <cell r="F731">
            <v>17</v>
          </cell>
          <cell r="G731">
            <v>29</v>
          </cell>
          <cell r="H731">
            <v>89</v>
          </cell>
          <cell r="I731">
            <v>50</v>
          </cell>
          <cell r="K731">
            <v>709</v>
          </cell>
          <cell r="L731">
            <v>487</v>
          </cell>
          <cell r="M731">
            <v>409</v>
          </cell>
          <cell r="N731">
            <v>896</v>
          </cell>
        </row>
        <row r="732">
          <cell r="C732" t="str">
            <v>3477</v>
          </cell>
          <cell r="D732" t="str">
            <v>Greenwood Northeast Elementary Sch</v>
          </cell>
          <cell r="E732">
            <v>1</v>
          </cell>
          <cell r="F732">
            <v>5</v>
          </cell>
          <cell r="G732">
            <v>19</v>
          </cell>
          <cell r="H732">
            <v>41</v>
          </cell>
          <cell r="I732">
            <v>29</v>
          </cell>
          <cell r="K732">
            <v>284</v>
          </cell>
          <cell r="L732">
            <v>101</v>
          </cell>
          <cell r="M732">
            <v>278</v>
          </cell>
          <cell r="N732">
            <v>379</v>
          </cell>
        </row>
        <row r="733">
          <cell r="C733" t="str">
            <v>3479</v>
          </cell>
          <cell r="D733" t="str">
            <v>Westwood Elementary School</v>
          </cell>
          <cell r="F733">
            <v>7</v>
          </cell>
          <cell r="G733">
            <v>14</v>
          </cell>
          <cell r="H733">
            <v>23</v>
          </cell>
          <cell r="I733">
            <v>26</v>
          </cell>
          <cell r="J733">
            <v>1</v>
          </cell>
          <cell r="K733">
            <v>397</v>
          </cell>
          <cell r="L733">
            <v>337</v>
          </cell>
          <cell r="M733">
            <v>131</v>
          </cell>
          <cell r="N733">
            <v>468</v>
          </cell>
        </row>
        <row r="734">
          <cell r="C734" t="str">
            <v>3481</v>
          </cell>
          <cell r="D734" t="str">
            <v>V O Isom Central Elem School</v>
          </cell>
          <cell r="F734">
            <v>7</v>
          </cell>
          <cell r="G734">
            <v>11</v>
          </cell>
          <cell r="H734">
            <v>44</v>
          </cell>
          <cell r="I734">
            <v>39</v>
          </cell>
          <cell r="K734">
            <v>323</v>
          </cell>
          <cell r="L734">
            <v>142</v>
          </cell>
          <cell r="M734">
            <v>282</v>
          </cell>
          <cell r="N734">
            <v>424</v>
          </cell>
        </row>
        <row r="735">
          <cell r="C735" t="str">
            <v>3483</v>
          </cell>
          <cell r="D735" t="str">
            <v>Southwest Elementary School</v>
          </cell>
          <cell r="E735">
            <v>1</v>
          </cell>
          <cell r="F735">
            <v>8</v>
          </cell>
          <cell r="G735">
            <v>24</v>
          </cell>
          <cell r="H735">
            <v>51</v>
          </cell>
          <cell r="I735">
            <v>42</v>
          </cell>
          <cell r="K735">
            <v>396</v>
          </cell>
          <cell r="L735">
            <v>299</v>
          </cell>
          <cell r="M735">
            <v>223</v>
          </cell>
          <cell r="N735">
            <v>522</v>
          </cell>
        </row>
        <row r="736">
          <cell r="C736" t="str">
            <v>3409</v>
          </cell>
          <cell r="D736" t="str">
            <v>Indian Creek Elementary School</v>
          </cell>
          <cell r="G736">
            <v>3</v>
          </cell>
          <cell r="H736">
            <v>6</v>
          </cell>
          <cell r="I736">
            <v>8</v>
          </cell>
          <cell r="J736">
            <v>1</v>
          </cell>
          <cell r="K736">
            <v>377</v>
          </cell>
          <cell r="L736">
            <v>269</v>
          </cell>
          <cell r="M736">
            <v>126</v>
          </cell>
          <cell r="N736">
            <v>395</v>
          </cell>
        </row>
        <row r="737">
          <cell r="C737" t="str">
            <v>3411</v>
          </cell>
          <cell r="D737" t="str">
            <v>Indian Creek Intermediate School</v>
          </cell>
          <cell r="G737">
            <v>1</v>
          </cell>
          <cell r="H737">
            <v>9</v>
          </cell>
          <cell r="I737">
            <v>7</v>
          </cell>
          <cell r="K737">
            <v>360</v>
          </cell>
          <cell r="L737">
            <v>262</v>
          </cell>
          <cell r="M737">
            <v>115</v>
          </cell>
          <cell r="N737">
            <v>377</v>
          </cell>
        </row>
        <row r="738">
          <cell r="C738" t="str">
            <v>3418</v>
          </cell>
          <cell r="D738" t="str">
            <v>Indian Creek Middle School</v>
          </cell>
          <cell r="G738">
            <v>4</v>
          </cell>
          <cell r="H738">
            <v>9</v>
          </cell>
          <cell r="I738">
            <v>3</v>
          </cell>
          <cell r="K738">
            <v>409</v>
          </cell>
          <cell r="L738">
            <v>289</v>
          </cell>
          <cell r="M738">
            <v>136</v>
          </cell>
          <cell r="N738">
            <v>425</v>
          </cell>
        </row>
        <row r="739">
          <cell r="C739" t="str">
            <v>3419</v>
          </cell>
          <cell r="D739" t="str">
            <v>Indian Creek Sr High School</v>
          </cell>
          <cell r="F739">
            <v>6</v>
          </cell>
          <cell r="G739">
            <v>2</v>
          </cell>
          <cell r="H739">
            <v>10</v>
          </cell>
          <cell r="I739">
            <v>10</v>
          </cell>
          <cell r="K739">
            <v>603</v>
          </cell>
          <cell r="L739">
            <v>473</v>
          </cell>
          <cell r="M739">
            <v>158</v>
          </cell>
          <cell r="N739">
            <v>631</v>
          </cell>
        </row>
        <row r="740">
          <cell r="C740" t="str">
            <v>3521</v>
          </cell>
          <cell r="D740" t="str">
            <v>North Knox Primary School</v>
          </cell>
          <cell r="E740">
            <v>1</v>
          </cell>
          <cell r="G740">
            <v>2</v>
          </cell>
          <cell r="H740">
            <v>13</v>
          </cell>
          <cell r="I740">
            <v>3</v>
          </cell>
          <cell r="K740">
            <v>283</v>
          </cell>
          <cell r="L740">
            <v>148</v>
          </cell>
          <cell r="M740">
            <v>154</v>
          </cell>
          <cell r="N740">
            <v>302</v>
          </cell>
        </row>
        <row r="741">
          <cell r="C741" t="str">
            <v>3537</v>
          </cell>
          <cell r="D741" t="str">
            <v>North Knox Jr-Sr High School</v>
          </cell>
          <cell r="E741">
            <v>1</v>
          </cell>
          <cell r="G741">
            <v>6</v>
          </cell>
          <cell r="H741">
            <v>13</v>
          </cell>
          <cell r="I741">
            <v>3</v>
          </cell>
          <cell r="K741">
            <v>572</v>
          </cell>
          <cell r="L741">
            <v>271</v>
          </cell>
          <cell r="M741">
            <v>324</v>
          </cell>
          <cell r="N741">
            <v>595</v>
          </cell>
        </row>
        <row r="742">
          <cell r="C742" t="str">
            <v>3545</v>
          </cell>
          <cell r="D742" t="str">
            <v>North Knox Intermediate</v>
          </cell>
          <cell r="H742">
            <v>11</v>
          </cell>
          <cell r="I742">
            <v>4</v>
          </cell>
          <cell r="K742">
            <v>412</v>
          </cell>
          <cell r="L742">
            <v>185</v>
          </cell>
          <cell r="M742">
            <v>242</v>
          </cell>
          <cell r="N742">
            <v>427</v>
          </cell>
        </row>
        <row r="743">
          <cell r="C743" t="str">
            <v>3489</v>
          </cell>
          <cell r="D743" t="str">
            <v>South Knox Elementary School</v>
          </cell>
          <cell r="F743">
            <v>2</v>
          </cell>
          <cell r="G743">
            <v>2</v>
          </cell>
          <cell r="H743">
            <v>7</v>
          </cell>
          <cell r="I743">
            <v>8</v>
          </cell>
          <cell r="K743">
            <v>679</v>
          </cell>
          <cell r="L743">
            <v>470</v>
          </cell>
          <cell r="M743">
            <v>228</v>
          </cell>
          <cell r="N743">
            <v>698</v>
          </cell>
        </row>
        <row r="744">
          <cell r="C744" t="str">
            <v>3490</v>
          </cell>
          <cell r="D744" t="str">
            <v>South Knox Middle-High School</v>
          </cell>
          <cell r="E744">
            <v>1</v>
          </cell>
          <cell r="F744">
            <v>1</v>
          </cell>
          <cell r="G744">
            <v>1</v>
          </cell>
          <cell r="H744">
            <v>10</v>
          </cell>
          <cell r="I744">
            <v>4</v>
          </cell>
          <cell r="K744">
            <v>526</v>
          </cell>
          <cell r="L744">
            <v>398</v>
          </cell>
          <cell r="M744">
            <v>145</v>
          </cell>
          <cell r="N744">
            <v>543</v>
          </cell>
        </row>
        <row r="745">
          <cell r="C745" t="str">
            <v>3509</v>
          </cell>
          <cell r="D745" t="str">
            <v>Benjamin Franklin Elementary Sch</v>
          </cell>
          <cell r="F745">
            <v>4</v>
          </cell>
          <cell r="G745">
            <v>7</v>
          </cell>
          <cell r="H745">
            <v>5</v>
          </cell>
          <cell r="I745">
            <v>33</v>
          </cell>
          <cell r="K745">
            <v>442</v>
          </cell>
          <cell r="L745">
            <v>252</v>
          </cell>
          <cell r="M745">
            <v>239</v>
          </cell>
          <cell r="N745">
            <v>491</v>
          </cell>
        </row>
        <row r="746">
          <cell r="C746" t="str">
            <v>3553</v>
          </cell>
          <cell r="D746" t="str">
            <v>Lincoln High School</v>
          </cell>
          <cell r="E746">
            <v>1</v>
          </cell>
          <cell r="F746">
            <v>7</v>
          </cell>
          <cell r="G746">
            <v>12</v>
          </cell>
          <cell r="H746">
            <v>27</v>
          </cell>
          <cell r="I746">
            <v>36</v>
          </cell>
          <cell r="J746">
            <v>1</v>
          </cell>
          <cell r="K746">
            <v>632</v>
          </cell>
          <cell r="L746">
            <v>376</v>
          </cell>
          <cell r="M746">
            <v>340</v>
          </cell>
          <cell r="N746">
            <v>716</v>
          </cell>
        </row>
        <row r="747">
          <cell r="C747" t="str">
            <v>3557</v>
          </cell>
          <cell r="D747" t="str">
            <v>George Rogers Clark School</v>
          </cell>
          <cell r="E747">
            <v>1</v>
          </cell>
          <cell r="F747">
            <v>6</v>
          </cell>
          <cell r="G747">
            <v>13</v>
          </cell>
          <cell r="H747">
            <v>25</v>
          </cell>
          <cell r="I747">
            <v>26</v>
          </cell>
          <cell r="K747">
            <v>551</v>
          </cell>
          <cell r="L747">
            <v>241</v>
          </cell>
          <cell r="M747">
            <v>381</v>
          </cell>
          <cell r="N747">
            <v>622</v>
          </cell>
        </row>
        <row r="748">
          <cell r="C748" t="str">
            <v>3573</v>
          </cell>
          <cell r="D748" t="str">
            <v>James Whitcomb Riley Elem Sch</v>
          </cell>
          <cell r="G748">
            <v>2</v>
          </cell>
          <cell r="H748">
            <v>6</v>
          </cell>
          <cell r="I748">
            <v>5</v>
          </cell>
          <cell r="K748">
            <v>171</v>
          </cell>
          <cell r="L748">
            <v>39</v>
          </cell>
          <cell r="M748">
            <v>145</v>
          </cell>
          <cell r="N748">
            <v>184</v>
          </cell>
        </row>
        <row r="749">
          <cell r="C749" t="str">
            <v>3577</v>
          </cell>
          <cell r="D749" t="str">
            <v>Tecumseh-Harrison Elementary Sch</v>
          </cell>
          <cell r="F749">
            <v>1</v>
          </cell>
          <cell r="G749">
            <v>5</v>
          </cell>
          <cell r="H749">
            <v>12</v>
          </cell>
          <cell r="I749">
            <v>11</v>
          </cell>
          <cell r="K749">
            <v>280</v>
          </cell>
          <cell r="L749">
            <v>57</v>
          </cell>
          <cell r="M749">
            <v>252</v>
          </cell>
          <cell r="N749">
            <v>309</v>
          </cell>
        </row>
        <row r="750">
          <cell r="C750" t="str">
            <v>3581</v>
          </cell>
          <cell r="D750" t="str">
            <v>Francis Vigo Elementary School</v>
          </cell>
          <cell r="F750">
            <v>1</v>
          </cell>
          <cell r="G750">
            <v>6</v>
          </cell>
          <cell r="H750">
            <v>12</v>
          </cell>
          <cell r="I750">
            <v>23</v>
          </cell>
          <cell r="K750">
            <v>323</v>
          </cell>
          <cell r="L750">
            <v>111</v>
          </cell>
          <cell r="M750">
            <v>254</v>
          </cell>
          <cell r="N750">
            <v>365</v>
          </cell>
        </row>
        <row r="751">
          <cell r="C751" t="str">
            <v>3625</v>
          </cell>
          <cell r="D751" t="str">
            <v>North Webster Elementary School</v>
          </cell>
          <cell r="E751">
            <v>2</v>
          </cell>
          <cell r="F751">
            <v>1</v>
          </cell>
          <cell r="G751">
            <v>5</v>
          </cell>
          <cell r="H751">
            <v>27</v>
          </cell>
          <cell r="I751">
            <v>11</v>
          </cell>
          <cell r="K751">
            <v>441</v>
          </cell>
          <cell r="L751">
            <v>253</v>
          </cell>
          <cell r="M751">
            <v>234</v>
          </cell>
          <cell r="N751">
            <v>487</v>
          </cell>
        </row>
        <row r="752">
          <cell r="C752" t="str">
            <v>3630</v>
          </cell>
          <cell r="D752" t="str">
            <v>Wawasee Middle School</v>
          </cell>
          <cell r="E752">
            <v>1</v>
          </cell>
          <cell r="F752">
            <v>3</v>
          </cell>
          <cell r="G752">
            <v>2</v>
          </cell>
          <cell r="H752">
            <v>33</v>
          </cell>
          <cell r="I752">
            <v>12</v>
          </cell>
          <cell r="K752">
            <v>456</v>
          </cell>
          <cell r="L752">
            <v>291</v>
          </cell>
          <cell r="M752">
            <v>216</v>
          </cell>
          <cell r="N752">
            <v>507</v>
          </cell>
        </row>
        <row r="753">
          <cell r="C753" t="str">
            <v>3635</v>
          </cell>
          <cell r="D753" t="str">
            <v>Milford School</v>
          </cell>
          <cell r="F753">
            <v>2</v>
          </cell>
          <cell r="G753">
            <v>1</v>
          </cell>
          <cell r="H753">
            <v>114</v>
          </cell>
          <cell r="I753">
            <v>15</v>
          </cell>
          <cell r="K753">
            <v>424</v>
          </cell>
          <cell r="L753">
            <v>306</v>
          </cell>
          <cell r="M753">
            <v>250</v>
          </cell>
          <cell r="N753">
            <v>556</v>
          </cell>
        </row>
        <row r="754">
          <cell r="C754" t="str">
            <v>3637</v>
          </cell>
          <cell r="D754" t="str">
            <v>Syracuse Elementary School</v>
          </cell>
          <cell r="E754">
            <v>1</v>
          </cell>
          <cell r="F754">
            <v>1</v>
          </cell>
          <cell r="G754">
            <v>1</v>
          </cell>
          <cell r="H754">
            <v>63</v>
          </cell>
          <cell r="I754">
            <v>15</v>
          </cell>
          <cell r="K754">
            <v>469</v>
          </cell>
          <cell r="L754">
            <v>277</v>
          </cell>
          <cell r="M754">
            <v>273</v>
          </cell>
          <cell r="N754">
            <v>550</v>
          </cell>
        </row>
        <row r="755">
          <cell r="C755" t="str">
            <v>3639</v>
          </cell>
          <cell r="D755" t="str">
            <v>Wawasee High School</v>
          </cell>
          <cell r="E755">
            <v>4</v>
          </cell>
          <cell r="F755">
            <v>2</v>
          </cell>
          <cell r="G755">
            <v>2</v>
          </cell>
          <cell r="H755">
            <v>106</v>
          </cell>
          <cell r="I755">
            <v>23</v>
          </cell>
          <cell r="K755">
            <v>808</v>
          </cell>
          <cell r="L755">
            <v>632</v>
          </cell>
          <cell r="M755">
            <v>313</v>
          </cell>
          <cell r="N755">
            <v>945</v>
          </cell>
        </row>
        <row r="756">
          <cell r="C756" t="str">
            <v>3589</v>
          </cell>
          <cell r="D756" t="str">
            <v>Claypool Elementary School</v>
          </cell>
          <cell r="E756">
            <v>1</v>
          </cell>
          <cell r="F756">
            <v>1</v>
          </cell>
          <cell r="G756">
            <v>3</v>
          </cell>
          <cell r="H756">
            <v>65</v>
          </cell>
          <cell r="I756">
            <v>4</v>
          </cell>
          <cell r="K756">
            <v>278</v>
          </cell>
          <cell r="L756">
            <v>140</v>
          </cell>
          <cell r="M756">
            <v>212</v>
          </cell>
          <cell r="N756">
            <v>352</v>
          </cell>
        </row>
        <row r="757">
          <cell r="C757" t="str">
            <v>3607</v>
          </cell>
          <cell r="D757" t="str">
            <v>Lakeview Middle School</v>
          </cell>
          <cell r="E757">
            <v>1</v>
          </cell>
          <cell r="F757">
            <v>11</v>
          </cell>
          <cell r="G757">
            <v>9</v>
          </cell>
          <cell r="H757">
            <v>159</v>
          </cell>
          <cell r="I757">
            <v>18</v>
          </cell>
          <cell r="K757">
            <v>350</v>
          </cell>
          <cell r="L757">
            <v>230</v>
          </cell>
          <cell r="M757">
            <v>318</v>
          </cell>
          <cell r="N757">
            <v>548</v>
          </cell>
        </row>
        <row r="758">
          <cell r="C758" t="str">
            <v>3608</v>
          </cell>
          <cell r="D758" t="str">
            <v>Eisenhower Elementary School</v>
          </cell>
          <cell r="F758">
            <v>8</v>
          </cell>
          <cell r="G758">
            <v>15</v>
          </cell>
          <cell r="H758">
            <v>49</v>
          </cell>
          <cell r="I758">
            <v>15</v>
          </cell>
          <cell r="K758">
            <v>328</v>
          </cell>
          <cell r="L758">
            <v>285</v>
          </cell>
          <cell r="M758">
            <v>130</v>
          </cell>
          <cell r="N758">
            <v>415</v>
          </cell>
        </row>
        <row r="759">
          <cell r="C759" t="str">
            <v>3610</v>
          </cell>
          <cell r="D759" t="str">
            <v>Harrison Elementary School</v>
          </cell>
          <cell r="E759">
            <v>1</v>
          </cell>
          <cell r="F759">
            <v>27</v>
          </cell>
          <cell r="G759">
            <v>12</v>
          </cell>
          <cell r="H759">
            <v>193</v>
          </cell>
          <cell r="I759">
            <v>14</v>
          </cell>
          <cell r="K759">
            <v>358</v>
          </cell>
          <cell r="L759">
            <v>242</v>
          </cell>
          <cell r="M759">
            <v>363</v>
          </cell>
          <cell r="N759">
            <v>605</v>
          </cell>
        </row>
        <row r="760">
          <cell r="C760" t="str">
            <v>3613</v>
          </cell>
          <cell r="D760" t="str">
            <v>Leesburg Elementary School</v>
          </cell>
          <cell r="G760">
            <v>3</v>
          </cell>
          <cell r="H760">
            <v>148</v>
          </cell>
          <cell r="I760">
            <v>13</v>
          </cell>
          <cell r="K760">
            <v>243</v>
          </cell>
          <cell r="L760">
            <v>152</v>
          </cell>
          <cell r="M760">
            <v>255</v>
          </cell>
          <cell r="N760">
            <v>407</v>
          </cell>
        </row>
        <row r="761">
          <cell r="C761" t="str">
            <v>3647</v>
          </cell>
          <cell r="D761" t="str">
            <v>Warsaw Community High School</v>
          </cell>
          <cell r="E761">
            <v>5</v>
          </cell>
          <cell r="F761">
            <v>19</v>
          </cell>
          <cell r="G761">
            <v>49</v>
          </cell>
          <cell r="H761">
            <v>419</v>
          </cell>
          <cell r="I761">
            <v>36</v>
          </cell>
          <cell r="J761">
            <v>1</v>
          </cell>
          <cell r="K761">
            <v>1647</v>
          </cell>
          <cell r="L761">
            <v>1306</v>
          </cell>
          <cell r="M761">
            <v>870</v>
          </cell>
          <cell r="N761">
            <v>2176</v>
          </cell>
        </row>
        <row r="762">
          <cell r="C762" t="str">
            <v>3653</v>
          </cell>
          <cell r="D762" t="str">
            <v>Edgewood Middle School</v>
          </cell>
          <cell r="E762">
            <v>1</v>
          </cell>
          <cell r="F762">
            <v>5</v>
          </cell>
          <cell r="G762">
            <v>13</v>
          </cell>
          <cell r="H762">
            <v>74</v>
          </cell>
          <cell r="I762">
            <v>18</v>
          </cell>
          <cell r="K762">
            <v>435</v>
          </cell>
          <cell r="L762">
            <v>334</v>
          </cell>
          <cell r="M762">
            <v>212</v>
          </cell>
          <cell r="N762">
            <v>546</v>
          </cell>
        </row>
        <row r="763">
          <cell r="C763" t="str">
            <v>3661</v>
          </cell>
          <cell r="D763" t="str">
            <v>Jefferson Elementary School</v>
          </cell>
          <cell r="E763">
            <v>1</v>
          </cell>
          <cell r="G763">
            <v>9</v>
          </cell>
          <cell r="H763">
            <v>104</v>
          </cell>
          <cell r="I763">
            <v>10</v>
          </cell>
          <cell r="K763">
            <v>372</v>
          </cell>
          <cell r="L763">
            <v>244</v>
          </cell>
          <cell r="M763">
            <v>252</v>
          </cell>
          <cell r="N763">
            <v>496</v>
          </cell>
        </row>
        <row r="764">
          <cell r="C764" t="str">
            <v>3665</v>
          </cell>
          <cell r="D764" t="str">
            <v>Lincoln Elementary School</v>
          </cell>
          <cell r="F764">
            <v>8</v>
          </cell>
          <cell r="G764">
            <v>10</v>
          </cell>
          <cell r="H764">
            <v>74</v>
          </cell>
          <cell r="I764">
            <v>19</v>
          </cell>
          <cell r="J764">
            <v>1</v>
          </cell>
          <cell r="K764">
            <v>356</v>
          </cell>
          <cell r="L764">
            <v>207</v>
          </cell>
          <cell r="M764">
            <v>261</v>
          </cell>
          <cell r="N764">
            <v>468</v>
          </cell>
        </row>
        <row r="765">
          <cell r="C765" t="str">
            <v>3673</v>
          </cell>
          <cell r="D765" t="str">
            <v>Madison Elementary School</v>
          </cell>
          <cell r="F765">
            <v>10</v>
          </cell>
          <cell r="G765">
            <v>8</v>
          </cell>
          <cell r="H765">
            <v>94</v>
          </cell>
          <cell r="I765">
            <v>14</v>
          </cell>
          <cell r="K765">
            <v>415</v>
          </cell>
          <cell r="L765">
            <v>290</v>
          </cell>
          <cell r="M765">
            <v>251</v>
          </cell>
          <cell r="N765">
            <v>541</v>
          </cell>
        </row>
        <row r="766">
          <cell r="C766" t="str">
            <v>3677</v>
          </cell>
          <cell r="D766" t="str">
            <v>Washington Elementary School</v>
          </cell>
          <cell r="F766">
            <v>8</v>
          </cell>
          <cell r="G766">
            <v>13</v>
          </cell>
          <cell r="H766">
            <v>74</v>
          </cell>
          <cell r="I766">
            <v>17</v>
          </cell>
          <cell r="K766">
            <v>358</v>
          </cell>
          <cell r="L766">
            <v>291</v>
          </cell>
          <cell r="M766">
            <v>179</v>
          </cell>
          <cell r="N766">
            <v>470</v>
          </cell>
        </row>
        <row r="767">
          <cell r="C767" t="str">
            <v>2139</v>
          </cell>
          <cell r="D767" t="str">
            <v>Akron Elementary School</v>
          </cell>
          <cell r="F767">
            <v>2</v>
          </cell>
          <cell r="G767">
            <v>1</v>
          </cell>
          <cell r="H767">
            <v>78</v>
          </cell>
          <cell r="I767">
            <v>8</v>
          </cell>
          <cell r="K767">
            <v>266</v>
          </cell>
          <cell r="L767">
            <v>170</v>
          </cell>
          <cell r="M767">
            <v>185</v>
          </cell>
          <cell r="N767">
            <v>355</v>
          </cell>
        </row>
        <row r="768">
          <cell r="C768" t="str">
            <v>3602</v>
          </cell>
          <cell r="D768" t="str">
            <v>Tippecanoe Valley High School</v>
          </cell>
          <cell r="E768">
            <v>6</v>
          </cell>
          <cell r="F768">
            <v>2</v>
          </cell>
          <cell r="G768">
            <v>2</v>
          </cell>
          <cell r="H768">
            <v>69</v>
          </cell>
          <cell r="I768">
            <v>28</v>
          </cell>
          <cell r="K768">
            <v>488</v>
          </cell>
          <cell r="L768">
            <v>303</v>
          </cell>
          <cell r="M768">
            <v>292</v>
          </cell>
          <cell r="N768">
            <v>595</v>
          </cell>
        </row>
        <row r="769">
          <cell r="C769" t="str">
            <v>3603</v>
          </cell>
          <cell r="D769" t="str">
            <v>Mentone Elementary School</v>
          </cell>
          <cell r="H769">
            <v>41</v>
          </cell>
          <cell r="I769">
            <v>27</v>
          </cell>
          <cell r="K769">
            <v>382</v>
          </cell>
          <cell r="L769">
            <v>184</v>
          </cell>
          <cell r="M769">
            <v>266</v>
          </cell>
          <cell r="N769">
            <v>450</v>
          </cell>
        </row>
        <row r="770">
          <cell r="C770" t="str">
            <v>3619</v>
          </cell>
          <cell r="D770" t="str">
            <v>Tippecanoe Valley Middle School</v>
          </cell>
          <cell r="F770">
            <v>1</v>
          </cell>
          <cell r="G770">
            <v>1</v>
          </cell>
          <cell r="H770">
            <v>45</v>
          </cell>
          <cell r="I770">
            <v>21</v>
          </cell>
          <cell r="K770">
            <v>372</v>
          </cell>
          <cell r="L770">
            <v>189</v>
          </cell>
          <cell r="M770">
            <v>251</v>
          </cell>
          <cell r="N770">
            <v>440</v>
          </cell>
        </row>
        <row r="771">
          <cell r="C771" t="str">
            <v>3642</v>
          </cell>
          <cell r="D771" t="str">
            <v>Pierceton Elementary School</v>
          </cell>
          <cell r="F771">
            <v>3</v>
          </cell>
          <cell r="G771">
            <v>3</v>
          </cell>
          <cell r="H771">
            <v>16</v>
          </cell>
          <cell r="I771">
            <v>5</v>
          </cell>
          <cell r="K771">
            <v>307</v>
          </cell>
          <cell r="L771">
            <v>141</v>
          </cell>
          <cell r="M771">
            <v>193</v>
          </cell>
          <cell r="N771">
            <v>334</v>
          </cell>
        </row>
        <row r="772">
          <cell r="C772" t="str">
            <v>3644</v>
          </cell>
          <cell r="D772" t="str">
            <v>Whitko Middle School</v>
          </cell>
          <cell r="F772">
            <v>3</v>
          </cell>
          <cell r="G772">
            <v>3</v>
          </cell>
          <cell r="H772">
            <v>14</v>
          </cell>
          <cell r="I772">
            <v>5</v>
          </cell>
          <cell r="K772">
            <v>326</v>
          </cell>
          <cell r="L772">
            <v>198</v>
          </cell>
          <cell r="M772">
            <v>153</v>
          </cell>
          <cell r="N772">
            <v>351</v>
          </cell>
        </row>
        <row r="773">
          <cell r="C773" t="str">
            <v>9173</v>
          </cell>
          <cell r="D773" t="str">
            <v>South Whitley Elementary School</v>
          </cell>
          <cell r="F773">
            <v>2</v>
          </cell>
          <cell r="G773">
            <v>4</v>
          </cell>
          <cell r="H773">
            <v>3</v>
          </cell>
          <cell r="I773">
            <v>3</v>
          </cell>
          <cell r="K773">
            <v>272</v>
          </cell>
          <cell r="L773">
            <v>166</v>
          </cell>
          <cell r="M773">
            <v>118</v>
          </cell>
          <cell r="N773">
            <v>284</v>
          </cell>
        </row>
        <row r="774">
          <cell r="C774" t="str">
            <v>9191</v>
          </cell>
          <cell r="D774" t="str">
            <v>Whitko High School</v>
          </cell>
          <cell r="E774">
            <v>1</v>
          </cell>
          <cell r="F774">
            <v>3</v>
          </cell>
          <cell r="G774">
            <v>8</v>
          </cell>
          <cell r="H774">
            <v>24</v>
          </cell>
          <cell r="I774">
            <v>5</v>
          </cell>
          <cell r="K774">
            <v>445</v>
          </cell>
          <cell r="L774">
            <v>324</v>
          </cell>
          <cell r="M774">
            <v>162</v>
          </cell>
          <cell r="N774">
            <v>486</v>
          </cell>
        </row>
        <row r="775">
          <cell r="C775" t="str">
            <v>3686</v>
          </cell>
          <cell r="D775" t="str">
            <v>Prairie Heights Elementary School</v>
          </cell>
          <cell r="E775">
            <v>3</v>
          </cell>
          <cell r="G775">
            <v>2</v>
          </cell>
          <cell r="H775">
            <v>17</v>
          </cell>
          <cell r="I775">
            <v>14</v>
          </cell>
          <cell r="K775">
            <v>415</v>
          </cell>
          <cell r="L775">
            <v>210</v>
          </cell>
          <cell r="M775">
            <v>241</v>
          </cell>
          <cell r="N775">
            <v>451</v>
          </cell>
        </row>
        <row r="776">
          <cell r="C776" t="str">
            <v>3688</v>
          </cell>
          <cell r="D776" t="str">
            <v>Prairie Heights Middle School</v>
          </cell>
          <cell r="E776">
            <v>2</v>
          </cell>
          <cell r="F776">
            <v>1</v>
          </cell>
          <cell r="G776">
            <v>3</v>
          </cell>
          <cell r="H776">
            <v>18</v>
          </cell>
          <cell r="I776">
            <v>11</v>
          </cell>
          <cell r="K776">
            <v>368</v>
          </cell>
          <cell r="L776">
            <v>234</v>
          </cell>
          <cell r="M776">
            <v>169</v>
          </cell>
          <cell r="N776">
            <v>403</v>
          </cell>
        </row>
        <row r="777">
          <cell r="C777" t="str">
            <v>3690</v>
          </cell>
          <cell r="D777" t="str">
            <v>Prairie Heights Sr High School</v>
          </cell>
          <cell r="E777">
            <v>8</v>
          </cell>
          <cell r="F777">
            <v>3</v>
          </cell>
          <cell r="G777">
            <v>3</v>
          </cell>
          <cell r="H777">
            <v>15</v>
          </cell>
          <cell r="I777">
            <v>14</v>
          </cell>
          <cell r="K777">
            <v>372</v>
          </cell>
          <cell r="L777">
            <v>285</v>
          </cell>
          <cell r="M777">
            <v>130</v>
          </cell>
          <cell r="N777">
            <v>415</v>
          </cell>
        </row>
        <row r="778">
          <cell r="C778" t="str">
            <v>3697</v>
          </cell>
          <cell r="D778" t="str">
            <v>Westview Jr-Sr High School</v>
          </cell>
          <cell r="E778">
            <v>2</v>
          </cell>
          <cell r="F778">
            <v>5</v>
          </cell>
          <cell r="G778">
            <v>9</v>
          </cell>
          <cell r="H778">
            <v>28</v>
          </cell>
          <cell r="I778">
            <v>12</v>
          </cell>
          <cell r="K778">
            <v>739</v>
          </cell>
          <cell r="L778">
            <v>560</v>
          </cell>
          <cell r="M778">
            <v>235</v>
          </cell>
          <cell r="N778">
            <v>795</v>
          </cell>
        </row>
        <row r="779">
          <cell r="C779" t="str">
            <v>3698</v>
          </cell>
          <cell r="D779" t="str">
            <v>Topeka Elementary School</v>
          </cell>
          <cell r="F779">
            <v>3</v>
          </cell>
          <cell r="H779">
            <v>5</v>
          </cell>
          <cell r="I779">
            <v>2</v>
          </cell>
          <cell r="K779">
            <v>312</v>
          </cell>
          <cell r="L779">
            <v>186</v>
          </cell>
          <cell r="M779">
            <v>136</v>
          </cell>
          <cell r="N779">
            <v>322</v>
          </cell>
        </row>
        <row r="780">
          <cell r="C780" t="str">
            <v>3702</v>
          </cell>
          <cell r="D780" t="str">
            <v>Westview Elementary School</v>
          </cell>
          <cell r="F780">
            <v>3</v>
          </cell>
          <cell r="G780">
            <v>2</v>
          </cell>
          <cell r="H780">
            <v>6</v>
          </cell>
          <cell r="I780">
            <v>4</v>
          </cell>
          <cell r="K780">
            <v>382</v>
          </cell>
          <cell r="L780">
            <v>269</v>
          </cell>
          <cell r="M780">
            <v>128</v>
          </cell>
          <cell r="N780">
            <v>397</v>
          </cell>
        </row>
        <row r="781">
          <cell r="C781" t="str">
            <v>3704</v>
          </cell>
          <cell r="D781" t="str">
            <v>Meadowview Elementary School</v>
          </cell>
          <cell r="F781">
            <v>1</v>
          </cell>
          <cell r="G781">
            <v>4</v>
          </cell>
          <cell r="H781">
            <v>3</v>
          </cell>
          <cell r="I781">
            <v>4</v>
          </cell>
          <cell r="J781">
            <v>2</v>
          </cell>
          <cell r="K781">
            <v>394</v>
          </cell>
          <cell r="L781">
            <v>303</v>
          </cell>
          <cell r="M781">
            <v>105</v>
          </cell>
          <cell r="N781">
            <v>408</v>
          </cell>
        </row>
        <row r="782">
          <cell r="C782" t="str">
            <v>3714</v>
          </cell>
          <cell r="D782" t="str">
            <v>Shipshewana-Scott Elementary Sch</v>
          </cell>
          <cell r="F782">
            <v>1</v>
          </cell>
          <cell r="G782">
            <v>2</v>
          </cell>
          <cell r="H782">
            <v>9</v>
          </cell>
          <cell r="I782">
            <v>5</v>
          </cell>
          <cell r="K782">
            <v>320</v>
          </cell>
          <cell r="L782">
            <v>227</v>
          </cell>
          <cell r="M782">
            <v>110</v>
          </cell>
          <cell r="N782">
            <v>337</v>
          </cell>
        </row>
        <row r="783">
          <cell r="C783" t="str">
            <v>3730</v>
          </cell>
          <cell r="D783" t="str">
            <v>Lakeland High School</v>
          </cell>
          <cell r="E783">
            <v>1</v>
          </cell>
          <cell r="F783">
            <v>5</v>
          </cell>
          <cell r="G783">
            <v>9</v>
          </cell>
          <cell r="H783">
            <v>111</v>
          </cell>
          <cell r="I783">
            <v>16</v>
          </cell>
          <cell r="K783">
            <v>436</v>
          </cell>
          <cell r="L783">
            <v>315</v>
          </cell>
          <cell r="M783">
            <v>263</v>
          </cell>
          <cell r="N783">
            <v>578</v>
          </cell>
        </row>
        <row r="784">
          <cell r="C784" t="str">
            <v>3731</v>
          </cell>
          <cell r="D784" t="str">
            <v>Parkside Elementary School</v>
          </cell>
          <cell r="F784">
            <v>2</v>
          </cell>
          <cell r="G784">
            <v>3</v>
          </cell>
          <cell r="H784">
            <v>87</v>
          </cell>
          <cell r="I784">
            <v>15</v>
          </cell>
          <cell r="J784">
            <v>1</v>
          </cell>
          <cell r="K784">
            <v>369</v>
          </cell>
          <cell r="L784">
            <v>254</v>
          </cell>
          <cell r="M784">
            <v>223</v>
          </cell>
          <cell r="N784">
            <v>477</v>
          </cell>
        </row>
        <row r="785">
          <cell r="C785" t="str">
            <v>3741</v>
          </cell>
          <cell r="D785" t="str">
            <v>Wolcott Mills Elementary Sch</v>
          </cell>
          <cell r="F785">
            <v>1</v>
          </cell>
          <cell r="H785">
            <v>13</v>
          </cell>
          <cell r="I785">
            <v>6</v>
          </cell>
          <cell r="K785">
            <v>194</v>
          </cell>
          <cell r="L785">
            <v>95</v>
          </cell>
          <cell r="M785">
            <v>119</v>
          </cell>
          <cell r="N785">
            <v>214</v>
          </cell>
        </row>
        <row r="786">
          <cell r="C786" t="str">
            <v>3743</v>
          </cell>
          <cell r="D786" t="str">
            <v>Lakeland Middle School</v>
          </cell>
          <cell r="E786">
            <v>2</v>
          </cell>
          <cell r="F786">
            <v>2</v>
          </cell>
          <cell r="G786">
            <v>4</v>
          </cell>
          <cell r="H786">
            <v>97</v>
          </cell>
          <cell r="I786">
            <v>16</v>
          </cell>
          <cell r="K786">
            <v>338</v>
          </cell>
          <cell r="L786">
            <v>220</v>
          </cell>
          <cell r="M786">
            <v>239</v>
          </cell>
          <cell r="N786">
            <v>459</v>
          </cell>
        </row>
        <row r="787">
          <cell r="C787" t="str">
            <v>3745</v>
          </cell>
          <cell r="D787" t="str">
            <v>Lima-Brighton Elementary</v>
          </cell>
          <cell r="F787">
            <v>3</v>
          </cell>
          <cell r="G787">
            <v>2</v>
          </cell>
          <cell r="H787">
            <v>59</v>
          </cell>
          <cell r="I787">
            <v>11</v>
          </cell>
          <cell r="K787">
            <v>182</v>
          </cell>
          <cell r="L787">
            <v>108</v>
          </cell>
          <cell r="M787">
            <v>149</v>
          </cell>
          <cell r="N787">
            <v>257</v>
          </cell>
        </row>
        <row r="788">
          <cell r="C788" t="str">
            <v>3781</v>
          </cell>
          <cell r="D788" t="str">
            <v>Jane Ball Elementary School</v>
          </cell>
          <cell r="E788">
            <v>4</v>
          </cell>
          <cell r="F788">
            <v>5</v>
          </cell>
          <cell r="G788">
            <v>1</v>
          </cell>
          <cell r="H788">
            <v>68</v>
          </cell>
          <cell r="I788">
            <v>16</v>
          </cell>
          <cell r="K788">
            <v>406</v>
          </cell>
          <cell r="L788">
            <v>334</v>
          </cell>
          <cell r="M788">
            <v>166</v>
          </cell>
          <cell r="N788">
            <v>500</v>
          </cell>
        </row>
        <row r="789">
          <cell r="C789" t="str">
            <v>3782</v>
          </cell>
          <cell r="D789" t="str">
            <v>Lincoln Elementary School</v>
          </cell>
          <cell r="E789">
            <v>1</v>
          </cell>
          <cell r="F789">
            <v>2</v>
          </cell>
          <cell r="G789">
            <v>17</v>
          </cell>
          <cell r="H789">
            <v>82</v>
          </cell>
          <cell r="I789">
            <v>17</v>
          </cell>
          <cell r="K789">
            <v>377</v>
          </cell>
          <cell r="L789">
            <v>454</v>
          </cell>
          <cell r="M789">
            <v>42</v>
          </cell>
          <cell r="N789">
            <v>496</v>
          </cell>
        </row>
        <row r="790">
          <cell r="C790" t="str">
            <v>3784</v>
          </cell>
          <cell r="D790" t="str">
            <v>Hanover Central Middle School</v>
          </cell>
          <cell r="E790">
            <v>1</v>
          </cell>
          <cell r="F790">
            <v>5</v>
          </cell>
          <cell r="G790">
            <v>14</v>
          </cell>
          <cell r="H790">
            <v>55</v>
          </cell>
          <cell r="I790">
            <v>22</v>
          </cell>
          <cell r="K790">
            <v>428</v>
          </cell>
          <cell r="L790">
            <v>419</v>
          </cell>
          <cell r="M790">
            <v>106</v>
          </cell>
          <cell r="N790">
            <v>525</v>
          </cell>
        </row>
        <row r="791">
          <cell r="C791" t="str">
            <v>3785</v>
          </cell>
          <cell r="D791" t="str">
            <v>Hanover Central High School</v>
          </cell>
          <cell r="E791">
            <v>3</v>
          </cell>
          <cell r="F791">
            <v>6</v>
          </cell>
          <cell r="G791">
            <v>9</v>
          </cell>
          <cell r="H791">
            <v>77</v>
          </cell>
          <cell r="I791">
            <v>20</v>
          </cell>
          <cell r="K791">
            <v>565</v>
          </cell>
          <cell r="L791">
            <v>557</v>
          </cell>
          <cell r="M791">
            <v>123</v>
          </cell>
          <cell r="N791">
            <v>680</v>
          </cell>
        </row>
        <row r="792">
          <cell r="C792" t="str">
            <v>3791</v>
          </cell>
          <cell r="D792" t="str">
            <v>River Forest High School</v>
          </cell>
          <cell r="E792">
            <v>2</v>
          </cell>
          <cell r="G792">
            <v>37</v>
          </cell>
          <cell r="H792">
            <v>190</v>
          </cell>
          <cell r="I792">
            <v>23</v>
          </cell>
          <cell r="K792">
            <v>187</v>
          </cell>
          <cell r="L792">
            <v>101</v>
          </cell>
          <cell r="M792">
            <v>338</v>
          </cell>
          <cell r="N792">
            <v>439</v>
          </cell>
        </row>
        <row r="793">
          <cell r="C793" t="str">
            <v>3797</v>
          </cell>
          <cell r="D793" t="str">
            <v>Henry S Evans Elementary School</v>
          </cell>
          <cell r="F793">
            <v>2</v>
          </cell>
          <cell r="G793">
            <v>27</v>
          </cell>
          <cell r="H793">
            <v>180</v>
          </cell>
          <cell r="I793">
            <v>16</v>
          </cell>
          <cell r="K793">
            <v>142</v>
          </cell>
          <cell r="L793">
            <v>44</v>
          </cell>
          <cell r="M793">
            <v>323</v>
          </cell>
          <cell r="N793">
            <v>367</v>
          </cell>
        </row>
        <row r="794">
          <cell r="C794" t="str">
            <v>3801</v>
          </cell>
          <cell r="D794" t="str">
            <v>River Forest Middle School</v>
          </cell>
          <cell r="E794">
            <v>2</v>
          </cell>
          <cell r="F794">
            <v>1</v>
          </cell>
          <cell r="G794">
            <v>35</v>
          </cell>
          <cell r="H794">
            <v>139</v>
          </cell>
          <cell r="I794">
            <v>22</v>
          </cell>
          <cell r="K794">
            <v>176</v>
          </cell>
          <cell r="L794">
            <v>71</v>
          </cell>
          <cell r="M794">
            <v>304</v>
          </cell>
          <cell r="N794">
            <v>375</v>
          </cell>
        </row>
        <row r="795">
          <cell r="C795" t="str">
            <v>3805</v>
          </cell>
          <cell r="D795" t="str">
            <v>John I Meister Elementary School</v>
          </cell>
          <cell r="E795">
            <v>2</v>
          </cell>
          <cell r="F795">
            <v>4</v>
          </cell>
          <cell r="G795">
            <v>25</v>
          </cell>
          <cell r="H795">
            <v>168</v>
          </cell>
          <cell r="I795">
            <v>18</v>
          </cell>
          <cell r="K795">
            <v>146</v>
          </cell>
          <cell r="L795">
            <v>84</v>
          </cell>
          <cell r="M795">
            <v>279</v>
          </cell>
          <cell r="N795">
            <v>363</v>
          </cell>
        </row>
        <row r="796">
          <cell r="C796" t="str">
            <v>3809</v>
          </cell>
          <cell r="D796" t="str">
            <v>Merrillville High School</v>
          </cell>
          <cell r="E796">
            <v>1</v>
          </cell>
          <cell r="F796">
            <v>20</v>
          </cell>
          <cell r="G796">
            <v>1469</v>
          </cell>
          <cell r="H796">
            <v>373</v>
          </cell>
          <cell r="I796">
            <v>100</v>
          </cell>
          <cell r="K796">
            <v>252</v>
          </cell>
          <cell r="L796">
            <v>985</v>
          </cell>
          <cell r="M796">
            <v>1230</v>
          </cell>
          <cell r="N796">
            <v>2215</v>
          </cell>
        </row>
        <row r="797">
          <cell r="C797" t="str">
            <v>3811</v>
          </cell>
          <cell r="D797" t="str">
            <v>Pierce Middle School</v>
          </cell>
          <cell r="E797">
            <v>3</v>
          </cell>
          <cell r="F797">
            <v>11</v>
          </cell>
          <cell r="G797">
            <v>671</v>
          </cell>
          <cell r="H797">
            <v>200</v>
          </cell>
          <cell r="I797">
            <v>49</v>
          </cell>
          <cell r="K797">
            <v>116</v>
          </cell>
          <cell r="L797">
            <v>398</v>
          </cell>
          <cell r="M797">
            <v>652</v>
          </cell>
          <cell r="N797">
            <v>1050</v>
          </cell>
        </row>
        <row r="798">
          <cell r="C798" t="str">
            <v>3813</v>
          </cell>
          <cell r="D798" t="str">
            <v>Merrillville Intermediate School</v>
          </cell>
          <cell r="E798">
            <v>2</v>
          </cell>
          <cell r="F798">
            <v>6</v>
          </cell>
          <cell r="G798">
            <v>569</v>
          </cell>
          <cell r="H798">
            <v>179</v>
          </cell>
          <cell r="I798">
            <v>42</v>
          </cell>
          <cell r="K798">
            <v>119</v>
          </cell>
          <cell r="L798">
            <v>312</v>
          </cell>
          <cell r="M798">
            <v>605</v>
          </cell>
          <cell r="N798">
            <v>917</v>
          </cell>
        </row>
        <row r="799">
          <cell r="C799" t="str">
            <v>3821</v>
          </cell>
          <cell r="D799" t="str">
            <v>Henry P Fieler Elementary School</v>
          </cell>
          <cell r="E799">
            <v>2</v>
          </cell>
          <cell r="F799">
            <v>1</v>
          </cell>
          <cell r="G799">
            <v>308</v>
          </cell>
          <cell r="H799">
            <v>76</v>
          </cell>
          <cell r="I799">
            <v>25</v>
          </cell>
          <cell r="K799">
            <v>47</v>
          </cell>
          <cell r="L799">
            <v>114</v>
          </cell>
          <cell r="M799">
            <v>345</v>
          </cell>
          <cell r="N799">
            <v>459</v>
          </cell>
        </row>
        <row r="800">
          <cell r="C800" t="str">
            <v>3822</v>
          </cell>
          <cell r="D800" t="str">
            <v>Homer Iddings Elementary School</v>
          </cell>
          <cell r="F800">
            <v>11</v>
          </cell>
          <cell r="G800">
            <v>287</v>
          </cell>
          <cell r="H800">
            <v>125</v>
          </cell>
          <cell r="I800">
            <v>39</v>
          </cell>
          <cell r="K800">
            <v>77</v>
          </cell>
          <cell r="L800">
            <v>215</v>
          </cell>
          <cell r="M800">
            <v>324</v>
          </cell>
          <cell r="N800">
            <v>539</v>
          </cell>
        </row>
        <row r="801">
          <cell r="C801" t="str">
            <v>3826</v>
          </cell>
          <cell r="D801" t="str">
            <v>Edgar L Miller Elementary School</v>
          </cell>
          <cell r="F801">
            <v>5</v>
          </cell>
          <cell r="G801">
            <v>244</v>
          </cell>
          <cell r="H801">
            <v>67</v>
          </cell>
          <cell r="I801">
            <v>22</v>
          </cell>
          <cell r="K801">
            <v>32</v>
          </cell>
          <cell r="L801">
            <v>99</v>
          </cell>
          <cell r="M801">
            <v>271</v>
          </cell>
          <cell r="N801">
            <v>370</v>
          </cell>
        </row>
        <row r="802">
          <cell r="C802" t="str">
            <v>3827</v>
          </cell>
          <cell r="D802" t="str">
            <v>John Wood Elementary School</v>
          </cell>
          <cell r="F802">
            <v>13</v>
          </cell>
          <cell r="G802">
            <v>104</v>
          </cell>
          <cell r="H802">
            <v>85</v>
          </cell>
          <cell r="I802">
            <v>12</v>
          </cell>
          <cell r="K802">
            <v>105</v>
          </cell>
          <cell r="L802">
            <v>163</v>
          </cell>
          <cell r="M802">
            <v>156</v>
          </cell>
          <cell r="N802">
            <v>319</v>
          </cell>
        </row>
        <row r="803">
          <cell r="C803" t="str">
            <v>3829</v>
          </cell>
          <cell r="D803" t="str">
            <v>Jonas E Salk Elementary School</v>
          </cell>
          <cell r="E803">
            <v>1</v>
          </cell>
          <cell r="F803">
            <v>8</v>
          </cell>
          <cell r="G803">
            <v>338</v>
          </cell>
          <cell r="H803">
            <v>134</v>
          </cell>
          <cell r="I803">
            <v>36</v>
          </cell>
          <cell r="K803">
            <v>126</v>
          </cell>
          <cell r="L803">
            <v>259</v>
          </cell>
          <cell r="M803">
            <v>384</v>
          </cell>
          <cell r="N803">
            <v>643</v>
          </cell>
        </row>
        <row r="804">
          <cell r="C804" t="str">
            <v>3831</v>
          </cell>
          <cell r="D804" t="str">
            <v>Michael Grimmer Middle School</v>
          </cell>
          <cell r="E804">
            <v>4</v>
          </cell>
          <cell r="F804">
            <v>28</v>
          </cell>
          <cell r="G804">
            <v>77</v>
          </cell>
          <cell r="H804">
            <v>144</v>
          </cell>
          <cell r="I804">
            <v>32</v>
          </cell>
          <cell r="K804">
            <v>631</v>
          </cell>
          <cell r="L804">
            <v>715</v>
          </cell>
          <cell r="M804">
            <v>201</v>
          </cell>
          <cell r="N804">
            <v>916</v>
          </cell>
        </row>
        <row r="805">
          <cell r="C805" t="str">
            <v>3833</v>
          </cell>
          <cell r="D805" t="str">
            <v>Lake Central High School</v>
          </cell>
          <cell r="E805">
            <v>15</v>
          </cell>
          <cell r="F805">
            <v>112</v>
          </cell>
          <cell r="G805">
            <v>216</v>
          </cell>
          <cell r="H805">
            <v>421</v>
          </cell>
          <cell r="I805">
            <v>99</v>
          </cell>
          <cell r="J805">
            <v>2</v>
          </cell>
          <cell r="K805">
            <v>2398</v>
          </cell>
          <cell r="L805">
            <v>2676</v>
          </cell>
          <cell r="M805">
            <v>587</v>
          </cell>
          <cell r="N805">
            <v>3263</v>
          </cell>
        </row>
        <row r="806">
          <cell r="C806" t="str">
            <v>3837</v>
          </cell>
          <cell r="D806" t="str">
            <v>Kolling Elementary School</v>
          </cell>
          <cell r="E806">
            <v>2</v>
          </cell>
          <cell r="F806">
            <v>8</v>
          </cell>
          <cell r="G806">
            <v>14</v>
          </cell>
          <cell r="H806">
            <v>93</v>
          </cell>
          <cell r="I806">
            <v>14</v>
          </cell>
          <cell r="K806">
            <v>540</v>
          </cell>
          <cell r="L806">
            <v>614</v>
          </cell>
          <cell r="M806">
            <v>57</v>
          </cell>
          <cell r="N806">
            <v>671</v>
          </cell>
        </row>
        <row r="807">
          <cell r="C807" t="str">
            <v>3838</v>
          </cell>
          <cell r="D807" t="str">
            <v>Hal E Clark Middle School</v>
          </cell>
          <cell r="E807">
            <v>5</v>
          </cell>
          <cell r="F807">
            <v>13</v>
          </cell>
          <cell r="G807">
            <v>60</v>
          </cell>
          <cell r="H807">
            <v>166</v>
          </cell>
          <cell r="I807">
            <v>23</v>
          </cell>
          <cell r="K807">
            <v>873</v>
          </cell>
          <cell r="L807">
            <v>937</v>
          </cell>
          <cell r="M807">
            <v>203</v>
          </cell>
          <cell r="N807">
            <v>1140</v>
          </cell>
        </row>
        <row r="808">
          <cell r="C808" t="str">
            <v>3839</v>
          </cell>
          <cell r="D808" t="str">
            <v>George Bibich Elementary School</v>
          </cell>
          <cell r="E808">
            <v>2</v>
          </cell>
          <cell r="F808">
            <v>6</v>
          </cell>
          <cell r="G808">
            <v>12</v>
          </cell>
          <cell r="H808">
            <v>81</v>
          </cell>
          <cell r="I808">
            <v>14</v>
          </cell>
          <cell r="J808">
            <v>1</v>
          </cell>
          <cell r="K808">
            <v>339</v>
          </cell>
          <cell r="L808">
            <v>375</v>
          </cell>
          <cell r="M808">
            <v>80</v>
          </cell>
          <cell r="N808">
            <v>455</v>
          </cell>
        </row>
        <row r="809">
          <cell r="C809" t="str">
            <v>3840</v>
          </cell>
          <cell r="D809" t="str">
            <v>James H Watson Elementary School</v>
          </cell>
          <cell r="F809">
            <v>16</v>
          </cell>
          <cell r="G809">
            <v>23</v>
          </cell>
          <cell r="H809">
            <v>97</v>
          </cell>
          <cell r="I809">
            <v>27</v>
          </cell>
          <cell r="J809">
            <v>3</v>
          </cell>
          <cell r="K809">
            <v>423</v>
          </cell>
          <cell r="L809">
            <v>477</v>
          </cell>
          <cell r="M809">
            <v>112</v>
          </cell>
          <cell r="N809">
            <v>589</v>
          </cell>
        </row>
        <row r="810">
          <cell r="C810" t="str">
            <v>3841</v>
          </cell>
          <cell r="D810" t="str">
            <v>Kahler Middle School</v>
          </cell>
          <cell r="E810">
            <v>6</v>
          </cell>
          <cell r="F810">
            <v>44</v>
          </cell>
          <cell r="G810">
            <v>46</v>
          </cell>
          <cell r="H810">
            <v>168</v>
          </cell>
          <cell r="I810">
            <v>20</v>
          </cell>
          <cell r="K810">
            <v>685</v>
          </cell>
          <cell r="L810">
            <v>787</v>
          </cell>
          <cell r="M810">
            <v>182</v>
          </cell>
          <cell r="N810">
            <v>969</v>
          </cell>
        </row>
        <row r="811">
          <cell r="C811" t="str">
            <v>3843</v>
          </cell>
          <cell r="D811" t="str">
            <v>Protsman Elementary School</v>
          </cell>
          <cell r="E811">
            <v>4</v>
          </cell>
          <cell r="F811">
            <v>30</v>
          </cell>
          <cell r="G811">
            <v>33</v>
          </cell>
          <cell r="H811">
            <v>146</v>
          </cell>
          <cell r="I811">
            <v>19</v>
          </cell>
          <cell r="K811">
            <v>451</v>
          </cell>
          <cell r="L811">
            <v>510</v>
          </cell>
          <cell r="M811">
            <v>173</v>
          </cell>
          <cell r="N811">
            <v>683</v>
          </cell>
        </row>
        <row r="812">
          <cell r="C812" t="str">
            <v>4349</v>
          </cell>
          <cell r="D812" t="str">
            <v>Homan Elementary School</v>
          </cell>
          <cell r="F812">
            <v>17</v>
          </cell>
          <cell r="G812">
            <v>30</v>
          </cell>
          <cell r="H812">
            <v>116</v>
          </cell>
          <cell r="I812">
            <v>18</v>
          </cell>
          <cell r="J812">
            <v>1</v>
          </cell>
          <cell r="K812">
            <v>362</v>
          </cell>
          <cell r="L812">
            <v>386</v>
          </cell>
          <cell r="M812">
            <v>158</v>
          </cell>
          <cell r="N812">
            <v>544</v>
          </cell>
        </row>
        <row r="813">
          <cell r="C813" t="str">
            <v>4351</v>
          </cell>
          <cell r="D813" t="str">
            <v>Peifer Elementary School</v>
          </cell>
          <cell r="E813">
            <v>1</v>
          </cell>
          <cell r="F813">
            <v>5</v>
          </cell>
          <cell r="G813">
            <v>21</v>
          </cell>
          <cell r="H813">
            <v>91</v>
          </cell>
          <cell r="I813">
            <v>16</v>
          </cell>
          <cell r="K813">
            <v>292</v>
          </cell>
          <cell r="L813">
            <v>316</v>
          </cell>
          <cell r="M813">
            <v>110</v>
          </cell>
          <cell r="N813">
            <v>426</v>
          </cell>
        </row>
        <row r="814">
          <cell r="C814" t="str">
            <v>3753</v>
          </cell>
          <cell r="D814" t="str">
            <v>Oak Hill Elementary School</v>
          </cell>
          <cell r="E814">
            <v>1</v>
          </cell>
          <cell r="G814">
            <v>9</v>
          </cell>
          <cell r="H814">
            <v>52</v>
          </cell>
          <cell r="I814">
            <v>11</v>
          </cell>
          <cell r="K814">
            <v>415</v>
          </cell>
          <cell r="L814">
            <v>354</v>
          </cell>
          <cell r="M814">
            <v>134</v>
          </cell>
          <cell r="N814">
            <v>488</v>
          </cell>
        </row>
        <row r="815">
          <cell r="C815" t="str">
            <v>3845</v>
          </cell>
          <cell r="D815" t="str">
            <v>Lake Prairie Elementary School</v>
          </cell>
          <cell r="E815">
            <v>1</v>
          </cell>
          <cell r="F815">
            <v>3</v>
          </cell>
          <cell r="G815">
            <v>4</v>
          </cell>
          <cell r="H815">
            <v>42</v>
          </cell>
          <cell r="I815">
            <v>7</v>
          </cell>
          <cell r="K815">
            <v>322</v>
          </cell>
          <cell r="L815">
            <v>265</v>
          </cell>
          <cell r="M815">
            <v>114</v>
          </cell>
          <cell r="N815">
            <v>379</v>
          </cell>
        </row>
        <row r="816">
          <cell r="C816" t="str">
            <v>3848</v>
          </cell>
          <cell r="D816" t="str">
            <v>Three Creeks Elem School</v>
          </cell>
          <cell r="E816">
            <v>2</v>
          </cell>
          <cell r="F816">
            <v>3</v>
          </cell>
          <cell r="H816">
            <v>45</v>
          </cell>
          <cell r="I816">
            <v>9</v>
          </cell>
          <cell r="K816">
            <v>412</v>
          </cell>
          <cell r="L816">
            <v>331</v>
          </cell>
          <cell r="M816">
            <v>140</v>
          </cell>
          <cell r="N816">
            <v>471</v>
          </cell>
        </row>
        <row r="817">
          <cell r="C817" t="str">
            <v>3851</v>
          </cell>
          <cell r="D817" t="str">
            <v>Lowell Middle School</v>
          </cell>
          <cell r="E817">
            <v>2</v>
          </cell>
          <cell r="F817">
            <v>3</v>
          </cell>
          <cell r="G817">
            <v>3</v>
          </cell>
          <cell r="H817">
            <v>78</v>
          </cell>
          <cell r="I817">
            <v>15</v>
          </cell>
          <cell r="K817">
            <v>659</v>
          </cell>
          <cell r="L817">
            <v>553</v>
          </cell>
          <cell r="M817">
            <v>207</v>
          </cell>
          <cell r="N817">
            <v>760</v>
          </cell>
        </row>
        <row r="818">
          <cell r="C818" t="str">
            <v>3865</v>
          </cell>
          <cell r="D818" t="str">
            <v>Lowell Senior High School</v>
          </cell>
          <cell r="E818">
            <v>3</v>
          </cell>
          <cell r="F818">
            <v>1</v>
          </cell>
          <cell r="G818">
            <v>13</v>
          </cell>
          <cell r="H818">
            <v>117</v>
          </cell>
          <cell r="I818">
            <v>26</v>
          </cell>
          <cell r="K818">
            <v>1039</v>
          </cell>
          <cell r="L818">
            <v>955</v>
          </cell>
          <cell r="M818">
            <v>244</v>
          </cell>
          <cell r="N818">
            <v>1199</v>
          </cell>
        </row>
        <row r="819">
          <cell r="C819" t="str">
            <v>3869</v>
          </cell>
          <cell r="D819" t="str">
            <v>Calumet New Tech High School</v>
          </cell>
          <cell r="E819">
            <v>3</v>
          </cell>
          <cell r="G819">
            <v>256</v>
          </cell>
          <cell r="H819">
            <v>154</v>
          </cell>
          <cell r="I819">
            <v>25</v>
          </cell>
          <cell r="K819">
            <v>227</v>
          </cell>
          <cell r="L819">
            <v>110</v>
          </cell>
          <cell r="M819">
            <v>555</v>
          </cell>
          <cell r="N819">
            <v>665</v>
          </cell>
        </row>
        <row r="820">
          <cell r="C820" t="str">
            <v>3885</v>
          </cell>
          <cell r="D820" t="str">
            <v>Longfellow New Tech Elementary Sch</v>
          </cell>
          <cell r="F820">
            <v>3</v>
          </cell>
          <cell r="G820">
            <v>49</v>
          </cell>
          <cell r="H820">
            <v>144</v>
          </cell>
          <cell r="I820">
            <v>35</v>
          </cell>
          <cell r="K820">
            <v>250</v>
          </cell>
          <cell r="L820">
            <v>53</v>
          </cell>
          <cell r="M820">
            <v>428</v>
          </cell>
          <cell r="N820">
            <v>481</v>
          </cell>
        </row>
        <row r="821">
          <cell r="C821" t="str">
            <v>3889</v>
          </cell>
          <cell r="D821" t="str">
            <v>Hosford Park New Tech Elementary</v>
          </cell>
          <cell r="G821">
            <v>143</v>
          </cell>
          <cell r="H821">
            <v>56</v>
          </cell>
          <cell r="I821">
            <v>23</v>
          </cell>
          <cell r="K821">
            <v>83</v>
          </cell>
          <cell r="L821">
            <v>25</v>
          </cell>
          <cell r="M821">
            <v>280</v>
          </cell>
          <cell r="N821">
            <v>305</v>
          </cell>
        </row>
        <row r="822">
          <cell r="C822" t="str">
            <v>3893</v>
          </cell>
          <cell r="D822" t="str">
            <v>Lake Ridge New Tech Middle School</v>
          </cell>
          <cell r="E822">
            <v>1</v>
          </cell>
          <cell r="G822">
            <v>129</v>
          </cell>
          <cell r="H822">
            <v>103</v>
          </cell>
          <cell r="I822">
            <v>29</v>
          </cell>
          <cell r="K822">
            <v>160</v>
          </cell>
          <cell r="L822">
            <v>52</v>
          </cell>
          <cell r="M822">
            <v>370</v>
          </cell>
          <cell r="N822">
            <v>422</v>
          </cell>
        </row>
        <row r="823">
          <cell r="C823" t="str">
            <v>3761</v>
          </cell>
          <cell r="D823" t="str">
            <v>Robert Taft Middle School</v>
          </cell>
          <cell r="E823">
            <v>5</v>
          </cell>
          <cell r="F823">
            <v>37</v>
          </cell>
          <cell r="G823">
            <v>20</v>
          </cell>
          <cell r="H823">
            <v>129</v>
          </cell>
          <cell r="I823">
            <v>36</v>
          </cell>
          <cell r="K823">
            <v>804</v>
          </cell>
          <cell r="L823">
            <v>837</v>
          </cell>
          <cell r="M823">
            <v>194</v>
          </cell>
          <cell r="N823">
            <v>1031</v>
          </cell>
        </row>
        <row r="824">
          <cell r="C824" t="str">
            <v>3769</v>
          </cell>
          <cell r="D824" t="str">
            <v>Douglas MacArthur Elem School</v>
          </cell>
          <cell r="E824">
            <v>2</v>
          </cell>
          <cell r="F824">
            <v>4</v>
          </cell>
          <cell r="G824">
            <v>2</v>
          </cell>
          <cell r="H824">
            <v>47</v>
          </cell>
          <cell r="I824">
            <v>15</v>
          </cell>
          <cell r="K824">
            <v>394</v>
          </cell>
          <cell r="L824">
            <v>285</v>
          </cell>
          <cell r="M824">
            <v>179</v>
          </cell>
          <cell r="N824">
            <v>464</v>
          </cell>
        </row>
        <row r="825">
          <cell r="C825" t="str">
            <v>3773</v>
          </cell>
          <cell r="D825" t="str">
            <v>Dwight D Eisenhower Elem School</v>
          </cell>
          <cell r="E825">
            <v>1</v>
          </cell>
          <cell r="F825">
            <v>8</v>
          </cell>
          <cell r="G825">
            <v>16</v>
          </cell>
          <cell r="H825">
            <v>78</v>
          </cell>
          <cell r="I825">
            <v>15</v>
          </cell>
          <cell r="K825">
            <v>499</v>
          </cell>
          <cell r="L825">
            <v>558</v>
          </cell>
          <cell r="M825">
            <v>59</v>
          </cell>
          <cell r="N825">
            <v>617</v>
          </cell>
        </row>
        <row r="826">
          <cell r="C826" t="str">
            <v>3854</v>
          </cell>
          <cell r="D826" t="str">
            <v>Winfield Elementary School</v>
          </cell>
          <cell r="E826">
            <v>1</v>
          </cell>
          <cell r="F826">
            <v>17</v>
          </cell>
          <cell r="G826">
            <v>16</v>
          </cell>
          <cell r="H826">
            <v>79</v>
          </cell>
          <cell r="I826">
            <v>15</v>
          </cell>
          <cell r="K826">
            <v>365</v>
          </cell>
          <cell r="L826">
            <v>411</v>
          </cell>
          <cell r="M826">
            <v>82</v>
          </cell>
          <cell r="N826">
            <v>493</v>
          </cell>
        </row>
        <row r="827">
          <cell r="C827" t="str">
            <v>3901</v>
          </cell>
          <cell r="D827" t="str">
            <v>Crown Point High School</v>
          </cell>
          <cell r="E827">
            <v>10</v>
          </cell>
          <cell r="F827">
            <v>75</v>
          </cell>
          <cell r="G827">
            <v>73</v>
          </cell>
          <cell r="H827">
            <v>334</v>
          </cell>
          <cell r="I827">
            <v>60</v>
          </cell>
          <cell r="J827">
            <v>2</v>
          </cell>
          <cell r="K827">
            <v>2224</v>
          </cell>
          <cell r="L827">
            <v>2240</v>
          </cell>
          <cell r="M827">
            <v>538</v>
          </cell>
          <cell r="N827">
            <v>2778</v>
          </cell>
        </row>
        <row r="828">
          <cell r="C828" t="str">
            <v>3903</v>
          </cell>
          <cell r="D828" t="str">
            <v>Lake Street Elementary School</v>
          </cell>
          <cell r="E828">
            <v>1</v>
          </cell>
          <cell r="F828">
            <v>18</v>
          </cell>
          <cell r="G828">
            <v>5</v>
          </cell>
          <cell r="H828">
            <v>58</v>
          </cell>
          <cell r="I828">
            <v>14</v>
          </cell>
          <cell r="J828">
            <v>1</v>
          </cell>
          <cell r="K828">
            <v>430</v>
          </cell>
          <cell r="L828">
            <v>440</v>
          </cell>
          <cell r="M828">
            <v>87</v>
          </cell>
          <cell r="N828">
            <v>527</v>
          </cell>
        </row>
        <row r="829">
          <cell r="C829" t="str">
            <v>3905</v>
          </cell>
          <cell r="D829" t="str">
            <v>Solon Robinson Elementary School</v>
          </cell>
          <cell r="E829">
            <v>1</v>
          </cell>
          <cell r="F829">
            <v>14</v>
          </cell>
          <cell r="G829">
            <v>12</v>
          </cell>
          <cell r="H829">
            <v>66</v>
          </cell>
          <cell r="I829">
            <v>23</v>
          </cell>
          <cell r="K829">
            <v>408</v>
          </cell>
          <cell r="L829">
            <v>397</v>
          </cell>
          <cell r="M829">
            <v>127</v>
          </cell>
          <cell r="N829">
            <v>524</v>
          </cell>
        </row>
        <row r="830">
          <cell r="C830" t="str">
            <v>3907</v>
          </cell>
          <cell r="D830" t="str">
            <v>Jerry Ross Elementary School</v>
          </cell>
          <cell r="F830">
            <v>14</v>
          </cell>
          <cell r="G830">
            <v>21</v>
          </cell>
          <cell r="H830">
            <v>79</v>
          </cell>
          <cell r="I830">
            <v>8</v>
          </cell>
          <cell r="K830">
            <v>403</v>
          </cell>
          <cell r="L830">
            <v>450</v>
          </cell>
          <cell r="M830">
            <v>75</v>
          </cell>
          <cell r="N830">
            <v>525</v>
          </cell>
        </row>
        <row r="831">
          <cell r="C831" t="str">
            <v>3913</v>
          </cell>
          <cell r="D831" t="str">
            <v>Timothy Ball Elementary School</v>
          </cell>
          <cell r="F831">
            <v>8</v>
          </cell>
          <cell r="G831">
            <v>14</v>
          </cell>
          <cell r="H831">
            <v>71</v>
          </cell>
          <cell r="I831">
            <v>20</v>
          </cell>
          <cell r="K831">
            <v>414</v>
          </cell>
          <cell r="L831">
            <v>380</v>
          </cell>
          <cell r="M831">
            <v>147</v>
          </cell>
          <cell r="N831">
            <v>527</v>
          </cell>
        </row>
        <row r="832">
          <cell r="C832" t="str">
            <v>3915</v>
          </cell>
          <cell r="D832" t="str">
            <v>Colonel John Wheeler Middle School</v>
          </cell>
          <cell r="E832">
            <v>1</v>
          </cell>
          <cell r="F832">
            <v>13</v>
          </cell>
          <cell r="G832">
            <v>30</v>
          </cell>
          <cell r="H832">
            <v>118</v>
          </cell>
          <cell r="I832">
            <v>15</v>
          </cell>
          <cell r="J832">
            <v>1</v>
          </cell>
          <cell r="K832">
            <v>725</v>
          </cell>
          <cell r="L832">
            <v>717</v>
          </cell>
          <cell r="M832">
            <v>186</v>
          </cell>
          <cell r="N832">
            <v>903</v>
          </cell>
        </row>
        <row r="833">
          <cell r="C833" t="str">
            <v>3924</v>
          </cell>
          <cell r="D833" t="str">
            <v>East Chicago Central High School</v>
          </cell>
          <cell r="F833">
            <v>1</v>
          </cell>
          <cell r="G833">
            <v>595</v>
          </cell>
          <cell r="H833">
            <v>607</v>
          </cell>
          <cell r="I833">
            <v>14</v>
          </cell>
          <cell r="K833">
            <v>19</v>
          </cell>
          <cell r="L833">
            <v>193</v>
          </cell>
          <cell r="M833">
            <v>1043</v>
          </cell>
          <cell r="N833">
            <v>1236</v>
          </cell>
        </row>
        <row r="834">
          <cell r="C834" t="str">
            <v>3937</v>
          </cell>
          <cell r="D834" t="str">
            <v>Carrie Gosch Elementary School</v>
          </cell>
          <cell r="E834">
            <v>3</v>
          </cell>
          <cell r="G834">
            <v>317</v>
          </cell>
          <cell r="H834">
            <v>86</v>
          </cell>
          <cell r="I834">
            <v>6</v>
          </cell>
          <cell r="K834">
            <v>8</v>
          </cell>
          <cell r="L834">
            <v>34</v>
          </cell>
          <cell r="M834">
            <v>386</v>
          </cell>
          <cell r="N834">
            <v>420</v>
          </cell>
        </row>
        <row r="835">
          <cell r="C835" t="str">
            <v>3941</v>
          </cell>
          <cell r="D835" t="str">
            <v>Benjamin Harrison Elementary Sch</v>
          </cell>
          <cell r="G835">
            <v>137</v>
          </cell>
          <cell r="H835">
            <v>404</v>
          </cell>
          <cell r="I835">
            <v>7</v>
          </cell>
          <cell r="K835">
            <v>6</v>
          </cell>
          <cell r="L835">
            <v>126</v>
          </cell>
          <cell r="M835">
            <v>428</v>
          </cell>
          <cell r="N835">
            <v>554</v>
          </cell>
        </row>
        <row r="836">
          <cell r="C836" t="str">
            <v>3945</v>
          </cell>
          <cell r="D836" t="str">
            <v>Abraham Lincoln Elementary School</v>
          </cell>
          <cell r="G836">
            <v>308</v>
          </cell>
          <cell r="H836">
            <v>79</v>
          </cell>
          <cell r="I836">
            <v>7</v>
          </cell>
          <cell r="K836">
            <v>4</v>
          </cell>
          <cell r="L836">
            <v>42</v>
          </cell>
          <cell r="M836">
            <v>356</v>
          </cell>
          <cell r="N836">
            <v>398</v>
          </cell>
        </row>
        <row r="837">
          <cell r="C837" t="str">
            <v>3953</v>
          </cell>
          <cell r="D837" t="str">
            <v>William McKinley Elementary School</v>
          </cell>
          <cell r="E837">
            <v>1</v>
          </cell>
          <cell r="F837">
            <v>1</v>
          </cell>
          <cell r="G837">
            <v>156</v>
          </cell>
          <cell r="H837">
            <v>457</v>
          </cell>
          <cell r="I837">
            <v>14</v>
          </cell>
          <cell r="K837">
            <v>14</v>
          </cell>
          <cell r="L837">
            <v>108</v>
          </cell>
          <cell r="M837">
            <v>535</v>
          </cell>
          <cell r="N837">
            <v>643</v>
          </cell>
        </row>
        <row r="838">
          <cell r="C838" t="str">
            <v>3961</v>
          </cell>
          <cell r="D838" t="str">
            <v>George Washington Elementary Sch</v>
          </cell>
          <cell r="F838">
            <v>2</v>
          </cell>
          <cell r="G838">
            <v>403</v>
          </cell>
          <cell r="H838">
            <v>262</v>
          </cell>
          <cell r="I838">
            <v>14</v>
          </cell>
          <cell r="K838">
            <v>3</v>
          </cell>
          <cell r="L838">
            <v>127</v>
          </cell>
          <cell r="M838">
            <v>557</v>
          </cell>
          <cell r="N838">
            <v>684</v>
          </cell>
        </row>
        <row r="839">
          <cell r="C839" t="str">
            <v>3963</v>
          </cell>
          <cell r="D839" t="str">
            <v>Joseph Block Middle School</v>
          </cell>
          <cell r="G839">
            <v>292</v>
          </cell>
          <cell r="H839">
            <v>275</v>
          </cell>
          <cell r="I839">
            <v>9</v>
          </cell>
          <cell r="K839">
            <v>9</v>
          </cell>
          <cell r="L839">
            <v>50</v>
          </cell>
          <cell r="M839">
            <v>535</v>
          </cell>
          <cell r="N839">
            <v>585</v>
          </cell>
        </row>
        <row r="840">
          <cell r="C840" t="str">
            <v>3965</v>
          </cell>
          <cell r="D840" t="str">
            <v>Thomas A Edison Jr-Sr HS</v>
          </cell>
          <cell r="E840">
            <v>1</v>
          </cell>
          <cell r="G840">
            <v>36</v>
          </cell>
          <cell r="H840">
            <v>211</v>
          </cell>
          <cell r="I840">
            <v>27</v>
          </cell>
          <cell r="J840">
            <v>2</v>
          </cell>
          <cell r="K840">
            <v>294</v>
          </cell>
          <cell r="L840">
            <v>135</v>
          </cell>
          <cell r="M840">
            <v>436</v>
          </cell>
          <cell r="N840">
            <v>571</v>
          </cell>
        </row>
        <row r="841">
          <cell r="C841" t="str">
            <v>3973</v>
          </cell>
          <cell r="D841" t="str">
            <v>Alexander Hamilton Elementary Sch</v>
          </cell>
          <cell r="G841">
            <v>22</v>
          </cell>
          <cell r="H841">
            <v>110</v>
          </cell>
          <cell r="I841">
            <v>3</v>
          </cell>
          <cell r="K841">
            <v>93</v>
          </cell>
          <cell r="L841">
            <v>47</v>
          </cell>
          <cell r="M841">
            <v>181</v>
          </cell>
          <cell r="N841">
            <v>228</v>
          </cell>
        </row>
        <row r="842">
          <cell r="C842" t="str">
            <v>3975</v>
          </cell>
          <cell r="D842" t="str">
            <v>Virgil I Bailey Elementary School</v>
          </cell>
          <cell r="G842">
            <v>27</v>
          </cell>
          <cell r="H842">
            <v>135</v>
          </cell>
          <cell r="I842">
            <v>14</v>
          </cell>
          <cell r="K842">
            <v>161</v>
          </cell>
          <cell r="L842">
            <v>74</v>
          </cell>
          <cell r="M842">
            <v>263</v>
          </cell>
          <cell r="N842">
            <v>337</v>
          </cell>
        </row>
        <row r="843">
          <cell r="C843" t="str">
            <v>3985</v>
          </cell>
          <cell r="D843" t="str">
            <v>Carl J Polk Elementary School</v>
          </cell>
          <cell r="E843">
            <v>1</v>
          </cell>
          <cell r="G843">
            <v>9</v>
          </cell>
          <cell r="H843">
            <v>60</v>
          </cell>
          <cell r="I843">
            <v>7</v>
          </cell>
          <cell r="K843">
            <v>76</v>
          </cell>
          <cell r="L843">
            <v>33</v>
          </cell>
          <cell r="M843">
            <v>120</v>
          </cell>
          <cell r="N843">
            <v>153</v>
          </cell>
        </row>
        <row r="844">
          <cell r="C844" t="str">
            <v>4053</v>
          </cell>
          <cell r="D844" t="str">
            <v>Benjamin Banneker Achievement Ctr</v>
          </cell>
          <cell r="G844">
            <v>476</v>
          </cell>
          <cell r="H844">
            <v>8</v>
          </cell>
          <cell r="I844">
            <v>8</v>
          </cell>
          <cell r="K844">
            <v>1</v>
          </cell>
          <cell r="L844">
            <v>178</v>
          </cell>
          <cell r="M844">
            <v>315</v>
          </cell>
          <cell r="N844">
            <v>493</v>
          </cell>
        </row>
        <row r="845">
          <cell r="C845" t="str">
            <v>4057</v>
          </cell>
          <cell r="D845" t="str">
            <v>Mary M Bethune Early Child Dev Ctr</v>
          </cell>
          <cell r="G845">
            <v>533</v>
          </cell>
          <cell r="H845">
            <v>10</v>
          </cell>
          <cell r="I845">
            <v>2</v>
          </cell>
          <cell r="K845">
            <v>2</v>
          </cell>
          <cell r="L845">
            <v>321</v>
          </cell>
          <cell r="M845">
            <v>226</v>
          </cell>
          <cell r="N845">
            <v>547</v>
          </cell>
        </row>
        <row r="846">
          <cell r="C846" t="str">
            <v>4061</v>
          </cell>
          <cell r="D846" t="str">
            <v>Beveridge Elementary School</v>
          </cell>
          <cell r="G846">
            <v>378</v>
          </cell>
          <cell r="H846">
            <v>5</v>
          </cell>
          <cell r="I846">
            <v>7</v>
          </cell>
          <cell r="K846">
            <v>10</v>
          </cell>
          <cell r="L846">
            <v>69</v>
          </cell>
          <cell r="M846">
            <v>331</v>
          </cell>
          <cell r="N846">
            <v>400</v>
          </cell>
        </row>
        <row r="847">
          <cell r="C847" t="str">
            <v>4081</v>
          </cell>
          <cell r="D847" t="str">
            <v>Dr Bernard C Watson Acad for Boys</v>
          </cell>
          <cell r="E847">
            <v>1</v>
          </cell>
          <cell r="G847">
            <v>128</v>
          </cell>
          <cell r="H847">
            <v>3</v>
          </cell>
          <cell r="I847">
            <v>9</v>
          </cell>
          <cell r="K847">
            <v>2</v>
          </cell>
          <cell r="L847">
            <v>27</v>
          </cell>
          <cell r="M847">
            <v>116</v>
          </cell>
          <cell r="N847">
            <v>143</v>
          </cell>
        </row>
        <row r="848">
          <cell r="C848" t="str">
            <v>4086</v>
          </cell>
          <cell r="D848" t="str">
            <v>Frankie W McCullough Acad for Girl</v>
          </cell>
          <cell r="E848">
            <v>1</v>
          </cell>
          <cell r="G848">
            <v>411</v>
          </cell>
          <cell r="H848">
            <v>9</v>
          </cell>
          <cell r="I848">
            <v>13</v>
          </cell>
          <cell r="K848">
            <v>5</v>
          </cell>
          <cell r="L848">
            <v>66</v>
          </cell>
          <cell r="M848">
            <v>373</v>
          </cell>
          <cell r="N848">
            <v>439</v>
          </cell>
        </row>
        <row r="849">
          <cell r="C849" t="str">
            <v>4104</v>
          </cell>
          <cell r="D849" t="str">
            <v>Jefferson Elementary School</v>
          </cell>
          <cell r="G849">
            <v>317</v>
          </cell>
          <cell r="H849">
            <v>6</v>
          </cell>
          <cell r="I849">
            <v>16</v>
          </cell>
          <cell r="K849">
            <v>5</v>
          </cell>
          <cell r="L849">
            <v>50</v>
          </cell>
          <cell r="M849">
            <v>294</v>
          </cell>
          <cell r="N849">
            <v>344</v>
          </cell>
        </row>
        <row r="850">
          <cell r="C850" t="str">
            <v>4105</v>
          </cell>
          <cell r="D850" t="str">
            <v>Bailly Preparatory Academy</v>
          </cell>
          <cell r="G850">
            <v>404</v>
          </cell>
          <cell r="H850">
            <v>17</v>
          </cell>
          <cell r="I850">
            <v>17</v>
          </cell>
          <cell r="K850">
            <v>7</v>
          </cell>
          <cell r="L850">
            <v>81</v>
          </cell>
          <cell r="M850">
            <v>364</v>
          </cell>
          <cell r="N850">
            <v>445</v>
          </cell>
        </row>
        <row r="851">
          <cell r="C851" t="str">
            <v>4113</v>
          </cell>
          <cell r="D851" t="str">
            <v>New Tech Innovative Institute</v>
          </cell>
          <cell r="G851">
            <v>173</v>
          </cell>
          <cell r="H851">
            <v>5</v>
          </cell>
          <cell r="I851">
            <v>6</v>
          </cell>
          <cell r="K851">
            <v>3</v>
          </cell>
          <cell r="L851">
            <v>32</v>
          </cell>
          <cell r="M851">
            <v>155</v>
          </cell>
          <cell r="N851">
            <v>187</v>
          </cell>
        </row>
        <row r="852">
          <cell r="C852" t="str">
            <v>4121</v>
          </cell>
          <cell r="D852" t="str">
            <v>Jacques Marquette Elem School</v>
          </cell>
          <cell r="G852">
            <v>346</v>
          </cell>
          <cell r="H852">
            <v>16</v>
          </cell>
          <cell r="I852">
            <v>26</v>
          </cell>
          <cell r="K852">
            <v>11</v>
          </cell>
          <cell r="L852">
            <v>98</v>
          </cell>
          <cell r="M852">
            <v>301</v>
          </cell>
          <cell r="N852">
            <v>399</v>
          </cell>
        </row>
        <row r="853">
          <cell r="C853" t="str">
            <v>4155</v>
          </cell>
          <cell r="D853" t="str">
            <v>Glen Park Acad for Excel in Lrn</v>
          </cell>
          <cell r="G853">
            <v>557</v>
          </cell>
          <cell r="H853">
            <v>14</v>
          </cell>
          <cell r="I853">
            <v>18</v>
          </cell>
          <cell r="K853">
            <v>7</v>
          </cell>
          <cell r="L853">
            <v>114</v>
          </cell>
          <cell r="M853">
            <v>482</v>
          </cell>
          <cell r="N853">
            <v>596</v>
          </cell>
        </row>
        <row r="854">
          <cell r="C854" t="str">
            <v>4163</v>
          </cell>
          <cell r="D854" t="str">
            <v>West Side Leadership Academy</v>
          </cell>
          <cell r="E854">
            <v>1</v>
          </cell>
          <cell r="G854">
            <v>655</v>
          </cell>
          <cell r="H854">
            <v>20</v>
          </cell>
          <cell r="I854">
            <v>30</v>
          </cell>
          <cell r="K854">
            <v>7</v>
          </cell>
          <cell r="L854">
            <v>102</v>
          </cell>
          <cell r="M854">
            <v>611</v>
          </cell>
          <cell r="N854">
            <v>713</v>
          </cell>
        </row>
        <row r="855">
          <cell r="C855" t="str">
            <v>4168</v>
          </cell>
          <cell r="D855" t="str">
            <v>Wm A Wirt/Emerson VPA</v>
          </cell>
          <cell r="G855">
            <v>409</v>
          </cell>
          <cell r="H855">
            <v>9</v>
          </cell>
          <cell r="I855">
            <v>19</v>
          </cell>
          <cell r="K855">
            <v>2</v>
          </cell>
          <cell r="L855">
            <v>101</v>
          </cell>
          <cell r="M855">
            <v>338</v>
          </cell>
          <cell r="N855">
            <v>439</v>
          </cell>
        </row>
        <row r="856">
          <cell r="C856" t="str">
            <v>4169</v>
          </cell>
          <cell r="D856" t="str">
            <v>Daniel Hale Williams Elem Sch</v>
          </cell>
          <cell r="G856">
            <v>626</v>
          </cell>
          <cell r="H856">
            <v>17</v>
          </cell>
          <cell r="I856">
            <v>32</v>
          </cell>
          <cell r="K856">
            <v>3</v>
          </cell>
          <cell r="L856">
            <v>83</v>
          </cell>
          <cell r="M856">
            <v>595</v>
          </cell>
          <cell r="N856">
            <v>678</v>
          </cell>
        </row>
        <row r="857">
          <cell r="C857" t="str">
            <v>4171</v>
          </cell>
          <cell r="D857" t="str">
            <v>Beiriger Elementary School</v>
          </cell>
          <cell r="F857">
            <v>6</v>
          </cell>
          <cell r="G857">
            <v>24</v>
          </cell>
          <cell r="H857">
            <v>117</v>
          </cell>
          <cell r="I857">
            <v>28</v>
          </cell>
          <cell r="K857">
            <v>304</v>
          </cell>
          <cell r="L857">
            <v>309</v>
          </cell>
          <cell r="M857">
            <v>170</v>
          </cell>
          <cell r="N857">
            <v>479</v>
          </cell>
        </row>
        <row r="858">
          <cell r="C858" t="str">
            <v>4173</v>
          </cell>
          <cell r="D858" t="str">
            <v>Griffith Senior High School</v>
          </cell>
          <cell r="E858">
            <v>2</v>
          </cell>
          <cell r="F858">
            <v>6</v>
          </cell>
          <cell r="G858">
            <v>171</v>
          </cell>
          <cell r="H858">
            <v>202</v>
          </cell>
          <cell r="I858">
            <v>28</v>
          </cell>
          <cell r="K858">
            <v>391</v>
          </cell>
          <cell r="L858">
            <v>409</v>
          </cell>
          <cell r="M858">
            <v>391</v>
          </cell>
          <cell r="N858">
            <v>800</v>
          </cell>
        </row>
        <row r="859">
          <cell r="C859" t="str">
            <v>4177</v>
          </cell>
          <cell r="D859" t="str">
            <v>Griffith Middle School</v>
          </cell>
          <cell r="F859">
            <v>2</v>
          </cell>
          <cell r="G859">
            <v>102</v>
          </cell>
          <cell r="H859">
            <v>90</v>
          </cell>
          <cell r="I859">
            <v>17</v>
          </cell>
          <cell r="K859">
            <v>194</v>
          </cell>
          <cell r="L859">
            <v>193</v>
          </cell>
          <cell r="M859">
            <v>212</v>
          </cell>
          <cell r="N859">
            <v>405</v>
          </cell>
        </row>
        <row r="860">
          <cell r="C860" t="str">
            <v>4185</v>
          </cell>
          <cell r="D860" t="str">
            <v>Eldon Ready Elementary School</v>
          </cell>
          <cell r="F860">
            <v>2</v>
          </cell>
          <cell r="G860">
            <v>180</v>
          </cell>
          <cell r="H860">
            <v>100</v>
          </cell>
          <cell r="I860">
            <v>16</v>
          </cell>
          <cell r="K860">
            <v>121</v>
          </cell>
          <cell r="L860">
            <v>124</v>
          </cell>
          <cell r="M860">
            <v>295</v>
          </cell>
          <cell r="N860">
            <v>419</v>
          </cell>
        </row>
        <row r="861">
          <cell r="C861" t="str">
            <v>4189</v>
          </cell>
          <cell r="D861" t="str">
            <v>Elsie Wadsworth Elementary School</v>
          </cell>
          <cell r="E861">
            <v>1</v>
          </cell>
          <cell r="F861">
            <v>3</v>
          </cell>
          <cell r="G861">
            <v>57</v>
          </cell>
          <cell r="H861">
            <v>105</v>
          </cell>
          <cell r="I861">
            <v>12</v>
          </cell>
          <cell r="K861">
            <v>207</v>
          </cell>
          <cell r="L861">
            <v>181</v>
          </cell>
          <cell r="M861">
            <v>204</v>
          </cell>
          <cell r="N861">
            <v>385</v>
          </cell>
        </row>
        <row r="862">
          <cell r="C862" t="str">
            <v>4411</v>
          </cell>
          <cell r="D862" t="str">
            <v>George Rogers Clark Md/HS</v>
          </cell>
          <cell r="E862">
            <v>3</v>
          </cell>
          <cell r="F862">
            <v>3</v>
          </cell>
          <cell r="G862">
            <v>137</v>
          </cell>
          <cell r="H862">
            <v>978</v>
          </cell>
          <cell r="I862">
            <v>37</v>
          </cell>
          <cell r="J862">
            <v>1</v>
          </cell>
          <cell r="K862">
            <v>219</v>
          </cell>
          <cell r="L862">
            <v>222</v>
          </cell>
          <cell r="M862">
            <v>1156</v>
          </cell>
          <cell r="N862">
            <v>1378</v>
          </cell>
        </row>
        <row r="863">
          <cell r="C863" t="str">
            <v>4413</v>
          </cell>
          <cell r="D863" t="str">
            <v>Donald E Gavit Middle/High School</v>
          </cell>
          <cell r="E863">
            <v>1</v>
          </cell>
          <cell r="F863">
            <v>4</v>
          </cell>
          <cell r="G863">
            <v>612</v>
          </cell>
          <cell r="H863">
            <v>638</v>
          </cell>
          <cell r="I863">
            <v>56</v>
          </cell>
          <cell r="J863">
            <v>1</v>
          </cell>
          <cell r="K863">
            <v>311</v>
          </cell>
          <cell r="L863">
            <v>354</v>
          </cell>
          <cell r="M863">
            <v>1269</v>
          </cell>
          <cell r="N863">
            <v>1623</v>
          </cell>
        </row>
        <row r="864">
          <cell r="C864" t="str">
            <v>4415</v>
          </cell>
          <cell r="D864" t="str">
            <v>Hammond High School</v>
          </cell>
          <cell r="E864">
            <v>1</v>
          </cell>
          <cell r="F864">
            <v>1</v>
          </cell>
          <cell r="G864">
            <v>395</v>
          </cell>
          <cell r="H864">
            <v>380</v>
          </cell>
          <cell r="I864">
            <v>16</v>
          </cell>
          <cell r="K864">
            <v>37</v>
          </cell>
          <cell r="L864">
            <v>120</v>
          </cell>
          <cell r="M864">
            <v>710</v>
          </cell>
          <cell r="N864">
            <v>830</v>
          </cell>
        </row>
        <row r="865">
          <cell r="C865" t="str">
            <v>4417</v>
          </cell>
          <cell r="D865" t="str">
            <v>Morton Senior High School</v>
          </cell>
          <cell r="E865">
            <v>2</v>
          </cell>
          <cell r="F865">
            <v>2</v>
          </cell>
          <cell r="G865">
            <v>505</v>
          </cell>
          <cell r="H865">
            <v>533</v>
          </cell>
          <cell r="I865">
            <v>46</v>
          </cell>
          <cell r="K865">
            <v>260</v>
          </cell>
          <cell r="L865">
            <v>351</v>
          </cell>
          <cell r="M865">
            <v>997</v>
          </cell>
          <cell r="N865">
            <v>1348</v>
          </cell>
        </row>
        <row r="866">
          <cell r="C866" t="str">
            <v>4422</v>
          </cell>
          <cell r="D866" t="str">
            <v>Joseph Hess Elementary School</v>
          </cell>
          <cell r="E866">
            <v>2</v>
          </cell>
          <cell r="F866">
            <v>2</v>
          </cell>
          <cell r="G866">
            <v>233</v>
          </cell>
          <cell r="H866">
            <v>246</v>
          </cell>
          <cell r="I866">
            <v>26</v>
          </cell>
          <cell r="K866">
            <v>141</v>
          </cell>
          <cell r="L866">
            <v>238</v>
          </cell>
          <cell r="M866">
            <v>412</v>
          </cell>
          <cell r="N866">
            <v>650</v>
          </cell>
        </row>
        <row r="867">
          <cell r="C867" t="str">
            <v>4425</v>
          </cell>
          <cell r="D867" t="str">
            <v>Henry W Eggers Elem/Middle School</v>
          </cell>
          <cell r="G867">
            <v>391</v>
          </cell>
          <cell r="H867">
            <v>297</v>
          </cell>
          <cell r="I867">
            <v>20</v>
          </cell>
          <cell r="K867">
            <v>22</v>
          </cell>
          <cell r="L867">
            <v>64</v>
          </cell>
          <cell r="M867">
            <v>666</v>
          </cell>
          <cell r="N867">
            <v>730</v>
          </cell>
        </row>
        <row r="868">
          <cell r="C868" t="str">
            <v>4433</v>
          </cell>
          <cell r="D868" t="str">
            <v>Charles N Scott Middle School</v>
          </cell>
          <cell r="E868">
            <v>3</v>
          </cell>
          <cell r="F868">
            <v>1</v>
          </cell>
          <cell r="G868">
            <v>279</v>
          </cell>
          <cell r="H868">
            <v>360</v>
          </cell>
          <cell r="I868">
            <v>36</v>
          </cell>
          <cell r="K868">
            <v>165</v>
          </cell>
          <cell r="L868">
            <v>170</v>
          </cell>
          <cell r="M868">
            <v>674</v>
          </cell>
          <cell r="N868">
            <v>844</v>
          </cell>
        </row>
        <row r="869">
          <cell r="C869" t="str">
            <v>4447</v>
          </cell>
          <cell r="D869" t="str">
            <v>Columbia Elementary School</v>
          </cell>
          <cell r="G869">
            <v>69</v>
          </cell>
          <cell r="H869">
            <v>160</v>
          </cell>
          <cell r="I869">
            <v>19</v>
          </cell>
          <cell r="K869">
            <v>26</v>
          </cell>
          <cell r="L869">
            <v>52</v>
          </cell>
          <cell r="M869">
            <v>222</v>
          </cell>
          <cell r="N869">
            <v>274</v>
          </cell>
        </row>
        <row r="870">
          <cell r="C870" t="str">
            <v>4449</v>
          </cell>
          <cell r="D870" t="str">
            <v>Thomas A Edison Elementary School</v>
          </cell>
          <cell r="F870">
            <v>2</v>
          </cell>
          <cell r="G870">
            <v>190</v>
          </cell>
          <cell r="H870">
            <v>346</v>
          </cell>
          <cell r="I870">
            <v>35</v>
          </cell>
          <cell r="J870">
            <v>1</v>
          </cell>
          <cell r="K870">
            <v>111</v>
          </cell>
          <cell r="L870">
            <v>200</v>
          </cell>
          <cell r="M870">
            <v>485</v>
          </cell>
          <cell r="N870">
            <v>685</v>
          </cell>
        </row>
        <row r="871">
          <cell r="C871" t="str">
            <v>4451</v>
          </cell>
          <cell r="D871" t="str">
            <v>Benjamin Franklin Elementary Sch</v>
          </cell>
          <cell r="F871">
            <v>1</v>
          </cell>
          <cell r="G871">
            <v>20</v>
          </cell>
          <cell r="H871">
            <v>185</v>
          </cell>
          <cell r="I871">
            <v>5</v>
          </cell>
          <cell r="K871">
            <v>91</v>
          </cell>
          <cell r="L871">
            <v>121</v>
          </cell>
          <cell r="M871">
            <v>181</v>
          </cell>
          <cell r="N871">
            <v>302</v>
          </cell>
        </row>
        <row r="872">
          <cell r="C872" t="str">
            <v>4453</v>
          </cell>
          <cell r="D872" t="str">
            <v>Warren G Harding Elementary School</v>
          </cell>
          <cell r="F872">
            <v>4</v>
          </cell>
          <cell r="G872">
            <v>193</v>
          </cell>
          <cell r="H872">
            <v>343</v>
          </cell>
          <cell r="I872">
            <v>42</v>
          </cell>
          <cell r="K872">
            <v>156</v>
          </cell>
          <cell r="L872">
            <v>273</v>
          </cell>
          <cell r="M872">
            <v>465</v>
          </cell>
          <cell r="N872">
            <v>738</v>
          </cell>
        </row>
        <row r="873">
          <cell r="C873" t="str">
            <v>4455</v>
          </cell>
          <cell r="D873" t="str">
            <v>Washington Irving Elementary Sch</v>
          </cell>
          <cell r="E873">
            <v>1</v>
          </cell>
          <cell r="F873">
            <v>1</v>
          </cell>
          <cell r="G873">
            <v>74</v>
          </cell>
          <cell r="H873">
            <v>436</v>
          </cell>
          <cell r="I873">
            <v>30</v>
          </cell>
          <cell r="K873">
            <v>41</v>
          </cell>
          <cell r="L873">
            <v>144</v>
          </cell>
          <cell r="M873">
            <v>439</v>
          </cell>
          <cell r="N873">
            <v>583</v>
          </cell>
        </row>
        <row r="874">
          <cell r="C874" t="str">
            <v>4457</v>
          </cell>
          <cell r="D874" t="str">
            <v>Thomas Jefferson Elementary School</v>
          </cell>
          <cell r="F874">
            <v>2</v>
          </cell>
          <cell r="G874">
            <v>145</v>
          </cell>
          <cell r="H874">
            <v>182</v>
          </cell>
          <cell r="I874">
            <v>32</v>
          </cell>
          <cell r="K874">
            <v>116</v>
          </cell>
          <cell r="L874">
            <v>210</v>
          </cell>
          <cell r="M874">
            <v>267</v>
          </cell>
          <cell r="N874">
            <v>477</v>
          </cell>
        </row>
        <row r="875">
          <cell r="C875" t="str">
            <v>4459</v>
          </cell>
          <cell r="D875" t="str">
            <v>Kenwood Elementary School</v>
          </cell>
          <cell r="F875">
            <v>1</v>
          </cell>
          <cell r="G875">
            <v>171</v>
          </cell>
          <cell r="H875">
            <v>87</v>
          </cell>
          <cell r="I875">
            <v>21</v>
          </cell>
          <cell r="K875">
            <v>35</v>
          </cell>
          <cell r="L875">
            <v>141</v>
          </cell>
          <cell r="M875">
            <v>174</v>
          </cell>
          <cell r="N875">
            <v>315</v>
          </cell>
        </row>
        <row r="876">
          <cell r="C876" t="str">
            <v>4461</v>
          </cell>
          <cell r="D876" t="str">
            <v>Lafayette Elementary School</v>
          </cell>
          <cell r="E876">
            <v>2</v>
          </cell>
          <cell r="F876">
            <v>1</v>
          </cell>
          <cell r="G876">
            <v>266</v>
          </cell>
          <cell r="H876">
            <v>190</v>
          </cell>
          <cell r="I876">
            <v>27</v>
          </cell>
          <cell r="K876">
            <v>18</v>
          </cell>
          <cell r="L876">
            <v>55</v>
          </cell>
          <cell r="M876">
            <v>449</v>
          </cell>
          <cell r="N876">
            <v>504</v>
          </cell>
        </row>
        <row r="877">
          <cell r="C877" t="str">
            <v>4463</v>
          </cell>
          <cell r="D877" t="str">
            <v>Abraham Lincoln Elementary School</v>
          </cell>
          <cell r="G877">
            <v>64</v>
          </cell>
          <cell r="H877">
            <v>459</v>
          </cell>
          <cell r="I877">
            <v>38</v>
          </cell>
          <cell r="J877">
            <v>1</v>
          </cell>
          <cell r="K877">
            <v>84</v>
          </cell>
          <cell r="L877">
            <v>190</v>
          </cell>
          <cell r="M877">
            <v>456</v>
          </cell>
          <cell r="N877">
            <v>646</v>
          </cell>
        </row>
        <row r="878">
          <cell r="C878" t="str">
            <v>4465</v>
          </cell>
          <cell r="D878" t="str">
            <v>Maywood Elementary School</v>
          </cell>
          <cell r="G878">
            <v>296</v>
          </cell>
          <cell r="H878">
            <v>82</v>
          </cell>
          <cell r="I878">
            <v>20</v>
          </cell>
          <cell r="K878">
            <v>15</v>
          </cell>
          <cell r="L878">
            <v>80</v>
          </cell>
          <cell r="M878">
            <v>333</v>
          </cell>
          <cell r="N878">
            <v>413</v>
          </cell>
        </row>
        <row r="879">
          <cell r="C879" t="str">
            <v>4469</v>
          </cell>
          <cell r="D879" t="str">
            <v>Morton Elementary School</v>
          </cell>
          <cell r="F879">
            <v>2</v>
          </cell>
          <cell r="G879">
            <v>130</v>
          </cell>
          <cell r="H879">
            <v>266</v>
          </cell>
          <cell r="I879">
            <v>28</v>
          </cell>
          <cell r="K879">
            <v>105</v>
          </cell>
          <cell r="L879">
            <v>197</v>
          </cell>
          <cell r="M879">
            <v>334</v>
          </cell>
          <cell r="N879">
            <v>531</v>
          </cell>
        </row>
        <row r="880">
          <cell r="C880" t="str">
            <v>4479</v>
          </cell>
          <cell r="D880" t="str">
            <v>Lew Wallace Elementary School</v>
          </cell>
          <cell r="G880">
            <v>192</v>
          </cell>
          <cell r="H880">
            <v>213</v>
          </cell>
          <cell r="I880">
            <v>19</v>
          </cell>
          <cell r="K880">
            <v>18</v>
          </cell>
          <cell r="L880">
            <v>119</v>
          </cell>
          <cell r="M880">
            <v>323</v>
          </cell>
          <cell r="N880">
            <v>442</v>
          </cell>
        </row>
        <row r="881">
          <cell r="C881" t="str">
            <v>4484</v>
          </cell>
          <cell r="D881" t="str">
            <v>Frank O'Bannon Elementary School</v>
          </cell>
          <cell r="F881">
            <v>2</v>
          </cell>
          <cell r="G881">
            <v>265</v>
          </cell>
          <cell r="H881">
            <v>166</v>
          </cell>
          <cell r="I881">
            <v>22</v>
          </cell>
          <cell r="K881">
            <v>100</v>
          </cell>
          <cell r="L881">
            <v>103</v>
          </cell>
          <cell r="M881">
            <v>452</v>
          </cell>
          <cell r="N881">
            <v>555</v>
          </cell>
        </row>
        <row r="882">
          <cell r="C882" t="str">
            <v>4281</v>
          </cell>
          <cell r="D882" t="str">
            <v>Highland High School</v>
          </cell>
          <cell r="E882">
            <v>2</v>
          </cell>
          <cell r="F882">
            <v>24</v>
          </cell>
          <cell r="G882">
            <v>71</v>
          </cell>
          <cell r="H882">
            <v>293</v>
          </cell>
          <cell r="I882">
            <v>32</v>
          </cell>
          <cell r="K882">
            <v>695</v>
          </cell>
          <cell r="L882">
            <v>757</v>
          </cell>
          <cell r="M882">
            <v>360</v>
          </cell>
          <cell r="N882">
            <v>1117</v>
          </cell>
        </row>
        <row r="883">
          <cell r="C883" t="str">
            <v>4283</v>
          </cell>
          <cell r="D883" t="str">
            <v>Highland Middle School</v>
          </cell>
          <cell r="E883">
            <v>1</v>
          </cell>
          <cell r="F883">
            <v>12</v>
          </cell>
          <cell r="G883">
            <v>40</v>
          </cell>
          <cell r="H883">
            <v>218</v>
          </cell>
          <cell r="I883">
            <v>22</v>
          </cell>
          <cell r="K883">
            <v>441</v>
          </cell>
          <cell r="L883">
            <v>485</v>
          </cell>
          <cell r="M883">
            <v>249</v>
          </cell>
          <cell r="N883">
            <v>734</v>
          </cell>
        </row>
        <row r="884">
          <cell r="C884" t="str">
            <v>4285</v>
          </cell>
          <cell r="D884" t="str">
            <v>Judith Morton Johnston Elementary</v>
          </cell>
          <cell r="E884">
            <v>2</v>
          </cell>
          <cell r="F884">
            <v>2</v>
          </cell>
          <cell r="G884">
            <v>14</v>
          </cell>
          <cell r="H884">
            <v>119</v>
          </cell>
          <cell r="I884">
            <v>3</v>
          </cell>
          <cell r="K884">
            <v>191</v>
          </cell>
          <cell r="L884">
            <v>173</v>
          </cell>
          <cell r="M884">
            <v>158</v>
          </cell>
          <cell r="N884">
            <v>331</v>
          </cell>
        </row>
        <row r="885">
          <cell r="C885" t="str">
            <v>4290</v>
          </cell>
          <cell r="D885" t="str">
            <v>Mildred Merkley Elementary School</v>
          </cell>
          <cell r="F885">
            <v>2</v>
          </cell>
          <cell r="G885">
            <v>19</v>
          </cell>
          <cell r="H885">
            <v>88</v>
          </cell>
          <cell r="I885">
            <v>8</v>
          </cell>
          <cell r="K885">
            <v>178</v>
          </cell>
          <cell r="L885">
            <v>188</v>
          </cell>
          <cell r="M885">
            <v>107</v>
          </cell>
          <cell r="N885">
            <v>295</v>
          </cell>
        </row>
        <row r="886">
          <cell r="C886" t="str">
            <v>4301</v>
          </cell>
          <cell r="D886" t="str">
            <v>Southridge Elementary School</v>
          </cell>
          <cell r="F886">
            <v>5</v>
          </cell>
          <cell r="G886">
            <v>11</v>
          </cell>
          <cell r="H886">
            <v>123</v>
          </cell>
          <cell r="I886">
            <v>10</v>
          </cell>
          <cell r="K886">
            <v>255</v>
          </cell>
          <cell r="L886">
            <v>273</v>
          </cell>
          <cell r="M886">
            <v>131</v>
          </cell>
          <cell r="N886">
            <v>404</v>
          </cell>
        </row>
        <row r="887">
          <cell r="C887" t="str">
            <v>4303</v>
          </cell>
          <cell r="D887" t="str">
            <v>Allen J Warren Elementary School</v>
          </cell>
          <cell r="F887">
            <v>8</v>
          </cell>
          <cell r="G887">
            <v>35</v>
          </cell>
          <cell r="H887">
            <v>81</v>
          </cell>
          <cell r="I887">
            <v>14</v>
          </cell>
          <cell r="K887">
            <v>157</v>
          </cell>
          <cell r="L887">
            <v>180</v>
          </cell>
          <cell r="M887">
            <v>115</v>
          </cell>
          <cell r="N887">
            <v>295</v>
          </cell>
        </row>
        <row r="888">
          <cell r="C888" t="str">
            <v>4305</v>
          </cell>
          <cell r="D888" t="str">
            <v>Hobart High School</v>
          </cell>
          <cell r="E888">
            <v>6</v>
          </cell>
          <cell r="F888">
            <v>5</v>
          </cell>
          <cell r="G888">
            <v>97</v>
          </cell>
          <cell r="H888">
            <v>291</v>
          </cell>
          <cell r="I888">
            <v>31</v>
          </cell>
          <cell r="J888">
            <v>1</v>
          </cell>
          <cell r="K888">
            <v>834</v>
          </cell>
          <cell r="L888">
            <v>755</v>
          </cell>
          <cell r="M888">
            <v>510</v>
          </cell>
          <cell r="N888">
            <v>1265</v>
          </cell>
        </row>
        <row r="889">
          <cell r="C889" t="str">
            <v>4309</v>
          </cell>
          <cell r="D889" t="str">
            <v>Hobart Middle School</v>
          </cell>
          <cell r="E889">
            <v>7</v>
          </cell>
          <cell r="F889">
            <v>3</v>
          </cell>
          <cell r="G889">
            <v>65</v>
          </cell>
          <cell r="H889">
            <v>249</v>
          </cell>
          <cell r="I889">
            <v>29</v>
          </cell>
          <cell r="J889">
            <v>1</v>
          </cell>
          <cell r="K889">
            <v>580</v>
          </cell>
          <cell r="L889">
            <v>479</v>
          </cell>
          <cell r="M889">
            <v>455</v>
          </cell>
          <cell r="N889">
            <v>934</v>
          </cell>
        </row>
        <row r="890">
          <cell r="C890" t="str">
            <v>4311</v>
          </cell>
          <cell r="D890" t="str">
            <v>Early Learning Center-George Earle</v>
          </cell>
          <cell r="E890">
            <v>1</v>
          </cell>
          <cell r="F890">
            <v>4</v>
          </cell>
          <cell r="G890">
            <v>21</v>
          </cell>
          <cell r="H890">
            <v>49</v>
          </cell>
          <cell r="I890">
            <v>11</v>
          </cell>
          <cell r="K890">
            <v>241</v>
          </cell>
          <cell r="L890">
            <v>173</v>
          </cell>
          <cell r="M890">
            <v>154</v>
          </cell>
          <cell r="N890">
            <v>327</v>
          </cell>
        </row>
        <row r="891">
          <cell r="C891" t="str">
            <v>4317</v>
          </cell>
          <cell r="D891" t="str">
            <v>Liberty Elementary School</v>
          </cell>
          <cell r="F891">
            <v>8</v>
          </cell>
          <cell r="G891">
            <v>39</v>
          </cell>
          <cell r="H891">
            <v>102</v>
          </cell>
          <cell r="I891">
            <v>12</v>
          </cell>
          <cell r="J891">
            <v>2</v>
          </cell>
          <cell r="K891">
            <v>276</v>
          </cell>
          <cell r="L891">
            <v>253</v>
          </cell>
          <cell r="M891">
            <v>186</v>
          </cell>
          <cell r="N891">
            <v>439</v>
          </cell>
        </row>
        <row r="892">
          <cell r="C892" t="str">
            <v>4325</v>
          </cell>
          <cell r="D892" t="str">
            <v>Ridge View Elementary School</v>
          </cell>
          <cell r="E892">
            <v>1</v>
          </cell>
          <cell r="G892">
            <v>24</v>
          </cell>
          <cell r="H892">
            <v>72</v>
          </cell>
          <cell r="I892">
            <v>16</v>
          </cell>
          <cell r="K892">
            <v>200</v>
          </cell>
          <cell r="L892">
            <v>141</v>
          </cell>
          <cell r="M892">
            <v>172</v>
          </cell>
          <cell r="N892">
            <v>313</v>
          </cell>
        </row>
        <row r="893">
          <cell r="C893" t="str">
            <v>4327</v>
          </cell>
          <cell r="D893" t="str">
            <v>Joan Martin Elementary School</v>
          </cell>
          <cell r="E893">
            <v>3</v>
          </cell>
          <cell r="F893">
            <v>5</v>
          </cell>
          <cell r="G893">
            <v>40</v>
          </cell>
          <cell r="H893">
            <v>150</v>
          </cell>
          <cell r="I893">
            <v>17</v>
          </cell>
          <cell r="J893">
            <v>1</v>
          </cell>
          <cell r="K893">
            <v>510</v>
          </cell>
          <cell r="L893">
            <v>455</v>
          </cell>
          <cell r="M893">
            <v>271</v>
          </cell>
          <cell r="N893">
            <v>726</v>
          </cell>
        </row>
        <row r="894">
          <cell r="C894" t="str">
            <v>4332</v>
          </cell>
          <cell r="D894" t="str">
            <v>Munster High School</v>
          </cell>
          <cell r="E894">
            <v>1</v>
          </cell>
          <cell r="F894">
            <v>90</v>
          </cell>
          <cell r="G894">
            <v>121</v>
          </cell>
          <cell r="H894">
            <v>336</v>
          </cell>
          <cell r="I894">
            <v>48</v>
          </cell>
          <cell r="K894">
            <v>920</v>
          </cell>
          <cell r="L894">
            <v>1263</v>
          </cell>
          <cell r="M894">
            <v>253</v>
          </cell>
          <cell r="N894">
            <v>1516</v>
          </cell>
        </row>
        <row r="895">
          <cell r="C895" t="str">
            <v>4333</v>
          </cell>
          <cell r="D895" t="str">
            <v>Wilbur Wright Middle School</v>
          </cell>
          <cell r="E895">
            <v>1</v>
          </cell>
          <cell r="F895">
            <v>71</v>
          </cell>
          <cell r="G895">
            <v>65</v>
          </cell>
          <cell r="H895">
            <v>209</v>
          </cell>
          <cell r="I895">
            <v>46</v>
          </cell>
          <cell r="K895">
            <v>508</v>
          </cell>
          <cell r="L895">
            <v>743</v>
          </cell>
          <cell r="M895">
            <v>157</v>
          </cell>
          <cell r="N895">
            <v>900</v>
          </cell>
        </row>
        <row r="896">
          <cell r="C896" t="str">
            <v>4337</v>
          </cell>
          <cell r="D896" t="str">
            <v>James B Eads Elementary School</v>
          </cell>
          <cell r="E896">
            <v>2</v>
          </cell>
          <cell r="F896">
            <v>49</v>
          </cell>
          <cell r="G896">
            <v>47</v>
          </cell>
          <cell r="H896">
            <v>137</v>
          </cell>
          <cell r="I896">
            <v>20</v>
          </cell>
          <cell r="K896">
            <v>283</v>
          </cell>
          <cell r="L896">
            <v>415</v>
          </cell>
          <cell r="M896">
            <v>123</v>
          </cell>
          <cell r="N896">
            <v>538</v>
          </cell>
        </row>
        <row r="897">
          <cell r="C897" t="str">
            <v>4341</v>
          </cell>
          <cell r="D897" t="str">
            <v>Ernest R Elliott Elementary School</v>
          </cell>
          <cell r="E897">
            <v>2</v>
          </cell>
          <cell r="F897">
            <v>8</v>
          </cell>
          <cell r="G897">
            <v>19</v>
          </cell>
          <cell r="H897">
            <v>92</v>
          </cell>
          <cell r="I897">
            <v>22</v>
          </cell>
          <cell r="K897">
            <v>278</v>
          </cell>
          <cell r="L897">
            <v>335</v>
          </cell>
          <cell r="M897">
            <v>86</v>
          </cell>
          <cell r="N897">
            <v>421</v>
          </cell>
        </row>
        <row r="898">
          <cell r="C898" t="str">
            <v>4343</v>
          </cell>
          <cell r="D898" t="str">
            <v>Frank H Hammond Elementary School</v>
          </cell>
          <cell r="F898">
            <v>77</v>
          </cell>
          <cell r="G898">
            <v>47</v>
          </cell>
          <cell r="H898">
            <v>125</v>
          </cell>
          <cell r="I898">
            <v>28</v>
          </cell>
          <cell r="K898">
            <v>350</v>
          </cell>
          <cell r="L898">
            <v>544</v>
          </cell>
          <cell r="M898">
            <v>83</v>
          </cell>
          <cell r="N898">
            <v>627</v>
          </cell>
        </row>
        <row r="899">
          <cell r="C899" t="str">
            <v>4353</v>
          </cell>
          <cell r="D899" t="str">
            <v>Whiting High School</v>
          </cell>
          <cell r="G899">
            <v>7</v>
          </cell>
          <cell r="H899">
            <v>276</v>
          </cell>
          <cell r="I899">
            <v>14</v>
          </cell>
          <cell r="K899">
            <v>137</v>
          </cell>
          <cell r="L899">
            <v>199</v>
          </cell>
          <cell r="M899">
            <v>235</v>
          </cell>
          <cell r="N899">
            <v>434</v>
          </cell>
        </row>
        <row r="900">
          <cell r="C900" t="str">
            <v>4356</v>
          </cell>
          <cell r="D900" t="str">
            <v>Whiting Middle School</v>
          </cell>
          <cell r="F900">
            <v>2</v>
          </cell>
          <cell r="G900">
            <v>9</v>
          </cell>
          <cell r="H900">
            <v>173</v>
          </cell>
          <cell r="I900">
            <v>15</v>
          </cell>
          <cell r="K900">
            <v>67</v>
          </cell>
          <cell r="L900">
            <v>95</v>
          </cell>
          <cell r="M900">
            <v>171</v>
          </cell>
          <cell r="N900">
            <v>266</v>
          </cell>
        </row>
        <row r="901">
          <cell r="C901" t="str">
            <v>4361</v>
          </cell>
          <cell r="D901" t="str">
            <v>Nathan Hale Elementary School</v>
          </cell>
          <cell r="F901">
            <v>1</v>
          </cell>
          <cell r="G901">
            <v>23</v>
          </cell>
          <cell r="H901">
            <v>357</v>
          </cell>
          <cell r="I901">
            <v>8</v>
          </cell>
          <cell r="K901">
            <v>104</v>
          </cell>
          <cell r="L901">
            <v>179</v>
          </cell>
          <cell r="M901">
            <v>314</v>
          </cell>
          <cell r="N901">
            <v>493</v>
          </cell>
        </row>
        <row r="902">
          <cell r="C902" t="str">
            <v>4679</v>
          </cell>
          <cell r="D902" t="str">
            <v>Prairie View Elementary School</v>
          </cell>
          <cell r="E902">
            <v>3</v>
          </cell>
          <cell r="F902">
            <v>2</v>
          </cell>
          <cell r="H902">
            <v>26</v>
          </cell>
          <cell r="I902">
            <v>15</v>
          </cell>
          <cell r="K902">
            <v>265</v>
          </cell>
          <cell r="L902">
            <v>189</v>
          </cell>
          <cell r="M902">
            <v>122</v>
          </cell>
          <cell r="N902">
            <v>311</v>
          </cell>
        </row>
        <row r="903">
          <cell r="C903" t="str">
            <v>4689</v>
          </cell>
          <cell r="D903" t="str">
            <v>New Prairie High School</v>
          </cell>
          <cell r="E903">
            <v>1</v>
          </cell>
          <cell r="F903">
            <v>1</v>
          </cell>
          <cell r="G903">
            <v>5</v>
          </cell>
          <cell r="H903">
            <v>81</v>
          </cell>
          <cell r="I903">
            <v>27</v>
          </cell>
          <cell r="K903">
            <v>878</v>
          </cell>
          <cell r="L903">
            <v>681</v>
          </cell>
          <cell r="M903">
            <v>312</v>
          </cell>
          <cell r="N903">
            <v>993</v>
          </cell>
        </row>
        <row r="904">
          <cell r="C904" t="str">
            <v>4693</v>
          </cell>
          <cell r="D904" t="str">
            <v>Rolling Prairie Elementary School</v>
          </cell>
          <cell r="E904">
            <v>2</v>
          </cell>
          <cell r="G904">
            <v>5</v>
          </cell>
          <cell r="H904">
            <v>97</v>
          </cell>
          <cell r="I904">
            <v>14</v>
          </cell>
          <cell r="K904">
            <v>360</v>
          </cell>
          <cell r="L904">
            <v>241</v>
          </cell>
          <cell r="M904">
            <v>237</v>
          </cell>
          <cell r="N904">
            <v>478</v>
          </cell>
        </row>
        <row r="905">
          <cell r="C905" t="str">
            <v>7345</v>
          </cell>
          <cell r="D905" t="str">
            <v>New Prairie Middle School</v>
          </cell>
          <cell r="F905">
            <v>1</v>
          </cell>
          <cell r="G905">
            <v>3</v>
          </cell>
          <cell r="H905">
            <v>68</v>
          </cell>
          <cell r="I905">
            <v>29</v>
          </cell>
          <cell r="K905">
            <v>613</v>
          </cell>
          <cell r="L905">
            <v>454</v>
          </cell>
          <cell r="M905">
            <v>260</v>
          </cell>
          <cell r="N905">
            <v>714</v>
          </cell>
        </row>
        <row r="906">
          <cell r="C906" t="str">
            <v>7349</v>
          </cell>
          <cell r="D906" t="str">
            <v>Olive Township Elementary School</v>
          </cell>
          <cell r="F906">
            <v>2</v>
          </cell>
          <cell r="H906">
            <v>24</v>
          </cell>
          <cell r="I906">
            <v>25</v>
          </cell>
          <cell r="K906">
            <v>451</v>
          </cell>
          <cell r="L906">
            <v>368</v>
          </cell>
          <cell r="M906">
            <v>134</v>
          </cell>
          <cell r="N906">
            <v>502</v>
          </cell>
        </row>
        <row r="907">
          <cell r="C907" t="str">
            <v>4699</v>
          </cell>
          <cell r="D907" t="str">
            <v>Westville Elementary School</v>
          </cell>
          <cell r="F907">
            <v>1</v>
          </cell>
          <cell r="G907">
            <v>10</v>
          </cell>
          <cell r="H907">
            <v>16</v>
          </cell>
          <cell r="I907">
            <v>18</v>
          </cell>
          <cell r="K907">
            <v>404</v>
          </cell>
          <cell r="L907">
            <v>295</v>
          </cell>
          <cell r="M907">
            <v>154</v>
          </cell>
          <cell r="N907">
            <v>449</v>
          </cell>
        </row>
        <row r="908">
          <cell r="C908" t="str">
            <v>4701</v>
          </cell>
          <cell r="D908" t="str">
            <v>Westville High School</v>
          </cell>
          <cell r="E908">
            <v>2</v>
          </cell>
          <cell r="F908">
            <v>3</v>
          </cell>
          <cell r="G908">
            <v>17</v>
          </cell>
          <cell r="H908">
            <v>26</v>
          </cell>
          <cell r="I908">
            <v>14</v>
          </cell>
          <cell r="K908">
            <v>376</v>
          </cell>
          <cell r="L908">
            <v>295</v>
          </cell>
          <cell r="M908">
            <v>143</v>
          </cell>
          <cell r="N908">
            <v>438</v>
          </cell>
        </row>
        <row r="909">
          <cell r="C909" t="str">
            <v>4692</v>
          </cell>
          <cell r="D909" t="str">
            <v>LaCrosse School</v>
          </cell>
          <cell r="F909">
            <v>1</v>
          </cell>
          <cell r="H909">
            <v>4</v>
          </cell>
          <cell r="I909">
            <v>1</v>
          </cell>
          <cell r="K909">
            <v>112</v>
          </cell>
          <cell r="L909">
            <v>82</v>
          </cell>
          <cell r="M909">
            <v>36</v>
          </cell>
          <cell r="N909">
            <v>118</v>
          </cell>
        </row>
        <row r="910">
          <cell r="C910" t="str">
            <v>4696</v>
          </cell>
          <cell r="D910" t="str">
            <v>Wanatah School</v>
          </cell>
          <cell r="F910">
            <v>1</v>
          </cell>
          <cell r="H910">
            <v>12</v>
          </cell>
          <cell r="I910">
            <v>5</v>
          </cell>
          <cell r="K910">
            <v>243</v>
          </cell>
          <cell r="L910">
            <v>151</v>
          </cell>
          <cell r="M910">
            <v>110</v>
          </cell>
          <cell r="N910">
            <v>261</v>
          </cell>
        </row>
        <row r="911">
          <cell r="C911" t="str">
            <v>4373</v>
          </cell>
          <cell r="D911" t="str">
            <v>Coolspring Elementary School</v>
          </cell>
          <cell r="F911">
            <v>4</v>
          </cell>
          <cell r="G911">
            <v>107</v>
          </cell>
          <cell r="H911">
            <v>25</v>
          </cell>
          <cell r="I911">
            <v>23</v>
          </cell>
          <cell r="K911">
            <v>157</v>
          </cell>
          <cell r="L911">
            <v>117</v>
          </cell>
          <cell r="M911">
            <v>199</v>
          </cell>
          <cell r="N911">
            <v>316</v>
          </cell>
        </row>
        <row r="912">
          <cell r="C912" t="str">
            <v>4713</v>
          </cell>
          <cell r="D912" t="str">
            <v>Springfield Elementary School</v>
          </cell>
          <cell r="F912">
            <v>1</v>
          </cell>
          <cell r="G912">
            <v>78</v>
          </cell>
          <cell r="H912">
            <v>34</v>
          </cell>
          <cell r="I912">
            <v>28</v>
          </cell>
          <cell r="K912">
            <v>251</v>
          </cell>
          <cell r="L912">
            <v>114</v>
          </cell>
          <cell r="M912">
            <v>278</v>
          </cell>
          <cell r="N912">
            <v>392</v>
          </cell>
        </row>
        <row r="913">
          <cell r="C913" t="str">
            <v>4788</v>
          </cell>
          <cell r="D913" t="str">
            <v>Martin T Krueger Middle School</v>
          </cell>
          <cell r="G913">
            <v>147</v>
          </cell>
          <cell r="H913">
            <v>39</v>
          </cell>
          <cell r="I913">
            <v>30</v>
          </cell>
          <cell r="K913">
            <v>150</v>
          </cell>
          <cell r="L913">
            <v>73</v>
          </cell>
          <cell r="M913">
            <v>293</v>
          </cell>
          <cell r="N913">
            <v>366</v>
          </cell>
        </row>
        <row r="914">
          <cell r="C914" t="str">
            <v>4789</v>
          </cell>
          <cell r="D914" t="str">
            <v>Barker Middle School</v>
          </cell>
          <cell r="F914">
            <v>5</v>
          </cell>
          <cell r="G914">
            <v>135</v>
          </cell>
          <cell r="H914">
            <v>43</v>
          </cell>
          <cell r="I914">
            <v>40</v>
          </cell>
          <cell r="K914">
            <v>169</v>
          </cell>
          <cell r="L914">
            <v>119</v>
          </cell>
          <cell r="M914">
            <v>273</v>
          </cell>
          <cell r="N914">
            <v>392</v>
          </cell>
        </row>
        <row r="915">
          <cell r="C915" t="str">
            <v>4795</v>
          </cell>
          <cell r="D915" t="str">
            <v>Michigan City High School</v>
          </cell>
          <cell r="E915">
            <v>11</v>
          </cell>
          <cell r="F915">
            <v>5</v>
          </cell>
          <cell r="G915">
            <v>606</v>
          </cell>
          <cell r="H915">
            <v>125</v>
          </cell>
          <cell r="I915">
            <v>159</v>
          </cell>
          <cell r="K915">
            <v>857</v>
          </cell>
          <cell r="L915">
            <v>625</v>
          </cell>
          <cell r="M915">
            <v>1138</v>
          </cell>
          <cell r="N915">
            <v>1763</v>
          </cell>
        </row>
        <row r="916">
          <cell r="C916" t="str">
            <v>4805</v>
          </cell>
          <cell r="D916" t="str">
            <v>Edgewood Elementary School</v>
          </cell>
          <cell r="F916">
            <v>1</v>
          </cell>
          <cell r="G916">
            <v>133</v>
          </cell>
          <cell r="H916">
            <v>35</v>
          </cell>
          <cell r="I916">
            <v>34</v>
          </cell>
          <cell r="K916">
            <v>106</v>
          </cell>
          <cell r="L916">
            <v>93</v>
          </cell>
          <cell r="M916">
            <v>216</v>
          </cell>
          <cell r="N916">
            <v>309</v>
          </cell>
        </row>
        <row r="917">
          <cell r="C917" t="str">
            <v>4811</v>
          </cell>
          <cell r="D917" t="str">
            <v>Lake Hills Elementary School</v>
          </cell>
          <cell r="E917">
            <v>1</v>
          </cell>
          <cell r="F917">
            <v>1</v>
          </cell>
          <cell r="G917">
            <v>261</v>
          </cell>
          <cell r="H917">
            <v>45</v>
          </cell>
          <cell r="I917">
            <v>79</v>
          </cell>
          <cell r="K917">
            <v>114</v>
          </cell>
          <cell r="L917">
            <v>128</v>
          </cell>
          <cell r="M917">
            <v>373</v>
          </cell>
          <cell r="N917">
            <v>501</v>
          </cell>
        </row>
        <row r="918">
          <cell r="C918" t="str">
            <v>4821</v>
          </cell>
          <cell r="D918" t="str">
            <v>Joy Elementary School</v>
          </cell>
          <cell r="G918">
            <v>131</v>
          </cell>
          <cell r="H918">
            <v>36</v>
          </cell>
          <cell r="I918">
            <v>46</v>
          </cell>
          <cell r="K918">
            <v>205</v>
          </cell>
          <cell r="L918">
            <v>101</v>
          </cell>
          <cell r="M918">
            <v>317</v>
          </cell>
          <cell r="N918">
            <v>418</v>
          </cell>
        </row>
        <row r="919">
          <cell r="C919" t="str">
            <v>4825</v>
          </cell>
          <cell r="D919" t="str">
            <v>Knapp Elementary School</v>
          </cell>
          <cell r="F919">
            <v>1</v>
          </cell>
          <cell r="G919">
            <v>105</v>
          </cell>
          <cell r="H919">
            <v>47</v>
          </cell>
          <cell r="I919">
            <v>47</v>
          </cell>
          <cell r="K919">
            <v>165</v>
          </cell>
          <cell r="L919">
            <v>85</v>
          </cell>
          <cell r="M919">
            <v>280</v>
          </cell>
          <cell r="N919">
            <v>365</v>
          </cell>
        </row>
        <row r="920">
          <cell r="C920" t="str">
            <v>4829</v>
          </cell>
          <cell r="D920" t="str">
            <v>Niemann Elementary School</v>
          </cell>
          <cell r="G920">
            <v>12</v>
          </cell>
          <cell r="H920">
            <v>6</v>
          </cell>
          <cell r="I920">
            <v>3</v>
          </cell>
          <cell r="K920">
            <v>27</v>
          </cell>
          <cell r="L920">
            <v>23</v>
          </cell>
          <cell r="M920">
            <v>25</v>
          </cell>
          <cell r="N920">
            <v>48</v>
          </cell>
        </row>
        <row r="921">
          <cell r="C921" t="str">
            <v>4833</v>
          </cell>
          <cell r="D921" t="str">
            <v>Marsh Elementary School</v>
          </cell>
          <cell r="E921">
            <v>1</v>
          </cell>
          <cell r="F921">
            <v>1</v>
          </cell>
          <cell r="G921">
            <v>118</v>
          </cell>
          <cell r="H921">
            <v>49</v>
          </cell>
          <cell r="I921">
            <v>31</v>
          </cell>
          <cell r="K921">
            <v>111</v>
          </cell>
          <cell r="L921">
            <v>55</v>
          </cell>
          <cell r="M921">
            <v>256</v>
          </cell>
          <cell r="N921">
            <v>311</v>
          </cell>
        </row>
        <row r="922">
          <cell r="C922" t="str">
            <v>6829</v>
          </cell>
          <cell r="D922" t="str">
            <v>Pine Elementary School</v>
          </cell>
          <cell r="E922">
            <v>1</v>
          </cell>
          <cell r="F922">
            <v>3</v>
          </cell>
          <cell r="G922">
            <v>150</v>
          </cell>
          <cell r="H922">
            <v>49</v>
          </cell>
          <cell r="I922">
            <v>48</v>
          </cell>
          <cell r="K922">
            <v>169</v>
          </cell>
          <cell r="L922">
            <v>81</v>
          </cell>
          <cell r="M922">
            <v>339</v>
          </cell>
          <cell r="N922">
            <v>420</v>
          </cell>
        </row>
        <row r="923">
          <cell r="C923" t="str">
            <v>4734</v>
          </cell>
          <cell r="D923" t="str">
            <v>South Central Elementary School</v>
          </cell>
          <cell r="E923">
            <v>2</v>
          </cell>
          <cell r="G923">
            <v>3</v>
          </cell>
          <cell r="H923">
            <v>36</v>
          </cell>
          <cell r="I923">
            <v>14</v>
          </cell>
          <cell r="K923">
            <v>432</v>
          </cell>
          <cell r="L923">
            <v>321</v>
          </cell>
          <cell r="M923">
            <v>166</v>
          </cell>
          <cell r="N923">
            <v>487</v>
          </cell>
        </row>
        <row r="924">
          <cell r="C924" t="str">
            <v>4737</v>
          </cell>
          <cell r="D924" t="str">
            <v>South Central Jr-Sr High School</v>
          </cell>
          <cell r="E924">
            <v>2</v>
          </cell>
          <cell r="F924">
            <v>2</v>
          </cell>
          <cell r="H924">
            <v>21</v>
          </cell>
          <cell r="I924">
            <v>11</v>
          </cell>
          <cell r="K924">
            <v>430</v>
          </cell>
          <cell r="L924">
            <v>349</v>
          </cell>
          <cell r="M924">
            <v>117</v>
          </cell>
          <cell r="N924">
            <v>466</v>
          </cell>
        </row>
        <row r="925">
          <cell r="C925" t="str">
            <v>4707</v>
          </cell>
          <cell r="D925" t="str">
            <v>Indian Trail Elementary School</v>
          </cell>
          <cell r="G925">
            <v>2</v>
          </cell>
          <cell r="H925">
            <v>52</v>
          </cell>
          <cell r="I925">
            <v>28</v>
          </cell>
          <cell r="K925">
            <v>287</v>
          </cell>
          <cell r="L925">
            <v>183</v>
          </cell>
          <cell r="M925">
            <v>186</v>
          </cell>
          <cell r="N925">
            <v>369</v>
          </cell>
        </row>
        <row r="926">
          <cell r="C926" t="str">
            <v>4717</v>
          </cell>
          <cell r="D926" t="str">
            <v>Kesling Middle School</v>
          </cell>
          <cell r="F926">
            <v>2</v>
          </cell>
          <cell r="G926">
            <v>23</v>
          </cell>
          <cell r="H926">
            <v>122</v>
          </cell>
          <cell r="I926">
            <v>35</v>
          </cell>
          <cell r="K926">
            <v>562</v>
          </cell>
          <cell r="L926">
            <v>303</v>
          </cell>
          <cell r="M926">
            <v>441</v>
          </cell>
          <cell r="N926">
            <v>744</v>
          </cell>
        </row>
        <row r="927">
          <cell r="C927" t="str">
            <v>4721</v>
          </cell>
          <cell r="D927" t="str">
            <v>Kingsford Heights Elementary Sch</v>
          </cell>
          <cell r="F927">
            <v>1</v>
          </cell>
          <cell r="G927">
            <v>7</v>
          </cell>
          <cell r="H927">
            <v>17</v>
          </cell>
          <cell r="I927">
            <v>25</v>
          </cell>
          <cell r="K927">
            <v>162</v>
          </cell>
          <cell r="L927">
            <v>55</v>
          </cell>
          <cell r="M927">
            <v>157</v>
          </cell>
          <cell r="N927">
            <v>212</v>
          </cell>
        </row>
        <row r="928">
          <cell r="C928" t="str">
            <v>4727</v>
          </cell>
          <cell r="D928" t="str">
            <v>Kingsbury Elementary School</v>
          </cell>
          <cell r="E928">
            <v>1</v>
          </cell>
          <cell r="G928">
            <v>19</v>
          </cell>
          <cell r="H928">
            <v>28</v>
          </cell>
          <cell r="I928">
            <v>23</v>
          </cell>
          <cell r="K928">
            <v>360</v>
          </cell>
          <cell r="L928">
            <v>235</v>
          </cell>
          <cell r="M928">
            <v>196</v>
          </cell>
          <cell r="N928">
            <v>431</v>
          </cell>
        </row>
        <row r="929">
          <cell r="C929" t="str">
            <v>4741</v>
          </cell>
          <cell r="D929" t="str">
            <v>LaPorte High School</v>
          </cell>
          <cell r="E929">
            <v>2</v>
          </cell>
          <cell r="F929">
            <v>15</v>
          </cell>
          <cell r="G929">
            <v>79</v>
          </cell>
          <cell r="H929">
            <v>313</v>
          </cell>
          <cell r="I929">
            <v>95</v>
          </cell>
          <cell r="K929">
            <v>1662</v>
          </cell>
          <cell r="L929">
            <v>1162</v>
          </cell>
          <cell r="M929">
            <v>1004</v>
          </cell>
          <cell r="N929">
            <v>2166</v>
          </cell>
        </row>
        <row r="930">
          <cell r="C930" t="str">
            <v>4745</v>
          </cell>
          <cell r="D930" t="str">
            <v>Paul F Boston Middle School</v>
          </cell>
          <cell r="E930">
            <v>2</v>
          </cell>
          <cell r="F930">
            <v>3</v>
          </cell>
          <cell r="G930">
            <v>26</v>
          </cell>
          <cell r="H930">
            <v>98</v>
          </cell>
          <cell r="I930">
            <v>26</v>
          </cell>
          <cell r="J930">
            <v>2</v>
          </cell>
          <cell r="K930">
            <v>509</v>
          </cell>
          <cell r="L930">
            <v>310</v>
          </cell>
          <cell r="M930">
            <v>356</v>
          </cell>
          <cell r="N930">
            <v>666</v>
          </cell>
        </row>
        <row r="931">
          <cell r="C931" t="str">
            <v>4749</v>
          </cell>
          <cell r="D931" t="str">
            <v>Hailmann Elementary School</v>
          </cell>
          <cell r="E931">
            <v>1</v>
          </cell>
          <cell r="G931">
            <v>14</v>
          </cell>
          <cell r="H931">
            <v>137</v>
          </cell>
          <cell r="I931">
            <v>29</v>
          </cell>
          <cell r="J931">
            <v>1</v>
          </cell>
          <cell r="K931">
            <v>297</v>
          </cell>
          <cell r="L931">
            <v>125</v>
          </cell>
          <cell r="M931">
            <v>354</v>
          </cell>
          <cell r="N931">
            <v>479</v>
          </cell>
        </row>
        <row r="932">
          <cell r="C932" t="str">
            <v>4753</v>
          </cell>
          <cell r="D932" t="str">
            <v>F Willard Crichfield Elementary</v>
          </cell>
          <cell r="E932">
            <v>1</v>
          </cell>
          <cell r="F932">
            <v>3</v>
          </cell>
          <cell r="G932">
            <v>13</v>
          </cell>
          <cell r="H932">
            <v>32</v>
          </cell>
          <cell r="I932">
            <v>28</v>
          </cell>
          <cell r="J932">
            <v>1</v>
          </cell>
          <cell r="K932">
            <v>481</v>
          </cell>
          <cell r="L932">
            <v>433</v>
          </cell>
          <cell r="M932">
            <v>126</v>
          </cell>
          <cell r="N932">
            <v>559</v>
          </cell>
        </row>
        <row r="933">
          <cell r="C933" t="str">
            <v>4757</v>
          </cell>
          <cell r="D933" t="str">
            <v>Lincoln Elementary School</v>
          </cell>
          <cell r="G933">
            <v>18</v>
          </cell>
          <cell r="H933">
            <v>70</v>
          </cell>
          <cell r="I933">
            <v>22</v>
          </cell>
          <cell r="K933">
            <v>175</v>
          </cell>
          <cell r="L933">
            <v>68</v>
          </cell>
          <cell r="M933">
            <v>217</v>
          </cell>
          <cell r="N933">
            <v>285</v>
          </cell>
        </row>
        <row r="934">
          <cell r="C934" t="str">
            <v>4767</v>
          </cell>
          <cell r="D934" t="str">
            <v>Riley Elementary School</v>
          </cell>
          <cell r="E934">
            <v>1</v>
          </cell>
          <cell r="F934">
            <v>4</v>
          </cell>
          <cell r="G934">
            <v>18</v>
          </cell>
          <cell r="H934">
            <v>52</v>
          </cell>
          <cell r="I934">
            <v>29</v>
          </cell>
          <cell r="K934">
            <v>307</v>
          </cell>
          <cell r="L934">
            <v>170</v>
          </cell>
          <cell r="M934">
            <v>241</v>
          </cell>
          <cell r="N934">
            <v>411</v>
          </cell>
        </row>
        <row r="935">
          <cell r="C935" t="str">
            <v>4773</v>
          </cell>
          <cell r="D935" t="str">
            <v>Handley Elementary School</v>
          </cell>
          <cell r="F935">
            <v>1</v>
          </cell>
          <cell r="G935">
            <v>4</v>
          </cell>
          <cell r="H935">
            <v>71</v>
          </cell>
          <cell r="I935">
            <v>26</v>
          </cell>
          <cell r="K935">
            <v>252</v>
          </cell>
          <cell r="L935">
            <v>96</v>
          </cell>
          <cell r="M935">
            <v>258</v>
          </cell>
          <cell r="N935">
            <v>354</v>
          </cell>
        </row>
        <row r="936">
          <cell r="C936" t="str">
            <v>4857</v>
          </cell>
          <cell r="D936" t="str">
            <v>Fayetteville Elementary School</v>
          </cell>
          <cell r="F936">
            <v>1</v>
          </cell>
          <cell r="H936">
            <v>5</v>
          </cell>
          <cell r="I936">
            <v>2</v>
          </cell>
          <cell r="K936">
            <v>157</v>
          </cell>
          <cell r="L936">
            <v>85</v>
          </cell>
          <cell r="M936">
            <v>80</v>
          </cell>
          <cell r="N936">
            <v>165</v>
          </cell>
        </row>
        <row r="937">
          <cell r="C937" t="str">
            <v>4865</v>
          </cell>
          <cell r="D937" t="str">
            <v>Needmore Elementary School</v>
          </cell>
          <cell r="G937">
            <v>1</v>
          </cell>
          <cell r="H937">
            <v>7</v>
          </cell>
          <cell r="I937">
            <v>1</v>
          </cell>
          <cell r="K937">
            <v>141</v>
          </cell>
          <cell r="L937">
            <v>63</v>
          </cell>
          <cell r="M937">
            <v>87</v>
          </cell>
          <cell r="N937">
            <v>150</v>
          </cell>
        </row>
        <row r="938">
          <cell r="C938" t="str">
            <v>4869</v>
          </cell>
          <cell r="D938" t="str">
            <v>Springville Elementary School</v>
          </cell>
          <cell r="F938">
            <v>3</v>
          </cell>
          <cell r="G938">
            <v>2</v>
          </cell>
          <cell r="H938">
            <v>2</v>
          </cell>
          <cell r="I938">
            <v>4</v>
          </cell>
          <cell r="J938">
            <v>3</v>
          </cell>
          <cell r="K938">
            <v>217</v>
          </cell>
          <cell r="L938">
            <v>122</v>
          </cell>
          <cell r="M938">
            <v>109</v>
          </cell>
          <cell r="N938">
            <v>231</v>
          </cell>
        </row>
        <row r="939">
          <cell r="C939" t="str">
            <v>4873</v>
          </cell>
          <cell r="D939" t="str">
            <v>Heltonville Elementary School</v>
          </cell>
          <cell r="F939">
            <v>1</v>
          </cell>
          <cell r="K939">
            <v>88</v>
          </cell>
          <cell r="L939">
            <v>36</v>
          </cell>
          <cell r="M939">
            <v>53</v>
          </cell>
          <cell r="N939">
            <v>89</v>
          </cell>
        </row>
        <row r="940">
          <cell r="C940" t="str">
            <v>4878</v>
          </cell>
          <cell r="D940" t="str">
            <v>Oolitic Middle School</v>
          </cell>
          <cell r="F940">
            <v>1</v>
          </cell>
          <cell r="H940">
            <v>4</v>
          </cell>
          <cell r="I940">
            <v>6</v>
          </cell>
          <cell r="K940">
            <v>351</v>
          </cell>
          <cell r="L940">
            <v>204</v>
          </cell>
          <cell r="M940">
            <v>158</v>
          </cell>
          <cell r="N940">
            <v>362</v>
          </cell>
        </row>
        <row r="941">
          <cell r="C941" t="str">
            <v>4885</v>
          </cell>
          <cell r="D941" t="str">
            <v>Dollens Elementary School</v>
          </cell>
          <cell r="F941">
            <v>1</v>
          </cell>
          <cell r="H941">
            <v>7</v>
          </cell>
          <cell r="I941">
            <v>8</v>
          </cell>
          <cell r="J941">
            <v>1</v>
          </cell>
          <cell r="K941">
            <v>194</v>
          </cell>
          <cell r="L941">
            <v>99</v>
          </cell>
          <cell r="M941">
            <v>112</v>
          </cell>
          <cell r="N941">
            <v>211</v>
          </cell>
        </row>
        <row r="942">
          <cell r="C942" t="str">
            <v>4889</v>
          </cell>
          <cell r="D942" t="str">
            <v>Shawswick Elementary School</v>
          </cell>
          <cell r="H942">
            <v>6</v>
          </cell>
          <cell r="I942">
            <v>2</v>
          </cell>
          <cell r="K942">
            <v>258</v>
          </cell>
          <cell r="L942">
            <v>151</v>
          </cell>
          <cell r="M942">
            <v>115</v>
          </cell>
          <cell r="N942">
            <v>266</v>
          </cell>
        </row>
        <row r="943">
          <cell r="C943" t="str">
            <v>4891</v>
          </cell>
          <cell r="D943" t="str">
            <v>Shawswick Middle School</v>
          </cell>
          <cell r="G943">
            <v>1</v>
          </cell>
          <cell r="H943">
            <v>3</v>
          </cell>
          <cell r="I943">
            <v>6</v>
          </cell>
          <cell r="K943">
            <v>211</v>
          </cell>
          <cell r="L943">
            <v>135</v>
          </cell>
          <cell r="M943">
            <v>86</v>
          </cell>
          <cell r="N943">
            <v>221</v>
          </cell>
        </row>
        <row r="944">
          <cell r="C944" t="str">
            <v>4905</v>
          </cell>
          <cell r="D944" t="str">
            <v>Bedford Middle School</v>
          </cell>
          <cell r="E944">
            <v>1</v>
          </cell>
          <cell r="F944">
            <v>5</v>
          </cell>
          <cell r="G944">
            <v>2</v>
          </cell>
          <cell r="H944">
            <v>23</v>
          </cell>
          <cell r="I944">
            <v>11</v>
          </cell>
          <cell r="K944">
            <v>502</v>
          </cell>
          <cell r="L944">
            <v>245</v>
          </cell>
          <cell r="M944">
            <v>299</v>
          </cell>
          <cell r="N944">
            <v>544</v>
          </cell>
        </row>
        <row r="945">
          <cell r="C945" t="str">
            <v>4909</v>
          </cell>
          <cell r="D945" t="str">
            <v>Lincoln Elementary School</v>
          </cell>
          <cell r="F945">
            <v>1</v>
          </cell>
          <cell r="G945">
            <v>2</v>
          </cell>
          <cell r="H945">
            <v>8</v>
          </cell>
          <cell r="I945">
            <v>15</v>
          </cell>
          <cell r="K945">
            <v>303</v>
          </cell>
          <cell r="L945">
            <v>116</v>
          </cell>
          <cell r="M945">
            <v>213</v>
          </cell>
          <cell r="N945">
            <v>329</v>
          </cell>
        </row>
        <row r="946">
          <cell r="C946" t="str">
            <v>4911</v>
          </cell>
          <cell r="D946" t="str">
            <v>Bedford-North Lawrence High School</v>
          </cell>
          <cell r="E946">
            <v>8</v>
          </cell>
          <cell r="F946">
            <v>14</v>
          </cell>
          <cell r="G946">
            <v>5</v>
          </cell>
          <cell r="H946">
            <v>46</v>
          </cell>
          <cell r="I946">
            <v>39</v>
          </cell>
          <cell r="K946">
            <v>1454</v>
          </cell>
          <cell r="L946">
            <v>989</v>
          </cell>
          <cell r="M946">
            <v>577</v>
          </cell>
          <cell r="N946">
            <v>1566</v>
          </cell>
        </row>
        <row r="947">
          <cell r="C947" t="str">
            <v>4917</v>
          </cell>
          <cell r="D947" t="str">
            <v>Parkview Primary School</v>
          </cell>
          <cell r="F947">
            <v>2</v>
          </cell>
          <cell r="G947">
            <v>2</v>
          </cell>
          <cell r="H947">
            <v>16</v>
          </cell>
          <cell r="I947">
            <v>8</v>
          </cell>
          <cell r="K947">
            <v>233</v>
          </cell>
          <cell r="L947">
            <v>92</v>
          </cell>
          <cell r="M947">
            <v>169</v>
          </cell>
          <cell r="N947">
            <v>261</v>
          </cell>
        </row>
        <row r="948">
          <cell r="C948" t="str">
            <v>4921</v>
          </cell>
          <cell r="D948" t="str">
            <v>Stalker Elementary School</v>
          </cell>
          <cell r="E948">
            <v>1</v>
          </cell>
          <cell r="F948">
            <v>3</v>
          </cell>
          <cell r="H948">
            <v>11</v>
          </cell>
          <cell r="I948">
            <v>10</v>
          </cell>
          <cell r="K948">
            <v>227</v>
          </cell>
          <cell r="L948">
            <v>61</v>
          </cell>
          <cell r="M948">
            <v>191</v>
          </cell>
          <cell r="N948">
            <v>252</v>
          </cell>
        </row>
        <row r="949">
          <cell r="C949" t="str">
            <v>4932</v>
          </cell>
          <cell r="D949" t="str">
            <v>Parkview Intermediate School</v>
          </cell>
          <cell r="F949">
            <v>3</v>
          </cell>
          <cell r="H949">
            <v>14</v>
          </cell>
          <cell r="I949">
            <v>16</v>
          </cell>
          <cell r="K949">
            <v>248</v>
          </cell>
          <cell r="L949">
            <v>102</v>
          </cell>
          <cell r="M949">
            <v>179</v>
          </cell>
          <cell r="N949">
            <v>281</v>
          </cell>
        </row>
        <row r="950">
          <cell r="C950" t="str">
            <v>4861</v>
          </cell>
          <cell r="D950" t="str">
            <v>Burris Elementary School</v>
          </cell>
          <cell r="E950">
            <v>2</v>
          </cell>
          <cell r="H950">
            <v>12</v>
          </cell>
          <cell r="I950">
            <v>13</v>
          </cell>
          <cell r="K950">
            <v>330</v>
          </cell>
          <cell r="L950">
            <v>140</v>
          </cell>
          <cell r="M950">
            <v>217</v>
          </cell>
          <cell r="N950">
            <v>357</v>
          </cell>
        </row>
        <row r="951">
          <cell r="C951" t="str">
            <v>4863</v>
          </cell>
          <cell r="D951" t="str">
            <v>Hatfield Elementary School</v>
          </cell>
          <cell r="E951">
            <v>1</v>
          </cell>
          <cell r="F951">
            <v>1</v>
          </cell>
          <cell r="G951">
            <v>1</v>
          </cell>
          <cell r="H951">
            <v>12</v>
          </cell>
          <cell r="I951">
            <v>10</v>
          </cell>
          <cell r="K951">
            <v>382</v>
          </cell>
          <cell r="L951">
            <v>170</v>
          </cell>
          <cell r="M951">
            <v>237</v>
          </cell>
          <cell r="N951">
            <v>407</v>
          </cell>
        </row>
        <row r="952">
          <cell r="C952" t="str">
            <v>4924</v>
          </cell>
          <cell r="D952" t="str">
            <v>Mitchell Jr High School</v>
          </cell>
          <cell r="E952">
            <v>1</v>
          </cell>
          <cell r="F952">
            <v>2</v>
          </cell>
          <cell r="G952">
            <v>1</v>
          </cell>
          <cell r="H952">
            <v>9</v>
          </cell>
          <cell r="I952">
            <v>11</v>
          </cell>
          <cell r="K952">
            <v>334</v>
          </cell>
          <cell r="L952">
            <v>171</v>
          </cell>
          <cell r="M952">
            <v>187</v>
          </cell>
          <cell r="N952">
            <v>358</v>
          </cell>
        </row>
        <row r="953">
          <cell r="C953" t="str">
            <v>4925</v>
          </cell>
          <cell r="D953" t="str">
            <v>Mitchell High School</v>
          </cell>
          <cell r="F953">
            <v>4</v>
          </cell>
          <cell r="G953">
            <v>2</v>
          </cell>
          <cell r="H953">
            <v>6</v>
          </cell>
          <cell r="I953">
            <v>8</v>
          </cell>
          <cell r="K953">
            <v>471</v>
          </cell>
          <cell r="L953">
            <v>300</v>
          </cell>
          <cell r="M953">
            <v>191</v>
          </cell>
          <cell r="N953">
            <v>491</v>
          </cell>
        </row>
        <row r="954">
          <cell r="C954" t="str">
            <v>5005</v>
          </cell>
          <cell r="D954" t="str">
            <v>Frankton Jr-Sr High School</v>
          </cell>
          <cell r="F954">
            <v>1</v>
          </cell>
          <cell r="G954">
            <v>9</v>
          </cell>
          <cell r="H954">
            <v>29</v>
          </cell>
          <cell r="I954">
            <v>34</v>
          </cell>
          <cell r="K954">
            <v>655</v>
          </cell>
          <cell r="L954">
            <v>430</v>
          </cell>
          <cell r="M954">
            <v>298</v>
          </cell>
          <cell r="N954">
            <v>728</v>
          </cell>
        </row>
        <row r="955">
          <cell r="C955" t="str">
            <v>5009</v>
          </cell>
          <cell r="D955" t="str">
            <v>Frankton Elementary School</v>
          </cell>
          <cell r="F955">
            <v>1</v>
          </cell>
          <cell r="G955">
            <v>6</v>
          </cell>
          <cell r="H955">
            <v>32</v>
          </cell>
          <cell r="I955">
            <v>40</v>
          </cell>
          <cell r="J955">
            <v>2</v>
          </cell>
          <cell r="K955">
            <v>819</v>
          </cell>
          <cell r="L955">
            <v>497</v>
          </cell>
          <cell r="M955">
            <v>403</v>
          </cell>
          <cell r="N955">
            <v>900</v>
          </cell>
        </row>
        <row r="956">
          <cell r="C956" t="str">
            <v>5011</v>
          </cell>
          <cell r="D956" t="str">
            <v>Lapel Sr High School</v>
          </cell>
          <cell r="F956">
            <v>3</v>
          </cell>
          <cell r="G956">
            <v>6</v>
          </cell>
          <cell r="H956">
            <v>3</v>
          </cell>
          <cell r="I956">
            <v>11</v>
          </cell>
          <cell r="K956">
            <v>447</v>
          </cell>
          <cell r="L956">
            <v>353</v>
          </cell>
          <cell r="M956">
            <v>117</v>
          </cell>
          <cell r="N956">
            <v>470</v>
          </cell>
        </row>
        <row r="957">
          <cell r="C957" t="str">
            <v>5012</v>
          </cell>
          <cell r="D957" t="str">
            <v>Lapel Middle School</v>
          </cell>
          <cell r="F957">
            <v>3</v>
          </cell>
          <cell r="G957">
            <v>4</v>
          </cell>
          <cell r="H957">
            <v>6</v>
          </cell>
          <cell r="I957">
            <v>11</v>
          </cell>
          <cell r="K957">
            <v>319</v>
          </cell>
          <cell r="L957">
            <v>256</v>
          </cell>
          <cell r="M957">
            <v>87</v>
          </cell>
          <cell r="N957">
            <v>343</v>
          </cell>
        </row>
        <row r="958">
          <cell r="C958" t="str">
            <v>5025</v>
          </cell>
          <cell r="D958" t="str">
            <v>Lapel Elementary School</v>
          </cell>
          <cell r="F958">
            <v>1</v>
          </cell>
          <cell r="G958">
            <v>5</v>
          </cell>
          <cell r="H958">
            <v>9</v>
          </cell>
          <cell r="I958">
            <v>20</v>
          </cell>
          <cell r="K958">
            <v>676</v>
          </cell>
          <cell r="L958">
            <v>523</v>
          </cell>
          <cell r="M958">
            <v>188</v>
          </cell>
          <cell r="N958">
            <v>711</v>
          </cell>
        </row>
        <row r="959">
          <cell r="C959" t="str">
            <v>4935</v>
          </cell>
          <cell r="D959" t="str">
            <v>East Elementary School</v>
          </cell>
          <cell r="E959">
            <v>1</v>
          </cell>
          <cell r="F959">
            <v>4</v>
          </cell>
          <cell r="G959">
            <v>8</v>
          </cell>
          <cell r="H959">
            <v>13</v>
          </cell>
          <cell r="I959">
            <v>17</v>
          </cell>
          <cell r="K959">
            <v>731</v>
          </cell>
          <cell r="L959">
            <v>523</v>
          </cell>
          <cell r="M959">
            <v>251</v>
          </cell>
          <cell r="N959">
            <v>774</v>
          </cell>
        </row>
        <row r="960">
          <cell r="C960" t="str">
            <v>5053</v>
          </cell>
          <cell r="D960" t="str">
            <v>Pendleton Heights High School</v>
          </cell>
          <cell r="E960">
            <v>6</v>
          </cell>
          <cell r="F960">
            <v>20</v>
          </cell>
          <cell r="G960">
            <v>22</v>
          </cell>
          <cell r="H960">
            <v>29</v>
          </cell>
          <cell r="I960">
            <v>46</v>
          </cell>
          <cell r="J960">
            <v>1</v>
          </cell>
          <cell r="K960">
            <v>1297</v>
          </cell>
          <cell r="L960">
            <v>1068</v>
          </cell>
          <cell r="M960">
            <v>353</v>
          </cell>
          <cell r="N960">
            <v>1421</v>
          </cell>
        </row>
        <row r="961">
          <cell r="C961" t="str">
            <v>5057</v>
          </cell>
          <cell r="D961" t="str">
            <v>Pendleton Heights Middle School</v>
          </cell>
          <cell r="E961">
            <v>1</v>
          </cell>
          <cell r="F961">
            <v>3</v>
          </cell>
          <cell r="G961">
            <v>23</v>
          </cell>
          <cell r="H961">
            <v>15</v>
          </cell>
          <cell r="I961">
            <v>21</v>
          </cell>
          <cell r="K961">
            <v>681</v>
          </cell>
          <cell r="L961">
            <v>534</v>
          </cell>
          <cell r="M961">
            <v>210</v>
          </cell>
          <cell r="N961">
            <v>744</v>
          </cell>
        </row>
        <row r="962">
          <cell r="C962" t="str">
            <v>5061</v>
          </cell>
          <cell r="D962" t="str">
            <v>Pendleton Elementary School</v>
          </cell>
          <cell r="E962">
            <v>2</v>
          </cell>
          <cell r="F962">
            <v>10</v>
          </cell>
          <cell r="G962">
            <v>9</v>
          </cell>
          <cell r="H962">
            <v>19</v>
          </cell>
          <cell r="I962">
            <v>24</v>
          </cell>
          <cell r="J962">
            <v>2</v>
          </cell>
          <cell r="K962">
            <v>789</v>
          </cell>
          <cell r="L962">
            <v>612</v>
          </cell>
          <cell r="M962">
            <v>243</v>
          </cell>
          <cell r="N962">
            <v>855</v>
          </cell>
        </row>
        <row r="963">
          <cell r="C963" t="str">
            <v>5064</v>
          </cell>
          <cell r="D963" t="str">
            <v>Maple Ridge Elementary School</v>
          </cell>
          <cell r="E963">
            <v>1</v>
          </cell>
          <cell r="F963">
            <v>4</v>
          </cell>
          <cell r="G963">
            <v>18</v>
          </cell>
          <cell r="H963">
            <v>28</v>
          </cell>
          <cell r="I963">
            <v>28</v>
          </cell>
          <cell r="K963">
            <v>608</v>
          </cell>
          <cell r="L963">
            <v>474</v>
          </cell>
          <cell r="M963">
            <v>213</v>
          </cell>
          <cell r="N963">
            <v>687</v>
          </cell>
        </row>
        <row r="964">
          <cell r="C964" t="str">
            <v>5041</v>
          </cell>
          <cell r="D964" t="str">
            <v>Alexandria-Monroe High School</v>
          </cell>
          <cell r="E964">
            <v>1</v>
          </cell>
          <cell r="F964">
            <v>3</v>
          </cell>
          <cell r="G964">
            <v>1</v>
          </cell>
          <cell r="H964">
            <v>56</v>
          </cell>
          <cell r="I964">
            <v>13</v>
          </cell>
          <cell r="K964">
            <v>671</v>
          </cell>
          <cell r="L964">
            <v>390</v>
          </cell>
          <cell r="M964">
            <v>355</v>
          </cell>
          <cell r="N964">
            <v>745</v>
          </cell>
        </row>
        <row r="965">
          <cell r="C965" t="str">
            <v>5065</v>
          </cell>
          <cell r="D965" t="str">
            <v>Alexandria-Monroe Intermediate</v>
          </cell>
          <cell r="G965">
            <v>2</v>
          </cell>
          <cell r="H965">
            <v>43</v>
          </cell>
          <cell r="I965">
            <v>15</v>
          </cell>
          <cell r="K965">
            <v>399</v>
          </cell>
          <cell r="L965">
            <v>204</v>
          </cell>
          <cell r="M965">
            <v>255</v>
          </cell>
          <cell r="N965">
            <v>459</v>
          </cell>
        </row>
        <row r="966">
          <cell r="C966" t="str">
            <v>5069</v>
          </cell>
          <cell r="D966" t="str">
            <v>Alexandria-Monroe Elementary</v>
          </cell>
          <cell r="G966">
            <v>1</v>
          </cell>
          <cell r="H966">
            <v>38</v>
          </cell>
          <cell r="I966">
            <v>15</v>
          </cell>
          <cell r="K966">
            <v>303</v>
          </cell>
          <cell r="L966">
            <v>170</v>
          </cell>
          <cell r="M966">
            <v>187</v>
          </cell>
          <cell r="N966">
            <v>357</v>
          </cell>
        </row>
        <row r="967">
          <cell r="C967" t="str">
            <v>4945</v>
          </cell>
          <cell r="D967" t="str">
            <v>Anderson High School</v>
          </cell>
          <cell r="E967">
            <v>3</v>
          </cell>
          <cell r="F967">
            <v>9</v>
          </cell>
          <cell r="G967">
            <v>485</v>
          </cell>
          <cell r="H967">
            <v>202</v>
          </cell>
          <cell r="I967">
            <v>125</v>
          </cell>
          <cell r="K967">
            <v>1109</v>
          </cell>
          <cell r="L967">
            <v>502</v>
          </cell>
          <cell r="M967">
            <v>1431</v>
          </cell>
          <cell r="N967">
            <v>1933</v>
          </cell>
        </row>
        <row r="968">
          <cell r="C968" t="str">
            <v>4953</v>
          </cell>
          <cell r="D968" t="str">
            <v>Edgewood Elementary School</v>
          </cell>
          <cell r="G968">
            <v>95</v>
          </cell>
          <cell r="H968">
            <v>19</v>
          </cell>
          <cell r="I968">
            <v>51</v>
          </cell>
          <cell r="K968">
            <v>118</v>
          </cell>
          <cell r="L968">
            <v>39</v>
          </cell>
          <cell r="M968">
            <v>244</v>
          </cell>
          <cell r="N968">
            <v>283</v>
          </cell>
        </row>
        <row r="969">
          <cell r="C969" t="str">
            <v>4977</v>
          </cell>
          <cell r="D969" t="str">
            <v>Tenth Street Elementary School</v>
          </cell>
          <cell r="E969">
            <v>2</v>
          </cell>
          <cell r="F969">
            <v>2</v>
          </cell>
          <cell r="G969">
            <v>126</v>
          </cell>
          <cell r="H969">
            <v>51</v>
          </cell>
          <cell r="I969">
            <v>77</v>
          </cell>
          <cell r="K969">
            <v>403</v>
          </cell>
          <cell r="L969">
            <v>71</v>
          </cell>
          <cell r="M969">
            <v>590</v>
          </cell>
          <cell r="N969">
            <v>661</v>
          </cell>
        </row>
        <row r="970">
          <cell r="C970" t="str">
            <v>5023</v>
          </cell>
          <cell r="D970" t="str">
            <v>Southview Preschool Center</v>
          </cell>
          <cell r="G970">
            <v>41</v>
          </cell>
          <cell r="H970">
            <v>44</v>
          </cell>
          <cell r="I970">
            <v>24</v>
          </cell>
          <cell r="K970">
            <v>216</v>
          </cell>
          <cell r="L970">
            <v>325</v>
          </cell>
          <cell r="N970">
            <v>325</v>
          </cell>
        </row>
        <row r="971">
          <cell r="C971" t="str">
            <v>5033</v>
          </cell>
          <cell r="D971" t="str">
            <v>Valley Grove Elementary School</v>
          </cell>
          <cell r="E971">
            <v>1</v>
          </cell>
          <cell r="F971">
            <v>3</v>
          </cell>
          <cell r="G971">
            <v>108</v>
          </cell>
          <cell r="H971">
            <v>64</v>
          </cell>
          <cell r="I971">
            <v>61</v>
          </cell>
          <cell r="K971">
            <v>376</v>
          </cell>
          <cell r="L971">
            <v>65</v>
          </cell>
          <cell r="M971">
            <v>548</v>
          </cell>
          <cell r="N971">
            <v>613</v>
          </cell>
        </row>
        <row r="972">
          <cell r="C972" t="str">
            <v>5076</v>
          </cell>
          <cell r="D972" t="str">
            <v>Highland Middle School</v>
          </cell>
          <cell r="E972">
            <v>2</v>
          </cell>
          <cell r="F972">
            <v>5</v>
          </cell>
          <cell r="G972">
            <v>319</v>
          </cell>
          <cell r="H972">
            <v>167</v>
          </cell>
          <cell r="I972">
            <v>114</v>
          </cell>
          <cell r="K972">
            <v>796</v>
          </cell>
          <cell r="L972">
            <v>250</v>
          </cell>
          <cell r="M972">
            <v>1153</v>
          </cell>
          <cell r="N972">
            <v>1403</v>
          </cell>
        </row>
        <row r="973">
          <cell r="C973" t="str">
            <v>5102</v>
          </cell>
          <cell r="D973" t="str">
            <v>Eastside Elementary School</v>
          </cell>
          <cell r="E973">
            <v>2</v>
          </cell>
          <cell r="G973">
            <v>83</v>
          </cell>
          <cell r="H973">
            <v>59</v>
          </cell>
          <cell r="I973">
            <v>64</v>
          </cell>
          <cell r="K973">
            <v>415</v>
          </cell>
          <cell r="L973">
            <v>129</v>
          </cell>
          <cell r="M973">
            <v>494</v>
          </cell>
          <cell r="N973">
            <v>623</v>
          </cell>
        </row>
        <row r="974">
          <cell r="C974" t="str">
            <v>5142</v>
          </cell>
          <cell r="D974" t="str">
            <v>Anderson Elementary School</v>
          </cell>
          <cell r="E974">
            <v>1</v>
          </cell>
          <cell r="F974">
            <v>2</v>
          </cell>
          <cell r="G974">
            <v>163</v>
          </cell>
          <cell r="H974">
            <v>249</v>
          </cell>
          <cell r="I974">
            <v>51</v>
          </cell>
          <cell r="K974">
            <v>155</v>
          </cell>
          <cell r="L974">
            <v>23</v>
          </cell>
          <cell r="M974">
            <v>598</v>
          </cell>
          <cell r="N974">
            <v>621</v>
          </cell>
        </row>
        <row r="975">
          <cell r="C975" t="str">
            <v>5146</v>
          </cell>
          <cell r="D975" t="str">
            <v>Erskine Elementary School</v>
          </cell>
          <cell r="F975">
            <v>4</v>
          </cell>
          <cell r="G975">
            <v>122</v>
          </cell>
          <cell r="H975">
            <v>51</v>
          </cell>
          <cell r="I975">
            <v>70</v>
          </cell>
          <cell r="K975">
            <v>379</v>
          </cell>
          <cell r="L975">
            <v>90</v>
          </cell>
          <cell r="M975">
            <v>536</v>
          </cell>
          <cell r="N975">
            <v>626</v>
          </cell>
        </row>
        <row r="976">
          <cell r="C976" t="str">
            <v>5149</v>
          </cell>
          <cell r="D976" t="str">
            <v>Elwood Jr-Sr High School</v>
          </cell>
          <cell r="F976">
            <v>1</v>
          </cell>
          <cell r="G976">
            <v>5</v>
          </cell>
          <cell r="H976">
            <v>42</v>
          </cell>
          <cell r="I976">
            <v>19</v>
          </cell>
          <cell r="J976">
            <v>1</v>
          </cell>
          <cell r="K976">
            <v>591</v>
          </cell>
          <cell r="L976">
            <v>249</v>
          </cell>
          <cell r="M976">
            <v>410</v>
          </cell>
          <cell r="N976">
            <v>659</v>
          </cell>
        </row>
        <row r="977">
          <cell r="C977" t="str">
            <v>5151</v>
          </cell>
          <cell r="D977" t="str">
            <v>Elwood Intermediate School</v>
          </cell>
          <cell r="E977">
            <v>1</v>
          </cell>
          <cell r="F977">
            <v>2</v>
          </cell>
          <cell r="G977">
            <v>1</v>
          </cell>
          <cell r="H977">
            <v>33</v>
          </cell>
          <cell r="I977">
            <v>18</v>
          </cell>
          <cell r="J977">
            <v>1</v>
          </cell>
          <cell r="K977">
            <v>406</v>
          </cell>
          <cell r="L977">
            <v>159</v>
          </cell>
          <cell r="M977">
            <v>303</v>
          </cell>
          <cell r="N977">
            <v>462</v>
          </cell>
        </row>
        <row r="978">
          <cell r="C978" t="str">
            <v>5157</v>
          </cell>
          <cell r="D978" t="str">
            <v>Elwood Elementary School</v>
          </cell>
          <cell r="E978">
            <v>2</v>
          </cell>
          <cell r="F978">
            <v>4</v>
          </cell>
          <cell r="G978">
            <v>1</v>
          </cell>
          <cell r="H978">
            <v>43</v>
          </cell>
          <cell r="I978">
            <v>20</v>
          </cell>
          <cell r="J978">
            <v>2</v>
          </cell>
          <cell r="K978">
            <v>464</v>
          </cell>
          <cell r="L978">
            <v>192</v>
          </cell>
          <cell r="M978">
            <v>344</v>
          </cell>
          <cell r="N978">
            <v>536</v>
          </cell>
        </row>
        <row r="979">
          <cell r="C979" t="str">
            <v>5177</v>
          </cell>
          <cell r="D979" t="str">
            <v>Decatur Central High School</v>
          </cell>
          <cell r="E979">
            <v>4</v>
          </cell>
          <cell r="F979">
            <v>13</v>
          </cell>
          <cell r="G979">
            <v>202</v>
          </cell>
          <cell r="H979">
            <v>194</v>
          </cell>
          <cell r="I979">
            <v>77</v>
          </cell>
          <cell r="J979">
            <v>1</v>
          </cell>
          <cell r="K979">
            <v>1276</v>
          </cell>
          <cell r="L979">
            <v>691</v>
          </cell>
          <cell r="M979">
            <v>1076</v>
          </cell>
          <cell r="N979">
            <v>1767</v>
          </cell>
        </row>
        <row r="980">
          <cell r="C980" t="str">
            <v>5178</v>
          </cell>
          <cell r="D980" t="str">
            <v>Gold Academy</v>
          </cell>
          <cell r="E980">
            <v>3</v>
          </cell>
          <cell r="G980">
            <v>61</v>
          </cell>
          <cell r="H980">
            <v>52</v>
          </cell>
          <cell r="I980">
            <v>39</v>
          </cell>
          <cell r="J980">
            <v>1</v>
          </cell>
          <cell r="K980">
            <v>432</v>
          </cell>
          <cell r="L980">
            <v>161</v>
          </cell>
          <cell r="M980">
            <v>427</v>
          </cell>
          <cell r="N980">
            <v>588</v>
          </cell>
        </row>
        <row r="981">
          <cell r="C981" t="str">
            <v>5179</v>
          </cell>
          <cell r="D981" t="str">
            <v>Blue Academy</v>
          </cell>
          <cell r="E981">
            <v>3</v>
          </cell>
          <cell r="F981">
            <v>4</v>
          </cell>
          <cell r="G981">
            <v>89</v>
          </cell>
          <cell r="H981">
            <v>76</v>
          </cell>
          <cell r="I981">
            <v>45</v>
          </cell>
          <cell r="J981">
            <v>1</v>
          </cell>
          <cell r="K981">
            <v>413</v>
          </cell>
          <cell r="L981">
            <v>191</v>
          </cell>
          <cell r="M981">
            <v>440</v>
          </cell>
          <cell r="N981">
            <v>631</v>
          </cell>
        </row>
        <row r="982">
          <cell r="C982" t="str">
            <v>5181</v>
          </cell>
          <cell r="D982" t="str">
            <v>Decatur Middle School</v>
          </cell>
          <cell r="E982">
            <v>1</v>
          </cell>
          <cell r="F982">
            <v>8</v>
          </cell>
          <cell r="G982">
            <v>109</v>
          </cell>
          <cell r="H982">
            <v>106</v>
          </cell>
          <cell r="I982">
            <v>35</v>
          </cell>
          <cell r="K982">
            <v>674</v>
          </cell>
          <cell r="L982">
            <v>282</v>
          </cell>
          <cell r="M982">
            <v>651</v>
          </cell>
          <cell r="N982">
            <v>933</v>
          </cell>
        </row>
        <row r="983">
          <cell r="C983" t="str">
            <v>5185</v>
          </cell>
          <cell r="D983" t="str">
            <v>Stephen Decatur Elementary School</v>
          </cell>
          <cell r="F983">
            <v>1</v>
          </cell>
          <cell r="G983">
            <v>73</v>
          </cell>
          <cell r="H983">
            <v>65</v>
          </cell>
          <cell r="I983">
            <v>35</v>
          </cell>
          <cell r="K983">
            <v>348</v>
          </cell>
          <cell r="L983">
            <v>121</v>
          </cell>
          <cell r="M983">
            <v>401</v>
          </cell>
          <cell r="N983">
            <v>522</v>
          </cell>
        </row>
        <row r="984">
          <cell r="C984" t="str">
            <v>5187</v>
          </cell>
          <cell r="D984" t="str">
            <v>Valley Mills Elementary School</v>
          </cell>
          <cell r="F984">
            <v>3</v>
          </cell>
          <cell r="G984">
            <v>21</v>
          </cell>
          <cell r="H984">
            <v>50</v>
          </cell>
          <cell r="I984">
            <v>22</v>
          </cell>
          <cell r="K984">
            <v>444</v>
          </cell>
          <cell r="L984">
            <v>175</v>
          </cell>
          <cell r="M984">
            <v>365</v>
          </cell>
          <cell r="N984">
            <v>540</v>
          </cell>
        </row>
        <row r="985">
          <cell r="C985" t="str">
            <v>5188</v>
          </cell>
          <cell r="D985" t="str">
            <v>Decatur Twp School for Excellence</v>
          </cell>
          <cell r="E985">
            <v>1</v>
          </cell>
          <cell r="G985">
            <v>15</v>
          </cell>
          <cell r="H985">
            <v>21</v>
          </cell>
          <cell r="I985">
            <v>6</v>
          </cell>
          <cell r="K985">
            <v>179</v>
          </cell>
          <cell r="L985">
            <v>69</v>
          </cell>
          <cell r="M985">
            <v>153</v>
          </cell>
          <cell r="N985">
            <v>222</v>
          </cell>
        </row>
        <row r="986">
          <cell r="C986" t="str">
            <v>5189</v>
          </cell>
          <cell r="D986" t="str">
            <v>West Newton Elementary School</v>
          </cell>
          <cell r="E986">
            <v>3</v>
          </cell>
          <cell r="F986">
            <v>7</v>
          </cell>
          <cell r="G986">
            <v>84</v>
          </cell>
          <cell r="H986">
            <v>75</v>
          </cell>
          <cell r="I986">
            <v>33</v>
          </cell>
          <cell r="K986">
            <v>438</v>
          </cell>
          <cell r="L986">
            <v>229</v>
          </cell>
          <cell r="M986">
            <v>411</v>
          </cell>
          <cell r="N986">
            <v>640</v>
          </cell>
        </row>
        <row r="987">
          <cell r="C987" t="str">
            <v>5192</v>
          </cell>
          <cell r="D987" t="str">
            <v>Liberty Early Elementary School</v>
          </cell>
          <cell r="E987">
            <v>2</v>
          </cell>
          <cell r="F987">
            <v>5</v>
          </cell>
          <cell r="G987">
            <v>71</v>
          </cell>
          <cell r="H987">
            <v>65</v>
          </cell>
          <cell r="I987">
            <v>43</v>
          </cell>
          <cell r="K987">
            <v>423</v>
          </cell>
          <cell r="L987">
            <v>224</v>
          </cell>
          <cell r="M987">
            <v>385</v>
          </cell>
          <cell r="N987">
            <v>609</v>
          </cell>
        </row>
        <row r="988">
          <cell r="C988" t="str">
            <v>5193</v>
          </cell>
          <cell r="D988" t="str">
            <v>Franklin Central High School</v>
          </cell>
          <cell r="E988">
            <v>3</v>
          </cell>
          <cell r="F988">
            <v>107</v>
          </cell>
          <cell r="G988">
            <v>181</v>
          </cell>
          <cell r="H988">
            <v>189</v>
          </cell>
          <cell r="I988">
            <v>138</v>
          </cell>
          <cell r="J988">
            <v>3</v>
          </cell>
          <cell r="K988">
            <v>2048</v>
          </cell>
          <cell r="L988">
            <v>1772</v>
          </cell>
          <cell r="M988">
            <v>897</v>
          </cell>
          <cell r="N988">
            <v>2669</v>
          </cell>
        </row>
        <row r="989">
          <cell r="C989" t="str">
            <v>5194</v>
          </cell>
          <cell r="D989" t="str">
            <v>South Creek Elementary</v>
          </cell>
          <cell r="E989">
            <v>1</v>
          </cell>
          <cell r="F989">
            <v>26</v>
          </cell>
          <cell r="G989">
            <v>11</v>
          </cell>
          <cell r="H989">
            <v>25</v>
          </cell>
          <cell r="I989">
            <v>11</v>
          </cell>
          <cell r="K989">
            <v>370</v>
          </cell>
          <cell r="L989">
            <v>392</v>
          </cell>
          <cell r="M989">
            <v>52</v>
          </cell>
          <cell r="N989">
            <v>444</v>
          </cell>
        </row>
        <row r="990">
          <cell r="C990" t="str">
            <v>5195</v>
          </cell>
          <cell r="D990" t="str">
            <v>Franklin Township Middle Schl East</v>
          </cell>
          <cell r="E990">
            <v>1</v>
          </cell>
          <cell r="F990">
            <v>36</v>
          </cell>
          <cell r="G990">
            <v>125</v>
          </cell>
          <cell r="H990">
            <v>106</v>
          </cell>
          <cell r="I990">
            <v>68</v>
          </cell>
          <cell r="J990">
            <v>1</v>
          </cell>
          <cell r="K990">
            <v>914</v>
          </cell>
          <cell r="L990">
            <v>771</v>
          </cell>
          <cell r="M990">
            <v>480</v>
          </cell>
          <cell r="N990">
            <v>1251</v>
          </cell>
        </row>
        <row r="991">
          <cell r="C991" t="str">
            <v>5197</v>
          </cell>
          <cell r="D991" t="str">
            <v>Franklin Township Middle Sch West</v>
          </cell>
          <cell r="F991">
            <v>62</v>
          </cell>
          <cell r="G991">
            <v>25</v>
          </cell>
          <cell r="H991">
            <v>55</v>
          </cell>
          <cell r="I991">
            <v>53</v>
          </cell>
          <cell r="K991">
            <v>721</v>
          </cell>
          <cell r="L991">
            <v>559</v>
          </cell>
          <cell r="M991">
            <v>357</v>
          </cell>
          <cell r="N991">
            <v>916</v>
          </cell>
        </row>
        <row r="992">
          <cell r="C992" t="str">
            <v>5198</v>
          </cell>
          <cell r="D992" t="str">
            <v>Thompson Crossing Elementary Sch</v>
          </cell>
          <cell r="E992">
            <v>2</v>
          </cell>
          <cell r="F992">
            <v>57</v>
          </cell>
          <cell r="G992">
            <v>26</v>
          </cell>
          <cell r="H992">
            <v>37</v>
          </cell>
          <cell r="I992">
            <v>34</v>
          </cell>
          <cell r="K992">
            <v>440</v>
          </cell>
          <cell r="L992">
            <v>406</v>
          </cell>
          <cell r="M992">
            <v>190</v>
          </cell>
          <cell r="N992">
            <v>596</v>
          </cell>
        </row>
        <row r="993">
          <cell r="C993" t="str">
            <v>5200</v>
          </cell>
          <cell r="D993" t="str">
            <v>Mary Adams Elementary School</v>
          </cell>
          <cell r="F993">
            <v>33</v>
          </cell>
          <cell r="G993">
            <v>12</v>
          </cell>
          <cell r="H993">
            <v>29</v>
          </cell>
          <cell r="I993">
            <v>36</v>
          </cell>
          <cell r="K993">
            <v>429</v>
          </cell>
          <cell r="L993">
            <v>374</v>
          </cell>
          <cell r="M993">
            <v>165</v>
          </cell>
          <cell r="N993">
            <v>539</v>
          </cell>
        </row>
        <row r="994">
          <cell r="C994" t="str">
            <v>5201</v>
          </cell>
          <cell r="D994" t="str">
            <v>Acton Elementary School</v>
          </cell>
          <cell r="E994">
            <v>2</v>
          </cell>
          <cell r="F994">
            <v>3</v>
          </cell>
          <cell r="G994">
            <v>11</v>
          </cell>
          <cell r="H994">
            <v>21</v>
          </cell>
          <cell r="I994">
            <v>21</v>
          </cell>
          <cell r="J994">
            <v>3</v>
          </cell>
          <cell r="K994">
            <v>359</v>
          </cell>
          <cell r="L994">
            <v>291</v>
          </cell>
          <cell r="M994">
            <v>129</v>
          </cell>
          <cell r="N994">
            <v>420</v>
          </cell>
        </row>
        <row r="995">
          <cell r="C995" t="str">
            <v>5202</v>
          </cell>
          <cell r="D995" t="str">
            <v>Arlington Elementary School</v>
          </cell>
          <cell r="F995">
            <v>31</v>
          </cell>
          <cell r="G995">
            <v>22</v>
          </cell>
          <cell r="H995">
            <v>54</v>
          </cell>
          <cell r="I995">
            <v>22</v>
          </cell>
          <cell r="K995">
            <v>436</v>
          </cell>
          <cell r="L995">
            <v>245</v>
          </cell>
          <cell r="M995">
            <v>320</v>
          </cell>
          <cell r="N995">
            <v>565</v>
          </cell>
        </row>
        <row r="996">
          <cell r="C996" t="str">
            <v>5203</v>
          </cell>
          <cell r="D996" t="str">
            <v>Lillie Idella Kitley Elementary</v>
          </cell>
          <cell r="E996">
            <v>2</v>
          </cell>
          <cell r="F996">
            <v>33</v>
          </cell>
          <cell r="G996">
            <v>170</v>
          </cell>
          <cell r="H996">
            <v>106</v>
          </cell>
          <cell r="I996">
            <v>106</v>
          </cell>
          <cell r="J996">
            <v>1</v>
          </cell>
          <cell r="K996">
            <v>736</v>
          </cell>
          <cell r="L996">
            <v>574</v>
          </cell>
          <cell r="M996">
            <v>580</v>
          </cell>
          <cell r="N996">
            <v>1154</v>
          </cell>
        </row>
        <row r="997">
          <cell r="C997" t="str">
            <v>5205</v>
          </cell>
          <cell r="D997" t="str">
            <v>Bunker Hill Elementary School</v>
          </cell>
          <cell r="F997">
            <v>80</v>
          </cell>
          <cell r="G997">
            <v>25</v>
          </cell>
          <cell r="H997">
            <v>40</v>
          </cell>
          <cell r="I997">
            <v>44</v>
          </cell>
          <cell r="J997">
            <v>2</v>
          </cell>
          <cell r="K997">
            <v>406</v>
          </cell>
          <cell r="L997">
            <v>410</v>
          </cell>
          <cell r="M997">
            <v>187</v>
          </cell>
          <cell r="N997">
            <v>597</v>
          </cell>
        </row>
        <row r="998">
          <cell r="C998" t="str">
            <v>5275</v>
          </cell>
          <cell r="D998" t="str">
            <v>Lawrence Central High School</v>
          </cell>
          <cell r="E998">
            <v>3</v>
          </cell>
          <cell r="F998">
            <v>20</v>
          </cell>
          <cell r="G998">
            <v>1225</v>
          </cell>
          <cell r="H998">
            <v>385</v>
          </cell>
          <cell r="I998">
            <v>153</v>
          </cell>
          <cell r="J998">
            <v>1</v>
          </cell>
          <cell r="K998">
            <v>553</v>
          </cell>
          <cell r="L998">
            <v>913</v>
          </cell>
          <cell r="M998">
            <v>1427</v>
          </cell>
          <cell r="N998">
            <v>2340</v>
          </cell>
        </row>
        <row r="999">
          <cell r="C999" t="str">
            <v>5276</v>
          </cell>
          <cell r="D999" t="str">
            <v>Lawrence North High School</v>
          </cell>
          <cell r="E999">
            <v>1</v>
          </cell>
          <cell r="F999">
            <v>44</v>
          </cell>
          <cell r="G999">
            <v>1150</v>
          </cell>
          <cell r="H999">
            <v>431</v>
          </cell>
          <cell r="I999">
            <v>153</v>
          </cell>
          <cell r="J999">
            <v>5</v>
          </cell>
          <cell r="K999">
            <v>685</v>
          </cell>
          <cell r="L999">
            <v>1124</v>
          </cell>
          <cell r="M999">
            <v>1345</v>
          </cell>
          <cell r="N999">
            <v>2469</v>
          </cell>
        </row>
        <row r="1000">
          <cell r="C1000" t="str">
            <v>5277</v>
          </cell>
          <cell r="D1000" t="str">
            <v>Belzer Middle School</v>
          </cell>
          <cell r="E1000">
            <v>1</v>
          </cell>
          <cell r="F1000">
            <v>12</v>
          </cell>
          <cell r="G1000">
            <v>594</v>
          </cell>
          <cell r="H1000">
            <v>229</v>
          </cell>
          <cell r="I1000">
            <v>76</v>
          </cell>
          <cell r="J1000">
            <v>1</v>
          </cell>
          <cell r="K1000">
            <v>244</v>
          </cell>
          <cell r="L1000">
            <v>370</v>
          </cell>
          <cell r="M1000">
            <v>787</v>
          </cell>
          <cell r="N1000">
            <v>1157</v>
          </cell>
        </row>
        <row r="1001">
          <cell r="C1001" t="str">
            <v>5281</v>
          </cell>
          <cell r="D1001" t="str">
            <v>Brook Park Elementary School</v>
          </cell>
          <cell r="E1001">
            <v>2</v>
          </cell>
          <cell r="G1001">
            <v>409</v>
          </cell>
          <cell r="H1001">
            <v>115</v>
          </cell>
          <cell r="I1001">
            <v>42</v>
          </cell>
          <cell r="K1001">
            <v>75</v>
          </cell>
          <cell r="L1001">
            <v>108</v>
          </cell>
          <cell r="M1001">
            <v>535</v>
          </cell>
          <cell r="N1001">
            <v>643</v>
          </cell>
        </row>
        <row r="1002">
          <cell r="C1002" t="str">
            <v>5283</v>
          </cell>
          <cell r="D1002" t="str">
            <v>Mary Evelyn Castle Elementary Sch</v>
          </cell>
          <cell r="F1002">
            <v>12</v>
          </cell>
          <cell r="G1002">
            <v>206</v>
          </cell>
          <cell r="H1002">
            <v>180</v>
          </cell>
          <cell r="I1002">
            <v>63</v>
          </cell>
          <cell r="K1002">
            <v>239</v>
          </cell>
          <cell r="L1002">
            <v>294</v>
          </cell>
          <cell r="M1002">
            <v>406</v>
          </cell>
          <cell r="N1002">
            <v>700</v>
          </cell>
        </row>
        <row r="1003">
          <cell r="C1003" t="str">
            <v>5284</v>
          </cell>
          <cell r="D1003" t="str">
            <v>Early Learning Center</v>
          </cell>
          <cell r="E1003">
            <v>3</v>
          </cell>
          <cell r="F1003">
            <v>17</v>
          </cell>
          <cell r="G1003">
            <v>557</v>
          </cell>
          <cell r="H1003">
            <v>321</v>
          </cell>
          <cell r="I1003">
            <v>106</v>
          </cell>
          <cell r="J1003">
            <v>1</v>
          </cell>
          <cell r="K1003">
            <v>350</v>
          </cell>
          <cell r="L1003">
            <v>587</v>
          </cell>
          <cell r="M1003">
            <v>768</v>
          </cell>
          <cell r="N1003">
            <v>1355</v>
          </cell>
        </row>
        <row r="1004">
          <cell r="C1004" t="str">
            <v>5285</v>
          </cell>
          <cell r="D1004" t="str">
            <v>Crestview Elementary School</v>
          </cell>
          <cell r="E1004">
            <v>2</v>
          </cell>
          <cell r="F1004">
            <v>8</v>
          </cell>
          <cell r="G1004">
            <v>281</v>
          </cell>
          <cell r="H1004">
            <v>89</v>
          </cell>
          <cell r="I1004">
            <v>33</v>
          </cell>
          <cell r="J1004">
            <v>1</v>
          </cell>
          <cell r="K1004">
            <v>127</v>
          </cell>
          <cell r="L1004">
            <v>162</v>
          </cell>
          <cell r="M1004">
            <v>379</v>
          </cell>
          <cell r="N1004">
            <v>541</v>
          </cell>
        </row>
        <row r="1005">
          <cell r="C1005" t="str">
            <v>5287</v>
          </cell>
          <cell r="D1005" t="str">
            <v>Amy Beverland Elementary</v>
          </cell>
          <cell r="F1005">
            <v>16</v>
          </cell>
          <cell r="G1005">
            <v>218</v>
          </cell>
          <cell r="H1005">
            <v>46</v>
          </cell>
          <cell r="I1005">
            <v>70</v>
          </cell>
          <cell r="K1005">
            <v>464</v>
          </cell>
          <cell r="L1005">
            <v>611</v>
          </cell>
          <cell r="M1005">
            <v>203</v>
          </cell>
          <cell r="N1005">
            <v>814</v>
          </cell>
        </row>
        <row r="1006">
          <cell r="C1006" t="str">
            <v>5289</v>
          </cell>
          <cell r="D1006" t="str">
            <v>Harrison Hill Elementary School</v>
          </cell>
          <cell r="F1006">
            <v>2</v>
          </cell>
          <cell r="G1006">
            <v>301</v>
          </cell>
          <cell r="H1006">
            <v>264</v>
          </cell>
          <cell r="I1006">
            <v>59</v>
          </cell>
          <cell r="K1006">
            <v>119</v>
          </cell>
          <cell r="L1006">
            <v>89</v>
          </cell>
          <cell r="M1006">
            <v>656</v>
          </cell>
          <cell r="N1006">
            <v>745</v>
          </cell>
        </row>
        <row r="1007">
          <cell r="C1007" t="str">
            <v>5291</v>
          </cell>
          <cell r="D1007" t="str">
            <v>Fall Creek Valley Middle School</v>
          </cell>
          <cell r="E1007">
            <v>1</v>
          </cell>
          <cell r="F1007">
            <v>15</v>
          </cell>
          <cell r="G1007">
            <v>541</v>
          </cell>
          <cell r="H1007">
            <v>268</v>
          </cell>
          <cell r="I1007">
            <v>78</v>
          </cell>
          <cell r="J1007">
            <v>1</v>
          </cell>
          <cell r="K1007">
            <v>334</v>
          </cell>
          <cell r="L1007">
            <v>483</v>
          </cell>
          <cell r="M1007">
            <v>755</v>
          </cell>
          <cell r="N1007">
            <v>1238</v>
          </cell>
        </row>
        <row r="1008">
          <cell r="C1008" t="str">
            <v>5293</v>
          </cell>
          <cell r="D1008" t="str">
            <v>Indian Creek Elementary School</v>
          </cell>
          <cell r="F1008">
            <v>4</v>
          </cell>
          <cell r="G1008">
            <v>335</v>
          </cell>
          <cell r="H1008">
            <v>180</v>
          </cell>
          <cell r="I1008">
            <v>43</v>
          </cell>
          <cell r="K1008">
            <v>128</v>
          </cell>
          <cell r="L1008">
            <v>137</v>
          </cell>
          <cell r="M1008">
            <v>553</v>
          </cell>
          <cell r="N1008">
            <v>690</v>
          </cell>
        </row>
        <row r="1009">
          <cell r="C1009" t="str">
            <v>5294</v>
          </cell>
          <cell r="D1009" t="str">
            <v>Forest Glen Elementary School</v>
          </cell>
          <cell r="F1009">
            <v>6</v>
          </cell>
          <cell r="G1009">
            <v>102</v>
          </cell>
          <cell r="H1009">
            <v>332</v>
          </cell>
          <cell r="I1009">
            <v>52</v>
          </cell>
          <cell r="J1009">
            <v>1</v>
          </cell>
          <cell r="K1009">
            <v>205</v>
          </cell>
          <cell r="L1009">
            <v>372</v>
          </cell>
          <cell r="M1009">
            <v>326</v>
          </cell>
          <cell r="N1009">
            <v>698</v>
          </cell>
        </row>
        <row r="1010">
          <cell r="C1010" t="str">
            <v>5295</v>
          </cell>
          <cell r="D1010" t="str">
            <v>Winding Ridge Elementary School</v>
          </cell>
          <cell r="F1010">
            <v>2</v>
          </cell>
          <cell r="G1010">
            <v>502</v>
          </cell>
          <cell r="H1010">
            <v>85</v>
          </cell>
          <cell r="I1010">
            <v>34</v>
          </cell>
          <cell r="J1010">
            <v>2</v>
          </cell>
          <cell r="K1010">
            <v>50</v>
          </cell>
          <cell r="L1010">
            <v>103</v>
          </cell>
          <cell r="M1010">
            <v>572</v>
          </cell>
          <cell r="N1010">
            <v>675</v>
          </cell>
        </row>
        <row r="1011">
          <cell r="C1011" t="str">
            <v>5296</v>
          </cell>
          <cell r="D1011" t="str">
            <v>Oaklandon Elementary School</v>
          </cell>
          <cell r="F1011">
            <v>4</v>
          </cell>
          <cell r="G1011">
            <v>244</v>
          </cell>
          <cell r="H1011">
            <v>89</v>
          </cell>
          <cell r="I1011">
            <v>59</v>
          </cell>
          <cell r="K1011">
            <v>207</v>
          </cell>
          <cell r="L1011">
            <v>238</v>
          </cell>
          <cell r="M1011">
            <v>365</v>
          </cell>
          <cell r="N1011">
            <v>603</v>
          </cell>
        </row>
        <row r="1012">
          <cell r="C1012" t="str">
            <v>5298</v>
          </cell>
          <cell r="D1012" t="str">
            <v>Skiles Test Elementary School</v>
          </cell>
          <cell r="F1012">
            <v>7</v>
          </cell>
          <cell r="G1012">
            <v>365</v>
          </cell>
          <cell r="H1012">
            <v>48</v>
          </cell>
          <cell r="I1012">
            <v>24</v>
          </cell>
          <cell r="J1012">
            <v>1</v>
          </cell>
          <cell r="K1012">
            <v>91</v>
          </cell>
          <cell r="L1012">
            <v>131</v>
          </cell>
          <cell r="M1012">
            <v>405</v>
          </cell>
          <cell r="N1012">
            <v>536</v>
          </cell>
        </row>
        <row r="1013">
          <cell r="C1013" t="str">
            <v>5299</v>
          </cell>
          <cell r="D1013" t="str">
            <v>Sunnyside Elementary School</v>
          </cell>
          <cell r="E1013">
            <v>2</v>
          </cell>
          <cell r="F1013">
            <v>9</v>
          </cell>
          <cell r="G1013">
            <v>181</v>
          </cell>
          <cell r="H1013">
            <v>419</v>
          </cell>
          <cell r="I1013">
            <v>41</v>
          </cell>
          <cell r="J1013">
            <v>2</v>
          </cell>
          <cell r="K1013">
            <v>78</v>
          </cell>
          <cell r="L1013">
            <v>127</v>
          </cell>
          <cell r="M1013">
            <v>605</v>
          </cell>
          <cell r="N1013">
            <v>732</v>
          </cell>
        </row>
        <row r="1014">
          <cell r="C1014" t="str">
            <v>5307</v>
          </cell>
          <cell r="D1014" t="str">
            <v>Perry Meridian High School</v>
          </cell>
          <cell r="E1014">
            <v>5</v>
          </cell>
          <cell r="F1014">
            <v>461</v>
          </cell>
          <cell r="G1014">
            <v>149</v>
          </cell>
          <cell r="H1014">
            <v>286</v>
          </cell>
          <cell r="I1014">
            <v>96</v>
          </cell>
          <cell r="J1014">
            <v>2</v>
          </cell>
          <cell r="K1014">
            <v>1359</v>
          </cell>
          <cell r="L1014">
            <v>1197</v>
          </cell>
          <cell r="M1014">
            <v>1161</v>
          </cell>
          <cell r="N1014">
            <v>2358</v>
          </cell>
        </row>
        <row r="1015">
          <cell r="C1015" t="str">
            <v>5309</v>
          </cell>
          <cell r="D1015" t="str">
            <v>Southport High School</v>
          </cell>
          <cell r="E1015">
            <v>1</v>
          </cell>
          <cell r="F1015">
            <v>407</v>
          </cell>
          <cell r="G1015">
            <v>132</v>
          </cell>
          <cell r="H1015">
            <v>322</v>
          </cell>
          <cell r="I1015">
            <v>132</v>
          </cell>
          <cell r="K1015">
            <v>1197</v>
          </cell>
          <cell r="L1015">
            <v>899</v>
          </cell>
          <cell r="M1015">
            <v>1292</v>
          </cell>
          <cell r="N1015">
            <v>2191</v>
          </cell>
        </row>
        <row r="1016">
          <cell r="C1016" t="str">
            <v>5310</v>
          </cell>
          <cell r="D1016" t="str">
            <v>Southport 6th Grade Academy</v>
          </cell>
          <cell r="F1016">
            <v>100</v>
          </cell>
          <cell r="G1016">
            <v>27</v>
          </cell>
          <cell r="H1016">
            <v>95</v>
          </cell>
          <cell r="I1016">
            <v>41</v>
          </cell>
          <cell r="K1016">
            <v>278</v>
          </cell>
          <cell r="L1016">
            <v>163</v>
          </cell>
          <cell r="M1016">
            <v>378</v>
          </cell>
          <cell r="N1016">
            <v>541</v>
          </cell>
        </row>
        <row r="1017">
          <cell r="C1017" t="str">
            <v>5312</v>
          </cell>
          <cell r="D1017" t="str">
            <v>Perry Meridian 6th Grade Academy</v>
          </cell>
          <cell r="F1017">
            <v>112</v>
          </cell>
          <cell r="G1017">
            <v>46</v>
          </cell>
          <cell r="H1017">
            <v>85</v>
          </cell>
          <cell r="I1017">
            <v>25</v>
          </cell>
          <cell r="K1017">
            <v>310</v>
          </cell>
          <cell r="L1017">
            <v>231</v>
          </cell>
          <cell r="M1017">
            <v>347</v>
          </cell>
          <cell r="N1017">
            <v>578</v>
          </cell>
        </row>
        <row r="1018">
          <cell r="C1018" t="str">
            <v>5315</v>
          </cell>
          <cell r="D1018" t="str">
            <v>Southport Middle School</v>
          </cell>
          <cell r="F1018">
            <v>218</v>
          </cell>
          <cell r="G1018">
            <v>62</v>
          </cell>
          <cell r="H1018">
            <v>226</v>
          </cell>
          <cell r="I1018">
            <v>67</v>
          </cell>
          <cell r="K1018">
            <v>578</v>
          </cell>
          <cell r="L1018">
            <v>391</v>
          </cell>
          <cell r="M1018">
            <v>760</v>
          </cell>
          <cell r="N1018">
            <v>1151</v>
          </cell>
        </row>
        <row r="1019">
          <cell r="C1019" t="str">
            <v>5319</v>
          </cell>
          <cell r="D1019" t="str">
            <v>Perry Meridian Middle School</v>
          </cell>
          <cell r="E1019">
            <v>1</v>
          </cell>
          <cell r="F1019">
            <v>262</v>
          </cell>
          <cell r="G1019">
            <v>74</v>
          </cell>
          <cell r="H1019">
            <v>142</v>
          </cell>
          <cell r="I1019">
            <v>50</v>
          </cell>
          <cell r="K1019">
            <v>673</v>
          </cell>
          <cell r="L1019">
            <v>491</v>
          </cell>
          <cell r="M1019">
            <v>711</v>
          </cell>
          <cell r="N1019">
            <v>1202</v>
          </cell>
        </row>
        <row r="1020">
          <cell r="C1020" t="str">
            <v>5321</v>
          </cell>
          <cell r="D1020" t="str">
            <v>William Henry Burkhart Elementary</v>
          </cell>
          <cell r="F1020">
            <v>276</v>
          </cell>
          <cell r="G1020">
            <v>31</v>
          </cell>
          <cell r="H1020">
            <v>93</v>
          </cell>
          <cell r="I1020">
            <v>28</v>
          </cell>
          <cell r="K1020">
            <v>233</v>
          </cell>
          <cell r="L1020">
            <v>183</v>
          </cell>
          <cell r="M1020">
            <v>478</v>
          </cell>
          <cell r="N1020">
            <v>661</v>
          </cell>
        </row>
        <row r="1021">
          <cell r="C1021" t="str">
            <v>5322</v>
          </cell>
          <cell r="D1021" t="str">
            <v>Mary Bryan Elementary School</v>
          </cell>
          <cell r="F1021">
            <v>310</v>
          </cell>
          <cell r="G1021">
            <v>39</v>
          </cell>
          <cell r="H1021">
            <v>80</v>
          </cell>
          <cell r="I1021">
            <v>49</v>
          </cell>
          <cell r="J1021">
            <v>1</v>
          </cell>
          <cell r="K1021">
            <v>414</v>
          </cell>
          <cell r="L1021">
            <v>346</v>
          </cell>
          <cell r="M1021">
            <v>547</v>
          </cell>
          <cell r="N1021">
            <v>893</v>
          </cell>
        </row>
        <row r="1022">
          <cell r="C1022" t="str">
            <v>5325</v>
          </cell>
          <cell r="D1022" t="str">
            <v>Clinton Young Elementary School</v>
          </cell>
          <cell r="F1022">
            <v>47</v>
          </cell>
          <cell r="G1022">
            <v>107</v>
          </cell>
          <cell r="H1022">
            <v>248</v>
          </cell>
          <cell r="I1022">
            <v>41</v>
          </cell>
          <cell r="K1022">
            <v>354</v>
          </cell>
          <cell r="L1022">
            <v>170</v>
          </cell>
          <cell r="M1022">
            <v>627</v>
          </cell>
          <cell r="N1022">
            <v>797</v>
          </cell>
        </row>
        <row r="1023">
          <cell r="C1023" t="str">
            <v>5333</v>
          </cell>
          <cell r="D1023" t="str">
            <v>Glenns Valley Elementary School</v>
          </cell>
          <cell r="F1023">
            <v>235</v>
          </cell>
          <cell r="G1023">
            <v>43</v>
          </cell>
          <cell r="H1023">
            <v>43</v>
          </cell>
          <cell r="I1023">
            <v>22</v>
          </cell>
          <cell r="K1023">
            <v>389</v>
          </cell>
          <cell r="L1023">
            <v>287</v>
          </cell>
          <cell r="M1023">
            <v>445</v>
          </cell>
          <cell r="N1023">
            <v>732</v>
          </cell>
        </row>
        <row r="1024">
          <cell r="C1024" t="str">
            <v>5337</v>
          </cell>
          <cell r="D1024" t="str">
            <v>Abraham Lincoln Elementary School</v>
          </cell>
          <cell r="E1024">
            <v>1</v>
          </cell>
          <cell r="F1024">
            <v>258</v>
          </cell>
          <cell r="G1024">
            <v>70</v>
          </cell>
          <cell r="H1024">
            <v>168</v>
          </cell>
          <cell r="I1024">
            <v>68</v>
          </cell>
          <cell r="K1024">
            <v>415</v>
          </cell>
          <cell r="L1024">
            <v>225</v>
          </cell>
          <cell r="M1024">
            <v>755</v>
          </cell>
          <cell r="N1024">
            <v>980</v>
          </cell>
        </row>
        <row r="1025">
          <cell r="C1025" t="str">
            <v>5338</v>
          </cell>
          <cell r="D1025" t="str">
            <v>Douglas MacArthur Elementary Sch</v>
          </cell>
          <cell r="E1025">
            <v>1</v>
          </cell>
          <cell r="F1025">
            <v>314</v>
          </cell>
          <cell r="G1025">
            <v>21</v>
          </cell>
          <cell r="H1025">
            <v>45</v>
          </cell>
          <cell r="I1025">
            <v>21</v>
          </cell>
          <cell r="K1025">
            <v>341</v>
          </cell>
          <cell r="L1025">
            <v>278</v>
          </cell>
          <cell r="M1025">
            <v>465</v>
          </cell>
          <cell r="N1025">
            <v>743</v>
          </cell>
        </row>
        <row r="1026">
          <cell r="C1026" t="str">
            <v>5345</v>
          </cell>
          <cell r="D1026" t="str">
            <v>Homecroft Elementary School</v>
          </cell>
          <cell r="E1026">
            <v>1</v>
          </cell>
          <cell r="F1026">
            <v>82</v>
          </cell>
          <cell r="G1026">
            <v>37</v>
          </cell>
          <cell r="H1026">
            <v>139</v>
          </cell>
          <cell r="I1026">
            <v>35</v>
          </cell>
          <cell r="J1026">
            <v>2</v>
          </cell>
          <cell r="K1026">
            <v>314</v>
          </cell>
          <cell r="L1026">
            <v>135</v>
          </cell>
          <cell r="M1026">
            <v>475</v>
          </cell>
          <cell r="N1026">
            <v>610</v>
          </cell>
        </row>
        <row r="1027">
          <cell r="C1027" t="str">
            <v>5347</v>
          </cell>
          <cell r="D1027" t="str">
            <v>Southport Elementary School</v>
          </cell>
          <cell r="F1027">
            <v>386</v>
          </cell>
          <cell r="G1027">
            <v>7</v>
          </cell>
          <cell r="H1027">
            <v>47</v>
          </cell>
          <cell r="I1027">
            <v>19</v>
          </cell>
          <cell r="K1027">
            <v>213</v>
          </cell>
          <cell r="L1027">
            <v>127</v>
          </cell>
          <cell r="M1027">
            <v>545</v>
          </cell>
          <cell r="N1027">
            <v>672</v>
          </cell>
        </row>
        <row r="1028">
          <cell r="C1028" t="str">
            <v>5351</v>
          </cell>
          <cell r="D1028" t="str">
            <v>Winchester Village Elementary</v>
          </cell>
          <cell r="F1028">
            <v>251</v>
          </cell>
          <cell r="G1028">
            <v>88</v>
          </cell>
          <cell r="H1028">
            <v>192</v>
          </cell>
          <cell r="I1028">
            <v>24</v>
          </cell>
          <cell r="J1028">
            <v>2</v>
          </cell>
          <cell r="K1028">
            <v>119</v>
          </cell>
          <cell r="L1028">
            <v>83</v>
          </cell>
          <cell r="M1028">
            <v>593</v>
          </cell>
          <cell r="N1028">
            <v>676</v>
          </cell>
        </row>
        <row r="1029">
          <cell r="C1029" t="str">
            <v>5366</v>
          </cell>
          <cell r="D1029" t="str">
            <v>Jeremiah Gray Elementary School</v>
          </cell>
          <cell r="E1029">
            <v>1</v>
          </cell>
          <cell r="F1029">
            <v>70</v>
          </cell>
          <cell r="G1029">
            <v>17</v>
          </cell>
          <cell r="H1029">
            <v>63</v>
          </cell>
          <cell r="I1029">
            <v>25</v>
          </cell>
          <cell r="J1029">
            <v>3</v>
          </cell>
          <cell r="K1029">
            <v>409</v>
          </cell>
          <cell r="L1029">
            <v>279</v>
          </cell>
          <cell r="M1029">
            <v>309</v>
          </cell>
          <cell r="N1029">
            <v>588</v>
          </cell>
        </row>
        <row r="1030">
          <cell r="C1030" t="str">
            <v>5372</v>
          </cell>
          <cell r="D1030" t="str">
            <v>Rosa Parks Elementary School</v>
          </cell>
          <cell r="F1030">
            <v>161</v>
          </cell>
          <cell r="G1030">
            <v>20</v>
          </cell>
          <cell r="H1030">
            <v>50</v>
          </cell>
          <cell r="I1030">
            <v>49</v>
          </cell>
          <cell r="K1030">
            <v>475</v>
          </cell>
          <cell r="L1030">
            <v>498</v>
          </cell>
          <cell r="M1030">
            <v>257</v>
          </cell>
          <cell r="N1030">
            <v>755</v>
          </cell>
        </row>
        <row r="1031">
          <cell r="C1031" t="str">
            <v>5349</v>
          </cell>
          <cell r="D1031" t="str">
            <v>Fishback Creek Public Academy</v>
          </cell>
          <cell r="F1031">
            <v>20</v>
          </cell>
          <cell r="G1031">
            <v>255</v>
          </cell>
          <cell r="H1031">
            <v>64</v>
          </cell>
          <cell r="I1031">
            <v>55</v>
          </cell>
          <cell r="K1031">
            <v>154</v>
          </cell>
          <cell r="L1031">
            <v>308</v>
          </cell>
          <cell r="M1031">
            <v>240</v>
          </cell>
          <cell r="N1031">
            <v>548</v>
          </cell>
        </row>
        <row r="1032">
          <cell r="C1032" t="str">
            <v>5352</v>
          </cell>
          <cell r="D1032" t="str">
            <v>Deer Run Elementary</v>
          </cell>
          <cell r="F1032">
            <v>8</v>
          </cell>
          <cell r="G1032">
            <v>306</v>
          </cell>
          <cell r="H1032">
            <v>291</v>
          </cell>
          <cell r="I1032">
            <v>28</v>
          </cell>
          <cell r="K1032">
            <v>20</v>
          </cell>
          <cell r="L1032">
            <v>99</v>
          </cell>
          <cell r="M1032">
            <v>554</v>
          </cell>
          <cell r="N1032">
            <v>653</v>
          </cell>
        </row>
        <row r="1033">
          <cell r="C1033" t="str">
            <v>5353</v>
          </cell>
          <cell r="D1033" t="str">
            <v>Pike High School</v>
          </cell>
          <cell r="F1033">
            <v>75</v>
          </cell>
          <cell r="G1033">
            <v>2039</v>
          </cell>
          <cell r="H1033">
            <v>696</v>
          </cell>
          <cell r="I1033">
            <v>205</v>
          </cell>
          <cell r="K1033">
            <v>291</v>
          </cell>
          <cell r="L1033">
            <v>1193</v>
          </cell>
          <cell r="M1033">
            <v>2113</v>
          </cell>
          <cell r="N1033">
            <v>3306</v>
          </cell>
        </row>
        <row r="1034">
          <cell r="C1034" t="str">
            <v>5354</v>
          </cell>
          <cell r="D1034" t="str">
            <v>College Park Elementary School</v>
          </cell>
          <cell r="F1034">
            <v>8</v>
          </cell>
          <cell r="G1034">
            <v>260</v>
          </cell>
          <cell r="H1034">
            <v>155</v>
          </cell>
          <cell r="I1034">
            <v>29</v>
          </cell>
          <cell r="K1034">
            <v>37</v>
          </cell>
          <cell r="L1034">
            <v>104</v>
          </cell>
          <cell r="M1034">
            <v>385</v>
          </cell>
          <cell r="N1034">
            <v>489</v>
          </cell>
        </row>
        <row r="1035">
          <cell r="C1035" t="str">
            <v>5355</v>
          </cell>
          <cell r="D1035" t="str">
            <v>Lincoln Middle School</v>
          </cell>
          <cell r="F1035">
            <v>17</v>
          </cell>
          <cell r="G1035">
            <v>521</v>
          </cell>
          <cell r="H1035">
            <v>229</v>
          </cell>
          <cell r="I1035">
            <v>47</v>
          </cell>
          <cell r="K1035">
            <v>56</v>
          </cell>
          <cell r="L1035">
            <v>187</v>
          </cell>
          <cell r="M1035">
            <v>683</v>
          </cell>
          <cell r="N1035">
            <v>870</v>
          </cell>
        </row>
        <row r="1036">
          <cell r="C1036" t="str">
            <v>5356</v>
          </cell>
          <cell r="D1036" t="str">
            <v>Guion Creek Middle School</v>
          </cell>
          <cell r="F1036">
            <v>13</v>
          </cell>
          <cell r="G1036">
            <v>528</v>
          </cell>
          <cell r="H1036">
            <v>329</v>
          </cell>
          <cell r="I1036">
            <v>28</v>
          </cell>
          <cell r="J1036">
            <v>1</v>
          </cell>
          <cell r="K1036">
            <v>50</v>
          </cell>
          <cell r="L1036">
            <v>184</v>
          </cell>
          <cell r="M1036">
            <v>765</v>
          </cell>
          <cell r="N1036">
            <v>949</v>
          </cell>
        </row>
        <row r="1037">
          <cell r="C1037" t="str">
            <v>5357</v>
          </cell>
          <cell r="D1037" t="str">
            <v>Central Elementary School</v>
          </cell>
          <cell r="F1037">
            <v>13</v>
          </cell>
          <cell r="G1037">
            <v>467</v>
          </cell>
          <cell r="H1037">
            <v>150</v>
          </cell>
          <cell r="I1037">
            <v>52</v>
          </cell>
          <cell r="K1037">
            <v>40</v>
          </cell>
          <cell r="L1037">
            <v>121</v>
          </cell>
          <cell r="M1037">
            <v>601</v>
          </cell>
          <cell r="N1037">
            <v>722</v>
          </cell>
        </row>
        <row r="1038">
          <cell r="C1038" t="str">
            <v>5358</v>
          </cell>
          <cell r="D1038" t="str">
            <v>Eagle Creek Elementary School</v>
          </cell>
          <cell r="F1038">
            <v>14</v>
          </cell>
          <cell r="G1038">
            <v>276</v>
          </cell>
          <cell r="H1038">
            <v>73</v>
          </cell>
          <cell r="I1038">
            <v>37</v>
          </cell>
          <cell r="K1038">
            <v>108</v>
          </cell>
          <cell r="L1038">
            <v>199</v>
          </cell>
          <cell r="M1038">
            <v>309</v>
          </cell>
          <cell r="N1038">
            <v>508</v>
          </cell>
        </row>
        <row r="1039">
          <cell r="C1039" t="str">
            <v>5359</v>
          </cell>
          <cell r="D1039" t="str">
            <v>Eastbrook Elementary School</v>
          </cell>
          <cell r="E1039">
            <v>1</v>
          </cell>
          <cell r="F1039">
            <v>5</v>
          </cell>
          <cell r="G1039">
            <v>370</v>
          </cell>
          <cell r="H1039">
            <v>235</v>
          </cell>
          <cell r="I1039">
            <v>26</v>
          </cell>
          <cell r="K1039">
            <v>27</v>
          </cell>
          <cell r="L1039">
            <v>134</v>
          </cell>
          <cell r="M1039">
            <v>530</v>
          </cell>
          <cell r="N1039">
            <v>664</v>
          </cell>
        </row>
        <row r="1040">
          <cell r="C1040" t="str">
            <v>5360</v>
          </cell>
          <cell r="D1040" t="str">
            <v>Guion Creek Elementary School</v>
          </cell>
          <cell r="E1040">
            <v>1</v>
          </cell>
          <cell r="F1040">
            <v>14</v>
          </cell>
          <cell r="G1040">
            <v>404</v>
          </cell>
          <cell r="H1040">
            <v>223</v>
          </cell>
          <cell r="I1040">
            <v>38</v>
          </cell>
          <cell r="K1040">
            <v>53</v>
          </cell>
          <cell r="L1040">
            <v>214</v>
          </cell>
          <cell r="M1040">
            <v>519</v>
          </cell>
          <cell r="N1040">
            <v>733</v>
          </cell>
        </row>
        <row r="1041">
          <cell r="C1041" t="str">
            <v>5363</v>
          </cell>
          <cell r="D1041" t="str">
            <v>Snacks Crossing Elementary School</v>
          </cell>
          <cell r="F1041">
            <v>9</v>
          </cell>
          <cell r="G1041">
            <v>397</v>
          </cell>
          <cell r="H1041">
            <v>144</v>
          </cell>
          <cell r="I1041">
            <v>19</v>
          </cell>
          <cell r="K1041">
            <v>23</v>
          </cell>
          <cell r="L1041">
            <v>136</v>
          </cell>
          <cell r="M1041">
            <v>456</v>
          </cell>
          <cell r="N1041">
            <v>592</v>
          </cell>
        </row>
        <row r="1042">
          <cell r="C1042" t="str">
            <v>5378</v>
          </cell>
          <cell r="D1042" t="str">
            <v>New Augusta Pub Aca-South</v>
          </cell>
          <cell r="F1042">
            <v>5</v>
          </cell>
          <cell r="G1042">
            <v>397</v>
          </cell>
          <cell r="H1042">
            <v>52</v>
          </cell>
          <cell r="I1042">
            <v>28</v>
          </cell>
          <cell r="J1042">
            <v>1</v>
          </cell>
          <cell r="K1042">
            <v>24</v>
          </cell>
          <cell r="L1042">
            <v>155</v>
          </cell>
          <cell r="M1042">
            <v>352</v>
          </cell>
          <cell r="N1042">
            <v>507</v>
          </cell>
        </row>
        <row r="1043">
          <cell r="C1043" t="str">
            <v>5380</v>
          </cell>
          <cell r="D1043" t="str">
            <v>New Augusta Public Academy-North</v>
          </cell>
          <cell r="F1043">
            <v>18</v>
          </cell>
          <cell r="G1043">
            <v>505</v>
          </cell>
          <cell r="H1043">
            <v>101</v>
          </cell>
          <cell r="I1043">
            <v>73</v>
          </cell>
          <cell r="K1043">
            <v>131</v>
          </cell>
          <cell r="L1043">
            <v>388</v>
          </cell>
          <cell r="M1043">
            <v>440</v>
          </cell>
          <cell r="N1043">
            <v>828</v>
          </cell>
        </row>
        <row r="1044">
          <cell r="C1044" t="str">
            <v>5361</v>
          </cell>
          <cell r="D1044" t="str">
            <v>Warren Central High School</v>
          </cell>
          <cell r="E1044">
            <v>2</v>
          </cell>
          <cell r="F1044">
            <v>37</v>
          </cell>
          <cell r="G1044">
            <v>2022</v>
          </cell>
          <cell r="H1044">
            <v>497</v>
          </cell>
          <cell r="I1044">
            <v>219</v>
          </cell>
          <cell r="K1044">
            <v>959</v>
          </cell>
          <cell r="L1044">
            <v>1198</v>
          </cell>
          <cell r="M1044">
            <v>2538</v>
          </cell>
          <cell r="N1044">
            <v>3736</v>
          </cell>
        </row>
        <row r="1045">
          <cell r="C1045" t="str">
            <v>5364</v>
          </cell>
          <cell r="D1045" t="str">
            <v>Creston Middle School</v>
          </cell>
          <cell r="F1045">
            <v>5</v>
          </cell>
          <cell r="G1045">
            <v>339</v>
          </cell>
          <cell r="H1045">
            <v>61</v>
          </cell>
          <cell r="I1045">
            <v>62</v>
          </cell>
          <cell r="K1045">
            <v>145</v>
          </cell>
          <cell r="L1045">
            <v>161</v>
          </cell>
          <cell r="M1045">
            <v>451</v>
          </cell>
          <cell r="N1045">
            <v>612</v>
          </cell>
        </row>
        <row r="1046">
          <cell r="C1046" t="str">
            <v>5367</v>
          </cell>
          <cell r="D1046" t="str">
            <v>Stonybrook Middle School</v>
          </cell>
          <cell r="F1046">
            <v>7</v>
          </cell>
          <cell r="G1046">
            <v>405</v>
          </cell>
          <cell r="H1046">
            <v>71</v>
          </cell>
          <cell r="I1046">
            <v>38</v>
          </cell>
          <cell r="K1046">
            <v>70</v>
          </cell>
          <cell r="L1046">
            <v>123</v>
          </cell>
          <cell r="M1046">
            <v>468</v>
          </cell>
          <cell r="N1046">
            <v>591</v>
          </cell>
        </row>
        <row r="1047">
          <cell r="C1047" t="str">
            <v>5368</v>
          </cell>
          <cell r="D1047" t="str">
            <v>Raymond Park Middle School</v>
          </cell>
          <cell r="F1047">
            <v>4</v>
          </cell>
          <cell r="G1047">
            <v>203</v>
          </cell>
          <cell r="H1047">
            <v>98</v>
          </cell>
          <cell r="I1047">
            <v>42</v>
          </cell>
          <cell r="K1047">
            <v>261</v>
          </cell>
          <cell r="L1047">
            <v>195</v>
          </cell>
          <cell r="M1047">
            <v>413</v>
          </cell>
          <cell r="N1047">
            <v>608</v>
          </cell>
        </row>
        <row r="1048">
          <cell r="C1048" t="str">
            <v>5369</v>
          </cell>
          <cell r="D1048" t="str">
            <v>Eastridge Elementary School</v>
          </cell>
          <cell r="F1048">
            <v>1</v>
          </cell>
          <cell r="G1048">
            <v>226</v>
          </cell>
          <cell r="H1048">
            <v>52</v>
          </cell>
          <cell r="I1048">
            <v>43</v>
          </cell>
          <cell r="J1048">
            <v>2</v>
          </cell>
          <cell r="K1048">
            <v>137</v>
          </cell>
          <cell r="L1048">
            <v>95</v>
          </cell>
          <cell r="M1048">
            <v>366</v>
          </cell>
          <cell r="N1048">
            <v>461</v>
          </cell>
        </row>
        <row r="1049">
          <cell r="C1049" t="str">
            <v>5370</v>
          </cell>
          <cell r="D1049" t="str">
            <v>Hawthorne Elementary School</v>
          </cell>
          <cell r="E1049">
            <v>3</v>
          </cell>
          <cell r="F1049">
            <v>3</v>
          </cell>
          <cell r="G1049">
            <v>168</v>
          </cell>
          <cell r="H1049">
            <v>74</v>
          </cell>
          <cell r="I1049">
            <v>36</v>
          </cell>
          <cell r="K1049">
            <v>177</v>
          </cell>
          <cell r="L1049">
            <v>93</v>
          </cell>
          <cell r="M1049">
            <v>368</v>
          </cell>
          <cell r="N1049">
            <v>461</v>
          </cell>
        </row>
        <row r="1050">
          <cell r="C1050" t="str">
            <v>5373</v>
          </cell>
          <cell r="D1050" t="str">
            <v>Grassy Creek Elementary School</v>
          </cell>
          <cell r="F1050">
            <v>6</v>
          </cell>
          <cell r="G1050">
            <v>233</v>
          </cell>
          <cell r="H1050">
            <v>48</v>
          </cell>
          <cell r="I1050">
            <v>41</v>
          </cell>
          <cell r="K1050">
            <v>157</v>
          </cell>
          <cell r="L1050">
            <v>197</v>
          </cell>
          <cell r="M1050">
            <v>288</v>
          </cell>
          <cell r="N1050">
            <v>485</v>
          </cell>
        </row>
        <row r="1051">
          <cell r="C1051" t="str">
            <v>5375</v>
          </cell>
          <cell r="D1051" t="str">
            <v>Lakeside Elementary School</v>
          </cell>
          <cell r="E1051">
            <v>2</v>
          </cell>
          <cell r="F1051">
            <v>3</v>
          </cell>
          <cell r="G1051">
            <v>319</v>
          </cell>
          <cell r="H1051">
            <v>85</v>
          </cell>
          <cell r="I1051">
            <v>43</v>
          </cell>
          <cell r="K1051">
            <v>72</v>
          </cell>
          <cell r="L1051">
            <v>90</v>
          </cell>
          <cell r="M1051">
            <v>434</v>
          </cell>
          <cell r="N1051">
            <v>524</v>
          </cell>
        </row>
        <row r="1052">
          <cell r="C1052" t="str">
            <v>5377</v>
          </cell>
          <cell r="D1052" t="str">
            <v>Lowell Elementary School</v>
          </cell>
          <cell r="F1052">
            <v>2</v>
          </cell>
          <cell r="G1052">
            <v>120</v>
          </cell>
          <cell r="H1052">
            <v>82</v>
          </cell>
          <cell r="I1052">
            <v>44</v>
          </cell>
          <cell r="K1052">
            <v>293</v>
          </cell>
          <cell r="L1052">
            <v>196</v>
          </cell>
          <cell r="M1052">
            <v>345</v>
          </cell>
          <cell r="N1052">
            <v>541</v>
          </cell>
        </row>
        <row r="1053">
          <cell r="C1053" t="str">
            <v>5386</v>
          </cell>
          <cell r="D1053" t="str">
            <v>Pleasant Run Elementary School</v>
          </cell>
          <cell r="G1053">
            <v>266</v>
          </cell>
          <cell r="H1053">
            <v>137</v>
          </cell>
          <cell r="I1053">
            <v>36</v>
          </cell>
          <cell r="K1053">
            <v>101</v>
          </cell>
          <cell r="L1053">
            <v>82</v>
          </cell>
          <cell r="M1053">
            <v>458</v>
          </cell>
          <cell r="N1053">
            <v>540</v>
          </cell>
        </row>
        <row r="1054">
          <cell r="C1054" t="str">
            <v>5389</v>
          </cell>
          <cell r="D1054" t="str">
            <v>Sunny Heights Elementary School</v>
          </cell>
          <cell r="E1054">
            <v>1</v>
          </cell>
          <cell r="F1054">
            <v>2</v>
          </cell>
          <cell r="G1054">
            <v>321</v>
          </cell>
          <cell r="H1054">
            <v>82</v>
          </cell>
          <cell r="I1054">
            <v>44</v>
          </cell>
          <cell r="K1054">
            <v>35</v>
          </cell>
          <cell r="L1054">
            <v>80</v>
          </cell>
          <cell r="M1054">
            <v>405</v>
          </cell>
          <cell r="N1054">
            <v>485</v>
          </cell>
        </row>
        <row r="1055">
          <cell r="C1055" t="str">
            <v>5391</v>
          </cell>
          <cell r="D1055" t="str">
            <v>Brookview Elementary School</v>
          </cell>
          <cell r="E1055">
            <v>1</v>
          </cell>
          <cell r="F1055">
            <v>3</v>
          </cell>
          <cell r="G1055">
            <v>380</v>
          </cell>
          <cell r="H1055">
            <v>53</v>
          </cell>
          <cell r="I1055">
            <v>52</v>
          </cell>
          <cell r="J1055">
            <v>1</v>
          </cell>
          <cell r="K1055">
            <v>102</v>
          </cell>
          <cell r="L1055">
            <v>124</v>
          </cell>
          <cell r="M1055">
            <v>468</v>
          </cell>
          <cell r="N1055">
            <v>592</v>
          </cell>
        </row>
        <row r="1056">
          <cell r="C1056" t="str">
            <v>5395</v>
          </cell>
          <cell r="D1056" t="str">
            <v>Warren Early Childhood Center</v>
          </cell>
          <cell r="E1056">
            <v>1</v>
          </cell>
          <cell r="F1056">
            <v>2</v>
          </cell>
          <cell r="G1056">
            <v>122</v>
          </cell>
          <cell r="H1056">
            <v>54</v>
          </cell>
          <cell r="I1056">
            <v>51</v>
          </cell>
          <cell r="K1056">
            <v>97</v>
          </cell>
          <cell r="L1056">
            <v>103</v>
          </cell>
          <cell r="M1056">
            <v>224</v>
          </cell>
          <cell r="N1056">
            <v>327</v>
          </cell>
        </row>
        <row r="1057">
          <cell r="C1057" t="str">
            <v>5397</v>
          </cell>
          <cell r="D1057" t="str">
            <v>Liberty Park Elementary School</v>
          </cell>
          <cell r="E1057">
            <v>3</v>
          </cell>
          <cell r="F1057">
            <v>8</v>
          </cell>
          <cell r="G1057">
            <v>217</v>
          </cell>
          <cell r="H1057">
            <v>86</v>
          </cell>
          <cell r="I1057">
            <v>45</v>
          </cell>
          <cell r="K1057">
            <v>165</v>
          </cell>
          <cell r="L1057">
            <v>161</v>
          </cell>
          <cell r="M1057">
            <v>363</v>
          </cell>
          <cell r="N1057">
            <v>524</v>
          </cell>
        </row>
        <row r="1058">
          <cell r="C1058" t="str">
            <v>5399</v>
          </cell>
          <cell r="D1058" t="str">
            <v>Creston Intermediate Academy</v>
          </cell>
          <cell r="F1058">
            <v>2</v>
          </cell>
          <cell r="G1058">
            <v>317</v>
          </cell>
          <cell r="H1058">
            <v>73</v>
          </cell>
          <cell r="I1058">
            <v>54</v>
          </cell>
          <cell r="J1058">
            <v>3</v>
          </cell>
          <cell r="K1058">
            <v>119</v>
          </cell>
          <cell r="L1058">
            <v>128</v>
          </cell>
          <cell r="M1058">
            <v>440</v>
          </cell>
          <cell r="N1058">
            <v>568</v>
          </cell>
        </row>
        <row r="1059">
          <cell r="C1059" t="str">
            <v>5401</v>
          </cell>
          <cell r="D1059" t="str">
            <v>Stonybrook Intermediate Academy</v>
          </cell>
          <cell r="F1059">
            <v>5</v>
          </cell>
          <cell r="G1059">
            <v>381</v>
          </cell>
          <cell r="H1059">
            <v>98</v>
          </cell>
          <cell r="I1059">
            <v>39</v>
          </cell>
          <cell r="K1059">
            <v>70</v>
          </cell>
          <cell r="L1059">
            <v>90</v>
          </cell>
          <cell r="M1059">
            <v>503</v>
          </cell>
          <cell r="N1059">
            <v>593</v>
          </cell>
        </row>
        <row r="1060">
          <cell r="C1060" t="str">
            <v>5402</v>
          </cell>
          <cell r="D1060" t="str">
            <v>Raymond Park Intermediate</v>
          </cell>
          <cell r="F1060">
            <v>3</v>
          </cell>
          <cell r="G1060">
            <v>235</v>
          </cell>
          <cell r="H1060">
            <v>110</v>
          </cell>
          <cell r="I1060">
            <v>55</v>
          </cell>
          <cell r="K1060">
            <v>246</v>
          </cell>
          <cell r="L1060">
            <v>180</v>
          </cell>
          <cell r="M1060">
            <v>469</v>
          </cell>
          <cell r="N1060">
            <v>649</v>
          </cell>
        </row>
        <row r="1061">
          <cell r="C1061" t="str">
            <v>5403</v>
          </cell>
          <cell r="D1061" t="str">
            <v>Allisonville Elementary School</v>
          </cell>
          <cell r="E1061">
            <v>2</v>
          </cell>
          <cell r="F1061">
            <v>11</v>
          </cell>
          <cell r="G1061">
            <v>140</v>
          </cell>
          <cell r="H1061">
            <v>109</v>
          </cell>
          <cell r="I1061">
            <v>39</v>
          </cell>
          <cell r="K1061">
            <v>438</v>
          </cell>
          <cell r="L1061">
            <v>463</v>
          </cell>
          <cell r="M1061">
            <v>276</v>
          </cell>
          <cell r="N1061">
            <v>739</v>
          </cell>
        </row>
        <row r="1062">
          <cell r="C1062" t="str">
            <v>5406</v>
          </cell>
          <cell r="D1062" t="str">
            <v>Crooked Creek Elementary School</v>
          </cell>
          <cell r="F1062">
            <v>12</v>
          </cell>
          <cell r="G1062">
            <v>338</v>
          </cell>
          <cell r="H1062">
            <v>84</v>
          </cell>
          <cell r="I1062">
            <v>86</v>
          </cell>
          <cell r="J1062">
            <v>1</v>
          </cell>
          <cell r="K1062">
            <v>214</v>
          </cell>
          <cell r="L1062">
            <v>384</v>
          </cell>
          <cell r="M1062">
            <v>351</v>
          </cell>
          <cell r="N1062">
            <v>735</v>
          </cell>
        </row>
        <row r="1063">
          <cell r="C1063" t="str">
            <v>5418</v>
          </cell>
          <cell r="D1063" t="str">
            <v>Greenbriar Elementary School</v>
          </cell>
          <cell r="F1063">
            <v>19</v>
          </cell>
          <cell r="G1063">
            <v>382</v>
          </cell>
          <cell r="H1063">
            <v>254</v>
          </cell>
          <cell r="I1063">
            <v>61</v>
          </cell>
          <cell r="K1063">
            <v>96</v>
          </cell>
          <cell r="L1063">
            <v>157</v>
          </cell>
          <cell r="M1063">
            <v>655</v>
          </cell>
          <cell r="N1063">
            <v>812</v>
          </cell>
        </row>
        <row r="1064">
          <cell r="C1064" t="str">
            <v>5424</v>
          </cell>
          <cell r="D1064" t="str">
            <v>John Strange Elementary School</v>
          </cell>
          <cell r="E1064">
            <v>1</v>
          </cell>
          <cell r="F1064">
            <v>4</v>
          </cell>
          <cell r="G1064">
            <v>285</v>
          </cell>
          <cell r="H1064">
            <v>64</v>
          </cell>
          <cell r="I1064">
            <v>56</v>
          </cell>
          <cell r="K1064">
            <v>221</v>
          </cell>
          <cell r="L1064">
            <v>345</v>
          </cell>
          <cell r="M1064">
            <v>286</v>
          </cell>
          <cell r="N1064">
            <v>631</v>
          </cell>
        </row>
        <row r="1065">
          <cell r="C1065" t="str">
            <v>5427</v>
          </cell>
          <cell r="D1065" t="str">
            <v>Nora Elementary School</v>
          </cell>
          <cell r="F1065">
            <v>80</v>
          </cell>
          <cell r="G1065">
            <v>221</v>
          </cell>
          <cell r="H1065">
            <v>292</v>
          </cell>
          <cell r="I1065">
            <v>29</v>
          </cell>
          <cell r="K1065">
            <v>72</v>
          </cell>
          <cell r="L1065">
            <v>151</v>
          </cell>
          <cell r="M1065">
            <v>543</v>
          </cell>
          <cell r="N1065">
            <v>694</v>
          </cell>
        </row>
        <row r="1066">
          <cell r="C1066" t="str">
            <v>5430</v>
          </cell>
          <cell r="D1066" t="str">
            <v>Spring Mill Elementary School</v>
          </cell>
          <cell r="F1066">
            <v>24</v>
          </cell>
          <cell r="G1066">
            <v>251</v>
          </cell>
          <cell r="H1066">
            <v>137</v>
          </cell>
          <cell r="I1066">
            <v>49</v>
          </cell>
          <cell r="K1066">
            <v>240</v>
          </cell>
          <cell r="L1066">
            <v>267</v>
          </cell>
          <cell r="M1066">
            <v>434</v>
          </cell>
          <cell r="N1066">
            <v>701</v>
          </cell>
        </row>
        <row r="1067">
          <cell r="C1067" t="str">
            <v>5434</v>
          </cell>
          <cell r="D1067" t="str">
            <v>Hilltop School</v>
          </cell>
          <cell r="G1067">
            <v>27</v>
          </cell>
          <cell r="H1067">
            <v>23</v>
          </cell>
          <cell r="I1067">
            <v>2</v>
          </cell>
          <cell r="K1067">
            <v>30</v>
          </cell>
          <cell r="L1067">
            <v>82</v>
          </cell>
          <cell r="N1067">
            <v>82</v>
          </cell>
        </row>
        <row r="1068">
          <cell r="C1068" t="str">
            <v>5436</v>
          </cell>
          <cell r="D1068" t="str">
            <v>Fox Hill Elementary School</v>
          </cell>
          <cell r="F1068">
            <v>16</v>
          </cell>
          <cell r="G1068">
            <v>440</v>
          </cell>
          <cell r="H1068">
            <v>193</v>
          </cell>
          <cell r="I1068">
            <v>26</v>
          </cell>
          <cell r="K1068">
            <v>114</v>
          </cell>
          <cell r="L1068">
            <v>207</v>
          </cell>
          <cell r="M1068">
            <v>582</v>
          </cell>
          <cell r="N1068">
            <v>789</v>
          </cell>
        </row>
        <row r="1069">
          <cell r="C1069" t="str">
            <v>5442</v>
          </cell>
          <cell r="D1069" t="str">
            <v>Eastwood Middle School</v>
          </cell>
          <cell r="E1069">
            <v>5</v>
          </cell>
          <cell r="F1069">
            <v>15</v>
          </cell>
          <cell r="G1069">
            <v>234</v>
          </cell>
          <cell r="H1069">
            <v>93</v>
          </cell>
          <cell r="I1069">
            <v>62</v>
          </cell>
          <cell r="K1069">
            <v>395</v>
          </cell>
          <cell r="L1069">
            <v>459</v>
          </cell>
          <cell r="M1069">
            <v>345</v>
          </cell>
          <cell r="N1069">
            <v>804</v>
          </cell>
        </row>
        <row r="1070">
          <cell r="C1070" t="str">
            <v>5445</v>
          </cell>
          <cell r="D1070" t="str">
            <v>Northview Middle School</v>
          </cell>
          <cell r="F1070">
            <v>53</v>
          </cell>
          <cell r="G1070">
            <v>327</v>
          </cell>
          <cell r="H1070">
            <v>222</v>
          </cell>
          <cell r="I1070">
            <v>47</v>
          </cell>
          <cell r="K1070">
            <v>137</v>
          </cell>
          <cell r="L1070">
            <v>212</v>
          </cell>
          <cell r="M1070">
            <v>574</v>
          </cell>
          <cell r="N1070">
            <v>786</v>
          </cell>
        </row>
        <row r="1071">
          <cell r="C1071" t="str">
            <v>5448</v>
          </cell>
          <cell r="D1071" t="str">
            <v>Westlane Middle School</v>
          </cell>
          <cell r="F1071">
            <v>31</v>
          </cell>
          <cell r="G1071">
            <v>447</v>
          </cell>
          <cell r="H1071">
            <v>196</v>
          </cell>
          <cell r="I1071">
            <v>69</v>
          </cell>
          <cell r="K1071">
            <v>194</v>
          </cell>
          <cell r="L1071">
            <v>417</v>
          </cell>
          <cell r="M1071">
            <v>520</v>
          </cell>
          <cell r="N1071">
            <v>937</v>
          </cell>
        </row>
        <row r="1072">
          <cell r="C1072" t="str">
            <v>5451</v>
          </cell>
          <cell r="D1072" t="str">
            <v>North Central High School</v>
          </cell>
          <cell r="E1072">
            <v>3</v>
          </cell>
          <cell r="F1072">
            <v>159</v>
          </cell>
          <cell r="G1072">
            <v>1575</v>
          </cell>
          <cell r="H1072">
            <v>560</v>
          </cell>
          <cell r="I1072">
            <v>240</v>
          </cell>
          <cell r="J1072">
            <v>2</v>
          </cell>
          <cell r="K1072">
            <v>1233</v>
          </cell>
          <cell r="L1072">
            <v>2025</v>
          </cell>
          <cell r="M1072">
            <v>1747</v>
          </cell>
          <cell r="N1072">
            <v>3772</v>
          </cell>
        </row>
        <row r="1073">
          <cell r="C1073" t="str">
            <v>5213</v>
          </cell>
          <cell r="D1073" t="str">
            <v>Ben Davis High School</v>
          </cell>
          <cell r="E1073">
            <v>2</v>
          </cell>
          <cell r="F1073">
            <v>28</v>
          </cell>
          <cell r="G1073">
            <v>1091</v>
          </cell>
          <cell r="H1073">
            <v>746</v>
          </cell>
          <cell r="I1073">
            <v>175</v>
          </cell>
          <cell r="K1073">
            <v>1095</v>
          </cell>
          <cell r="L1073">
            <v>1009</v>
          </cell>
          <cell r="M1073">
            <v>2128</v>
          </cell>
          <cell r="N1073">
            <v>3137</v>
          </cell>
        </row>
        <row r="1074">
          <cell r="C1074" t="str">
            <v>5219</v>
          </cell>
          <cell r="D1074" t="str">
            <v>Ben Davis Ninth Grade Center</v>
          </cell>
          <cell r="E1074">
            <v>3</v>
          </cell>
          <cell r="F1074">
            <v>6</v>
          </cell>
          <cell r="G1074">
            <v>418</v>
          </cell>
          <cell r="H1074">
            <v>319</v>
          </cell>
          <cell r="I1074">
            <v>68</v>
          </cell>
          <cell r="J1074">
            <v>3</v>
          </cell>
          <cell r="K1074">
            <v>408</v>
          </cell>
          <cell r="L1074">
            <v>268</v>
          </cell>
          <cell r="M1074">
            <v>957</v>
          </cell>
          <cell r="N1074">
            <v>1225</v>
          </cell>
        </row>
        <row r="1075">
          <cell r="C1075" t="str">
            <v>5221</v>
          </cell>
          <cell r="D1075" t="str">
            <v>Chapel Hill 7th &amp; 8th Grade Center</v>
          </cell>
          <cell r="E1075">
            <v>2</v>
          </cell>
          <cell r="F1075">
            <v>5</v>
          </cell>
          <cell r="G1075">
            <v>521</v>
          </cell>
          <cell r="H1075">
            <v>267</v>
          </cell>
          <cell r="I1075">
            <v>77</v>
          </cell>
          <cell r="J1075">
            <v>2</v>
          </cell>
          <cell r="K1075">
            <v>297</v>
          </cell>
          <cell r="L1075">
            <v>284</v>
          </cell>
          <cell r="M1075">
            <v>887</v>
          </cell>
          <cell r="N1075">
            <v>1171</v>
          </cell>
        </row>
        <row r="1076">
          <cell r="C1076" t="str">
            <v>5222</v>
          </cell>
          <cell r="D1076" t="str">
            <v>Lynhurst 7th &amp; 8th Grade Center</v>
          </cell>
          <cell r="E1076">
            <v>3</v>
          </cell>
          <cell r="F1076">
            <v>8</v>
          </cell>
          <cell r="G1076">
            <v>256</v>
          </cell>
          <cell r="H1076">
            <v>387</v>
          </cell>
          <cell r="I1076">
            <v>80</v>
          </cell>
          <cell r="J1076">
            <v>1</v>
          </cell>
          <cell r="K1076">
            <v>477</v>
          </cell>
          <cell r="L1076">
            <v>252</v>
          </cell>
          <cell r="M1076">
            <v>960</v>
          </cell>
          <cell r="N1076">
            <v>1212</v>
          </cell>
        </row>
        <row r="1077">
          <cell r="C1077" t="str">
            <v>5223</v>
          </cell>
          <cell r="D1077" t="str">
            <v>Maplewood Elementary School</v>
          </cell>
          <cell r="E1077">
            <v>2</v>
          </cell>
          <cell r="G1077">
            <v>53</v>
          </cell>
          <cell r="H1077">
            <v>312</v>
          </cell>
          <cell r="I1077">
            <v>42</v>
          </cell>
          <cell r="K1077">
            <v>417</v>
          </cell>
          <cell r="L1077">
            <v>183</v>
          </cell>
          <cell r="M1077">
            <v>643</v>
          </cell>
          <cell r="N1077">
            <v>826</v>
          </cell>
        </row>
        <row r="1078">
          <cell r="C1078" t="str">
            <v>5227</v>
          </cell>
          <cell r="D1078" t="str">
            <v>Chapel Glen Elementary School</v>
          </cell>
          <cell r="E1078">
            <v>1</v>
          </cell>
          <cell r="F1078">
            <v>2</v>
          </cell>
          <cell r="G1078">
            <v>289</v>
          </cell>
          <cell r="H1078">
            <v>159</v>
          </cell>
          <cell r="I1078">
            <v>55</v>
          </cell>
          <cell r="K1078">
            <v>281</v>
          </cell>
          <cell r="L1078">
            <v>150</v>
          </cell>
          <cell r="M1078">
            <v>637</v>
          </cell>
          <cell r="N1078">
            <v>787</v>
          </cell>
        </row>
        <row r="1079">
          <cell r="C1079" t="str">
            <v>5241</v>
          </cell>
          <cell r="D1079" t="str">
            <v>Garden City Elementary School</v>
          </cell>
          <cell r="E1079">
            <v>1</v>
          </cell>
          <cell r="F1079">
            <v>6</v>
          </cell>
          <cell r="G1079">
            <v>210</v>
          </cell>
          <cell r="H1079">
            <v>400</v>
          </cell>
          <cell r="I1079">
            <v>20</v>
          </cell>
          <cell r="K1079">
            <v>197</v>
          </cell>
          <cell r="L1079">
            <v>79</v>
          </cell>
          <cell r="M1079">
            <v>755</v>
          </cell>
          <cell r="N1079">
            <v>834</v>
          </cell>
        </row>
        <row r="1080">
          <cell r="C1080" t="str">
            <v>5257</v>
          </cell>
          <cell r="D1080" t="str">
            <v>McClelland Elementary School</v>
          </cell>
          <cell r="E1080">
            <v>2</v>
          </cell>
          <cell r="F1080">
            <v>3</v>
          </cell>
          <cell r="G1080">
            <v>206</v>
          </cell>
          <cell r="H1080">
            <v>258</v>
          </cell>
          <cell r="I1080">
            <v>69</v>
          </cell>
          <cell r="J1080">
            <v>2</v>
          </cell>
          <cell r="K1080">
            <v>249</v>
          </cell>
          <cell r="L1080">
            <v>167</v>
          </cell>
          <cell r="M1080">
            <v>622</v>
          </cell>
          <cell r="N1080">
            <v>789</v>
          </cell>
        </row>
        <row r="1081">
          <cell r="C1081" t="str">
            <v>5261</v>
          </cell>
          <cell r="D1081" t="str">
            <v>Rhoades Elementary School</v>
          </cell>
          <cell r="E1081">
            <v>3</v>
          </cell>
          <cell r="F1081">
            <v>1</v>
          </cell>
          <cell r="G1081">
            <v>202</v>
          </cell>
          <cell r="H1081">
            <v>268</v>
          </cell>
          <cell r="I1081">
            <v>67</v>
          </cell>
          <cell r="J1081">
            <v>2</v>
          </cell>
          <cell r="K1081">
            <v>265</v>
          </cell>
          <cell r="L1081">
            <v>101</v>
          </cell>
          <cell r="M1081">
            <v>707</v>
          </cell>
          <cell r="N1081">
            <v>808</v>
          </cell>
        </row>
        <row r="1082">
          <cell r="C1082" t="str">
            <v>5265</v>
          </cell>
          <cell r="D1082" t="str">
            <v>Robey Elementary School</v>
          </cell>
          <cell r="E1082">
            <v>1</v>
          </cell>
          <cell r="F1082">
            <v>7</v>
          </cell>
          <cell r="G1082">
            <v>213</v>
          </cell>
          <cell r="H1082">
            <v>68</v>
          </cell>
          <cell r="I1082">
            <v>52</v>
          </cell>
          <cell r="J1082">
            <v>2</v>
          </cell>
          <cell r="K1082">
            <v>441</v>
          </cell>
          <cell r="L1082">
            <v>422</v>
          </cell>
          <cell r="M1082">
            <v>362</v>
          </cell>
          <cell r="N1082">
            <v>784</v>
          </cell>
        </row>
        <row r="1083">
          <cell r="C1083" t="str">
            <v>5267</v>
          </cell>
          <cell r="D1083" t="str">
            <v>North Wayne Elementary School</v>
          </cell>
          <cell r="E1083">
            <v>1</v>
          </cell>
          <cell r="F1083">
            <v>4</v>
          </cell>
          <cell r="G1083">
            <v>466</v>
          </cell>
          <cell r="H1083">
            <v>276</v>
          </cell>
          <cell r="I1083">
            <v>40</v>
          </cell>
          <cell r="J1083">
            <v>4</v>
          </cell>
          <cell r="K1083">
            <v>50</v>
          </cell>
          <cell r="L1083">
            <v>263</v>
          </cell>
          <cell r="M1083">
            <v>578</v>
          </cell>
          <cell r="N1083">
            <v>841</v>
          </cell>
        </row>
        <row r="1084">
          <cell r="C1084" t="str">
            <v>5270</v>
          </cell>
          <cell r="D1084" t="str">
            <v>Stout Field Elementary School</v>
          </cell>
          <cell r="E1084">
            <v>1</v>
          </cell>
          <cell r="F1084">
            <v>3</v>
          </cell>
          <cell r="G1084">
            <v>64</v>
          </cell>
          <cell r="H1084">
            <v>172</v>
          </cell>
          <cell r="I1084">
            <v>41</v>
          </cell>
          <cell r="K1084">
            <v>483</v>
          </cell>
          <cell r="L1084">
            <v>129</v>
          </cell>
          <cell r="M1084">
            <v>635</v>
          </cell>
          <cell r="N1084">
            <v>764</v>
          </cell>
        </row>
        <row r="1085">
          <cell r="C1085" t="str">
            <v>5271</v>
          </cell>
          <cell r="D1085" t="str">
            <v>Sanders School</v>
          </cell>
          <cell r="G1085">
            <v>35</v>
          </cell>
          <cell r="H1085">
            <v>6</v>
          </cell>
          <cell r="I1085">
            <v>8</v>
          </cell>
          <cell r="K1085">
            <v>48</v>
          </cell>
          <cell r="L1085">
            <v>39</v>
          </cell>
          <cell r="M1085">
            <v>58</v>
          </cell>
          <cell r="N1085">
            <v>97</v>
          </cell>
        </row>
        <row r="1086">
          <cell r="C1086" t="str">
            <v>5273</v>
          </cell>
          <cell r="D1086" t="str">
            <v>Westlake Elementary School</v>
          </cell>
          <cell r="E1086">
            <v>2</v>
          </cell>
          <cell r="F1086">
            <v>7</v>
          </cell>
          <cell r="G1086">
            <v>281</v>
          </cell>
          <cell r="H1086">
            <v>278</v>
          </cell>
          <cell r="I1086">
            <v>41</v>
          </cell>
          <cell r="K1086">
            <v>168</v>
          </cell>
          <cell r="L1086">
            <v>187</v>
          </cell>
          <cell r="M1086">
            <v>590</v>
          </cell>
          <cell r="N1086">
            <v>777</v>
          </cell>
        </row>
        <row r="1087">
          <cell r="C1087" t="str">
            <v>5274</v>
          </cell>
          <cell r="D1087" t="str">
            <v>Chapelwood Elementary School</v>
          </cell>
          <cell r="F1087">
            <v>6</v>
          </cell>
          <cell r="G1087">
            <v>387</v>
          </cell>
          <cell r="H1087">
            <v>170</v>
          </cell>
          <cell r="I1087">
            <v>60</v>
          </cell>
          <cell r="K1087">
            <v>145</v>
          </cell>
          <cell r="L1087">
            <v>168</v>
          </cell>
          <cell r="M1087">
            <v>600</v>
          </cell>
          <cell r="N1087">
            <v>768</v>
          </cell>
        </row>
        <row r="1088">
          <cell r="C1088" t="str">
            <v>5288</v>
          </cell>
          <cell r="D1088" t="str">
            <v>Achieve Virtual Education Academy</v>
          </cell>
          <cell r="F1088">
            <v>1</v>
          </cell>
          <cell r="G1088">
            <v>27</v>
          </cell>
          <cell r="H1088">
            <v>18</v>
          </cell>
          <cell r="I1088">
            <v>3</v>
          </cell>
          <cell r="K1088">
            <v>133</v>
          </cell>
          <cell r="L1088">
            <v>174</v>
          </cell>
          <cell r="M1088">
            <v>8</v>
          </cell>
          <cell r="N1088">
            <v>182</v>
          </cell>
        </row>
        <row r="1089">
          <cell r="C1089" t="str">
            <v>5446</v>
          </cell>
          <cell r="D1089" t="str">
            <v>Bridgeport Elementary School</v>
          </cell>
          <cell r="E1089">
            <v>3</v>
          </cell>
          <cell r="F1089">
            <v>18</v>
          </cell>
          <cell r="G1089">
            <v>274</v>
          </cell>
          <cell r="H1089">
            <v>123</v>
          </cell>
          <cell r="I1089">
            <v>54</v>
          </cell>
          <cell r="K1089">
            <v>248</v>
          </cell>
          <cell r="L1089">
            <v>251</v>
          </cell>
          <cell r="M1089">
            <v>469</v>
          </cell>
          <cell r="N1089">
            <v>720</v>
          </cell>
        </row>
        <row r="1090">
          <cell r="C1090" t="str">
            <v>5447</v>
          </cell>
          <cell r="D1090" t="str">
            <v>Ben Davis University High School</v>
          </cell>
          <cell r="E1090">
            <v>2</v>
          </cell>
          <cell r="F1090">
            <v>8</v>
          </cell>
          <cell r="G1090">
            <v>122</v>
          </cell>
          <cell r="H1090">
            <v>86</v>
          </cell>
          <cell r="I1090">
            <v>23</v>
          </cell>
          <cell r="K1090">
            <v>148</v>
          </cell>
          <cell r="L1090">
            <v>121</v>
          </cell>
          <cell r="M1090">
            <v>268</v>
          </cell>
          <cell r="N1090">
            <v>389</v>
          </cell>
        </row>
        <row r="1091">
          <cell r="C1091" t="str">
            <v>5449</v>
          </cell>
          <cell r="D1091" t="str">
            <v>Beech Grove Sr High School</v>
          </cell>
          <cell r="F1091">
            <v>7</v>
          </cell>
          <cell r="G1091">
            <v>89</v>
          </cell>
          <cell r="H1091">
            <v>79</v>
          </cell>
          <cell r="I1091">
            <v>57</v>
          </cell>
          <cell r="K1091">
            <v>717</v>
          </cell>
          <cell r="L1091">
            <v>407</v>
          </cell>
          <cell r="M1091">
            <v>542</v>
          </cell>
          <cell r="N1091">
            <v>949</v>
          </cell>
        </row>
        <row r="1092">
          <cell r="C1092" t="str">
            <v>5453</v>
          </cell>
          <cell r="D1092" t="str">
            <v>Beech Grove Middle School</v>
          </cell>
          <cell r="E1092">
            <v>1</v>
          </cell>
          <cell r="F1092">
            <v>2</v>
          </cell>
          <cell r="G1092">
            <v>45</v>
          </cell>
          <cell r="H1092">
            <v>32</v>
          </cell>
          <cell r="I1092">
            <v>39</v>
          </cell>
          <cell r="K1092">
            <v>363</v>
          </cell>
          <cell r="L1092">
            <v>148</v>
          </cell>
          <cell r="M1092">
            <v>334</v>
          </cell>
          <cell r="N1092">
            <v>482</v>
          </cell>
        </row>
        <row r="1093">
          <cell r="C1093" t="str">
            <v>5457</v>
          </cell>
          <cell r="D1093" t="str">
            <v>Central Elementary School</v>
          </cell>
          <cell r="F1093">
            <v>1</v>
          </cell>
          <cell r="G1093">
            <v>29</v>
          </cell>
          <cell r="H1093">
            <v>38</v>
          </cell>
          <cell r="I1093">
            <v>48</v>
          </cell>
          <cell r="K1093">
            <v>362</v>
          </cell>
          <cell r="L1093">
            <v>140</v>
          </cell>
          <cell r="M1093">
            <v>338</v>
          </cell>
          <cell r="N1093">
            <v>478</v>
          </cell>
        </row>
        <row r="1094">
          <cell r="C1094" t="str">
            <v>5461</v>
          </cell>
          <cell r="D1094" t="str">
            <v>South Grove Intermediate School</v>
          </cell>
          <cell r="F1094">
            <v>5</v>
          </cell>
          <cell r="G1094">
            <v>70</v>
          </cell>
          <cell r="H1094">
            <v>74</v>
          </cell>
          <cell r="I1094">
            <v>52</v>
          </cell>
          <cell r="K1094">
            <v>510</v>
          </cell>
          <cell r="L1094">
            <v>210</v>
          </cell>
          <cell r="M1094">
            <v>501</v>
          </cell>
          <cell r="N1094">
            <v>711</v>
          </cell>
        </row>
        <row r="1095">
          <cell r="C1095" t="str">
            <v>5463</v>
          </cell>
          <cell r="D1095" t="str">
            <v>Hornet Park Elementary School</v>
          </cell>
          <cell r="F1095">
            <v>2</v>
          </cell>
          <cell r="G1095">
            <v>33</v>
          </cell>
          <cell r="H1095">
            <v>36</v>
          </cell>
          <cell r="I1095">
            <v>52</v>
          </cell>
          <cell r="J1095">
            <v>1</v>
          </cell>
          <cell r="K1095">
            <v>363</v>
          </cell>
          <cell r="L1095">
            <v>170</v>
          </cell>
          <cell r="M1095">
            <v>317</v>
          </cell>
          <cell r="N1095">
            <v>487</v>
          </cell>
        </row>
        <row r="1096">
          <cell r="C1096" t="str">
            <v>5465</v>
          </cell>
          <cell r="D1096" t="str">
            <v>Arlington Community High School</v>
          </cell>
          <cell r="G1096">
            <v>341</v>
          </cell>
          <cell r="H1096">
            <v>22</v>
          </cell>
          <cell r="I1096">
            <v>10</v>
          </cell>
          <cell r="K1096">
            <v>13</v>
          </cell>
          <cell r="L1096">
            <v>150</v>
          </cell>
          <cell r="M1096">
            <v>236</v>
          </cell>
          <cell r="N1096">
            <v>386</v>
          </cell>
        </row>
        <row r="1097">
          <cell r="C1097" t="str">
            <v>5466</v>
          </cell>
          <cell r="D1097" t="str">
            <v>Arlington Community Middle School</v>
          </cell>
          <cell r="G1097">
            <v>229</v>
          </cell>
          <cell r="H1097">
            <v>27</v>
          </cell>
          <cell r="I1097">
            <v>7</v>
          </cell>
          <cell r="K1097">
            <v>10</v>
          </cell>
          <cell r="L1097">
            <v>79</v>
          </cell>
          <cell r="M1097">
            <v>194</v>
          </cell>
          <cell r="N1097">
            <v>273</v>
          </cell>
        </row>
        <row r="1098">
          <cell r="C1098" t="str">
            <v>5469</v>
          </cell>
          <cell r="D1098" t="str">
            <v>Arsenal Technical High School</v>
          </cell>
          <cell r="E1098">
            <v>2</v>
          </cell>
          <cell r="F1098">
            <v>2</v>
          </cell>
          <cell r="G1098">
            <v>1002</v>
          </cell>
          <cell r="H1098">
            <v>618</v>
          </cell>
          <cell r="I1098">
            <v>79</v>
          </cell>
          <cell r="J1098">
            <v>1</v>
          </cell>
          <cell r="K1098">
            <v>256</v>
          </cell>
          <cell r="L1098">
            <v>702</v>
          </cell>
          <cell r="M1098">
            <v>1258</v>
          </cell>
          <cell r="N1098">
            <v>1960</v>
          </cell>
        </row>
        <row r="1099">
          <cell r="C1099" t="str">
            <v>5473</v>
          </cell>
          <cell r="D1099" t="str">
            <v>Crispus Attucks Medical Magnet HS</v>
          </cell>
          <cell r="F1099">
            <v>3</v>
          </cell>
          <cell r="G1099">
            <v>454</v>
          </cell>
          <cell r="H1099">
            <v>219</v>
          </cell>
          <cell r="I1099">
            <v>20</v>
          </cell>
          <cell r="K1099">
            <v>49</v>
          </cell>
          <cell r="L1099">
            <v>277</v>
          </cell>
          <cell r="M1099">
            <v>468</v>
          </cell>
          <cell r="N1099">
            <v>745</v>
          </cell>
        </row>
        <row r="1100">
          <cell r="C1100" t="str">
            <v>5477</v>
          </cell>
          <cell r="D1100" t="str">
            <v>Broad Ripple Mgnt HS for Prfm Arts</v>
          </cell>
          <cell r="E1100">
            <v>1</v>
          </cell>
          <cell r="F1100">
            <v>1</v>
          </cell>
          <cell r="G1100">
            <v>406</v>
          </cell>
          <cell r="H1100">
            <v>135</v>
          </cell>
          <cell r="I1100">
            <v>32</v>
          </cell>
          <cell r="K1100">
            <v>60</v>
          </cell>
          <cell r="L1100">
            <v>251</v>
          </cell>
          <cell r="M1100">
            <v>384</v>
          </cell>
          <cell r="N1100">
            <v>635</v>
          </cell>
        </row>
        <row r="1101">
          <cell r="C1101" t="str">
            <v>5483</v>
          </cell>
          <cell r="D1101" t="str">
            <v>Northwest Community High School</v>
          </cell>
          <cell r="E1101">
            <v>1</v>
          </cell>
          <cell r="F1101">
            <v>22</v>
          </cell>
          <cell r="G1101">
            <v>425</v>
          </cell>
          <cell r="H1101">
            <v>209</v>
          </cell>
          <cell r="I1101">
            <v>13</v>
          </cell>
          <cell r="K1101">
            <v>38</v>
          </cell>
          <cell r="L1101">
            <v>292</v>
          </cell>
          <cell r="M1101">
            <v>416</v>
          </cell>
          <cell r="N1101">
            <v>708</v>
          </cell>
        </row>
        <row r="1102">
          <cell r="C1102" t="str">
            <v>5487</v>
          </cell>
          <cell r="D1102" t="str">
            <v>Shortridge High School</v>
          </cell>
          <cell r="E1102">
            <v>2</v>
          </cell>
          <cell r="F1102">
            <v>5</v>
          </cell>
          <cell r="G1102">
            <v>155</v>
          </cell>
          <cell r="H1102">
            <v>72</v>
          </cell>
          <cell r="I1102">
            <v>24</v>
          </cell>
          <cell r="K1102">
            <v>113</v>
          </cell>
          <cell r="L1102">
            <v>172</v>
          </cell>
          <cell r="M1102">
            <v>199</v>
          </cell>
          <cell r="N1102">
            <v>371</v>
          </cell>
        </row>
        <row r="1103">
          <cell r="C1103" t="str">
            <v>5494</v>
          </cell>
          <cell r="D1103" t="str">
            <v>John Marshall Community High Sch</v>
          </cell>
          <cell r="F1103">
            <v>1</v>
          </cell>
          <cell r="G1103">
            <v>357</v>
          </cell>
          <cell r="H1103">
            <v>90</v>
          </cell>
          <cell r="I1103">
            <v>11</v>
          </cell>
          <cell r="K1103">
            <v>35</v>
          </cell>
          <cell r="L1103">
            <v>170</v>
          </cell>
          <cell r="M1103">
            <v>324</v>
          </cell>
          <cell r="N1103">
            <v>494</v>
          </cell>
        </row>
        <row r="1104">
          <cell r="C1104" t="str">
            <v>5498</v>
          </cell>
          <cell r="D1104" t="str">
            <v>Cold Spring School</v>
          </cell>
          <cell r="F1104">
            <v>2</v>
          </cell>
          <cell r="G1104">
            <v>206</v>
          </cell>
          <cell r="H1104">
            <v>37</v>
          </cell>
          <cell r="I1104">
            <v>16</v>
          </cell>
          <cell r="K1104">
            <v>28</v>
          </cell>
          <cell r="L1104">
            <v>117</v>
          </cell>
          <cell r="M1104">
            <v>172</v>
          </cell>
          <cell r="N1104">
            <v>289</v>
          </cell>
        </row>
        <row r="1105">
          <cell r="C1105" t="str">
            <v>5509</v>
          </cell>
          <cell r="D1105" t="str">
            <v>Broad Ripple Mgnt Jr HS-Prfm Arts</v>
          </cell>
          <cell r="G1105">
            <v>137</v>
          </cell>
          <cell r="H1105">
            <v>57</v>
          </cell>
          <cell r="I1105">
            <v>16</v>
          </cell>
          <cell r="K1105">
            <v>21</v>
          </cell>
          <cell r="L1105">
            <v>78</v>
          </cell>
          <cell r="M1105">
            <v>153</v>
          </cell>
          <cell r="N1105">
            <v>231</v>
          </cell>
        </row>
        <row r="1106">
          <cell r="C1106" t="str">
            <v>5512</v>
          </cell>
          <cell r="D1106" t="str">
            <v>Crispus Attucks Med Mgnt Jr HS</v>
          </cell>
          <cell r="F1106">
            <v>1</v>
          </cell>
          <cell r="G1106">
            <v>169</v>
          </cell>
          <cell r="H1106">
            <v>126</v>
          </cell>
          <cell r="I1106">
            <v>8</v>
          </cell>
          <cell r="J1106">
            <v>1</v>
          </cell>
          <cell r="K1106">
            <v>18</v>
          </cell>
          <cell r="L1106">
            <v>104</v>
          </cell>
          <cell r="M1106">
            <v>219</v>
          </cell>
          <cell r="N1106">
            <v>323</v>
          </cell>
        </row>
        <row r="1107">
          <cell r="C1107" t="str">
            <v>5513</v>
          </cell>
          <cell r="D1107" t="str">
            <v>George Washington Comm Jr HS</v>
          </cell>
          <cell r="F1107">
            <v>1</v>
          </cell>
          <cell r="G1107">
            <v>86</v>
          </cell>
          <cell r="H1107">
            <v>87</v>
          </cell>
          <cell r="I1107">
            <v>22</v>
          </cell>
          <cell r="K1107">
            <v>68</v>
          </cell>
          <cell r="L1107">
            <v>71</v>
          </cell>
          <cell r="M1107">
            <v>193</v>
          </cell>
          <cell r="N1107">
            <v>264</v>
          </cell>
        </row>
        <row r="1108">
          <cell r="C1108" t="str">
            <v>5514</v>
          </cell>
          <cell r="D1108" t="str">
            <v>Washington Irving School 14</v>
          </cell>
          <cell r="E1108">
            <v>1</v>
          </cell>
          <cell r="F1108">
            <v>3</v>
          </cell>
          <cell r="G1108">
            <v>252</v>
          </cell>
          <cell r="H1108">
            <v>50</v>
          </cell>
          <cell r="I1108">
            <v>27</v>
          </cell>
          <cell r="J1108">
            <v>2</v>
          </cell>
          <cell r="K1108">
            <v>121</v>
          </cell>
          <cell r="L1108">
            <v>115</v>
          </cell>
          <cell r="M1108">
            <v>341</v>
          </cell>
          <cell r="N1108">
            <v>456</v>
          </cell>
        </row>
        <row r="1109">
          <cell r="C1109" t="str">
            <v>5515</v>
          </cell>
          <cell r="D1109" t="str">
            <v>Thomas D Gregg School 15</v>
          </cell>
          <cell r="F1109">
            <v>1</v>
          </cell>
          <cell r="G1109">
            <v>187</v>
          </cell>
          <cell r="H1109">
            <v>204</v>
          </cell>
          <cell r="I1109">
            <v>22</v>
          </cell>
          <cell r="K1109">
            <v>61</v>
          </cell>
          <cell r="L1109">
            <v>69</v>
          </cell>
          <cell r="M1109">
            <v>406</v>
          </cell>
          <cell r="N1109">
            <v>475</v>
          </cell>
        </row>
        <row r="1110">
          <cell r="C1110" t="str">
            <v>5516</v>
          </cell>
          <cell r="D1110" t="str">
            <v>Northwest Community Jr High School</v>
          </cell>
          <cell r="E1110">
            <v>1</v>
          </cell>
          <cell r="F1110">
            <v>3</v>
          </cell>
          <cell r="G1110">
            <v>262</v>
          </cell>
          <cell r="H1110">
            <v>111</v>
          </cell>
          <cell r="I1110">
            <v>16</v>
          </cell>
          <cell r="K1110">
            <v>20</v>
          </cell>
          <cell r="L1110">
            <v>111</v>
          </cell>
          <cell r="M1110">
            <v>302</v>
          </cell>
          <cell r="N1110">
            <v>413</v>
          </cell>
        </row>
        <row r="1111">
          <cell r="C1111" t="str">
            <v>5517</v>
          </cell>
          <cell r="D1111" t="str">
            <v>John Marshall Community Jr HS</v>
          </cell>
          <cell r="F1111">
            <v>2</v>
          </cell>
          <cell r="G1111">
            <v>187</v>
          </cell>
          <cell r="H1111">
            <v>71</v>
          </cell>
          <cell r="I1111">
            <v>15</v>
          </cell>
          <cell r="K1111">
            <v>20</v>
          </cell>
          <cell r="L1111">
            <v>73</v>
          </cell>
          <cell r="M1111">
            <v>222</v>
          </cell>
          <cell r="N1111">
            <v>295</v>
          </cell>
        </row>
        <row r="1112">
          <cell r="C1112" t="str">
            <v>5531</v>
          </cell>
          <cell r="D1112" t="str">
            <v>James A Garfield School 31</v>
          </cell>
          <cell r="G1112">
            <v>81</v>
          </cell>
          <cell r="H1112">
            <v>111</v>
          </cell>
          <cell r="I1112">
            <v>42</v>
          </cell>
          <cell r="K1112">
            <v>251</v>
          </cell>
          <cell r="L1112">
            <v>123</v>
          </cell>
          <cell r="M1112">
            <v>362</v>
          </cell>
          <cell r="N1112">
            <v>485</v>
          </cell>
        </row>
        <row r="1113">
          <cell r="C1113" t="str">
            <v>5534</v>
          </cell>
          <cell r="D1113" t="str">
            <v>Eleanor Skillen School 34</v>
          </cell>
          <cell r="E1113">
            <v>1</v>
          </cell>
          <cell r="G1113">
            <v>63</v>
          </cell>
          <cell r="H1113">
            <v>82</v>
          </cell>
          <cell r="I1113">
            <v>45</v>
          </cell>
          <cell r="K1113">
            <v>295</v>
          </cell>
          <cell r="L1113">
            <v>132</v>
          </cell>
          <cell r="M1113">
            <v>354</v>
          </cell>
          <cell r="N1113">
            <v>486</v>
          </cell>
        </row>
        <row r="1114">
          <cell r="C1114" t="str">
            <v>5538</v>
          </cell>
          <cell r="D1114" t="str">
            <v>Center for Inquiry School 70</v>
          </cell>
          <cell r="F1114">
            <v>5</v>
          </cell>
          <cell r="G1114">
            <v>79</v>
          </cell>
          <cell r="H1114">
            <v>18</v>
          </cell>
          <cell r="I1114">
            <v>11</v>
          </cell>
          <cell r="K1114">
            <v>104</v>
          </cell>
          <cell r="L1114">
            <v>130</v>
          </cell>
          <cell r="M1114">
            <v>87</v>
          </cell>
          <cell r="N1114">
            <v>217</v>
          </cell>
        </row>
        <row r="1115">
          <cell r="C1115" t="str">
            <v>5539</v>
          </cell>
          <cell r="D1115" t="str">
            <v>William McKinley School 39</v>
          </cell>
          <cell r="F1115">
            <v>3</v>
          </cell>
          <cell r="G1115">
            <v>100</v>
          </cell>
          <cell r="H1115">
            <v>101</v>
          </cell>
          <cell r="I1115">
            <v>32</v>
          </cell>
          <cell r="K1115">
            <v>316</v>
          </cell>
          <cell r="L1115">
            <v>130</v>
          </cell>
          <cell r="M1115">
            <v>422</v>
          </cell>
          <cell r="N1115">
            <v>552</v>
          </cell>
        </row>
        <row r="1116">
          <cell r="C1116" t="str">
            <v>5542</v>
          </cell>
          <cell r="D1116" t="str">
            <v>Elder W Diggs School 42</v>
          </cell>
          <cell r="G1116">
            <v>382</v>
          </cell>
          <cell r="H1116">
            <v>52</v>
          </cell>
          <cell r="I1116">
            <v>23</v>
          </cell>
          <cell r="K1116">
            <v>24</v>
          </cell>
          <cell r="L1116">
            <v>81</v>
          </cell>
          <cell r="M1116">
            <v>400</v>
          </cell>
          <cell r="N1116">
            <v>481</v>
          </cell>
        </row>
        <row r="1117">
          <cell r="C1117" t="str">
            <v>5543</v>
          </cell>
          <cell r="D1117" t="str">
            <v>James Whitcomb Riley School 43</v>
          </cell>
          <cell r="F1117">
            <v>2</v>
          </cell>
          <cell r="G1117">
            <v>275</v>
          </cell>
          <cell r="H1117">
            <v>4</v>
          </cell>
          <cell r="I1117">
            <v>14</v>
          </cell>
          <cell r="K1117">
            <v>22</v>
          </cell>
          <cell r="L1117">
            <v>68</v>
          </cell>
          <cell r="M1117">
            <v>249</v>
          </cell>
          <cell r="N1117">
            <v>317</v>
          </cell>
        </row>
        <row r="1118">
          <cell r="C1118" t="str">
            <v>5544</v>
          </cell>
          <cell r="D1118" t="str">
            <v>Riverside School 44</v>
          </cell>
          <cell r="E1118">
            <v>1</v>
          </cell>
          <cell r="F1118">
            <v>1</v>
          </cell>
          <cell r="G1118">
            <v>158</v>
          </cell>
          <cell r="H1118">
            <v>77</v>
          </cell>
          <cell r="I1118">
            <v>5</v>
          </cell>
          <cell r="K1118">
            <v>16</v>
          </cell>
          <cell r="L1118">
            <v>83</v>
          </cell>
          <cell r="M1118">
            <v>175</v>
          </cell>
          <cell r="N1118">
            <v>258</v>
          </cell>
        </row>
        <row r="1119">
          <cell r="C1119" t="str">
            <v>5546</v>
          </cell>
          <cell r="D1119" t="str">
            <v>Daniel Webster School 46</v>
          </cell>
          <cell r="E1119">
            <v>3</v>
          </cell>
          <cell r="G1119">
            <v>77</v>
          </cell>
          <cell r="H1119">
            <v>138</v>
          </cell>
          <cell r="I1119">
            <v>36</v>
          </cell>
          <cell r="K1119">
            <v>233</v>
          </cell>
          <cell r="L1119">
            <v>104</v>
          </cell>
          <cell r="M1119">
            <v>383</v>
          </cell>
          <cell r="N1119">
            <v>487</v>
          </cell>
        </row>
        <row r="1120">
          <cell r="C1120" t="str">
            <v>5548</v>
          </cell>
          <cell r="D1120" t="str">
            <v>Louis B Russell Jr School 48</v>
          </cell>
          <cell r="G1120">
            <v>355</v>
          </cell>
          <cell r="H1120">
            <v>7</v>
          </cell>
          <cell r="I1120">
            <v>8</v>
          </cell>
          <cell r="K1120">
            <v>13</v>
          </cell>
          <cell r="L1120">
            <v>97</v>
          </cell>
          <cell r="M1120">
            <v>286</v>
          </cell>
          <cell r="N1120">
            <v>383</v>
          </cell>
        </row>
        <row r="1121">
          <cell r="C1121" t="str">
            <v>5549</v>
          </cell>
          <cell r="D1121" t="str">
            <v>William Penn School 49</v>
          </cell>
          <cell r="E1121">
            <v>2</v>
          </cell>
          <cell r="F1121">
            <v>2</v>
          </cell>
          <cell r="G1121">
            <v>77</v>
          </cell>
          <cell r="H1121">
            <v>304</v>
          </cell>
          <cell r="I1121">
            <v>15</v>
          </cell>
          <cell r="K1121">
            <v>197</v>
          </cell>
          <cell r="L1121">
            <v>136</v>
          </cell>
          <cell r="M1121">
            <v>461</v>
          </cell>
          <cell r="N1121">
            <v>597</v>
          </cell>
        </row>
        <row r="1122">
          <cell r="C1122" t="str">
            <v>5551</v>
          </cell>
          <cell r="D1122" t="str">
            <v>James Russell Lowell School 51</v>
          </cell>
          <cell r="E1122">
            <v>1</v>
          </cell>
          <cell r="G1122">
            <v>240</v>
          </cell>
          <cell r="H1122">
            <v>170</v>
          </cell>
          <cell r="I1122">
            <v>6</v>
          </cell>
          <cell r="K1122">
            <v>27</v>
          </cell>
          <cell r="L1122">
            <v>131</v>
          </cell>
          <cell r="M1122">
            <v>313</v>
          </cell>
          <cell r="N1122">
            <v>444</v>
          </cell>
        </row>
        <row r="1123">
          <cell r="C1123" t="str">
            <v>5554</v>
          </cell>
          <cell r="D1123" t="str">
            <v>Brookside School 54</v>
          </cell>
          <cell r="E1123">
            <v>6</v>
          </cell>
          <cell r="G1123">
            <v>357</v>
          </cell>
          <cell r="H1123">
            <v>86</v>
          </cell>
          <cell r="I1123">
            <v>43</v>
          </cell>
          <cell r="K1123">
            <v>104</v>
          </cell>
          <cell r="L1123">
            <v>141</v>
          </cell>
          <cell r="M1123">
            <v>455</v>
          </cell>
          <cell r="N1123">
            <v>596</v>
          </cell>
        </row>
        <row r="1124">
          <cell r="C1124" t="str">
            <v>5555</v>
          </cell>
          <cell r="D1124" t="str">
            <v>Eliza A Blaker School 55</v>
          </cell>
          <cell r="G1124">
            <v>98</v>
          </cell>
          <cell r="H1124">
            <v>18</v>
          </cell>
          <cell r="I1124">
            <v>9</v>
          </cell>
          <cell r="K1124">
            <v>47</v>
          </cell>
          <cell r="L1124">
            <v>80</v>
          </cell>
          <cell r="M1124">
            <v>92</v>
          </cell>
          <cell r="N1124">
            <v>172</v>
          </cell>
        </row>
        <row r="1125">
          <cell r="C1125" t="str">
            <v>5556</v>
          </cell>
          <cell r="D1125" t="str">
            <v>Francis W Parker School 56</v>
          </cell>
          <cell r="F1125">
            <v>5</v>
          </cell>
          <cell r="G1125">
            <v>206</v>
          </cell>
          <cell r="H1125">
            <v>34</v>
          </cell>
          <cell r="I1125">
            <v>12</v>
          </cell>
          <cell r="K1125">
            <v>35</v>
          </cell>
          <cell r="L1125">
            <v>84</v>
          </cell>
          <cell r="M1125">
            <v>208</v>
          </cell>
          <cell r="N1125">
            <v>292</v>
          </cell>
        </row>
        <row r="1126">
          <cell r="C1126" t="str">
            <v>5557</v>
          </cell>
          <cell r="D1126" t="str">
            <v>George W Julian School 57</v>
          </cell>
          <cell r="F1126">
            <v>2</v>
          </cell>
          <cell r="G1126">
            <v>30</v>
          </cell>
          <cell r="H1126">
            <v>62</v>
          </cell>
          <cell r="I1126">
            <v>3</v>
          </cell>
          <cell r="K1126">
            <v>53</v>
          </cell>
          <cell r="L1126">
            <v>53</v>
          </cell>
          <cell r="M1126">
            <v>97</v>
          </cell>
          <cell r="N1126">
            <v>150</v>
          </cell>
        </row>
        <row r="1127">
          <cell r="C1127" t="str">
            <v>5558</v>
          </cell>
          <cell r="D1127" t="str">
            <v>Ralph Waldo Emerson School 58</v>
          </cell>
          <cell r="E1127">
            <v>3</v>
          </cell>
          <cell r="G1127">
            <v>174</v>
          </cell>
          <cell r="H1127">
            <v>69</v>
          </cell>
          <cell r="I1127">
            <v>25</v>
          </cell>
          <cell r="K1127">
            <v>111</v>
          </cell>
          <cell r="L1127">
            <v>61</v>
          </cell>
          <cell r="M1127">
            <v>321</v>
          </cell>
          <cell r="N1127">
            <v>382</v>
          </cell>
        </row>
        <row r="1128">
          <cell r="C1128" t="str">
            <v>5560</v>
          </cell>
          <cell r="D1128" t="str">
            <v>IPS/ Butler University Lab Sch 60</v>
          </cell>
          <cell r="E1128">
            <v>1</v>
          </cell>
          <cell r="F1128">
            <v>5</v>
          </cell>
          <cell r="G1128">
            <v>118</v>
          </cell>
          <cell r="H1128">
            <v>33</v>
          </cell>
          <cell r="I1128">
            <v>27</v>
          </cell>
          <cell r="K1128">
            <v>300</v>
          </cell>
          <cell r="L1128">
            <v>347</v>
          </cell>
          <cell r="M1128">
            <v>137</v>
          </cell>
          <cell r="N1128">
            <v>484</v>
          </cell>
        </row>
        <row r="1129">
          <cell r="C1129" t="str">
            <v>5563</v>
          </cell>
          <cell r="D1129" t="str">
            <v>Wendell Phillips School 63</v>
          </cell>
          <cell r="F1129">
            <v>2</v>
          </cell>
          <cell r="G1129">
            <v>257</v>
          </cell>
          <cell r="H1129">
            <v>149</v>
          </cell>
          <cell r="I1129">
            <v>8</v>
          </cell>
          <cell r="K1129">
            <v>34</v>
          </cell>
          <cell r="L1129">
            <v>128</v>
          </cell>
          <cell r="M1129">
            <v>322</v>
          </cell>
          <cell r="N1129">
            <v>450</v>
          </cell>
        </row>
        <row r="1130">
          <cell r="C1130" t="str">
            <v>5565</v>
          </cell>
          <cell r="D1130" t="str">
            <v>Raymond F Brandes School 65</v>
          </cell>
          <cell r="F1130">
            <v>14</v>
          </cell>
          <cell r="G1130">
            <v>45</v>
          </cell>
          <cell r="H1130">
            <v>59</v>
          </cell>
          <cell r="I1130">
            <v>15</v>
          </cell>
          <cell r="K1130">
            <v>118</v>
          </cell>
          <cell r="L1130">
            <v>52</v>
          </cell>
          <cell r="M1130">
            <v>199</v>
          </cell>
          <cell r="N1130">
            <v>251</v>
          </cell>
        </row>
        <row r="1131">
          <cell r="C1131" t="str">
            <v>5567</v>
          </cell>
          <cell r="D1131" t="str">
            <v>Stephen Foster School 67</v>
          </cell>
          <cell r="F1131">
            <v>1</v>
          </cell>
          <cell r="G1131">
            <v>145</v>
          </cell>
          <cell r="H1131">
            <v>311</v>
          </cell>
          <cell r="I1131">
            <v>29</v>
          </cell>
          <cell r="K1131">
            <v>87</v>
          </cell>
          <cell r="L1131">
            <v>134</v>
          </cell>
          <cell r="M1131">
            <v>439</v>
          </cell>
          <cell r="N1131">
            <v>573</v>
          </cell>
        </row>
        <row r="1132">
          <cell r="C1132" t="str">
            <v>5569</v>
          </cell>
          <cell r="D1132" t="str">
            <v>Joyce Kilmer School 69</v>
          </cell>
          <cell r="G1132">
            <v>176</v>
          </cell>
          <cell r="H1132">
            <v>23</v>
          </cell>
          <cell r="I1132">
            <v>1</v>
          </cell>
          <cell r="K1132">
            <v>5</v>
          </cell>
          <cell r="L1132">
            <v>60</v>
          </cell>
          <cell r="M1132">
            <v>145</v>
          </cell>
          <cell r="N1132">
            <v>205</v>
          </cell>
        </row>
        <row r="1133">
          <cell r="C1133" t="str">
            <v>5570</v>
          </cell>
          <cell r="D1133" t="str">
            <v>Edison School of the Arts 47</v>
          </cell>
          <cell r="F1133">
            <v>2</v>
          </cell>
          <cell r="G1133">
            <v>342</v>
          </cell>
          <cell r="H1133">
            <v>90</v>
          </cell>
          <cell r="I1133">
            <v>28</v>
          </cell>
          <cell r="J1133">
            <v>2</v>
          </cell>
          <cell r="K1133">
            <v>59</v>
          </cell>
          <cell r="L1133">
            <v>161</v>
          </cell>
          <cell r="M1133">
            <v>362</v>
          </cell>
          <cell r="N1133">
            <v>523</v>
          </cell>
        </row>
        <row r="1134">
          <cell r="C1134" t="str">
            <v>5574</v>
          </cell>
          <cell r="D1134" t="str">
            <v>Theodore Potter School 74</v>
          </cell>
          <cell r="G1134">
            <v>46</v>
          </cell>
          <cell r="H1134">
            <v>207</v>
          </cell>
          <cell r="I1134">
            <v>6</v>
          </cell>
          <cell r="K1134">
            <v>29</v>
          </cell>
          <cell r="L1134">
            <v>74</v>
          </cell>
          <cell r="M1134">
            <v>214</v>
          </cell>
          <cell r="N1134">
            <v>288</v>
          </cell>
        </row>
        <row r="1135">
          <cell r="C1135" t="str">
            <v>5577</v>
          </cell>
          <cell r="D1135" t="str">
            <v>Merle Sidener Gifted Academy</v>
          </cell>
          <cell r="F1135">
            <v>7</v>
          </cell>
          <cell r="G1135">
            <v>93</v>
          </cell>
          <cell r="H1135">
            <v>56</v>
          </cell>
          <cell r="I1135">
            <v>38</v>
          </cell>
          <cell r="J1135">
            <v>1</v>
          </cell>
          <cell r="K1135">
            <v>187</v>
          </cell>
          <cell r="L1135">
            <v>245</v>
          </cell>
          <cell r="M1135">
            <v>137</v>
          </cell>
          <cell r="N1135">
            <v>382</v>
          </cell>
        </row>
        <row r="1136">
          <cell r="C1136" t="str">
            <v>5579</v>
          </cell>
          <cell r="D1136" t="str">
            <v>Carl Wilde School 79</v>
          </cell>
          <cell r="F1136">
            <v>26</v>
          </cell>
          <cell r="G1136">
            <v>216</v>
          </cell>
          <cell r="H1136">
            <v>396</v>
          </cell>
          <cell r="I1136">
            <v>18</v>
          </cell>
          <cell r="K1136">
            <v>43</v>
          </cell>
          <cell r="L1136">
            <v>124</v>
          </cell>
          <cell r="M1136">
            <v>575</v>
          </cell>
          <cell r="N1136">
            <v>699</v>
          </cell>
        </row>
        <row r="1137">
          <cell r="C1137" t="str">
            <v>5582</v>
          </cell>
          <cell r="D1137" t="str">
            <v>Christian Park School 82</v>
          </cell>
          <cell r="G1137">
            <v>59</v>
          </cell>
          <cell r="H1137">
            <v>93</v>
          </cell>
          <cell r="I1137">
            <v>24</v>
          </cell>
          <cell r="K1137">
            <v>259</v>
          </cell>
          <cell r="L1137">
            <v>78</v>
          </cell>
          <cell r="M1137">
            <v>357</v>
          </cell>
          <cell r="N1137">
            <v>435</v>
          </cell>
        </row>
        <row r="1138">
          <cell r="C1138" t="str">
            <v>5583</v>
          </cell>
          <cell r="D1138" t="str">
            <v>Floro Torrence School 83</v>
          </cell>
          <cell r="E1138">
            <v>1</v>
          </cell>
          <cell r="F1138">
            <v>2</v>
          </cell>
          <cell r="G1138">
            <v>188</v>
          </cell>
          <cell r="H1138">
            <v>92</v>
          </cell>
          <cell r="I1138">
            <v>6</v>
          </cell>
          <cell r="K1138">
            <v>10</v>
          </cell>
          <cell r="L1138">
            <v>59</v>
          </cell>
          <cell r="M1138">
            <v>240</v>
          </cell>
          <cell r="N1138">
            <v>299</v>
          </cell>
        </row>
        <row r="1139">
          <cell r="C1139" t="str">
            <v>5587</v>
          </cell>
          <cell r="D1139" t="str">
            <v>George Washington Carver School 87</v>
          </cell>
          <cell r="F1139">
            <v>3</v>
          </cell>
          <cell r="G1139">
            <v>116</v>
          </cell>
          <cell r="H1139">
            <v>161</v>
          </cell>
          <cell r="I1139">
            <v>11</v>
          </cell>
          <cell r="K1139">
            <v>46</v>
          </cell>
          <cell r="L1139">
            <v>71</v>
          </cell>
          <cell r="M1139">
            <v>266</v>
          </cell>
          <cell r="N1139">
            <v>337</v>
          </cell>
        </row>
        <row r="1140">
          <cell r="C1140" t="str">
            <v>5588</v>
          </cell>
          <cell r="D1140" t="str">
            <v>Anna Brochhausen School 88</v>
          </cell>
          <cell r="E1140">
            <v>1</v>
          </cell>
          <cell r="G1140">
            <v>221</v>
          </cell>
          <cell r="H1140">
            <v>42</v>
          </cell>
          <cell r="I1140">
            <v>13</v>
          </cell>
          <cell r="K1140">
            <v>48</v>
          </cell>
          <cell r="L1140">
            <v>57</v>
          </cell>
          <cell r="M1140">
            <v>268</v>
          </cell>
          <cell r="N1140">
            <v>325</v>
          </cell>
        </row>
        <row r="1141">
          <cell r="C1141" t="str">
            <v>5590</v>
          </cell>
          <cell r="D1141" t="str">
            <v>Ernie Pyle School 90</v>
          </cell>
          <cell r="G1141">
            <v>153</v>
          </cell>
          <cell r="H1141">
            <v>171</v>
          </cell>
          <cell r="I1141">
            <v>16</v>
          </cell>
          <cell r="K1141">
            <v>36</v>
          </cell>
          <cell r="L1141">
            <v>92</v>
          </cell>
          <cell r="M1141">
            <v>284</v>
          </cell>
          <cell r="N1141">
            <v>376</v>
          </cell>
        </row>
        <row r="1142">
          <cell r="C1142" t="str">
            <v>5591</v>
          </cell>
          <cell r="D1142" t="str">
            <v>Rousseau McClellan School 91</v>
          </cell>
          <cell r="E1142">
            <v>1</v>
          </cell>
          <cell r="F1142">
            <v>3</v>
          </cell>
          <cell r="G1142">
            <v>146</v>
          </cell>
          <cell r="H1142">
            <v>64</v>
          </cell>
          <cell r="I1142">
            <v>42</v>
          </cell>
          <cell r="K1142">
            <v>245</v>
          </cell>
          <cell r="L1142">
            <v>313</v>
          </cell>
          <cell r="M1142">
            <v>188</v>
          </cell>
          <cell r="N1142">
            <v>501</v>
          </cell>
        </row>
        <row r="1143">
          <cell r="C1143" t="str">
            <v>5593</v>
          </cell>
          <cell r="D1143" t="str">
            <v>George H Fisher School 93</v>
          </cell>
          <cell r="E1143">
            <v>2</v>
          </cell>
          <cell r="G1143">
            <v>291</v>
          </cell>
          <cell r="H1143">
            <v>44</v>
          </cell>
          <cell r="I1143">
            <v>15</v>
          </cell>
          <cell r="K1143">
            <v>28</v>
          </cell>
          <cell r="L1143">
            <v>93</v>
          </cell>
          <cell r="M1143">
            <v>287</v>
          </cell>
          <cell r="N1143">
            <v>380</v>
          </cell>
        </row>
        <row r="1144">
          <cell r="C1144" t="str">
            <v>5596</v>
          </cell>
          <cell r="D1144" t="str">
            <v>Meredith Nicholson School 96</v>
          </cell>
          <cell r="E1144">
            <v>1</v>
          </cell>
          <cell r="G1144">
            <v>101</v>
          </cell>
          <cell r="H1144">
            <v>298</v>
          </cell>
          <cell r="I1144">
            <v>5</v>
          </cell>
          <cell r="K1144">
            <v>11</v>
          </cell>
          <cell r="L1144">
            <v>38</v>
          </cell>
          <cell r="M1144">
            <v>378</v>
          </cell>
          <cell r="N1144">
            <v>416</v>
          </cell>
        </row>
        <row r="1145">
          <cell r="C1145" t="str">
            <v>5597</v>
          </cell>
          <cell r="D1145" t="str">
            <v>Emma Donnan Elementary School</v>
          </cell>
          <cell r="G1145">
            <v>96</v>
          </cell>
          <cell r="H1145">
            <v>45</v>
          </cell>
          <cell r="I1145">
            <v>18</v>
          </cell>
          <cell r="K1145">
            <v>80</v>
          </cell>
          <cell r="M1145">
            <v>239</v>
          </cell>
          <cell r="N1145">
            <v>239</v>
          </cell>
        </row>
        <row r="1146">
          <cell r="C1146" t="str">
            <v>5601</v>
          </cell>
          <cell r="D1146" t="str">
            <v>H L Harshman Middle School</v>
          </cell>
          <cell r="F1146">
            <v>6</v>
          </cell>
          <cell r="G1146">
            <v>159</v>
          </cell>
          <cell r="H1146">
            <v>297</v>
          </cell>
          <cell r="I1146">
            <v>23</v>
          </cell>
          <cell r="J1146">
            <v>1</v>
          </cell>
          <cell r="K1146">
            <v>64</v>
          </cell>
          <cell r="L1146">
            <v>102</v>
          </cell>
          <cell r="M1146">
            <v>448</v>
          </cell>
          <cell r="N1146">
            <v>550</v>
          </cell>
        </row>
        <row r="1147">
          <cell r="C1147" t="str">
            <v>5602</v>
          </cell>
          <cell r="D1147" t="str">
            <v>Francis Bellamy Pre-School Center</v>
          </cell>
          <cell r="G1147">
            <v>88</v>
          </cell>
          <cell r="H1147">
            <v>18</v>
          </cell>
          <cell r="I1147">
            <v>2</v>
          </cell>
          <cell r="K1147">
            <v>15</v>
          </cell>
          <cell r="L1147">
            <v>41</v>
          </cell>
          <cell r="M1147">
            <v>82</v>
          </cell>
          <cell r="N1147">
            <v>123</v>
          </cell>
        </row>
        <row r="1148">
          <cell r="C1148" t="str">
            <v>5603</v>
          </cell>
          <cell r="D1148" t="str">
            <v>Phalen at Francis Scott Key 103</v>
          </cell>
          <cell r="E1148">
            <v>1</v>
          </cell>
          <cell r="F1148">
            <v>2</v>
          </cell>
          <cell r="G1148">
            <v>353</v>
          </cell>
          <cell r="H1148">
            <v>55</v>
          </cell>
          <cell r="I1148">
            <v>24</v>
          </cell>
          <cell r="K1148">
            <v>13</v>
          </cell>
          <cell r="L1148">
            <v>265</v>
          </cell>
          <cell r="M1148">
            <v>183</v>
          </cell>
          <cell r="N1148">
            <v>448</v>
          </cell>
        </row>
        <row r="1149">
          <cell r="C1149" t="str">
            <v>5605</v>
          </cell>
          <cell r="D1149" t="str">
            <v>Charles Warren Fairbanks Sch 105</v>
          </cell>
          <cell r="G1149">
            <v>310</v>
          </cell>
          <cell r="H1149">
            <v>83</v>
          </cell>
          <cell r="I1149">
            <v>11</v>
          </cell>
          <cell r="K1149">
            <v>20</v>
          </cell>
          <cell r="L1149">
            <v>71</v>
          </cell>
          <cell r="M1149">
            <v>353</v>
          </cell>
          <cell r="N1149">
            <v>424</v>
          </cell>
        </row>
        <row r="1150">
          <cell r="C1150" t="str">
            <v>5606</v>
          </cell>
          <cell r="D1150" t="str">
            <v>Robert Lee Frost School 106</v>
          </cell>
          <cell r="E1150">
            <v>1</v>
          </cell>
          <cell r="F1150">
            <v>2</v>
          </cell>
          <cell r="G1150">
            <v>287</v>
          </cell>
          <cell r="H1150">
            <v>25</v>
          </cell>
          <cell r="I1150">
            <v>23</v>
          </cell>
          <cell r="K1150">
            <v>9</v>
          </cell>
          <cell r="L1150">
            <v>84</v>
          </cell>
          <cell r="M1150">
            <v>263</v>
          </cell>
          <cell r="N1150">
            <v>347</v>
          </cell>
        </row>
        <row r="1151">
          <cell r="C1151" t="str">
            <v>5607</v>
          </cell>
          <cell r="D1151" t="str">
            <v>Lew Wallace School 107</v>
          </cell>
          <cell r="E1151">
            <v>1</v>
          </cell>
          <cell r="F1151">
            <v>20</v>
          </cell>
          <cell r="G1151">
            <v>226</v>
          </cell>
          <cell r="H1151">
            <v>203</v>
          </cell>
          <cell r="I1151">
            <v>8</v>
          </cell>
          <cell r="K1151">
            <v>33</v>
          </cell>
          <cell r="L1151">
            <v>143</v>
          </cell>
          <cell r="M1151">
            <v>348</v>
          </cell>
          <cell r="N1151">
            <v>491</v>
          </cell>
        </row>
        <row r="1152">
          <cell r="C1152" t="str">
            <v>5609</v>
          </cell>
          <cell r="D1152" t="str">
            <v>Jonathan Jennings School 109</v>
          </cell>
          <cell r="G1152">
            <v>143</v>
          </cell>
          <cell r="H1152">
            <v>108</v>
          </cell>
          <cell r="I1152">
            <v>5</v>
          </cell>
          <cell r="K1152">
            <v>11</v>
          </cell>
          <cell r="L1152">
            <v>61</v>
          </cell>
          <cell r="M1152">
            <v>206</v>
          </cell>
          <cell r="N1152">
            <v>267</v>
          </cell>
        </row>
        <row r="1153">
          <cell r="C1153" t="str">
            <v>5614</v>
          </cell>
          <cell r="D1153" t="str">
            <v>Paul I Miller School 114</v>
          </cell>
          <cell r="G1153">
            <v>202</v>
          </cell>
          <cell r="H1153">
            <v>61</v>
          </cell>
          <cell r="I1153">
            <v>25</v>
          </cell>
          <cell r="K1153">
            <v>156</v>
          </cell>
          <cell r="L1153">
            <v>110</v>
          </cell>
          <cell r="M1153">
            <v>334</v>
          </cell>
          <cell r="N1153">
            <v>444</v>
          </cell>
        </row>
        <row r="1154">
          <cell r="C1154" t="str">
            <v>5619</v>
          </cell>
          <cell r="D1154" t="str">
            <v>George S Buck School 94</v>
          </cell>
          <cell r="F1154">
            <v>1</v>
          </cell>
          <cell r="G1154">
            <v>263</v>
          </cell>
          <cell r="H1154">
            <v>137</v>
          </cell>
          <cell r="I1154">
            <v>11</v>
          </cell>
          <cell r="K1154">
            <v>30</v>
          </cell>
          <cell r="L1154">
            <v>109</v>
          </cell>
          <cell r="M1154">
            <v>333</v>
          </cell>
          <cell r="N1154">
            <v>442</v>
          </cell>
        </row>
        <row r="1155">
          <cell r="C1155" t="str">
            <v>5623</v>
          </cell>
          <cell r="D1155" t="str">
            <v>Arlington Woods School 99</v>
          </cell>
          <cell r="E1155">
            <v>1</v>
          </cell>
          <cell r="F1155">
            <v>1</v>
          </cell>
          <cell r="G1155">
            <v>402</v>
          </cell>
          <cell r="H1155">
            <v>56</v>
          </cell>
          <cell r="I1155">
            <v>21</v>
          </cell>
          <cell r="K1155">
            <v>46</v>
          </cell>
          <cell r="L1155">
            <v>98</v>
          </cell>
          <cell r="M1155">
            <v>429</v>
          </cell>
          <cell r="N1155">
            <v>527</v>
          </cell>
        </row>
        <row r="1156">
          <cell r="C1156" t="str">
            <v>5635</v>
          </cell>
          <cell r="D1156" t="str">
            <v>Center For Inquiry School 2</v>
          </cell>
          <cell r="E1156">
            <v>2</v>
          </cell>
          <cell r="F1156">
            <v>10</v>
          </cell>
          <cell r="G1156">
            <v>47</v>
          </cell>
          <cell r="H1156">
            <v>43</v>
          </cell>
          <cell r="I1156">
            <v>27</v>
          </cell>
          <cell r="K1156">
            <v>273</v>
          </cell>
          <cell r="L1156">
            <v>314</v>
          </cell>
          <cell r="M1156">
            <v>88</v>
          </cell>
          <cell r="N1156">
            <v>402</v>
          </cell>
        </row>
        <row r="1157">
          <cell r="C1157" t="str">
            <v>5643</v>
          </cell>
          <cell r="D1157" t="str">
            <v>George Washington Community HS</v>
          </cell>
          <cell r="F1157">
            <v>1</v>
          </cell>
          <cell r="G1157">
            <v>154</v>
          </cell>
          <cell r="H1157">
            <v>161</v>
          </cell>
          <cell r="I1157">
            <v>22</v>
          </cell>
          <cell r="K1157">
            <v>125</v>
          </cell>
          <cell r="L1157">
            <v>172</v>
          </cell>
          <cell r="M1157">
            <v>291</v>
          </cell>
          <cell r="N1157">
            <v>463</v>
          </cell>
        </row>
        <row r="1158">
          <cell r="C1158" t="str">
            <v>5659</v>
          </cell>
          <cell r="D1158" t="str">
            <v>Center for Inquiry School 84</v>
          </cell>
          <cell r="F1158">
            <v>13</v>
          </cell>
          <cell r="G1158">
            <v>24</v>
          </cell>
          <cell r="H1158">
            <v>11</v>
          </cell>
          <cell r="I1158">
            <v>24</v>
          </cell>
          <cell r="K1158">
            <v>343</v>
          </cell>
          <cell r="L1158">
            <v>396</v>
          </cell>
          <cell r="M1158">
            <v>19</v>
          </cell>
          <cell r="N1158">
            <v>415</v>
          </cell>
        </row>
        <row r="1159">
          <cell r="C1159" t="str">
            <v>5662</v>
          </cell>
          <cell r="D1159" t="str">
            <v>Clarence Farrington School 61</v>
          </cell>
          <cell r="E1159">
            <v>1</v>
          </cell>
          <cell r="G1159">
            <v>337</v>
          </cell>
          <cell r="H1159">
            <v>306</v>
          </cell>
          <cell r="I1159">
            <v>16</v>
          </cell>
          <cell r="J1159">
            <v>2</v>
          </cell>
          <cell r="K1159">
            <v>32</v>
          </cell>
          <cell r="L1159">
            <v>191</v>
          </cell>
          <cell r="M1159">
            <v>503</v>
          </cell>
          <cell r="N1159">
            <v>694</v>
          </cell>
        </row>
        <row r="1160">
          <cell r="C1160" t="str">
            <v>5668</v>
          </cell>
          <cell r="D1160" t="str">
            <v>Center for Inquiry School 27</v>
          </cell>
          <cell r="E1160">
            <v>1</v>
          </cell>
          <cell r="F1160">
            <v>3</v>
          </cell>
          <cell r="G1160">
            <v>181</v>
          </cell>
          <cell r="H1160">
            <v>65</v>
          </cell>
          <cell r="I1160">
            <v>18</v>
          </cell>
          <cell r="J1160">
            <v>1</v>
          </cell>
          <cell r="K1160">
            <v>174</v>
          </cell>
          <cell r="L1160">
            <v>270</v>
          </cell>
          <cell r="M1160">
            <v>173</v>
          </cell>
          <cell r="N1160">
            <v>443</v>
          </cell>
        </row>
        <row r="1161">
          <cell r="C1161" t="str">
            <v>5674</v>
          </cell>
          <cell r="D1161" t="str">
            <v>Frederick Douglass School 19</v>
          </cell>
          <cell r="E1161">
            <v>1</v>
          </cell>
          <cell r="G1161">
            <v>132</v>
          </cell>
          <cell r="H1161">
            <v>218</v>
          </cell>
          <cell r="I1161">
            <v>29</v>
          </cell>
          <cell r="K1161">
            <v>127</v>
          </cell>
          <cell r="L1161">
            <v>112</v>
          </cell>
          <cell r="M1161">
            <v>395</v>
          </cell>
          <cell r="N1161">
            <v>507</v>
          </cell>
        </row>
        <row r="1162">
          <cell r="C1162" t="str">
            <v>5889</v>
          </cell>
          <cell r="D1162" t="str">
            <v>Speedway Junior High School</v>
          </cell>
          <cell r="E1162">
            <v>1</v>
          </cell>
          <cell r="F1162">
            <v>16</v>
          </cell>
          <cell r="G1162">
            <v>68</v>
          </cell>
          <cell r="H1162">
            <v>36</v>
          </cell>
          <cell r="I1162">
            <v>16</v>
          </cell>
          <cell r="K1162">
            <v>134</v>
          </cell>
          <cell r="L1162">
            <v>119</v>
          </cell>
          <cell r="M1162">
            <v>152</v>
          </cell>
          <cell r="N1162">
            <v>271</v>
          </cell>
        </row>
        <row r="1163">
          <cell r="C1163" t="str">
            <v>5891</v>
          </cell>
          <cell r="D1163" t="str">
            <v>Speedway Senior High School</v>
          </cell>
          <cell r="F1163">
            <v>24</v>
          </cell>
          <cell r="G1163">
            <v>123</v>
          </cell>
          <cell r="H1163">
            <v>70</v>
          </cell>
          <cell r="I1163">
            <v>23</v>
          </cell>
          <cell r="K1163">
            <v>284</v>
          </cell>
          <cell r="L1163">
            <v>246</v>
          </cell>
          <cell r="M1163">
            <v>278</v>
          </cell>
          <cell r="N1163">
            <v>524</v>
          </cell>
        </row>
        <row r="1164">
          <cell r="C1164" t="str">
            <v>5893</v>
          </cell>
          <cell r="D1164" t="str">
            <v>James A Allison Elementary Sch 3</v>
          </cell>
          <cell r="F1164">
            <v>20</v>
          </cell>
          <cell r="G1164">
            <v>135</v>
          </cell>
          <cell r="H1164">
            <v>46</v>
          </cell>
          <cell r="I1164">
            <v>6</v>
          </cell>
          <cell r="J1164">
            <v>1</v>
          </cell>
          <cell r="K1164">
            <v>100</v>
          </cell>
          <cell r="L1164">
            <v>111</v>
          </cell>
          <cell r="M1164">
            <v>197</v>
          </cell>
          <cell r="N1164">
            <v>308</v>
          </cell>
        </row>
        <row r="1165">
          <cell r="C1165" t="str">
            <v>5897</v>
          </cell>
          <cell r="D1165" t="str">
            <v>Carl G Fisher Elementary School 1</v>
          </cell>
          <cell r="F1165">
            <v>1</v>
          </cell>
          <cell r="G1165">
            <v>13</v>
          </cell>
          <cell r="H1165">
            <v>12</v>
          </cell>
          <cell r="I1165">
            <v>21</v>
          </cell>
          <cell r="K1165">
            <v>114</v>
          </cell>
          <cell r="L1165">
            <v>95</v>
          </cell>
          <cell r="M1165">
            <v>66</v>
          </cell>
          <cell r="N1165">
            <v>161</v>
          </cell>
        </row>
        <row r="1166">
          <cell r="C1166" t="str">
            <v>5901</v>
          </cell>
          <cell r="D1166" t="str">
            <v>Arthur C Newby Elementary School 2</v>
          </cell>
          <cell r="F1166">
            <v>1</v>
          </cell>
          <cell r="G1166">
            <v>53</v>
          </cell>
          <cell r="H1166">
            <v>8</v>
          </cell>
          <cell r="I1166">
            <v>10</v>
          </cell>
          <cell r="K1166">
            <v>109</v>
          </cell>
          <cell r="L1166">
            <v>94</v>
          </cell>
          <cell r="M1166">
            <v>87</v>
          </cell>
          <cell r="N1166">
            <v>181</v>
          </cell>
        </row>
        <row r="1167">
          <cell r="C1167" t="str">
            <v>5905</v>
          </cell>
          <cell r="D1167" t="str">
            <v>Frank H Wheeler Elementary Sch 4</v>
          </cell>
          <cell r="F1167">
            <v>20</v>
          </cell>
          <cell r="G1167">
            <v>105</v>
          </cell>
          <cell r="H1167">
            <v>84</v>
          </cell>
          <cell r="I1167">
            <v>26</v>
          </cell>
          <cell r="K1167">
            <v>116</v>
          </cell>
          <cell r="L1167">
            <v>114</v>
          </cell>
          <cell r="M1167">
            <v>237</v>
          </cell>
          <cell r="N1167">
            <v>351</v>
          </cell>
        </row>
        <row r="1168">
          <cell r="C1168" t="str">
            <v>5245</v>
          </cell>
          <cell r="D1168" t="str">
            <v>Culver Community Middle/High Sch</v>
          </cell>
          <cell r="G1168">
            <v>7</v>
          </cell>
          <cell r="H1168">
            <v>25</v>
          </cell>
          <cell r="I1168">
            <v>11</v>
          </cell>
          <cell r="K1168">
            <v>343</v>
          </cell>
          <cell r="L1168">
            <v>165</v>
          </cell>
          <cell r="M1168">
            <v>221</v>
          </cell>
          <cell r="N1168">
            <v>386</v>
          </cell>
        </row>
        <row r="1169">
          <cell r="C1169" t="str">
            <v>5928</v>
          </cell>
          <cell r="D1169" t="str">
            <v>Culver Elementary School</v>
          </cell>
          <cell r="G1169">
            <v>3</v>
          </cell>
          <cell r="H1169">
            <v>44</v>
          </cell>
          <cell r="I1169">
            <v>19</v>
          </cell>
          <cell r="K1169">
            <v>327</v>
          </cell>
          <cell r="L1169">
            <v>139</v>
          </cell>
          <cell r="M1169">
            <v>254</v>
          </cell>
          <cell r="N1169">
            <v>393</v>
          </cell>
        </row>
        <row r="1170">
          <cell r="C1170" t="str">
            <v>5936</v>
          </cell>
          <cell r="D1170" t="str">
            <v>Argos Community Elementary</v>
          </cell>
          <cell r="H1170">
            <v>15</v>
          </cell>
          <cell r="I1170">
            <v>5</v>
          </cell>
          <cell r="K1170">
            <v>307</v>
          </cell>
          <cell r="L1170">
            <v>163</v>
          </cell>
          <cell r="M1170">
            <v>164</v>
          </cell>
          <cell r="N1170">
            <v>327</v>
          </cell>
        </row>
        <row r="1171">
          <cell r="C1171" t="str">
            <v>5937</v>
          </cell>
          <cell r="D1171" t="str">
            <v>Argos Comm Jr-Sr High School</v>
          </cell>
          <cell r="E1171">
            <v>1</v>
          </cell>
          <cell r="G1171">
            <v>2</v>
          </cell>
          <cell r="H1171">
            <v>14</v>
          </cell>
          <cell r="I1171">
            <v>6</v>
          </cell>
          <cell r="K1171">
            <v>282</v>
          </cell>
          <cell r="L1171">
            <v>204</v>
          </cell>
          <cell r="M1171">
            <v>101</v>
          </cell>
          <cell r="N1171">
            <v>305</v>
          </cell>
        </row>
        <row r="1172">
          <cell r="C1172" t="str">
            <v>5941</v>
          </cell>
          <cell r="D1172" t="str">
            <v>Bremen Senior High School</v>
          </cell>
          <cell r="F1172">
            <v>4</v>
          </cell>
          <cell r="G1172">
            <v>5</v>
          </cell>
          <cell r="H1172">
            <v>116</v>
          </cell>
          <cell r="I1172">
            <v>11</v>
          </cell>
          <cell r="K1172">
            <v>361</v>
          </cell>
          <cell r="L1172">
            <v>356</v>
          </cell>
          <cell r="M1172">
            <v>141</v>
          </cell>
          <cell r="N1172">
            <v>497</v>
          </cell>
        </row>
        <row r="1173">
          <cell r="C1173" t="str">
            <v>5943</v>
          </cell>
          <cell r="D1173" t="str">
            <v>Bremen Elementary/Middle School</v>
          </cell>
          <cell r="F1173">
            <v>1</v>
          </cell>
          <cell r="G1173">
            <v>5</v>
          </cell>
          <cell r="H1173">
            <v>263</v>
          </cell>
          <cell r="I1173">
            <v>15</v>
          </cell>
          <cell r="K1173">
            <v>707</v>
          </cell>
          <cell r="L1173">
            <v>528</v>
          </cell>
          <cell r="M1173">
            <v>463</v>
          </cell>
          <cell r="N1173">
            <v>991</v>
          </cell>
        </row>
        <row r="1174">
          <cell r="C1174" t="str">
            <v>5933</v>
          </cell>
          <cell r="D1174" t="str">
            <v>Menominee Elementary School</v>
          </cell>
          <cell r="E1174">
            <v>1</v>
          </cell>
          <cell r="F1174">
            <v>3</v>
          </cell>
          <cell r="G1174">
            <v>3</v>
          </cell>
          <cell r="H1174">
            <v>59</v>
          </cell>
          <cell r="I1174">
            <v>7</v>
          </cell>
          <cell r="K1174">
            <v>309</v>
          </cell>
          <cell r="L1174">
            <v>181</v>
          </cell>
          <cell r="M1174">
            <v>201</v>
          </cell>
          <cell r="N1174">
            <v>382</v>
          </cell>
        </row>
        <row r="1175">
          <cell r="C1175" t="str">
            <v>5945</v>
          </cell>
          <cell r="D1175" t="str">
            <v>Plymouth High School</v>
          </cell>
          <cell r="E1175">
            <v>2</v>
          </cell>
          <cell r="F1175">
            <v>7</v>
          </cell>
          <cell r="G1175">
            <v>9</v>
          </cell>
          <cell r="H1175">
            <v>282</v>
          </cell>
          <cell r="I1175">
            <v>22</v>
          </cell>
          <cell r="K1175">
            <v>827</v>
          </cell>
          <cell r="L1175">
            <v>537</v>
          </cell>
          <cell r="M1175">
            <v>612</v>
          </cell>
          <cell r="N1175">
            <v>1149</v>
          </cell>
        </row>
        <row r="1176">
          <cell r="C1176" t="str">
            <v>5949</v>
          </cell>
          <cell r="D1176" t="str">
            <v>Lincoln Junior High School</v>
          </cell>
          <cell r="E1176">
            <v>2</v>
          </cell>
          <cell r="G1176">
            <v>1</v>
          </cell>
          <cell r="H1176">
            <v>152</v>
          </cell>
          <cell r="I1176">
            <v>17</v>
          </cell>
          <cell r="K1176">
            <v>385</v>
          </cell>
          <cell r="L1176">
            <v>239</v>
          </cell>
          <cell r="M1176">
            <v>318</v>
          </cell>
          <cell r="N1176">
            <v>557</v>
          </cell>
        </row>
        <row r="1177">
          <cell r="C1177" t="str">
            <v>5956</v>
          </cell>
          <cell r="D1177" t="str">
            <v>Riverside Intermediate</v>
          </cell>
          <cell r="E1177">
            <v>2</v>
          </cell>
          <cell r="F1177">
            <v>3</v>
          </cell>
          <cell r="G1177">
            <v>10</v>
          </cell>
          <cell r="H1177">
            <v>126</v>
          </cell>
          <cell r="I1177">
            <v>11</v>
          </cell>
          <cell r="K1177">
            <v>392</v>
          </cell>
          <cell r="L1177">
            <v>212</v>
          </cell>
          <cell r="M1177">
            <v>332</v>
          </cell>
          <cell r="N1177">
            <v>544</v>
          </cell>
        </row>
        <row r="1178">
          <cell r="C1178" t="str">
            <v>5961</v>
          </cell>
          <cell r="D1178" t="str">
            <v>Jefferson Elementary School</v>
          </cell>
          <cell r="E1178">
            <v>3</v>
          </cell>
          <cell r="F1178">
            <v>2</v>
          </cell>
          <cell r="G1178">
            <v>4</v>
          </cell>
          <cell r="H1178">
            <v>93</v>
          </cell>
          <cell r="I1178">
            <v>5</v>
          </cell>
          <cell r="K1178">
            <v>221</v>
          </cell>
          <cell r="L1178">
            <v>103</v>
          </cell>
          <cell r="M1178">
            <v>225</v>
          </cell>
          <cell r="N1178">
            <v>328</v>
          </cell>
        </row>
        <row r="1179">
          <cell r="C1179" t="str">
            <v>5965</v>
          </cell>
          <cell r="D1179" t="str">
            <v>Washington Discovery Academy</v>
          </cell>
          <cell r="F1179">
            <v>1</v>
          </cell>
          <cell r="G1179">
            <v>4</v>
          </cell>
          <cell r="H1179">
            <v>114</v>
          </cell>
          <cell r="I1179">
            <v>11</v>
          </cell>
          <cell r="K1179">
            <v>223</v>
          </cell>
          <cell r="L1179">
            <v>138</v>
          </cell>
          <cell r="M1179">
            <v>215</v>
          </cell>
          <cell r="N1179">
            <v>353</v>
          </cell>
        </row>
        <row r="1180">
          <cell r="C1180" t="str">
            <v>5969</v>
          </cell>
          <cell r="D1180" t="str">
            <v>Webster Elementary School</v>
          </cell>
          <cell r="E1180">
            <v>2</v>
          </cell>
          <cell r="F1180">
            <v>4</v>
          </cell>
          <cell r="G1180">
            <v>3</v>
          </cell>
          <cell r="H1180">
            <v>86</v>
          </cell>
          <cell r="I1180">
            <v>11</v>
          </cell>
          <cell r="K1180">
            <v>261</v>
          </cell>
          <cell r="L1180">
            <v>153</v>
          </cell>
          <cell r="M1180">
            <v>214</v>
          </cell>
          <cell r="N1180">
            <v>367</v>
          </cell>
        </row>
        <row r="1181">
          <cell r="C1181" t="str">
            <v>5922</v>
          </cell>
          <cell r="D1181" t="str">
            <v>Triton Elementary School</v>
          </cell>
          <cell r="E1181">
            <v>1</v>
          </cell>
          <cell r="F1181">
            <v>1</v>
          </cell>
          <cell r="H1181">
            <v>23</v>
          </cell>
          <cell r="I1181">
            <v>11</v>
          </cell>
          <cell r="K1181">
            <v>446</v>
          </cell>
          <cell r="L1181">
            <v>258</v>
          </cell>
          <cell r="M1181">
            <v>224</v>
          </cell>
          <cell r="N1181">
            <v>482</v>
          </cell>
        </row>
        <row r="1182">
          <cell r="C1182" t="str">
            <v>5923</v>
          </cell>
          <cell r="D1182" t="str">
            <v>Triton Jr-Sr High School</v>
          </cell>
          <cell r="F1182">
            <v>4</v>
          </cell>
          <cell r="G1182">
            <v>2</v>
          </cell>
          <cell r="H1182">
            <v>28</v>
          </cell>
          <cell r="I1182">
            <v>11</v>
          </cell>
          <cell r="K1182">
            <v>358</v>
          </cell>
          <cell r="L1182">
            <v>235</v>
          </cell>
          <cell r="M1182">
            <v>168</v>
          </cell>
          <cell r="N1182">
            <v>403</v>
          </cell>
        </row>
        <row r="1183">
          <cell r="C1183" t="str">
            <v>5985</v>
          </cell>
          <cell r="D1183" t="str">
            <v>Shoals Community Jr-Sr High School</v>
          </cell>
          <cell r="H1183">
            <v>3</v>
          </cell>
          <cell r="I1183">
            <v>3</v>
          </cell>
          <cell r="K1183">
            <v>260</v>
          </cell>
          <cell r="L1183">
            <v>116</v>
          </cell>
          <cell r="M1183">
            <v>150</v>
          </cell>
          <cell r="N1183">
            <v>266</v>
          </cell>
        </row>
        <row r="1184">
          <cell r="C1184" t="str">
            <v>5989</v>
          </cell>
          <cell r="D1184" t="str">
            <v>Shoals Community Elementary School</v>
          </cell>
          <cell r="E1184">
            <v>1</v>
          </cell>
          <cell r="G1184">
            <v>1</v>
          </cell>
          <cell r="H1184">
            <v>7</v>
          </cell>
          <cell r="I1184">
            <v>12</v>
          </cell>
          <cell r="K1184">
            <v>301</v>
          </cell>
          <cell r="L1184">
            <v>105</v>
          </cell>
          <cell r="M1184">
            <v>217</v>
          </cell>
          <cell r="N1184">
            <v>322</v>
          </cell>
        </row>
        <row r="1185">
          <cell r="C1185" t="str">
            <v>5997</v>
          </cell>
          <cell r="D1185" t="str">
            <v>Loogootee Elementary School</v>
          </cell>
          <cell r="E1185">
            <v>1</v>
          </cell>
          <cell r="F1185">
            <v>1</v>
          </cell>
          <cell r="G1185">
            <v>1</v>
          </cell>
          <cell r="H1185">
            <v>4</v>
          </cell>
          <cell r="I1185">
            <v>3</v>
          </cell>
          <cell r="K1185">
            <v>256</v>
          </cell>
          <cell r="L1185">
            <v>148</v>
          </cell>
          <cell r="M1185">
            <v>118</v>
          </cell>
          <cell r="N1185">
            <v>266</v>
          </cell>
        </row>
        <row r="1186">
          <cell r="C1186" t="str">
            <v>6001</v>
          </cell>
          <cell r="D1186" t="str">
            <v>Loogootee Middle School</v>
          </cell>
          <cell r="F1186">
            <v>1</v>
          </cell>
          <cell r="G1186">
            <v>1</v>
          </cell>
          <cell r="H1186">
            <v>4</v>
          </cell>
          <cell r="I1186">
            <v>3</v>
          </cell>
          <cell r="K1186">
            <v>251</v>
          </cell>
          <cell r="L1186">
            <v>146</v>
          </cell>
          <cell r="M1186">
            <v>114</v>
          </cell>
          <cell r="N1186">
            <v>260</v>
          </cell>
        </row>
        <row r="1187">
          <cell r="C1187" t="str">
            <v>6003</v>
          </cell>
          <cell r="D1187" t="str">
            <v>Loogootee High School</v>
          </cell>
          <cell r="F1187">
            <v>2</v>
          </cell>
          <cell r="H1187">
            <v>2</v>
          </cell>
          <cell r="I1187">
            <v>7</v>
          </cell>
          <cell r="K1187">
            <v>270</v>
          </cell>
          <cell r="L1187">
            <v>168</v>
          </cell>
          <cell r="M1187">
            <v>113</v>
          </cell>
          <cell r="N1187">
            <v>281</v>
          </cell>
        </row>
        <row r="1188">
          <cell r="C1188" t="str">
            <v>6012</v>
          </cell>
          <cell r="D1188" t="str">
            <v>Pipe Creek Elementary School</v>
          </cell>
          <cell r="E1188">
            <v>3</v>
          </cell>
          <cell r="F1188">
            <v>2</v>
          </cell>
          <cell r="G1188">
            <v>10</v>
          </cell>
          <cell r="H1188">
            <v>18</v>
          </cell>
          <cell r="I1188">
            <v>36</v>
          </cell>
          <cell r="J1188">
            <v>1</v>
          </cell>
          <cell r="K1188">
            <v>279</v>
          </cell>
          <cell r="L1188">
            <v>109</v>
          </cell>
          <cell r="M1188">
            <v>240</v>
          </cell>
          <cell r="N1188">
            <v>349</v>
          </cell>
        </row>
        <row r="1189">
          <cell r="C1189" t="str">
            <v>6032</v>
          </cell>
          <cell r="D1189" t="str">
            <v>Maconaquah High School</v>
          </cell>
          <cell r="E1189">
            <v>8</v>
          </cell>
          <cell r="F1189">
            <v>8</v>
          </cell>
          <cell r="G1189">
            <v>13</v>
          </cell>
          <cell r="H1189">
            <v>31</v>
          </cell>
          <cell r="I1189">
            <v>28</v>
          </cell>
          <cell r="K1189">
            <v>578</v>
          </cell>
          <cell r="L1189">
            <v>354</v>
          </cell>
          <cell r="M1189">
            <v>312</v>
          </cell>
          <cell r="N1189">
            <v>666</v>
          </cell>
        </row>
        <row r="1190">
          <cell r="C1190" t="str">
            <v>6033</v>
          </cell>
          <cell r="D1190" t="str">
            <v>Maconaquah Middle School</v>
          </cell>
          <cell r="E1190">
            <v>5</v>
          </cell>
          <cell r="F1190">
            <v>3</v>
          </cell>
          <cell r="G1190">
            <v>17</v>
          </cell>
          <cell r="H1190">
            <v>27</v>
          </cell>
          <cell r="I1190">
            <v>37</v>
          </cell>
          <cell r="K1190">
            <v>474</v>
          </cell>
          <cell r="L1190">
            <v>228</v>
          </cell>
          <cell r="M1190">
            <v>335</v>
          </cell>
          <cell r="N1190">
            <v>563</v>
          </cell>
        </row>
        <row r="1191">
          <cell r="C1191" t="str">
            <v>6035</v>
          </cell>
          <cell r="D1191" t="str">
            <v>Maconaquah Elementary School</v>
          </cell>
          <cell r="E1191">
            <v>3</v>
          </cell>
          <cell r="F1191">
            <v>6</v>
          </cell>
          <cell r="G1191">
            <v>19</v>
          </cell>
          <cell r="H1191">
            <v>27</v>
          </cell>
          <cell r="I1191">
            <v>65</v>
          </cell>
          <cell r="K1191">
            <v>622</v>
          </cell>
          <cell r="L1191">
            <v>285</v>
          </cell>
          <cell r="M1191">
            <v>457</v>
          </cell>
          <cell r="N1191">
            <v>742</v>
          </cell>
        </row>
        <row r="1192">
          <cell r="C1192" t="str">
            <v>6049</v>
          </cell>
          <cell r="D1192" t="str">
            <v>North Miami Middle/High School</v>
          </cell>
          <cell r="E1192">
            <v>2</v>
          </cell>
          <cell r="G1192">
            <v>4</v>
          </cell>
          <cell r="H1192">
            <v>15</v>
          </cell>
          <cell r="I1192">
            <v>9</v>
          </cell>
          <cell r="K1192">
            <v>417</v>
          </cell>
          <cell r="L1192">
            <v>294</v>
          </cell>
          <cell r="M1192">
            <v>153</v>
          </cell>
          <cell r="N1192">
            <v>447</v>
          </cell>
        </row>
        <row r="1193">
          <cell r="C1193" t="str">
            <v>6051</v>
          </cell>
          <cell r="D1193" t="str">
            <v>North Miami Elementary School</v>
          </cell>
          <cell r="E1193">
            <v>4</v>
          </cell>
          <cell r="F1193">
            <v>4</v>
          </cell>
          <cell r="G1193">
            <v>6</v>
          </cell>
          <cell r="H1193">
            <v>18</v>
          </cell>
          <cell r="I1193">
            <v>3</v>
          </cell>
          <cell r="K1193">
            <v>476</v>
          </cell>
          <cell r="L1193">
            <v>307</v>
          </cell>
          <cell r="M1193">
            <v>204</v>
          </cell>
          <cell r="N1193">
            <v>511</v>
          </cell>
        </row>
        <row r="1194">
          <cell r="C1194" t="str">
            <v>2305</v>
          </cell>
          <cell r="D1194" t="str">
            <v>Oak Hill Junior High School</v>
          </cell>
          <cell r="G1194">
            <v>4</v>
          </cell>
          <cell r="H1194">
            <v>24</v>
          </cell>
          <cell r="I1194">
            <v>12</v>
          </cell>
          <cell r="K1194">
            <v>254</v>
          </cell>
          <cell r="L1194">
            <v>200</v>
          </cell>
          <cell r="M1194">
            <v>94</v>
          </cell>
          <cell r="N1194">
            <v>294</v>
          </cell>
        </row>
        <row r="1195">
          <cell r="C1195" t="str">
            <v>2306</v>
          </cell>
          <cell r="D1195" t="str">
            <v>Swayzee Elementary School</v>
          </cell>
          <cell r="F1195">
            <v>1</v>
          </cell>
          <cell r="G1195">
            <v>3</v>
          </cell>
          <cell r="H1195">
            <v>18</v>
          </cell>
          <cell r="I1195">
            <v>14</v>
          </cell>
          <cell r="K1195">
            <v>231</v>
          </cell>
          <cell r="L1195">
            <v>159</v>
          </cell>
          <cell r="M1195">
            <v>108</v>
          </cell>
          <cell r="N1195">
            <v>267</v>
          </cell>
        </row>
        <row r="1196">
          <cell r="C1196" t="str">
            <v>6069</v>
          </cell>
          <cell r="D1196" t="str">
            <v>Oak Hill High School</v>
          </cell>
          <cell r="F1196">
            <v>1</v>
          </cell>
          <cell r="G1196">
            <v>5</v>
          </cell>
          <cell r="H1196">
            <v>26</v>
          </cell>
          <cell r="I1196">
            <v>10</v>
          </cell>
          <cell r="K1196">
            <v>469</v>
          </cell>
          <cell r="L1196">
            <v>364</v>
          </cell>
          <cell r="M1196">
            <v>147</v>
          </cell>
          <cell r="N1196">
            <v>511</v>
          </cell>
        </row>
        <row r="1197">
          <cell r="C1197" t="str">
            <v>6073</v>
          </cell>
          <cell r="D1197" t="str">
            <v>Converse Elementary School</v>
          </cell>
          <cell r="G1197">
            <v>5</v>
          </cell>
          <cell r="H1197">
            <v>15</v>
          </cell>
          <cell r="I1197">
            <v>13</v>
          </cell>
          <cell r="K1197">
            <v>350</v>
          </cell>
          <cell r="L1197">
            <v>252</v>
          </cell>
          <cell r="M1197">
            <v>131</v>
          </cell>
          <cell r="N1197">
            <v>383</v>
          </cell>
        </row>
        <row r="1198">
          <cell r="C1198" t="str">
            <v>6081</v>
          </cell>
          <cell r="D1198" t="str">
            <v>Sweetser Elementary School</v>
          </cell>
          <cell r="F1198">
            <v>1</v>
          </cell>
          <cell r="G1198">
            <v>2</v>
          </cell>
          <cell r="H1198">
            <v>22</v>
          </cell>
          <cell r="I1198">
            <v>10</v>
          </cell>
          <cell r="K1198">
            <v>234</v>
          </cell>
          <cell r="L1198">
            <v>173</v>
          </cell>
          <cell r="M1198">
            <v>96</v>
          </cell>
          <cell r="N1198">
            <v>269</v>
          </cell>
        </row>
        <row r="1199">
          <cell r="C1199" t="str">
            <v>6085</v>
          </cell>
          <cell r="D1199" t="str">
            <v>Peru High School</v>
          </cell>
          <cell r="E1199">
            <v>9</v>
          </cell>
          <cell r="F1199">
            <v>7</v>
          </cell>
          <cell r="G1199">
            <v>13</v>
          </cell>
          <cell r="H1199">
            <v>16</v>
          </cell>
          <cell r="I1199">
            <v>30</v>
          </cell>
          <cell r="K1199">
            <v>592</v>
          </cell>
          <cell r="L1199">
            <v>334</v>
          </cell>
          <cell r="M1199">
            <v>333</v>
          </cell>
          <cell r="N1199">
            <v>667</v>
          </cell>
        </row>
        <row r="1200">
          <cell r="C1200" t="str">
            <v>6089</v>
          </cell>
          <cell r="D1200" t="str">
            <v>Peru Junior High School</v>
          </cell>
          <cell r="E1200">
            <v>2</v>
          </cell>
          <cell r="F1200">
            <v>2</v>
          </cell>
          <cell r="G1200">
            <v>7</v>
          </cell>
          <cell r="H1200">
            <v>12</v>
          </cell>
          <cell r="I1200">
            <v>12</v>
          </cell>
          <cell r="K1200">
            <v>303</v>
          </cell>
          <cell r="L1200">
            <v>168</v>
          </cell>
          <cell r="M1200">
            <v>170</v>
          </cell>
          <cell r="N1200">
            <v>338</v>
          </cell>
        </row>
        <row r="1201">
          <cell r="C1201" t="str">
            <v>6093</v>
          </cell>
          <cell r="D1201" t="str">
            <v>Blair Pointe Upper Elementary</v>
          </cell>
          <cell r="E1201">
            <v>3</v>
          </cell>
          <cell r="F1201">
            <v>2</v>
          </cell>
          <cell r="G1201">
            <v>26</v>
          </cell>
          <cell r="H1201">
            <v>31</v>
          </cell>
          <cell r="I1201">
            <v>27</v>
          </cell>
          <cell r="J1201">
            <v>2</v>
          </cell>
          <cell r="K1201">
            <v>517</v>
          </cell>
          <cell r="L1201">
            <v>259</v>
          </cell>
          <cell r="M1201">
            <v>349</v>
          </cell>
          <cell r="N1201">
            <v>608</v>
          </cell>
        </row>
        <row r="1202">
          <cell r="C1202" t="str">
            <v>6097</v>
          </cell>
          <cell r="D1202" t="str">
            <v>Elmwood Primary Learning Center</v>
          </cell>
          <cell r="E1202">
            <v>1</v>
          </cell>
          <cell r="G1202">
            <v>12</v>
          </cell>
          <cell r="H1202">
            <v>11</v>
          </cell>
          <cell r="I1202">
            <v>35</v>
          </cell>
          <cell r="K1202">
            <v>444</v>
          </cell>
          <cell r="L1202">
            <v>216</v>
          </cell>
          <cell r="M1202">
            <v>287</v>
          </cell>
          <cell r="N1202">
            <v>503</v>
          </cell>
        </row>
        <row r="1203">
          <cell r="C1203" t="str">
            <v>6117</v>
          </cell>
          <cell r="D1203" t="str">
            <v>Stinesville Elementary School</v>
          </cell>
          <cell r="H1203">
            <v>9</v>
          </cell>
          <cell r="I1203">
            <v>7</v>
          </cell>
          <cell r="K1203">
            <v>133</v>
          </cell>
          <cell r="L1203">
            <v>99</v>
          </cell>
          <cell r="M1203">
            <v>50</v>
          </cell>
          <cell r="N1203">
            <v>149</v>
          </cell>
        </row>
        <row r="1204">
          <cell r="C1204" t="str">
            <v>6144</v>
          </cell>
          <cell r="D1204" t="str">
            <v>Edgewood Early Childhood Center</v>
          </cell>
          <cell r="G1204">
            <v>2</v>
          </cell>
          <cell r="H1204">
            <v>5</v>
          </cell>
          <cell r="I1204">
            <v>1</v>
          </cell>
          <cell r="K1204">
            <v>84</v>
          </cell>
          <cell r="L1204">
            <v>66</v>
          </cell>
          <cell r="M1204">
            <v>26</v>
          </cell>
          <cell r="N1204">
            <v>92</v>
          </cell>
        </row>
        <row r="1205">
          <cell r="C1205" t="str">
            <v>6146</v>
          </cell>
          <cell r="D1205" t="str">
            <v>Edgewood High School</v>
          </cell>
          <cell r="E1205">
            <v>1</v>
          </cell>
          <cell r="F1205">
            <v>3</v>
          </cell>
          <cell r="G1205">
            <v>6</v>
          </cell>
          <cell r="H1205">
            <v>24</v>
          </cell>
          <cell r="I1205">
            <v>34</v>
          </cell>
          <cell r="J1205">
            <v>1</v>
          </cell>
          <cell r="K1205">
            <v>748</v>
          </cell>
          <cell r="L1205">
            <v>547</v>
          </cell>
          <cell r="M1205">
            <v>270</v>
          </cell>
          <cell r="N1205">
            <v>817</v>
          </cell>
        </row>
        <row r="1206">
          <cell r="C1206" t="str">
            <v>6147</v>
          </cell>
          <cell r="D1206" t="str">
            <v>Edgewood Junior High School</v>
          </cell>
          <cell r="F1206">
            <v>2</v>
          </cell>
          <cell r="G1206">
            <v>4</v>
          </cell>
          <cell r="H1206">
            <v>13</v>
          </cell>
          <cell r="I1206">
            <v>21</v>
          </cell>
          <cell r="J1206">
            <v>1</v>
          </cell>
          <cell r="K1206">
            <v>571</v>
          </cell>
          <cell r="L1206">
            <v>391</v>
          </cell>
          <cell r="M1206">
            <v>221</v>
          </cell>
          <cell r="N1206">
            <v>612</v>
          </cell>
        </row>
        <row r="1207">
          <cell r="C1207" t="str">
            <v>6151</v>
          </cell>
          <cell r="D1207" t="str">
            <v>Edgewood Primary School</v>
          </cell>
          <cell r="E1207">
            <v>2</v>
          </cell>
          <cell r="F1207">
            <v>1</v>
          </cell>
          <cell r="G1207">
            <v>5</v>
          </cell>
          <cell r="H1207">
            <v>23</v>
          </cell>
          <cell r="I1207">
            <v>33</v>
          </cell>
          <cell r="J1207">
            <v>1</v>
          </cell>
          <cell r="K1207">
            <v>511</v>
          </cell>
          <cell r="L1207">
            <v>345</v>
          </cell>
          <cell r="M1207">
            <v>231</v>
          </cell>
          <cell r="N1207">
            <v>576</v>
          </cell>
        </row>
        <row r="1208">
          <cell r="C1208" t="str">
            <v>6153</v>
          </cell>
          <cell r="D1208" t="str">
            <v>Edgewood Intermediate School</v>
          </cell>
          <cell r="E1208">
            <v>2</v>
          </cell>
          <cell r="F1208">
            <v>4</v>
          </cell>
          <cell r="G1208">
            <v>3</v>
          </cell>
          <cell r="H1208">
            <v>18</v>
          </cell>
          <cell r="I1208">
            <v>31</v>
          </cell>
          <cell r="J1208">
            <v>1</v>
          </cell>
          <cell r="K1208">
            <v>503</v>
          </cell>
          <cell r="L1208">
            <v>341</v>
          </cell>
          <cell r="M1208">
            <v>221</v>
          </cell>
          <cell r="N1208">
            <v>562</v>
          </cell>
        </row>
        <row r="1209">
          <cell r="C1209" t="str">
            <v>6123</v>
          </cell>
          <cell r="D1209" t="str">
            <v>Unionville Elementary School</v>
          </cell>
          <cell r="E1209">
            <v>1</v>
          </cell>
          <cell r="G1209">
            <v>1</v>
          </cell>
          <cell r="H1209">
            <v>2</v>
          </cell>
          <cell r="I1209">
            <v>7</v>
          </cell>
          <cell r="J1209">
            <v>1</v>
          </cell>
          <cell r="K1209">
            <v>208</v>
          </cell>
          <cell r="L1209">
            <v>160</v>
          </cell>
          <cell r="M1209">
            <v>60</v>
          </cell>
          <cell r="N1209">
            <v>220</v>
          </cell>
        </row>
        <row r="1210">
          <cell r="C1210" t="str">
            <v>6134</v>
          </cell>
          <cell r="D1210" t="str">
            <v>Lakeview Elementary School</v>
          </cell>
          <cell r="F1210">
            <v>2</v>
          </cell>
          <cell r="H1210">
            <v>10</v>
          </cell>
          <cell r="I1210">
            <v>20</v>
          </cell>
          <cell r="K1210">
            <v>468</v>
          </cell>
          <cell r="L1210">
            <v>352</v>
          </cell>
          <cell r="M1210">
            <v>148</v>
          </cell>
          <cell r="N1210">
            <v>500</v>
          </cell>
        </row>
        <row r="1211">
          <cell r="C1211" t="str">
            <v>6157</v>
          </cell>
          <cell r="D1211" t="str">
            <v>Grandview Elementary School</v>
          </cell>
          <cell r="E1211">
            <v>2</v>
          </cell>
          <cell r="F1211">
            <v>1</v>
          </cell>
          <cell r="G1211">
            <v>14</v>
          </cell>
          <cell r="H1211">
            <v>34</v>
          </cell>
          <cell r="I1211">
            <v>23</v>
          </cell>
          <cell r="J1211">
            <v>3</v>
          </cell>
          <cell r="K1211">
            <v>365</v>
          </cell>
          <cell r="L1211">
            <v>192</v>
          </cell>
          <cell r="M1211">
            <v>250</v>
          </cell>
          <cell r="N1211">
            <v>442</v>
          </cell>
        </row>
        <row r="1212">
          <cell r="C1212" t="str">
            <v>6162</v>
          </cell>
          <cell r="D1212" t="str">
            <v>Highland Park Elementary School</v>
          </cell>
          <cell r="E1212">
            <v>2</v>
          </cell>
          <cell r="F1212">
            <v>8</v>
          </cell>
          <cell r="G1212">
            <v>24</v>
          </cell>
          <cell r="H1212">
            <v>19</v>
          </cell>
          <cell r="I1212">
            <v>25</v>
          </cell>
          <cell r="K1212">
            <v>294</v>
          </cell>
          <cell r="L1212">
            <v>175</v>
          </cell>
          <cell r="M1212">
            <v>197</v>
          </cell>
          <cell r="N1212">
            <v>372</v>
          </cell>
        </row>
        <row r="1213">
          <cell r="C1213" t="str">
            <v>6164</v>
          </cell>
          <cell r="D1213" t="str">
            <v>Summit Elementary School</v>
          </cell>
          <cell r="E1213">
            <v>3</v>
          </cell>
          <cell r="F1213">
            <v>13</v>
          </cell>
          <cell r="G1213">
            <v>53</v>
          </cell>
          <cell r="H1213">
            <v>45</v>
          </cell>
          <cell r="I1213">
            <v>40</v>
          </cell>
          <cell r="K1213">
            <v>389</v>
          </cell>
          <cell r="L1213">
            <v>274</v>
          </cell>
          <cell r="M1213">
            <v>269</v>
          </cell>
          <cell r="N1213">
            <v>543</v>
          </cell>
        </row>
        <row r="1214">
          <cell r="C1214" t="str">
            <v>6166</v>
          </cell>
          <cell r="D1214" t="str">
            <v>Bloomington High School South</v>
          </cell>
          <cell r="E1214">
            <v>4</v>
          </cell>
          <cell r="F1214">
            <v>68</v>
          </cell>
          <cell r="G1214">
            <v>63</v>
          </cell>
          <cell r="H1214">
            <v>69</v>
          </cell>
          <cell r="I1214">
            <v>98</v>
          </cell>
          <cell r="J1214">
            <v>1</v>
          </cell>
          <cell r="K1214">
            <v>1412</v>
          </cell>
          <cell r="L1214">
            <v>1339</v>
          </cell>
          <cell r="M1214">
            <v>376</v>
          </cell>
          <cell r="N1214">
            <v>1715</v>
          </cell>
        </row>
        <row r="1215">
          <cell r="C1215" t="str">
            <v>6168</v>
          </cell>
          <cell r="D1215" t="str">
            <v>Bloomington High School North</v>
          </cell>
          <cell r="E1215">
            <v>6</v>
          </cell>
          <cell r="F1215">
            <v>76</v>
          </cell>
          <cell r="G1215">
            <v>86</v>
          </cell>
          <cell r="H1215">
            <v>92</v>
          </cell>
          <cell r="I1215">
            <v>113</v>
          </cell>
          <cell r="J1215">
            <v>1</v>
          </cell>
          <cell r="K1215">
            <v>1278</v>
          </cell>
          <cell r="L1215">
            <v>1138</v>
          </cell>
          <cell r="M1215">
            <v>514</v>
          </cell>
          <cell r="N1215">
            <v>1652</v>
          </cell>
        </row>
        <row r="1216">
          <cell r="C1216" t="str">
            <v>6170</v>
          </cell>
          <cell r="D1216" t="str">
            <v>Tri-North Middle School</v>
          </cell>
          <cell r="E1216">
            <v>3</v>
          </cell>
          <cell r="F1216">
            <v>29</v>
          </cell>
          <cell r="G1216">
            <v>33</v>
          </cell>
          <cell r="H1216">
            <v>21</v>
          </cell>
          <cell r="I1216">
            <v>45</v>
          </cell>
          <cell r="K1216">
            <v>407</v>
          </cell>
          <cell r="L1216">
            <v>355</v>
          </cell>
          <cell r="M1216">
            <v>183</v>
          </cell>
          <cell r="N1216">
            <v>538</v>
          </cell>
        </row>
        <row r="1217">
          <cell r="C1217" t="str">
            <v>6172</v>
          </cell>
          <cell r="D1217" t="str">
            <v>Lora L Batchelor Middle School</v>
          </cell>
          <cell r="E1217">
            <v>1</v>
          </cell>
          <cell r="F1217">
            <v>5</v>
          </cell>
          <cell r="G1217">
            <v>31</v>
          </cell>
          <cell r="H1217">
            <v>43</v>
          </cell>
          <cell r="I1217">
            <v>39</v>
          </cell>
          <cell r="J1217">
            <v>1</v>
          </cell>
          <cell r="K1217">
            <v>387</v>
          </cell>
          <cell r="L1217">
            <v>285</v>
          </cell>
          <cell r="M1217">
            <v>222</v>
          </cell>
          <cell r="N1217">
            <v>507</v>
          </cell>
        </row>
        <row r="1218">
          <cell r="C1218" t="str">
            <v>6173</v>
          </cell>
          <cell r="D1218" t="str">
            <v>Binford Elementary School</v>
          </cell>
          <cell r="F1218">
            <v>70</v>
          </cell>
          <cell r="G1218">
            <v>17</v>
          </cell>
          <cell r="H1218">
            <v>28</v>
          </cell>
          <cell r="I1218">
            <v>29</v>
          </cell>
          <cell r="K1218">
            <v>392</v>
          </cell>
          <cell r="L1218">
            <v>455</v>
          </cell>
          <cell r="M1218">
            <v>81</v>
          </cell>
          <cell r="N1218">
            <v>536</v>
          </cell>
        </row>
        <row r="1219">
          <cell r="C1219" t="str">
            <v>6181</v>
          </cell>
          <cell r="D1219" t="str">
            <v>Arlington Heights Elementary Sch</v>
          </cell>
          <cell r="E1219">
            <v>1</v>
          </cell>
          <cell r="F1219">
            <v>4</v>
          </cell>
          <cell r="G1219">
            <v>31</v>
          </cell>
          <cell r="H1219">
            <v>10</v>
          </cell>
          <cell r="I1219">
            <v>28</v>
          </cell>
          <cell r="K1219">
            <v>242</v>
          </cell>
          <cell r="L1219">
            <v>129</v>
          </cell>
          <cell r="M1219">
            <v>187</v>
          </cell>
          <cell r="N1219">
            <v>316</v>
          </cell>
        </row>
        <row r="1220">
          <cell r="C1220" t="str">
            <v>6187</v>
          </cell>
          <cell r="D1220" t="str">
            <v>Childs Elementary School</v>
          </cell>
          <cell r="F1220">
            <v>45</v>
          </cell>
          <cell r="G1220">
            <v>12</v>
          </cell>
          <cell r="H1220">
            <v>17</v>
          </cell>
          <cell r="I1220">
            <v>35</v>
          </cell>
          <cell r="K1220">
            <v>398</v>
          </cell>
          <cell r="L1220">
            <v>472</v>
          </cell>
          <cell r="M1220">
            <v>35</v>
          </cell>
          <cell r="N1220">
            <v>507</v>
          </cell>
        </row>
        <row r="1221">
          <cell r="C1221" t="str">
            <v>6189</v>
          </cell>
          <cell r="D1221" t="str">
            <v>Clear Creek Elementary School</v>
          </cell>
          <cell r="E1221">
            <v>1</v>
          </cell>
          <cell r="F1221">
            <v>1</v>
          </cell>
          <cell r="G1221">
            <v>10</v>
          </cell>
          <cell r="H1221">
            <v>18</v>
          </cell>
          <cell r="I1221">
            <v>27</v>
          </cell>
          <cell r="K1221">
            <v>369</v>
          </cell>
          <cell r="L1221">
            <v>248</v>
          </cell>
          <cell r="M1221">
            <v>178</v>
          </cell>
          <cell r="N1221">
            <v>426</v>
          </cell>
        </row>
        <row r="1222">
          <cell r="C1222" t="str">
            <v>6197</v>
          </cell>
          <cell r="D1222" t="str">
            <v>Fairview Elementary School</v>
          </cell>
          <cell r="F1222">
            <v>1</v>
          </cell>
          <cell r="G1222">
            <v>49</v>
          </cell>
          <cell r="H1222">
            <v>34</v>
          </cell>
          <cell r="I1222">
            <v>49</v>
          </cell>
          <cell r="K1222">
            <v>196</v>
          </cell>
          <cell r="L1222">
            <v>46</v>
          </cell>
          <cell r="M1222">
            <v>283</v>
          </cell>
          <cell r="N1222">
            <v>329</v>
          </cell>
        </row>
        <row r="1223">
          <cell r="C1223" t="str">
            <v>6202</v>
          </cell>
          <cell r="D1223" t="str">
            <v>The Acad of Sci &amp; Entrepreneurship</v>
          </cell>
          <cell r="E1223">
            <v>1</v>
          </cell>
          <cell r="F1223">
            <v>2</v>
          </cell>
          <cell r="G1223">
            <v>4</v>
          </cell>
          <cell r="H1223">
            <v>9</v>
          </cell>
          <cell r="I1223">
            <v>5</v>
          </cell>
          <cell r="K1223">
            <v>88</v>
          </cell>
          <cell r="L1223">
            <v>69</v>
          </cell>
          <cell r="M1223">
            <v>40</v>
          </cell>
          <cell r="N1223">
            <v>109</v>
          </cell>
        </row>
        <row r="1224">
          <cell r="C1224" t="str">
            <v>6213</v>
          </cell>
          <cell r="D1224" t="str">
            <v>Marlin Elementary School</v>
          </cell>
          <cell r="G1224">
            <v>2</v>
          </cell>
          <cell r="H1224">
            <v>7</v>
          </cell>
          <cell r="I1224">
            <v>4</v>
          </cell>
          <cell r="K1224">
            <v>206</v>
          </cell>
          <cell r="L1224">
            <v>156</v>
          </cell>
          <cell r="M1224">
            <v>63</v>
          </cell>
          <cell r="N1224">
            <v>219</v>
          </cell>
        </row>
        <row r="1225">
          <cell r="C1225" t="str">
            <v>6217</v>
          </cell>
          <cell r="D1225" t="str">
            <v>Rogers Elementary School</v>
          </cell>
          <cell r="E1225">
            <v>1</v>
          </cell>
          <cell r="F1225">
            <v>54</v>
          </cell>
          <cell r="G1225">
            <v>13</v>
          </cell>
          <cell r="H1225">
            <v>17</v>
          </cell>
          <cell r="I1225">
            <v>25</v>
          </cell>
          <cell r="K1225">
            <v>269</v>
          </cell>
          <cell r="L1225">
            <v>318</v>
          </cell>
          <cell r="M1225">
            <v>61</v>
          </cell>
          <cell r="N1225">
            <v>379</v>
          </cell>
        </row>
        <row r="1226">
          <cell r="C1226" t="str">
            <v>6220</v>
          </cell>
          <cell r="D1226" t="str">
            <v>Bloomington Graduation School</v>
          </cell>
          <cell r="G1226">
            <v>8</v>
          </cell>
          <cell r="H1226">
            <v>2</v>
          </cell>
          <cell r="I1226">
            <v>5</v>
          </cell>
          <cell r="K1226">
            <v>44</v>
          </cell>
          <cell r="L1226">
            <v>23</v>
          </cell>
          <cell r="M1226">
            <v>36</v>
          </cell>
          <cell r="N1226">
            <v>59</v>
          </cell>
        </row>
        <row r="1227">
          <cell r="C1227" t="str">
            <v>6223</v>
          </cell>
          <cell r="D1227" t="str">
            <v>Jackson Creek Middle School</v>
          </cell>
          <cell r="F1227">
            <v>38</v>
          </cell>
          <cell r="G1227">
            <v>22</v>
          </cell>
          <cell r="H1227">
            <v>28</v>
          </cell>
          <cell r="I1227">
            <v>33</v>
          </cell>
          <cell r="K1227">
            <v>440</v>
          </cell>
          <cell r="L1227">
            <v>424</v>
          </cell>
          <cell r="M1227">
            <v>137</v>
          </cell>
          <cell r="N1227">
            <v>561</v>
          </cell>
        </row>
        <row r="1228">
          <cell r="C1228" t="str">
            <v>6225</v>
          </cell>
          <cell r="D1228" t="str">
            <v>Templeton Elementary School</v>
          </cell>
          <cell r="E1228">
            <v>1</v>
          </cell>
          <cell r="F1228">
            <v>8</v>
          </cell>
          <cell r="G1228">
            <v>62</v>
          </cell>
          <cell r="H1228">
            <v>50</v>
          </cell>
          <cell r="I1228">
            <v>55</v>
          </cell>
          <cell r="J1228">
            <v>2</v>
          </cell>
          <cell r="K1228">
            <v>354</v>
          </cell>
          <cell r="L1228">
            <v>217</v>
          </cell>
          <cell r="M1228">
            <v>315</v>
          </cell>
          <cell r="N1228">
            <v>532</v>
          </cell>
        </row>
        <row r="1229">
          <cell r="C1229" t="str">
            <v>6226</v>
          </cell>
          <cell r="D1229" t="str">
            <v>University Elementary School</v>
          </cell>
          <cell r="F1229">
            <v>136</v>
          </cell>
          <cell r="G1229">
            <v>37</v>
          </cell>
          <cell r="H1229">
            <v>28</v>
          </cell>
          <cell r="I1229">
            <v>53</v>
          </cell>
          <cell r="K1229">
            <v>406</v>
          </cell>
          <cell r="L1229">
            <v>446</v>
          </cell>
          <cell r="M1229">
            <v>214</v>
          </cell>
          <cell r="N1229">
            <v>660</v>
          </cell>
        </row>
        <row r="1230">
          <cell r="C1230" t="str">
            <v>6240</v>
          </cell>
          <cell r="D1230" t="str">
            <v>Pleasant Hill Elementary School</v>
          </cell>
          <cell r="E1230">
            <v>1</v>
          </cell>
          <cell r="F1230">
            <v>2</v>
          </cell>
          <cell r="H1230">
            <v>12</v>
          </cell>
          <cell r="I1230">
            <v>5</v>
          </cell>
          <cell r="K1230">
            <v>283</v>
          </cell>
          <cell r="L1230">
            <v>194</v>
          </cell>
          <cell r="M1230">
            <v>109</v>
          </cell>
          <cell r="N1230">
            <v>303</v>
          </cell>
        </row>
        <row r="1231">
          <cell r="C1231" t="str">
            <v>6243</v>
          </cell>
          <cell r="D1231" t="str">
            <v>Lester B Sommer Elementary School</v>
          </cell>
          <cell r="E1231">
            <v>2</v>
          </cell>
          <cell r="F1231">
            <v>1</v>
          </cell>
          <cell r="G1231">
            <v>1</v>
          </cell>
          <cell r="H1231">
            <v>32</v>
          </cell>
          <cell r="I1231">
            <v>7</v>
          </cell>
          <cell r="K1231">
            <v>246</v>
          </cell>
          <cell r="L1231">
            <v>151</v>
          </cell>
          <cell r="M1231">
            <v>138</v>
          </cell>
          <cell r="N1231">
            <v>289</v>
          </cell>
        </row>
        <row r="1232">
          <cell r="C1232" t="str">
            <v>6244</v>
          </cell>
          <cell r="D1232" t="str">
            <v>Northridge Middle School</v>
          </cell>
          <cell r="F1232">
            <v>5</v>
          </cell>
          <cell r="H1232">
            <v>12</v>
          </cell>
          <cell r="I1232">
            <v>12</v>
          </cell>
          <cell r="K1232">
            <v>376</v>
          </cell>
          <cell r="L1232">
            <v>229</v>
          </cell>
          <cell r="M1232">
            <v>176</v>
          </cell>
          <cell r="N1232">
            <v>405</v>
          </cell>
        </row>
        <row r="1233">
          <cell r="C1233" t="str">
            <v>6246</v>
          </cell>
          <cell r="D1233" t="str">
            <v>Sugar Creek Elementary School</v>
          </cell>
          <cell r="F1233">
            <v>3</v>
          </cell>
          <cell r="G1233">
            <v>2</v>
          </cell>
          <cell r="H1233">
            <v>15</v>
          </cell>
          <cell r="I1233">
            <v>6</v>
          </cell>
          <cell r="K1233">
            <v>260</v>
          </cell>
          <cell r="L1233">
            <v>178</v>
          </cell>
          <cell r="M1233">
            <v>108</v>
          </cell>
          <cell r="N1233">
            <v>286</v>
          </cell>
        </row>
        <row r="1234">
          <cell r="C1234" t="str">
            <v>6271</v>
          </cell>
          <cell r="D1234" t="str">
            <v>North Montgomery High School</v>
          </cell>
          <cell r="E1234">
            <v>1</v>
          </cell>
          <cell r="G1234">
            <v>4</v>
          </cell>
          <cell r="H1234">
            <v>19</v>
          </cell>
          <cell r="I1234">
            <v>11</v>
          </cell>
          <cell r="K1234">
            <v>585</v>
          </cell>
          <cell r="L1234">
            <v>424</v>
          </cell>
          <cell r="M1234">
            <v>196</v>
          </cell>
          <cell r="N1234">
            <v>620</v>
          </cell>
        </row>
        <row r="1235">
          <cell r="C1235" t="str">
            <v>6233</v>
          </cell>
          <cell r="D1235" t="str">
            <v>Ladoga Elementary School</v>
          </cell>
          <cell r="F1235">
            <v>2</v>
          </cell>
          <cell r="G1235">
            <v>1</v>
          </cell>
          <cell r="H1235">
            <v>5</v>
          </cell>
          <cell r="I1235">
            <v>19</v>
          </cell>
          <cell r="K1235">
            <v>192</v>
          </cell>
          <cell r="L1235">
            <v>106</v>
          </cell>
          <cell r="M1235">
            <v>113</v>
          </cell>
          <cell r="N1235">
            <v>219</v>
          </cell>
        </row>
        <row r="1236">
          <cell r="C1236" t="str">
            <v>6257</v>
          </cell>
          <cell r="D1236" t="str">
            <v>Southmont Sr High School</v>
          </cell>
          <cell r="F1236">
            <v>2</v>
          </cell>
          <cell r="G1236">
            <v>2</v>
          </cell>
          <cell r="H1236">
            <v>8</v>
          </cell>
          <cell r="I1236">
            <v>9</v>
          </cell>
          <cell r="K1236">
            <v>529</v>
          </cell>
          <cell r="L1236">
            <v>382</v>
          </cell>
          <cell r="M1236">
            <v>168</v>
          </cell>
          <cell r="N1236">
            <v>550</v>
          </cell>
        </row>
        <row r="1237">
          <cell r="C1237" t="str">
            <v>6258</v>
          </cell>
          <cell r="D1237" t="str">
            <v>Walnut Elementary School</v>
          </cell>
          <cell r="H1237">
            <v>4</v>
          </cell>
          <cell r="I1237">
            <v>3</v>
          </cell>
          <cell r="K1237">
            <v>157</v>
          </cell>
          <cell r="L1237">
            <v>88</v>
          </cell>
          <cell r="M1237">
            <v>76</v>
          </cell>
          <cell r="N1237">
            <v>164</v>
          </cell>
        </row>
        <row r="1238">
          <cell r="C1238" t="str">
            <v>6261</v>
          </cell>
          <cell r="D1238" t="str">
            <v>Southmont Jr High School</v>
          </cell>
          <cell r="G1238">
            <v>1</v>
          </cell>
          <cell r="H1238">
            <v>9</v>
          </cell>
          <cell r="I1238">
            <v>11</v>
          </cell>
          <cell r="K1238">
            <v>224</v>
          </cell>
          <cell r="L1238">
            <v>156</v>
          </cell>
          <cell r="M1238">
            <v>89</v>
          </cell>
          <cell r="N1238">
            <v>245</v>
          </cell>
        </row>
        <row r="1239">
          <cell r="C1239" t="str">
            <v>6269</v>
          </cell>
          <cell r="D1239" t="str">
            <v>New Market Elementary School</v>
          </cell>
          <cell r="E1239">
            <v>1</v>
          </cell>
          <cell r="F1239">
            <v>2</v>
          </cell>
          <cell r="G1239">
            <v>1</v>
          </cell>
          <cell r="H1239">
            <v>19</v>
          </cell>
          <cell r="I1239">
            <v>16</v>
          </cell>
          <cell r="K1239">
            <v>463</v>
          </cell>
          <cell r="L1239">
            <v>320</v>
          </cell>
          <cell r="M1239">
            <v>182</v>
          </cell>
          <cell r="N1239">
            <v>502</v>
          </cell>
        </row>
        <row r="1240">
          <cell r="C1240" t="str">
            <v>6277</v>
          </cell>
          <cell r="D1240" t="str">
            <v>Crawfordsville Sr High School</v>
          </cell>
          <cell r="E1240">
            <v>2</v>
          </cell>
          <cell r="F1240">
            <v>6</v>
          </cell>
          <cell r="G1240">
            <v>10</v>
          </cell>
          <cell r="H1240">
            <v>107</v>
          </cell>
          <cell r="I1240">
            <v>22</v>
          </cell>
          <cell r="K1240">
            <v>555</v>
          </cell>
          <cell r="L1240">
            <v>340</v>
          </cell>
          <cell r="M1240">
            <v>362</v>
          </cell>
          <cell r="N1240">
            <v>702</v>
          </cell>
        </row>
        <row r="1241">
          <cell r="C1241" t="str">
            <v>6281</v>
          </cell>
          <cell r="D1241" t="str">
            <v>Crawfordsville Middle School</v>
          </cell>
          <cell r="E1241">
            <v>1</v>
          </cell>
          <cell r="F1241">
            <v>13</v>
          </cell>
          <cell r="G1241">
            <v>14</v>
          </cell>
          <cell r="H1241">
            <v>87</v>
          </cell>
          <cell r="I1241">
            <v>20</v>
          </cell>
          <cell r="K1241">
            <v>407</v>
          </cell>
          <cell r="L1241">
            <v>193</v>
          </cell>
          <cell r="M1241">
            <v>349</v>
          </cell>
          <cell r="N1241">
            <v>542</v>
          </cell>
        </row>
        <row r="1242">
          <cell r="C1242" t="str">
            <v>6289</v>
          </cell>
          <cell r="D1242" t="str">
            <v>Mollie B Hoover Elementary School</v>
          </cell>
          <cell r="F1242">
            <v>3</v>
          </cell>
          <cell r="G1242">
            <v>5</v>
          </cell>
          <cell r="H1242">
            <v>53</v>
          </cell>
          <cell r="I1242">
            <v>19</v>
          </cell>
          <cell r="K1242">
            <v>284</v>
          </cell>
          <cell r="L1242">
            <v>135</v>
          </cell>
          <cell r="M1242">
            <v>229</v>
          </cell>
          <cell r="N1242">
            <v>364</v>
          </cell>
        </row>
        <row r="1243">
          <cell r="C1243" t="str">
            <v>6293</v>
          </cell>
          <cell r="D1243" t="str">
            <v>Laura Hose Elementary School</v>
          </cell>
          <cell r="F1243">
            <v>2</v>
          </cell>
          <cell r="G1243">
            <v>18</v>
          </cell>
          <cell r="H1243">
            <v>65</v>
          </cell>
          <cell r="I1243">
            <v>3</v>
          </cell>
          <cell r="J1243">
            <v>1</v>
          </cell>
          <cell r="K1243">
            <v>334</v>
          </cell>
          <cell r="L1243">
            <v>157</v>
          </cell>
          <cell r="M1243">
            <v>266</v>
          </cell>
          <cell r="N1243">
            <v>423</v>
          </cell>
        </row>
        <row r="1244">
          <cell r="C1244" t="str">
            <v>6301</v>
          </cell>
          <cell r="D1244" t="str">
            <v>Meredith Nicholson Elementary Sch</v>
          </cell>
          <cell r="F1244">
            <v>5</v>
          </cell>
          <cell r="G1244">
            <v>9</v>
          </cell>
          <cell r="H1244">
            <v>81</v>
          </cell>
          <cell r="I1244">
            <v>5</v>
          </cell>
          <cell r="K1244">
            <v>294</v>
          </cell>
          <cell r="L1244">
            <v>134</v>
          </cell>
          <cell r="M1244">
            <v>260</v>
          </cell>
          <cell r="N1244">
            <v>394</v>
          </cell>
        </row>
        <row r="1245">
          <cell r="C1245" t="str">
            <v>6305</v>
          </cell>
          <cell r="D1245" t="str">
            <v>Anna Willson School</v>
          </cell>
          <cell r="G1245">
            <v>1</v>
          </cell>
          <cell r="H1245">
            <v>38</v>
          </cell>
          <cell r="I1245">
            <v>2</v>
          </cell>
          <cell r="K1245">
            <v>100</v>
          </cell>
          <cell r="L1245">
            <v>55</v>
          </cell>
          <cell r="M1245">
            <v>86</v>
          </cell>
          <cell r="N1245">
            <v>141</v>
          </cell>
        </row>
        <row r="1246">
          <cell r="C1246" t="str">
            <v>6315</v>
          </cell>
          <cell r="D1246" t="str">
            <v>Monrovia Middle School</v>
          </cell>
          <cell r="E1246">
            <v>1</v>
          </cell>
          <cell r="F1246">
            <v>1</v>
          </cell>
          <cell r="G1246">
            <v>6</v>
          </cell>
          <cell r="H1246">
            <v>12</v>
          </cell>
          <cell r="I1246">
            <v>8</v>
          </cell>
          <cell r="K1246">
            <v>327</v>
          </cell>
          <cell r="L1246">
            <v>219</v>
          </cell>
          <cell r="M1246">
            <v>136</v>
          </cell>
          <cell r="N1246">
            <v>355</v>
          </cell>
        </row>
        <row r="1247">
          <cell r="C1247" t="str">
            <v>6321</v>
          </cell>
          <cell r="D1247" t="str">
            <v>Monrovia High School</v>
          </cell>
          <cell r="E1247">
            <v>1</v>
          </cell>
          <cell r="F1247">
            <v>5</v>
          </cell>
          <cell r="G1247">
            <v>3</v>
          </cell>
          <cell r="H1247">
            <v>7</v>
          </cell>
          <cell r="I1247">
            <v>9</v>
          </cell>
          <cell r="K1247">
            <v>502</v>
          </cell>
          <cell r="L1247">
            <v>380</v>
          </cell>
          <cell r="M1247">
            <v>147</v>
          </cell>
          <cell r="N1247">
            <v>527</v>
          </cell>
        </row>
        <row r="1248">
          <cell r="C1248" t="str">
            <v>6323</v>
          </cell>
          <cell r="D1248" t="str">
            <v>Monrovia Elementary School</v>
          </cell>
          <cell r="G1248">
            <v>5</v>
          </cell>
          <cell r="H1248">
            <v>17</v>
          </cell>
          <cell r="I1248">
            <v>17</v>
          </cell>
          <cell r="K1248">
            <v>622</v>
          </cell>
          <cell r="L1248">
            <v>365</v>
          </cell>
          <cell r="M1248">
            <v>296</v>
          </cell>
          <cell r="N1248">
            <v>661</v>
          </cell>
        </row>
        <row r="1249">
          <cell r="C1249" t="str">
            <v>6325</v>
          </cell>
          <cell r="D1249" t="str">
            <v>Eminence Jr-Sr High School</v>
          </cell>
          <cell r="E1249">
            <v>1</v>
          </cell>
          <cell r="H1249">
            <v>2</v>
          </cell>
          <cell r="I1249">
            <v>2</v>
          </cell>
          <cell r="K1249">
            <v>215</v>
          </cell>
          <cell r="L1249">
            <v>130</v>
          </cell>
          <cell r="M1249">
            <v>90</v>
          </cell>
          <cell r="N1249">
            <v>220</v>
          </cell>
        </row>
        <row r="1250">
          <cell r="C1250" t="str">
            <v>6327</v>
          </cell>
          <cell r="D1250" t="str">
            <v>Eminence Elementary School</v>
          </cell>
          <cell r="G1250">
            <v>1</v>
          </cell>
          <cell r="H1250">
            <v>4</v>
          </cell>
          <cell r="I1250">
            <v>1</v>
          </cell>
          <cell r="K1250">
            <v>150</v>
          </cell>
          <cell r="L1250">
            <v>82</v>
          </cell>
          <cell r="M1250">
            <v>74</v>
          </cell>
          <cell r="N1250">
            <v>156</v>
          </cell>
        </row>
        <row r="1251">
          <cell r="C1251" t="str">
            <v>6309</v>
          </cell>
          <cell r="D1251" t="str">
            <v>Green Township Elementary School</v>
          </cell>
          <cell r="G1251">
            <v>1</v>
          </cell>
          <cell r="H1251">
            <v>3</v>
          </cell>
          <cell r="I1251">
            <v>2</v>
          </cell>
          <cell r="K1251">
            <v>219</v>
          </cell>
          <cell r="L1251">
            <v>170</v>
          </cell>
          <cell r="M1251">
            <v>55</v>
          </cell>
          <cell r="N1251">
            <v>225</v>
          </cell>
        </row>
        <row r="1252">
          <cell r="C1252" t="str">
            <v>6329</v>
          </cell>
          <cell r="D1252" t="str">
            <v>Martinsville High School</v>
          </cell>
          <cell r="E1252">
            <v>6</v>
          </cell>
          <cell r="F1252">
            <v>13</v>
          </cell>
          <cell r="G1252">
            <v>9</v>
          </cell>
          <cell r="H1252">
            <v>19</v>
          </cell>
          <cell r="I1252">
            <v>25</v>
          </cell>
          <cell r="J1252">
            <v>1</v>
          </cell>
          <cell r="K1252">
            <v>1442</v>
          </cell>
          <cell r="L1252">
            <v>880</v>
          </cell>
          <cell r="M1252">
            <v>635</v>
          </cell>
          <cell r="N1252">
            <v>1515</v>
          </cell>
        </row>
        <row r="1253">
          <cell r="C1253" t="str">
            <v>6332</v>
          </cell>
          <cell r="D1253" t="str">
            <v>John R. Wooden Middle School</v>
          </cell>
          <cell r="E1253">
            <v>4</v>
          </cell>
          <cell r="F1253">
            <v>7</v>
          </cell>
          <cell r="G1253">
            <v>6</v>
          </cell>
          <cell r="H1253">
            <v>18</v>
          </cell>
          <cell r="I1253">
            <v>15</v>
          </cell>
          <cell r="J1253">
            <v>2</v>
          </cell>
          <cell r="K1253">
            <v>689</v>
          </cell>
          <cell r="L1253">
            <v>401</v>
          </cell>
          <cell r="M1253">
            <v>340</v>
          </cell>
          <cell r="N1253">
            <v>741</v>
          </cell>
        </row>
        <row r="1254">
          <cell r="C1254" t="str">
            <v>6334</v>
          </cell>
          <cell r="D1254" t="str">
            <v>Bell Intermediate Academy</v>
          </cell>
          <cell r="F1254">
            <v>1</v>
          </cell>
          <cell r="G1254">
            <v>4</v>
          </cell>
          <cell r="H1254">
            <v>3</v>
          </cell>
          <cell r="I1254">
            <v>11</v>
          </cell>
          <cell r="K1254">
            <v>326</v>
          </cell>
          <cell r="L1254">
            <v>167</v>
          </cell>
          <cell r="M1254">
            <v>178</v>
          </cell>
          <cell r="N1254">
            <v>345</v>
          </cell>
        </row>
        <row r="1255">
          <cell r="C1255" t="str">
            <v>6337</v>
          </cell>
          <cell r="D1255" t="str">
            <v>Brooklyn Elementary School</v>
          </cell>
          <cell r="E1255">
            <v>1</v>
          </cell>
          <cell r="F1255">
            <v>1</v>
          </cell>
          <cell r="G1255">
            <v>1</v>
          </cell>
          <cell r="H1255">
            <v>5</v>
          </cell>
          <cell r="I1255">
            <v>3</v>
          </cell>
          <cell r="K1255">
            <v>195</v>
          </cell>
          <cell r="L1255">
            <v>94</v>
          </cell>
          <cell r="M1255">
            <v>112</v>
          </cell>
          <cell r="N1255">
            <v>206</v>
          </cell>
        </row>
        <row r="1256">
          <cell r="C1256" t="str">
            <v>6341</v>
          </cell>
          <cell r="D1256" t="str">
            <v>Centerton Elementary School</v>
          </cell>
          <cell r="F1256">
            <v>2</v>
          </cell>
          <cell r="G1256">
            <v>4</v>
          </cell>
          <cell r="H1256">
            <v>3</v>
          </cell>
          <cell r="I1256">
            <v>1</v>
          </cell>
          <cell r="K1256">
            <v>209</v>
          </cell>
          <cell r="L1256">
            <v>148</v>
          </cell>
          <cell r="M1256">
            <v>71</v>
          </cell>
          <cell r="N1256">
            <v>219</v>
          </cell>
        </row>
        <row r="1257">
          <cell r="C1257" t="str">
            <v>6344</v>
          </cell>
          <cell r="D1257" t="str">
            <v>South Elementary School</v>
          </cell>
          <cell r="E1257">
            <v>1</v>
          </cell>
          <cell r="F1257">
            <v>1</v>
          </cell>
          <cell r="G1257">
            <v>5</v>
          </cell>
          <cell r="H1257">
            <v>16</v>
          </cell>
          <cell r="I1257">
            <v>7</v>
          </cell>
          <cell r="K1257">
            <v>343</v>
          </cell>
          <cell r="L1257">
            <v>187</v>
          </cell>
          <cell r="M1257">
            <v>186</v>
          </cell>
          <cell r="N1257">
            <v>373</v>
          </cell>
        </row>
        <row r="1258">
          <cell r="C1258" t="str">
            <v>6349</v>
          </cell>
          <cell r="D1258" t="str">
            <v>Charles L Smith Elementary School</v>
          </cell>
          <cell r="F1258">
            <v>1</v>
          </cell>
          <cell r="G1258">
            <v>3</v>
          </cell>
          <cell r="H1258">
            <v>8</v>
          </cell>
          <cell r="I1258">
            <v>7</v>
          </cell>
          <cell r="K1258">
            <v>356</v>
          </cell>
          <cell r="L1258">
            <v>133</v>
          </cell>
          <cell r="M1258">
            <v>242</v>
          </cell>
          <cell r="N1258">
            <v>375</v>
          </cell>
        </row>
        <row r="1259">
          <cell r="C1259" t="str">
            <v>6357</v>
          </cell>
          <cell r="D1259" t="str">
            <v>Paragon Elementary School</v>
          </cell>
          <cell r="E1259">
            <v>2</v>
          </cell>
          <cell r="F1259">
            <v>1</v>
          </cell>
          <cell r="G1259">
            <v>1</v>
          </cell>
          <cell r="H1259">
            <v>1</v>
          </cell>
          <cell r="I1259">
            <v>5</v>
          </cell>
          <cell r="K1259">
            <v>238</v>
          </cell>
          <cell r="L1259">
            <v>91</v>
          </cell>
          <cell r="M1259">
            <v>157</v>
          </cell>
          <cell r="N1259">
            <v>248</v>
          </cell>
        </row>
        <row r="1260">
          <cell r="C1260" t="str">
            <v>6361</v>
          </cell>
          <cell r="D1260" t="str">
            <v>Poston Road Elementary School</v>
          </cell>
          <cell r="G1260">
            <v>2</v>
          </cell>
          <cell r="I1260">
            <v>10</v>
          </cell>
          <cell r="K1260">
            <v>386</v>
          </cell>
          <cell r="L1260">
            <v>157</v>
          </cell>
          <cell r="M1260">
            <v>241</v>
          </cell>
          <cell r="N1260">
            <v>398</v>
          </cell>
        </row>
        <row r="1261">
          <cell r="C1261" t="str">
            <v>6369</v>
          </cell>
          <cell r="D1261" t="str">
            <v>Mooresville High School</v>
          </cell>
          <cell r="E1261">
            <v>7</v>
          </cell>
          <cell r="F1261">
            <v>3</v>
          </cell>
          <cell r="G1261">
            <v>6</v>
          </cell>
          <cell r="H1261">
            <v>35</v>
          </cell>
          <cell r="I1261">
            <v>51</v>
          </cell>
          <cell r="J1261">
            <v>2</v>
          </cell>
          <cell r="K1261">
            <v>1298</v>
          </cell>
          <cell r="L1261">
            <v>960</v>
          </cell>
          <cell r="M1261">
            <v>442</v>
          </cell>
          <cell r="N1261">
            <v>1402</v>
          </cell>
        </row>
        <row r="1262">
          <cell r="C1262" t="str">
            <v>6373</v>
          </cell>
          <cell r="D1262" t="str">
            <v>Paul Hadley Middle School</v>
          </cell>
          <cell r="E1262">
            <v>1</v>
          </cell>
          <cell r="F1262">
            <v>6</v>
          </cell>
          <cell r="G1262">
            <v>4</v>
          </cell>
          <cell r="H1262">
            <v>14</v>
          </cell>
          <cell r="I1262">
            <v>28</v>
          </cell>
          <cell r="K1262">
            <v>646</v>
          </cell>
          <cell r="L1262">
            <v>420</v>
          </cell>
          <cell r="M1262">
            <v>279</v>
          </cell>
          <cell r="N1262">
            <v>699</v>
          </cell>
        </row>
        <row r="1263">
          <cell r="C1263" t="str">
            <v>6375</v>
          </cell>
          <cell r="D1263" t="str">
            <v>Neil Armstrong Elementary School</v>
          </cell>
          <cell r="E1263">
            <v>2</v>
          </cell>
          <cell r="F1263">
            <v>4</v>
          </cell>
          <cell r="G1263">
            <v>2</v>
          </cell>
          <cell r="H1263">
            <v>8</v>
          </cell>
          <cell r="I1263">
            <v>10</v>
          </cell>
          <cell r="K1263">
            <v>511</v>
          </cell>
          <cell r="L1263">
            <v>258</v>
          </cell>
          <cell r="M1263">
            <v>279</v>
          </cell>
          <cell r="N1263">
            <v>537</v>
          </cell>
        </row>
        <row r="1264">
          <cell r="C1264" t="str">
            <v>6381</v>
          </cell>
          <cell r="D1264" t="str">
            <v>Newby Memorial Elementary School</v>
          </cell>
          <cell r="E1264">
            <v>3</v>
          </cell>
          <cell r="G1264">
            <v>2</v>
          </cell>
          <cell r="H1264">
            <v>10</v>
          </cell>
          <cell r="I1264">
            <v>14</v>
          </cell>
          <cell r="K1264">
            <v>305</v>
          </cell>
          <cell r="L1264">
            <v>143</v>
          </cell>
          <cell r="M1264">
            <v>191</v>
          </cell>
          <cell r="N1264">
            <v>334</v>
          </cell>
        </row>
        <row r="1265">
          <cell r="C1265" t="str">
            <v>6385</v>
          </cell>
          <cell r="D1265" t="str">
            <v>North Madison Elementary School</v>
          </cell>
          <cell r="E1265">
            <v>2</v>
          </cell>
          <cell r="F1265">
            <v>2</v>
          </cell>
          <cell r="G1265">
            <v>9</v>
          </cell>
          <cell r="H1265">
            <v>26</v>
          </cell>
          <cell r="I1265">
            <v>16</v>
          </cell>
          <cell r="K1265">
            <v>587</v>
          </cell>
          <cell r="L1265">
            <v>348</v>
          </cell>
          <cell r="M1265">
            <v>294</v>
          </cell>
          <cell r="N1265">
            <v>642</v>
          </cell>
        </row>
        <row r="1266">
          <cell r="C1266" t="str">
            <v>6387</v>
          </cell>
          <cell r="D1266" t="str">
            <v>Northwood Elementary School</v>
          </cell>
          <cell r="E1266">
            <v>1</v>
          </cell>
          <cell r="F1266">
            <v>2</v>
          </cell>
          <cell r="I1266">
            <v>21</v>
          </cell>
          <cell r="J1266">
            <v>1</v>
          </cell>
          <cell r="K1266">
            <v>497</v>
          </cell>
          <cell r="L1266">
            <v>306</v>
          </cell>
          <cell r="M1266">
            <v>216</v>
          </cell>
          <cell r="N1266">
            <v>522</v>
          </cell>
        </row>
        <row r="1267">
          <cell r="C1267" t="str">
            <v>6393</v>
          </cell>
          <cell r="D1267" t="str">
            <v>Waverly Elementary School</v>
          </cell>
          <cell r="G1267">
            <v>2</v>
          </cell>
          <cell r="H1267">
            <v>5</v>
          </cell>
          <cell r="I1267">
            <v>7</v>
          </cell>
          <cell r="K1267">
            <v>302</v>
          </cell>
          <cell r="L1267">
            <v>203</v>
          </cell>
          <cell r="M1267">
            <v>113</v>
          </cell>
          <cell r="N1267">
            <v>316</v>
          </cell>
        </row>
        <row r="1268">
          <cell r="C1268" t="str">
            <v>6397</v>
          </cell>
          <cell r="D1268" t="str">
            <v>Morocco Elementary School</v>
          </cell>
          <cell r="E1268">
            <v>1</v>
          </cell>
          <cell r="H1268">
            <v>10</v>
          </cell>
          <cell r="I1268">
            <v>3</v>
          </cell>
          <cell r="K1268">
            <v>160</v>
          </cell>
          <cell r="L1268">
            <v>71</v>
          </cell>
          <cell r="M1268">
            <v>103</v>
          </cell>
          <cell r="N1268">
            <v>174</v>
          </cell>
        </row>
        <row r="1269">
          <cell r="C1269" t="str">
            <v>6405</v>
          </cell>
          <cell r="D1269" t="str">
            <v>Lake Village Elementary School</v>
          </cell>
          <cell r="E1269">
            <v>2</v>
          </cell>
          <cell r="H1269">
            <v>12</v>
          </cell>
          <cell r="I1269">
            <v>3</v>
          </cell>
          <cell r="J1269">
            <v>2</v>
          </cell>
          <cell r="K1269">
            <v>198</v>
          </cell>
          <cell r="L1269">
            <v>110</v>
          </cell>
          <cell r="M1269">
            <v>107</v>
          </cell>
          <cell r="N1269">
            <v>217</v>
          </cell>
        </row>
        <row r="1270">
          <cell r="C1270" t="str">
            <v>6409</v>
          </cell>
          <cell r="D1270" t="str">
            <v>Lincoln Elementary School</v>
          </cell>
          <cell r="G1270">
            <v>1</v>
          </cell>
          <cell r="H1270">
            <v>43</v>
          </cell>
          <cell r="I1270">
            <v>1</v>
          </cell>
          <cell r="K1270">
            <v>299</v>
          </cell>
          <cell r="L1270">
            <v>131</v>
          </cell>
          <cell r="M1270">
            <v>213</v>
          </cell>
          <cell r="N1270">
            <v>344</v>
          </cell>
        </row>
        <row r="1271">
          <cell r="C1271" t="str">
            <v>6411</v>
          </cell>
          <cell r="D1271" t="str">
            <v>North Newton Jr-Sr High School</v>
          </cell>
          <cell r="E1271">
            <v>5</v>
          </cell>
          <cell r="F1271">
            <v>3</v>
          </cell>
          <cell r="H1271">
            <v>31</v>
          </cell>
          <cell r="I1271">
            <v>12</v>
          </cell>
          <cell r="K1271">
            <v>601</v>
          </cell>
          <cell r="L1271">
            <v>369</v>
          </cell>
          <cell r="M1271">
            <v>283</v>
          </cell>
          <cell r="N1271">
            <v>652</v>
          </cell>
        </row>
        <row r="1272">
          <cell r="C1272" t="str">
            <v>6417</v>
          </cell>
          <cell r="D1272" t="str">
            <v>South Newton Senior High School</v>
          </cell>
          <cell r="G1272">
            <v>3</v>
          </cell>
          <cell r="H1272">
            <v>25</v>
          </cell>
          <cell r="I1272">
            <v>3</v>
          </cell>
          <cell r="K1272">
            <v>189</v>
          </cell>
          <cell r="L1272">
            <v>111</v>
          </cell>
          <cell r="M1272">
            <v>109</v>
          </cell>
          <cell r="N1272">
            <v>220</v>
          </cell>
        </row>
        <row r="1273">
          <cell r="C1273" t="str">
            <v>6431</v>
          </cell>
          <cell r="D1273" t="str">
            <v>South Newton Elementary School</v>
          </cell>
          <cell r="G1273">
            <v>1</v>
          </cell>
          <cell r="H1273">
            <v>57</v>
          </cell>
          <cell r="I1273">
            <v>7</v>
          </cell>
          <cell r="J1273">
            <v>2</v>
          </cell>
          <cell r="K1273">
            <v>366</v>
          </cell>
          <cell r="L1273">
            <v>147</v>
          </cell>
          <cell r="M1273">
            <v>286</v>
          </cell>
          <cell r="N1273">
            <v>433</v>
          </cell>
        </row>
        <row r="1274">
          <cell r="C1274" t="str">
            <v>6433</v>
          </cell>
          <cell r="D1274" t="str">
            <v>South Newton Middle School</v>
          </cell>
          <cell r="G1274">
            <v>3</v>
          </cell>
          <cell r="H1274">
            <v>19</v>
          </cell>
          <cell r="I1274">
            <v>4</v>
          </cell>
          <cell r="K1274">
            <v>173</v>
          </cell>
          <cell r="L1274">
            <v>84</v>
          </cell>
          <cell r="M1274">
            <v>115</v>
          </cell>
          <cell r="N1274">
            <v>199</v>
          </cell>
        </row>
        <row r="1275">
          <cell r="C1275" t="str">
            <v>6442</v>
          </cell>
          <cell r="D1275" t="str">
            <v>Wolf Lake Elementary School</v>
          </cell>
          <cell r="E1275">
            <v>1</v>
          </cell>
          <cell r="F1275">
            <v>4</v>
          </cell>
          <cell r="G1275">
            <v>1</v>
          </cell>
          <cell r="H1275">
            <v>6</v>
          </cell>
          <cell r="I1275">
            <v>5</v>
          </cell>
          <cell r="K1275">
            <v>234</v>
          </cell>
          <cell r="L1275">
            <v>138</v>
          </cell>
          <cell r="M1275">
            <v>113</v>
          </cell>
          <cell r="N1275">
            <v>251</v>
          </cell>
        </row>
        <row r="1276">
          <cell r="C1276" t="str">
            <v>6453</v>
          </cell>
          <cell r="D1276" t="str">
            <v>Central Noble Junior Senior HS</v>
          </cell>
          <cell r="G1276">
            <v>2</v>
          </cell>
          <cell r="H1276">
            <v>12</v>
          </cell>
          <cell r="I1276">
            <v>17</v>
          </cell>
          <cell r="J1276">
            <v>1</v>
          </cell>
          <cell r="K1276">
            <v>638</v>
          </cell>
          <cell r="L1276">
            <v>420</v>
          </cell>
          <cell r="M1276">
            <v>250</v>
          </cell>
          <cell r="N1276">
            <v>670</v>
          </cell>
        </row>
        <row r="1277">
          <cell r="C1277" t="str">
            <v>6454</v>
          </cell>
          <cell r="D1277" t="str">
            <v>Albion Elementary School</v>
          </cell>
          <cell r="E1277">
            <v>1</v>
          </cell>
          <cell r="G1277">
            <v>1</v>
          </cell>
          <cell r="H1277">
            <v>7</v>
          </cell>
          <cell r="I1277">
            <v>11</v>
          </cell>
          <cell r="K1277">
            <v>279</v>
          </cell>
          <cell r="L1277">
            <v>171</v>
          </cell>
          <cell r="M1277">
            <v>128</v>
          </cell>
          <cell r="N1277">
            <v>299</v>
          </cell>
        </row>
        <row r="1278">
          <cell r="C1278" t="str">
            <v>6457</v>
          </cell>
          <cell r="D1278" t="str">
            <v>Avilla Elementary School</v>
          </cell>
          <cell r="G1278">
            <v>2</v>
          </cell>
          <cell r="H1278">
            <v>16</v>
          </cell>
          <cell r="I1278">
            <v>7</v>
          </cell>
          <cell r="K1278">
            <v>405</v>
          </cell>
          <cell r="L1278">
            <v>266</v>
          </cell>
          <cell r="M1278">
            <v>164</v>
          </cell>
          <cell r="N1278">
            <v>430</v>
          </cell>
        </row>
        <row r="1279">
          <cell r="C1279" t="str">
            <v>6458</v>
          </cell>
          <cell r="D1279" t="str">
            <v>East Noble High School</v>
          </cell>
          <cell r="E1279">
            <v>1</v>
          </cell>
          <cell r="F1279">
            <v>16</v>
          </cell>
          <cell r="G1279">
            <v>9</v>
          </cell>
          <cell r="H1279">
            <v>78</v>
          </cell>
          <cell r="I1279">
            <v>17</v>
          </cell>
          <cell r="J1279">
            <v>1</v>
          </cell>
          <cell r="K1279">
            <v>1143</v>
          </cell>
          <cell r="L1279">
            <v>826</v>
          </cell>
          <cell r="M1279">
            <v>439</v>
          </cell>
          <cell r="N1279">
            <v>1265</v>
          </cell>
        </row>
        <row r="1280">
          <cell r="C1280" t="str">
            <v>6461</v>
          </cell>
          <cell r="D1280" t="str">
            <v>East Noble Middle School</v>
          </cell>
          <cell r="F1280">
            <v>3</v>
          </cell>
          <cell r="G1280">
            <v>3</v>
          </cell>
          <cell r="H1280">
            <v>40</v>
          </cell>
          <cell r="I1280">
            <v>7</v>
          </cell>
          <cell r="J1280">
            <v>1</v>
          </cell>
          <cell r="K1280">
            <v>505</v>
          </cell>
          <cell r="L1280">
            <v>295</v>
          </cell>
          <cell r="M1280">
            <v>264</v>
          </cell>
          <cell r="N1280">
            <v>559</v>
          </cell>
        </row>
        <row r="1281">
          <cell r="C1281" t="str">
            <v>6465</v>
          </cell>
          <cell r="D1281" t="str">
            <v>Rome City Elementary School</v>
          </cell>
          <cell r="H1281">
            <v>8</v>
          </cell>
          <cell r="I1281">
            <v>3</v>
          </cell>
          <cell r="K1281">
            <v>318</v>
          </cell>
          <cell r="L1281">
            <v>121</v>
          </cell>
          <cell r="M1281">
            <v>208</v>
          </cell>
          <cell r="N1281">
            <v>329</v>
          </cell>
        </row>
        <row r="1282">
          <cell r="C1282" t="str">
            <v>6477</v>
          </cell>
          <cell r="D1282" t="str">
            <v>North Side Elementary School</v>
          </cell>
          <cell r="E1282">
            <v>1</v>
          </cell>
          <cell r="F1282">
            <v>3</v>
          </cell>
          <cell r="H1282">
            <v>20</v>
          </cell>
          <cell r="I1282">
            <v>7</v>
          </cell>
          <cell r="J1282">
            <v>1</v>
          </cell>
          <cell r="K1282">
            <v>325</v>
          </cell>
          <cell r="L1282">
            <v>156</v>
          </cell>
          <cell r="M1282">
            <v>201</v>
          </cell>
          <cell r="N1282">
            <v>357</v>
          </cell>
        </row>
        <row r="1283">
          <cell r="C1283" t="str">
            <v>6478</v>
          </cell>
          <cell r="D1283" t="str">
            <v>South Side Elementary School</v>
          </cell>
          <cell r="F1283">
            <v>1</v>
          </cell>
          <cell r="G1283">
            <v>2</v>
          </cell>
          <cell r="H1283">
            <v>53</v>
          </cell>
          <cell r="I1283">
            <v>11</v>
          </cell>
          <cell r="K1283">
            <v>364</v>
          </cell>
          <cell r="L1283">
            <v>155</v>
          </cell>
          <cell r="M1283">
            <v>276</v>
          </cell>
          <cell r="N1283">
            <v>431</v>
          </cell>
        </row>
        <row r="1284">
          <cell r="C1284" t="str">
            <v>6485</v>
          </cell>
          <cell r="D1284" t="str">
            <v>Wayne Center Elem School</v>
          </cell>
          <cell r="E1284">
            <v>1</v>
          </cell>
          <cell r="F1284">
            <v>2</v>
          </cell>
          <cell r="G1284">
            <v>3</v>
          </cell>
          <cell r="H1284">
            <v>7</v>
          </cell>
          <cell r="I1284">
            <v>8</v>
          </cell>
          <cell r="K1284">
            <v>286</v>
          </cell>
          <cell r="L1284">
            <v>202</v>
          </cell>
          <cell r="M1284">
            <v>105</v>
          </cell>
          <cell r="N1284">
            <v>307</v>
          </cell>
        </row>
        <row r="1285">
          <cell r="C1285" t="str">
            <v>6489</v>
          </cell>
          <cell r="D1285" t="str">
            <v>West Noble High School</v>
          </cell>
          <cell r="F1285">
            <v>2</v>
          </cell>
          <cell r="G1285">
            <v>4</v>
          </cell>
          <cell r="H1285">
            <v>360</v>
          </cell>
          <cell r="I1285">
            <v>4</v>
          </cell>
          <cell r="K1285">
            <v>360</v>
          </cell>
          <cell r="L1285">
            <v>332</v>
          </cell>
          <cell r="M1285">
            <v>398</v>
          </cell>
          <cell r="N1285">
            <v>730</v>
          </cell>
        </row>
        <row r="1286">
          <cell r="C1286" t="str">
            <v>6491</v>
          </cell>
          <cell r="D1286" t="str">
            <v>West Noble Primary School</v>
          </cell>
          <cell r="E1286">
            <v>1</v>
          </cell>
          <cell r="F1286">
            <v>1</v>
          </cell>
          <cell r="G1286">
            <v>2</v>
          </cell>
          <cell r="H1286">
            <v>189</v>
          </cell>
          <cell r="I1286">
            <v>3</v>
          </cell>
          <cell r="K1286">
            <v>194</v>
          </cell>
          <cell r="L1286">
            <v>153</v>
          </cell>
          <cell r="M1286">
            <v>237</v>
          </cell>
          <cell r="N1286">
            <v>390</v>
          </cell>
        </row>
        <row r="1287">
          <cell r="C1287" t="str">
            <v>6509</v>
          </cell>
          <cell r="D1287" t="str">
            <v>West Noble Middle School</v>
          </cell>
          <cell r="G1287">
            <v>1</v>
          </cell>
          <cell r="H1287">
            <v>370</v>
          </cell>
          <cell r="I1287">
            <v>8</v>
          </cell>
          <cell r="K1287">
            <v>325</v>
          </cell>
          <cell r="L1287">
            <v>267</v>
          </cell>
          <cell r="M1287">
            <v>437</v>
          </cell>
          <cell r="N1287">
            <v>704</v>
          </cell>
        </row>
        <row r="1288">
          <cell r="C1288" t="str">
            <v>6510</v>
          </cell>
          <cell r="D1288" t="str">
            <v>West Noble Elementary School</v>
          </cell>
          <cell r="F1288">
            <v>4</v>
          </cell>
          <cell r="G1288">
            <v>1</v>
          </cell>
          <cell r="H1288">
            <v>292</v>
          </cell>
          <cell r="I1288">
            <v>3</v>
          </cell>
          <cell r="K1288">
            <v>278</v>
          </cell>
          <cell r="L1288">
            <v>209</v>
          </cell>
          <cell r="M1288">
            <v>369</v>
          </cell>
          <cell r="N1288">
            <v>578</v>
          </cell>
        </row>
        <row r="1289">
          <cell r="C1289" t="str">
            <v>6511</v>
          </cell>
          <cell r="D1289" t="str">
            <v>Ohio County Elementary School</v>
          </cell>
          <cell r="F1289">
            <v>2</v>
          </cell>
          <cell r="H1289">
            <v>2</v>
          </cell>
          <cell r="I1289">
            <v>7</v>
          </cell>
          <cell r="K1289">
            <v>338</v>
          </cell>
          <cell r="L1289">
            <v>212</v>
          </cell>
          <cell r="M1289">
            <v>137</v>
          </cell>
          <cell r="N1289">
            <v>349</v>
          </cell>
        </row>
        <row r="1290">
          <cell r="C1290" t="str">
            <v>6512</v>
          </cell>
          <cell r="D1290" t="str">
            <v>Ohio County Middle School</v>
          </cell>
          <cell r="F1290">
            <v>3</v>
          </cell>
          <cell r="G1290">
            <v>1</v>
          </cell>
          <cell r="H1290">
            <v>5</v>
          </cell>
          <cell r="I1290">
            <v>1</v>
          </cell>
          <cell r="K1290">
            <v>178</v>
          </cell>
          <cell r="L1290">
            <v>118</v>
          </cell>
          <cell r="M1290">
            <v>70</v>
          </cell>
          <cell r="N1290">
            <v>188</v>
          </cell>
        </row>
        <row r="1291">
          <cell r="C1291" t="str">
            <v>6513</v>
          </cell>
          <cell r="D1291" t="str">
            <v>Rising Sun High School</v>
          </cell>
          <cell r="F1291">
            <v>3</v>
          </cell>
          <cell r="G1291">
            <v>2</v>
          </cell>
          <cell r="H1291">
            <v>3</v>
          </cell>
          <cell r="I1291">
            <v>2</v>
          </cell>
          <cell r="K1291">
            <v>223</v>
          </cell>
          <cell r="L1291">
            <v>172</v>
          </cell>
          <cell r="M1291">
            <v>61</v>
          </cell>
          <cell r="N1291">
            <v>233</v>
          </cell>
        </row>
        <row r="1292">
          <cell r="C1292" t="str">
            <v>6573</v>
          </cell>
          <cell r="D1292" t="str">
            <v>Orleans Jr-Sr High School</v>
          </cell>
          <cell r="E1292">
            <v>1</v>
          </cell>
          <cell r="H1292">
            <v>1</v>
          </cell>
          <cell r="K1292">
            <v>344</v>
          </cell>
          <cell r="L1292">
            <v>203</v>
          </cell>
          <cell r="M1292">
            <v>143</v>
          </cell>
          <cell r="N1292">
            <v>346</v>
          </cell>
        </row>
        <row r="1293">
          <cell r="C1293" t="str">
            <v>6577</v>
          </cell>
          <cell r="D1293" t="str">
            <v>Orleans Elementary School</v>
          </cell>
          <cell r="F1293">
            <v>1</v>
          </cell>
          <cell r="G1293">
            <v>1</v>
          </cell>
          <cell r="H1293">
            <v>1</v>
          </cell>
          <cell r="I1293">
            <v>7</v>
          </cell>
          <cell r="K1293">
            <v>463</v>
          </cell>
          <cell r="L1293">
            <v>215</v>
          </cell>
          <cell r="M1293">
            <v>258</v>
          </cell>
          <cell r="N1293">
            <v>473</v>
          </cell>
        </row>
        <row r="1294">
          <cell r="C1294" t="str">
            <v>6581</v>
          </cell>
          <cell r="D1294" t="str">
            <v>Paoli Jr &amp; Sr High School</v>
          </cell>
          <cell r="F1294">
            <v>5</v>
          </cell>
          <cell r="G1294">
            <v>3</v>
          </cell>
          <cell r="H1294">
            <v>12</v>
          </cell>
          <cell r="I1294">
            <v>14</v>
          </cell>
          <cell r="K1294">
            <v>651</v>
          </cell>
          <cell r="L1294">
            <v>376</v>
          </cell>
          <cell r="M1294">
            <v>309</v>
          </cell>
          <cell r="N1294">
            <v>685</v>
          </cell>
        </row>
        <row r="1295">
          <cell r="C1295" t="str">
            <v>6587</v>
          </cell>
          <cell r="D1295" t="str">
            <v>Throop Elementary School</v>
          </cell>
          <cell r="E1295">
            <v>2</v>
          </cell>
          <cell r="G1295">
            <v>6</v>
          </cell>
          <cell r="H1295">
            <v>15</v>
          </cell>
          <cell r="I1295">
            <v>16</v>
          </cell>
          <cell r="J1295">
            <v>1</v>
          </cell>
          <cell r="K1295">
            <v>720</v>
          </cell>
          <cell r="L1295">
            <v>347</v>
          </cell>
          <cell r="M1295">
            <v>413</v>
          </cell>
          <cell r="N1295">
            <v>760</v>
          </cell>
        </row>
        <row r="1296">
          <cell r="C1296" t="str">
            <v>6589</v>
          </cell>
          <cell r="D1296" t="str">
            <v>Springs Valley Comm High School</v>
          </cell>
          <cell r="E1296">
            <v>2</v>
          </cell>
          <cell r="G1296">
            <v>22</v>
          </cell>
          <cell r="H1296">
            <v>23</v>
          </cell>
          <cell r="I1296">
            <v>23</v>
          </cell>
          <cell r="J1296">
            <v>1</v>
          </cell>
          <cell r="K1296">
            <v>394</v>
          </cell>
          <cell r="L1296">
            <v>261</v>
          </cell>
          <cell r="M1296">
            <v>204</v>
          </cell>
          <cell r="N1296">
            <v>465</v>
          </cell>
        </row>
        <row r="1297">
          <cell r="C1297" t="str">
            <v>6591</v>
          </cell>
          <cell r="D1297" t="str">
            <v>Springs Valley Elementary School</v>
          </cell>
          <cell r="E1297">
            <v>1</v>
          </cell>
          <cell r="G1297">
            <v>5</v>
          </cell>
          <cell r="H1297">
            <v>11</v>
          </cell>
          <cell r="I1297">
            <v>29</v>
          </cell>
          <cell r="K1297">
            <v>340</v>
          </cell>
          <cell r="L1297">
            <v>193</v>
          </cell>
          <cell r="M1297">
            <v>193</v>
          </cell>
          <cell r="N1297">
            <v>386</v>
          </cell>
        </row>
        <row r="1298">
          <cell r="C1298" t="str">
            <v>6597</v>
          </cell>
          <cell r="D1298" t="str">
            <v>Owen Valley Middle School</v>
          </cell>
          <cell r="E1298">
            <v>2</v>
          </cell>
          <cell r="F1298">
            <v>5</v>
          </cell>
          <cell r="G1298">
            <v>2</v>
          </cell>
          <cell r="H1298">
            <v>3</v>
          </cell>
          <cell r="I1298">
            <v>6</v>
          </cell>
          <cell r="K1298">
            <v>361</v>
          </cell>
          <cell r="L1298">
            <v>191</v>
          </cell>
          <cell r="M1298">
            <v>188</v>
          </cell>
          <cell r="N1298">
            <v>379</v>
          </cell>
        </row>
        <row r="1299">
          <cell r="C1299" t="str">
            <v>6601</v>
          </cell>
          <cell r="D1299" t="str">
            <v>Patricksburg Elementary School</v>
          </cell>
          <cell r="E1299">
            <v>1</v>
          </cell>
          <cell r="H1299">
            <v>1</v>
          </cell>
          <cell r="I1299">
            <v>5</v>
          </cell>
          <cell r="K1299">
            <v>169</v>
          </cell>
          <cell r="L1299">
            <v>50</v>
          </cell>
          <cell r="M1299">
            <v>126</v>
          </cell>
          <cell r="N1299">
            <v>176</v>
          </cell>
        </row>
        <row r="1300">
          <cell r="C1300" t="str">
            <v>6605</v>
          </cell>
          <cell r="D1300" t="str">
            <v>Gosport Elementary School</v>
          </cell>
          <cell r="F1300">
            <v>1</v>
          </cell>
          <cell r="H1300">
            <v>2</v>
          </cell>
          <cell r="I1300">
            <v>7</v>
          </cell>
          <cell r="K1300">
            <v>169</v>
          </cell>
          <cell r="L1300">
            <v>63</v>
          </cell>
          <cell r="M1300">
            <v>116</v>
          </cell>
          <cell r="N1300">
            <v>179</v>
          </cell>
        </row>
        <row r="1301">
          <cell r="C1301" t="str">
            <v>6613</v>
          </cell>
          <cell r="D1301" t="str">
            <v>Owen Valley Community High School</v>
          </cell>
          <cell r="E1301">
            <v>3</v>
          </cell>
          <cell r="F1301">
            <v>6</v>
          </cell>
          <cell r="G1301">
            <v>4</v>
          </cell>
          <cell r="H1301">
            <v>3</v>
          </cell>
          <cell r="I1301">
            <v>16</v>
          </cell>
          <cell r="K1301">
            <v>781</v>
          </cell>
          <cell r="L1301">
            <v>481</v>
          </cell>
          <cell r="M1301">
            <v>332</v>
          </cell>
          <cell r="N1301">
            <v>813</v>
          </cell>
        </row>
        <row r="1302">
          <cell r="C1302" t="str">
            <v>6617</v>
          </cell>
          <cell r="D1302" t="str">
            <v>Spencer Elementary School</v>
          </cell>
          <cell r="F1302">
            <v>4</v>
          </cell>
          <cell r="G1302">
            <v>5</v>
          </cell>
          <cell r="H1302">
            <v>11</v>
          </cell>
          <cell r="I1302">
            <v>18</v>
          </cell>
          <cell r="K1302">
            <v>647</v>
          </cell>
          <cell r="L1302">
            <v>333</v>
          </cell>
          <cell r="M1302">
            <v>352</v>
          </cell>
          <cell r="N1302">
            <v>685</v>
          </cell>
        </row>
        <row r="1303">
          <cell r="C1303" t="str">
            <v>6619</v>
          </cell>
          <cell r="D1303" t="str">
            <v>McCormick's Creek Elementary Sch</v>
          </cell>
          <cell r="E1303">
            <v>3</v>
          </cell>
          <cell r="F1303">
            <v>2</v>
          </cell>
          <cell r="G1303">
            <v>2</v>
          </cell>
          <cell r="H1303">
            <v>9</v>
          </cell>
          <cell r="I1303">
            <v>7</v>
          </cell>
          <cell r="K1303">
            <v>331</v>
          </cell>
          <cell r="L1303">
            <v>177</v>
          </cell>
          <cell r="M1303">
            <v>177</v>
          </cell>
          <cell r="N1303">
            <v>354</v>
          </cell>
        </row>
        <row r="1304">
          <cell r="C1304" t="str">
            <v>6621</v>
          </cell>
          <cell r="D1304" t="str">
            <v>Rosedale Elementary School</v>
          </cell>
          <cell r="E1304">
            <v>1</v>
          </cell>
          <cell r="G1304">
            <v>4</v>
          </cell>
          <cell r="H1304">
            <v>3</v>
          </cell>
          <cell r="I1304">
            <v>5</v>
          </cell>
          <cell r="K1304">
            <v>297</v>
          </cell>
          <cell r="L1304">
            <v>137</v>
          </cell>
          <cell r="M1304">
            <v>173</v>
          </cell>
          <cell r="N1304">
            <v>310</v>
          </cell>
        </row>
        <row r="1305">
          <cell r="C1305" t="str">
            <v>6627</v>
          </cell>
          <cell r="D1305" t="str">
            <v>Riverton Parke Jr-Sr High School</v>
          </cell>
          <cell r="E1305">
            <v>2</v>
          </cell>
          <cell r="G1305">
            <v>3</v>
          </cell>
          <cell r="H1305">
            <v>13</v>
          </cell>
          <cell r="I1305">
            <v>3</v>
          </cell>
          <cell r="J1305">
            <v>1</v>
          </cell>
          <cell r="K1305">
            <v>453</v>
          </cell>
          <cell r="L1305">
            <v>226</v>
          </cell>
          <cell r="M1305">
            <v>249</v>
          </cell>
          <cell r="N1305">
            <v>475</v>
          </cell>
        </row>
        <row r="1306">
          <cell r="C1306" t="str">
            <v>6629</v>
          </cell>
          <cell r="D1306" t="str">
            <v>Montezuma Elementary School</v>
          </cell>
          <cell r="G1306">
            <v>1</v>
          </cell>
          <cell r="H1306">
            <v>22</v>
          </cell>
          <cell r="K1306">
            <v>209</v>
          </cell>
          <cell r="L1306">
            <v>63</v>
          </cell>
          <cell r="M1306">
            <v>169</v>
          </cell>
          <cell r="N1306">
            <v>232</v>
          </cell>
        </row>
        <row r="1307">
          <cell r="C1307" t="str">
            <v>6705</v>
          </cell>
          <cell r="D1307" t="str">
            <v>Perry Central Elementary School</v>
          </cell>
          <cell r="H1307">
            <v>5</v>
          </cell>
          <cell r="I1307">
            <v>15</v>
          </cell>
          <cell r="K1307">
            <v>681</v>
          </cell>
          <cell r="L1307">
            <v>428</v>
          </cell>
          <cell r="M1307">
            <v>273</v>
          </cell>
          <cell r="N1307">
            <v>701</v>
          </cell>
        </row>
        <row r="1308">
          <cell r="C1308" t="str">
            <v>6708</v>
          </cell>
          <cell r="D1308" t="str">
            <v>Perry Central Jr-Sr High School</v>
          </cell>
          <cell r="F1308">
            <v>1</v>
          </cell>
          <cell r="G1308">
            <v>1</v>
          </cell>
          <cell r="H1308">
            <v>7</v>
          </cell>
          <cell r="I1308">
            <v>14</v>
          </cell>
          <cell r="K1308">
            <v>542</v>
          </cell>
          <cell r="L1308">
            <v>365</v>
          </cell>
          <cell r="M1308">
            <v>200</v>
          </cell>
          <cell r="N1308">
            <v>565</v>
          </cell>
        </row>
        <row r="1309">
          <cell r="C1309" t="str">
            <v>6733</v>
          </cell>
          <cell r="D1309" t="str">
            <v>Cannelton Elementary &amp; High School</v>
          </cell>
          <cell r="G1309">
            <v>5</v>
          </cell>
          <cell r="H1309">
            <v>5</v>
          </cell>
          <cell r="I1309">
            <v>7</v>
          </cell>
          <cell r="K1309">
            <v>242</v>
          </cell>
          <cell r="L1309">
            <v>58</v>
          </cell>
          <cell r="M1309">
            <v>201</v>
          </cell>
          <cell r="N1309">
            <v>259</v>
          </cell>
        </row>
        <row r="1310">
          <cell r="C1310" t="str">
            <v>6741</v>
          </cell>
          <cell r="D1310" t="str">
            <v>Tell City Jr-Sr High School</v>
          </cell>
          <cell r="E1310">
            <v>2</v>
          </cell>
          <cell r="F1310">
            <v>12</v>
          </cell>
          <cell r="G1310">
            <v>1</v>
          </cell>
          <cell r="H1310">
            <v>15</v>
          </cell>
          <cell r="I1310">
            <v>21</v>
          </cell>
          <cell r="K1310">
            <v>591</v>
          </cell>
          <cell r="L1310">
            <v>403</v>
          </cell>
          <cell r="M1310">
            <v>239</v>
          </cell>
          <cell r="N1310">
            <v>642</v>
          </cell>
        </row>
        <row r="1311">
          <cell r="C1311" t="str">
            <v>6745</v>
          </cell>
          <cell r="D1311" t="str">
            <v>William Tell Elementary School</v>
          </cell>
          <cell r="E1311">
            <v>4</v>
          </cell>
          <cell r="F1311">
            <v>4</v>
          </cell>
          <cell r="G1311">
            <v>5</v>
          </cell>
          <cell r="H1311">
            <v>20</v>
          </cell>
          <cell r="I1311">
            <v>31</v>
          </cell>
          <cell r="K1311">
            <v>761</v>
          </cell>
          <cell r="L1311">
            <v>410</v>
          </cell>
          <cell r="M1311">
            <v>415</v>
          </cell>
          <cell r="N1311">
            <v>825</v>
          </cell>
        </row>
        <row r="1312">
          <cell r="C1312" t="str">
            <v>6637</v>
          </cell>
          <cell r="D1312" t="str">
            <v>Rockville Jr-Sr High School</v>
          </cell>
          <cell r="E1312">
            <v>2</v>
          </cell>
          <cell r="F1312">
            <v>2</v>
          </cell>
          <cell r="H1312">
            <v>6</v>
          </cell>
          <cell r="I1312">
            <v>7</v>
          </cell>
          <cell r="K1312">
            <v>331</v>
          </cell>
          <cell r="L1312">
            <v>174</v>
          </cell>
          <cell r="M1312">
            <v>174</v>
          </cell>
          <cell r="N1312">
            <v>348</v>
          </cell>
        </row>
        <row r="1313">
          <cell r="C1313" t="str">
            <v>6645</v>
          </cell>
          <cell r="D1313" t="str">
            <v>Rockville Elementary School</v>
          </cell>
          <cell r="E1313">
            <v>1</v>
          </cell>
          <cell r="G1313">
            <v>3</v>
          </cell>
          <cell r="H1313">
            <v>11</v>
          </cell>
          <cell r="I1313">
            <v>11</v>
          </cell>
          <cell r="K1313">
            <v>352</v>
          </cell>
          <cell r="L1313">
            <v>156</v>
          </cell>
          <cell r="M1313">
            <v>222</v>
          </cell>
          <cell r="N1313">
            <v>378</v>
          </cell>
        </row>
        <row r="1314">
          <cell r="C1314" t="str">
            <v>6647</v>
          </cell>
          <cell r="D1314" t="str">
            <v>Turkey Run Elementary School</v>
          </cell>
          <cell r="E1314">
            <v>1</v>
          </cell>
          <cell r="H1314">
            <v>4</v>
          </cell>
          <cell r="I1314">
            <v>5</v>
          </cell>
          <cell r="K1314">
            <v>265</v>
          </cell>
          <cell r="L1314">
            <v>126</v>
          </cell>
          <cell r="M1314">
            <v>149</v>
          </cell>
          <cell r="N1314">
            <v>275</v>
          </cell>
        </row>
        <row r="1315">
          <cell r="C1315" t="str">
            <v>6649</v>
          </cell>
          <cell r="D1315" t="str">
            <v>Turkey Run Jr-Sr High School</v>
          </cell>
          <cell r="H1315">
            <v>3</v>
          </cell>
          <cell r="I1315">
            <v>9</v>
          </cell>
          <cell r="K1315">
            <v>210</v>
          </cell>
          <cell r="L1315">
            <v>104</v>
          </cell>
          <cell r="M1315">
            <v>118</v>
          </cell>
          <cell r="N1315">
            <v>222</v>
          </cell>
        </row>
        <row r="1316">
          <cell r="C1316" t="str">
            <v>6763</v>
          </cell>
          <cell r="D1316" t="str">
            <v>Pike Central High School</v>
          </cell>
          <cell r="E1316">
            <v>1</v>
          </cell>
          <cell r="F1316">
            <v>3</v>
          </cell>
          <cell r="G1316">
            <v>3</v>
          </cell>
          <cell r="H1316">
            <v>14</v>
          </cell>
          <cell r="I1316">
            <v>10</v>
          </cell>
          <cell r="K1316">
            <v>562</v>
          </cell>
          <cell r="L1316">
            <v>391</v>
          </cell>
          <cell r="M1316">
            <v>202</v>
          </cell>
          <cell r="N1316">
            <v>593</v>
          </cell>
        </row>
        <row r="1317">
          <cell r="C1317" t="str">
            <v>6768</v>
          </cell>
          <cell r="D1317" t="str">
            <v>Pike Central Middle School</v>
          </cell>
          <cell r="E1317">
            <v>1</v>
          </cell>
          <cell r="F1317">
            <v>2</v>
          </cell>
          <cell r="G1317">
            <v>4</v>
          </cell>
          <cell r="H1317">
            <v>5</v>
          </cell>
          <cell r="I1317">
            <v>5</v>
          </cell>
          <cell r="K1317">
            <v>404</v>
          </cell>
          <cell r="L1317">
            <v>240</v>
          </cell>
          <cell r="M1317">
            <v>181</v>
          </cell>
          <cell r="N1317">
            <v>421</v>
          </cell>
        </row>
        <row r="1318">
          <cell r="C1318" t="str">
            <v>6808</v>
          </cell>
          <cell r="D1318" t="str">
            <v>Winslow Elementary School</v>
          </cell>
          <cell r="H1318">
            <v>6</v>
          </cell>
          <cell r="I1318">
            <v>13</v>
          </cell>
          <cell r="K1318">
            <v>331</v>
          </cell>
          <cell r="L1318">
            <v>182</v>
          </cell>
          <cell r="M1318">
            <v>168</v>
          </cell>
          <cell r="N1318">
            <v>350</v>
          </cell>
        </row>
        <row r="1319">
          <cell r="C1319" t="str">
            <v>6809</v>
          </cell>
          <cell r="D1319" t="str">
            <v>Petersburg Elementary School</v>
          </cell>
          <cell r="E1319">
            <v>1</v>
          </cell>
          <cell r="G1319">
            <v>2</v>
          </cell>
          <cell r="H1319">
            <v>4</v>
          </cell>
          <cell r="I1319">
            <v>12</v>
          </cell>
          <cell r="K1319">
            <v>486</v>
          </cell>
          <cell r="L1319">
            <v>290</v>
          </cell>
          <cell r="M1319">
            <v>215</v>
          </cell>
          <cell r="N1319">
            <v>505</v>
          </cell>
        </row>
        <row r="1320">
          <cell r="C1320" t="str">
            <v>6813</v>
          </cell>
          <cell r="D1320" t="str">
            <v>Hebron High School</v>
          </cell>
          <cell r="F1320">
            <v>2</v>
          </cell>
          <cell r="G1320">
            <v>5</v>
          </cell>
          <cell r="H1320">
            <v>45</v>
          </cell>
          <cell r="I1320">
            <v>10</v>
          </cell>
          <cell r="K1320">
            <v>308</v>
          </cell>
          <cell r="L1320">
            <v>254</v>
          </cell>
          <cell r="M1320">
            <v>116</v>
          </cell>
          <cell r="N1320">
            <v>370</v>
          </cell>
        </row>
        <row r="1321">
          <cell r="C1321" t="str">
            <v>6814</v>
          </cell>
          <cell r="D1321" t="str">
            <v>Hebron Middle School</v>
          </cell>
          <cell r="F1321">
            <v>2</v>
          </cell>
          <cell r="G1321">
            <v>6</v>
          </cell>
          <cell r="H1321">
            <v>30</v>
          </cell>
          <cell r="I1321">
            <v>7</v>
          </cell>
          <cell r="K1321">
            <v>219</v>
          </cell>
          <cell r="L1321">
            <v>171</v>
          </cell>
          <cell r="M1321">
            <v>93</v>
          </cell>
          <cell r="N1321">
            <v>264</v>
          </cell>
        </row>
        <row r="1322">
          <cell r="C1322" t="str">
            <v>6815</v>
          </cell>
          <cell r="D1322" t="str">
            <v>Hebron Elementary School</v>
          </cell>
          <cell r="E1322">
            <v>3</v>
          </cell>
          <cell r="F1322">
            <v>1</v>
          </cell>
          <cell r="G1322">
            <v>17</v>
          </cell>
          <cell r="H1322">
            <v>59</v>
          </cell>
          <cell r="I1322">
            <v>13</v>
          </cell>
          <cell r="K1322">
            <v>432</v>
          </cell>
          <cell r="L1322">
            <v>330</v>
          </cell>
          <cell r="M1322">
            <v>195</v>
          </cell>
          <cell r="N1322">
            <v>525</v>
          </cell>
        </row>
        <row r="1323">
          <cell r="C1323" t="str">
            <v>6817</v>
          </cell>
          <cell r="D1323" t="str">
            <v>Jackson Elementary School</v>
          </cell>
          <cell r="G1323">
            <v>1</v>
          </cell>
          <cell r="H1323">
            <v>29</v>
          </cell>
          <cell r="I1323">
            <v>2</v>
          </cell>
          <cell r="K1323">
            <v>249</v>
          </cell>
          <cell r="L1323">
            <v>235</v>
          </cell>
          <cell r="M1323">
            <v>46</v>
          </cell>
          <cell r="N1323">
            <v>281</v>
          </cell>
        </row>
        <row r="1324">
          <cell r="C1324" t="str">
            <v>6819</v>
          </cell>
          <cell r="D1324" t="str">
            <v>Brummitt Elementary School</v>
          </cell>
          <cell r="F1324">
            <v>5</v>
          </cell>
          <cell r="G1324">
            <v>9</v>
          </cell>
          <cell r="H1324">
            <v>35</v>
          </cell>
          <cell r="I1324">
            <v>16</v>
          </cell>
          <cell r="K1324">
            <v>268</v>
          </cell>
          <cell r="L1324">
            <v>234</v>
          </cell>
          <cell r="M1324">
            <v>99</v>
          </cell>
          <cell r="N1324">
            <v>333</v>
          </cell>
        </row>
        <row r="1325">
          <cell r="C1325" t="str">
            <v>6821</v>
          </cell>
          <cell r="D1325" t="str">
            <v>Liberty Intermediate School</v>
          </cell>
          <cell r="E1325">
            <v>3</v>
          </cell>
          <cell r="F1325">
            <v>1</v>
          </cell>
          <cell r="H1325">
            <v>42</v>
          </cell>
          <cell r="I1325">
            <v>10</v>
          </cell>
          <cell r="J1325">
            <v>1</v>
          </cell>
          <cell r="K1325">
            <v>298</v>
          </cell>
          <cell r="L1325">
            <v>262</v>
          </cell>
          <cell r="M1325">
            <v>93</v>
          </cell>
          <cell r="N1325">
            <v>355</v>
          </cell>
        </row>
        <row r="1326">
          <cell r="C1326" t="str">
            <v>6823</v>
          </cell>
          <cell r="D1326" t="str">
            <v>Liberty Elementary School</v>
          </cell>
          <cell r="E1326">
            <v>1</v>
          </cell>
          <cell r="F1326">
            <v>3</v>
          </cell>
          <cell r="G1326">
            <v>10</v>
          </cell>
          <cell r="H1326">
            <v>63</v>
          </cell>
          <cell r="I1326">
            <v>27</v>
          </cell>
          <cell r="K1326">
            <v>395</v>
          </cell>
          <cell r="L1326">
            <v>338</v>
          </cell>
          <cell r="M1326">
            <v>161</v>
          </cell>
          <cell r="N1326">
            <v>499</v>
          </cell>
        </row>
        <row r="1327">
          <cell r="C1327" t="str">
            <v>6925</v>
          </cell>
          <cell r="D1327" t="str">
            <v>Chesterton Senior High School</v>
          </cell>
          <cell r="E1327">
            <v>2</v>
          </cell>
          <cell r="F1327">
            <v>37</v>
          </cell>
          <cell r="G1327">
            <v>49</v>
          </cell>
          <cell r="H1327">
            <v>190</v>
          </cell>
          <cell r="I1327">
            <v>68</v>
          </cell>
          <cell r="K1327">
            <v>1731</v>
          </cell>
          <cell r="L1327">
            <v>1604</v>
          </cell>
          <cell r="M1327">
            <v>473</v>
          </cell>
          <cell r="N1327">
            <v>2077</v>
          </cell>
        </row>
        <row r="1328">
          <cell r="C1328" t="str">
            <v>6927</v>
          </cell>
          <cell r="D1328" t="str">
            <v>Westchester Intermediate School</v>
          </cell>
          <cell r="E1328">
            <v>2</v>
          </cell>
          <cell r="F1328">
            <v>11</v>
          </cell>
          <cell r="G1328">
            <v>14</v>
          </cell>
          <cell r="H1328">
            <v>86</v>
          </cell>
          <cell r="I1328">
            <v>16</v>
          </cell>
          <cell r="K1328">
            <v>409</v>
          </cell>
          <cell r="L1328">
            <v>355</v>
          </cell>
          <cell r="M1328">
            <v>183</v>
          </cell>
          <cell r="N1328">
            <v>538</v>
          </cell>
        </row>
        <row r="1329">
          <cell r="C1329" t="str">
            <v>6928</v>
          </cell>
          <cell r="D1329" t="str">
            <v>Bailly Elementary School</v>
          </cell>
          <cell r="F1329">
            <v>5</v>
          </cell>
          <cell r="G1329">
            <v>12</v>
          </cell>
          <cell r="H1329">
            <v>62</v>
          </cell>
          <cell r="I1329">
            <v>17</v>
          </cell>
          <cell r="J1329">
            <v>1</v>
          </cell>
          <cell r="K1329">
            <v>322</v>
          </cell>
          <cell r="L1329">
            <v>259</v>
          </cell>
          <cell r="M1329">
            <v>160</v>
          </cell>
          <cell r="N1329">
            <v>419</v>
          </cell>
        </row>
        <row r="1330">
          <cell r="C1330" t="str">
            <v>6930</v>
          </cell>
          <cell r="D1330" t="str">
            <v>Chesterton Middle School</v>
          </cell>
          <cell r="E1330">
            <v>4</v>
          </cell>
          <cell r="F1330">
            <v>9</v>
          </cell>
          <cell r="G1330">
            <v>18</v>
          </cell>
          <cell r="H1330">
            <v>101</v>
          </cell>
          <cell r="I1330">
            <v>33</v>
          </cell>
          <cell r="K1330">
            <v>819</v>
          </cell>
          <cell r="L1330">
            <v>720</v>
          </cell>
          <cell r="M1330">
            <v>264</v>
          </cell>
          <cell r="N1330">
            <v>984</v>
          </cell>
        </row>
        <row r="1331">
          <cell r="C1331" t="str">
            <v>6941</v>
          </cell>
          <cell r="D1331" t="str">
            <v>Newton Yost Elementary School</v>
          </cell>
          <cell r="F1331">
            <v>4</v>
          </cell>
          <cell r="G1331">
            <v>5</v>
          </cell>
          <cell r="H1331">
            <v>47</v>
          </cell>
          <cell r="I1331">
            <v>19</v>
          </cell>
          <cell r="J1331">
            <v>2</v>
          </cell>
          <cell r="K1331">
            <v>279</v>
          </cell>
          <cell r="L1331">
            <v>243</v>
          </cell>
          <cell r="M1331">
            <v>113</v>
          </cell>
          <cell r="N1331">
            <v>356</v>
          </cell>
        </row>
        <row r="1332">
          <cell r="C1332" t="str">
            <v>6825</v>
          </cell>
          <cell r="D1332" t="str">
            <v>Morgan Township Middle/High School</v>
          </cell>
          <cell r="F1332">
            <v>2</v>
          </cell>
          <cell r="G1332">
            <v>6</v>
          </cell>
          <cell r="H1332">
            <v>23</v>
          </cell>
          <cell r="I1332">
            <v>10</v>
          </cell>
          <cell r="K1332">
            <v>381</v>
          </cell>
          <cell r="L1332">
            <v>372</v>
          </cell>
          <cell r="M1332">
            <v>50</v>
          </cell>
          <cell r="N1332">
            <v>422</v>
          </cell>
        </row>
        <row r="1333">
          <cell r="C1333" t="str">
            <v>6828</v>
          </cell>
          <cell r="D1333" t="str">
            <v>Morgan Township Elementary School</v>
          </cell>
          <cell r="E1333">
            <v>1</v>
          </cell>
          <cell r="F1333">
            <v>1</v>
          </cell>
          <cell r="G1333">
            <v>4</v>
          </cell>
          <cell r="H1333">
            <v>27</v>
          </cell>
          <cell r="I1333">
            <v>7</v>
          </cell>
          <cell r="K1333">
            <v>307</v>
          </cell>
          <cell r="L1333">
            <v>295</v>
          </cell>
          <cell r="M1333">
            <v>52</v>
          </cell>
          <cell r="N1333">
            <v>347</v>
          </cell>
        </row>
        <row r="1334">
          <cell r="C1334" t="str">
            <v>6833</v>
          </cell>
          <cell r="D1334" t="str">
            <v>Kouts Middle/High School</v>
          </cell>
          <cell r="F1334">
            <v>2</v>
          </cell>
          <cell r="H1334">
            <v>27</v>
          </cell>
          <cell r="I1334">
            <v>10</v>
          </cell>
          <cell r="K1334">
            <v>446</v>
          </cell>
          <cell r="L1334">
            <v>363</v>
          </cell>
          <cell r="M1334">
            <v>122</v>
          </cell>
          <cell r="N1334">
            <v>485</v>
          </cell>
        </row>
        <row r="1335">
          <cell r="C1335" t="str">
            <v>6835</v>
          </cell>
          <cell r="D1335" t="str">
            <v>Kouts Elementary School</v>
          </cell>
          <cell r="G1335">
            <v>4</v>
          </cell>
          <cell r="H1335">
            <v>26</v>
          </cell>
          <cell r="I1335">
            <v>7</v>
          </cell>
          <cell r="K1335">
            <v>336</v>
          </cell>
          <cell r="L1335">
            <v>289</v>
          </cell>
          <cell r="M1335">
            <v>84</v>
          </cell>
          <cell r="N1335">
            <v>373</v>
          </cell>
        </row>
        <row r="1336">
          <cell r="C1336" t="str">
            <v>6849</v>
          </cell>
          <cell r="D1336" t="str">
            <v>Washington Twp Middle/High School</v>
          </cell>
          <cell r="E1336">
            <v>3</v>
          </cell>
          <cell r="F1336">
            <v>2</v>
          </cell>
          <cell r="G1336">
            <v>1</v>
          </cell>
          <cell r="H1336">
            <v>58</v>
          </cell>
          <cell r="I1336">
            <v>11</v>
          </cell>
          <cell r="K1336">
            <v>410</v>
          </cell>
          <cell r="L1336">
            <v>386</v>
          </cell>
          <cell r="M1336">
            <v>99</v>
          </cell>
          <cell r="N1336">
            <v>485</v>
          </cell>
        </row>
        <row r="1337">
          <cell r="C1337" t="str">
            <v>6852</v>
          </cell>
          <cell r="D1337" t="str">
            <v>Washington Twp Elementary School</v>
          </cell>
          <cell r="E1337">
            <v>2</v>
          </cell>
          <cell r="F1337">
            <v>4</v>
          </cell>
          <cell r="G1337">
            <v>8</v>
          </cell>
          <cell r="H1337">
            <v>32</v>
          </cell>
          <cell r="I1337">
            <v>6</v>
          </cell>
          <cell r="J1337">
            <v>1</v>
          </cell>
          <cell r="K1337">
            <v>315</v>
          </cell>
          <cell r="L1337">
            <v>286</v>
          </cell>
          <cell r="M1337">
            <v>82</v>
          </cell>
          <cell r="N1337">
            <v>368</v>
          </cell>
        </row>
        <row r="1338">
          <cell r="C1338" t="str">
            <v>6837</v>
          </cell>
          <cell r="D1338" t="str">
            <v>Boone Grove Elementary School</v>
          </cell>
          <cell r="G1338">
            <v>4</v>
          </cell>
          <cell r="H1338">
            <v>32</v>
          </cell>
          <cell r="I1338">
            <v>3</v>
          </cell>
          <cell r="K1338">
            <v>153</v>
          </cell>
          <cell r="L1338">
            <v>150</v>
          </cell>
          <cell r="M1338">
            <v>42</v>
          </cell>
          <cell r="N1338">
            <v>192</v>
          </cell>
        </row>
        <row r="1339">
          <cell r="C1339" t="str">
            <v>6838</v>
          </cell>
          <cell r="D1339" t="str">
            <v>Boone Grove High School</v>
          </cell>
          <cell r="F1339">
            <v>2</v>
          </cell>
          <cell r="G1339">
            <v>12</v>
          </cell>
          <cell r="H1339">
            <v>65</v>
          </cell>
          <cell r="I1339">
            <v>7</v>
          </cell>
          <cell r="K1339">
            <v>417</v>
          </cell>
          <cell r="L1339">
            <v>363</v>
          </cell>
          <cell r="M1339">
            <v>140</v>
          </cell>
          <cell r="N1339">
            <v>503</v>
          </cell>
        </row>
        <row r="1340">
          <cell r="C1340" t="str">
            <v>6839</v>
          </cell>
          <cell r="D1340" t="str">
            <v>Boone Grove Middle School</v>
          </cell>
          <cell r="G1340">
            <v>4</v>
          </cell>
          <cell r="H1340">
            <v>43</v>
          </cell>
          <cell r="I1340">
            <v>6</v>
          </cell>
          <cell r="K1340">
            <v>265</v>
          </cell>
          <cell r="L1340">
            <v>255</v>
          </cell>
          <cell r="M1340">
            <v>63</v>
          </cell>
          <cell r="N1340">
            <v>318</v>
          </cell>
        </row>
        <row r="1341">
          <cell r="C1341" t="str">
            <v>6840</v>
          </cell>
          <cell r="D1341" t="str">
            <v>Porter Lakes Elementary School</v>
          </cell>
          <cell r="G1341">
            <v>9</v>
          </cell>
          <cell r="H1341">
            <v>60</v>
          </cell>
          <cell r="I1341">
            <v>3</v>
          </cell>
          <cell r="K1341">
            <v>275</v>
          </cell>
          <cell r="L1341">
            <v>280</v>
          </cell>
          <cell r="M1341">
            <v>67</v>
          </cell>
          <cell r="N1341">
            <v>347</v>
          </cell>
        </row>
        <row r="1342">
          <cell r="C1342" t="str">
            <v>6841</v>
          </cell>
          <cell r="D1342" t="str">
            <v>Wheeler High School</v>
          </cell>
          <cell r="E1342">
            <v>2</v>
          </cell>
          <cell r="F1342">
            <v>3</v>
          </cell>
          <cell r="G1342">
            <v>7</v>
          </cell>
          <cell r="H1342">
            <v>71</v>
          </cell>
          <cell r="I1342">
            <v>17</v>
          </cell>
          <cell r="K1342">
            <v>453</v>
          </cell>
          <cell r="L1342">
            <v>464</v>
          </cell>
          <cell r="M1342">
            <v>89</v>
          </cell>
          <cell r="N1342">
            <v>553</v>
          </cell>
        </row>
        <row r="1343">
          <cell r="C1343" t="str">
            <v>6843</v>
          </cell>
          <cell r="D1343" t="str">
            <v>Union Township Middle School</v>
          </cell>
          <cell r="E1343">
            <v>3</v>
          </cell>
          <cell r="G1343">
            <v>7</v>
          </cell>
          <cell r="H1343">
            <v>38</v>
          </cell>
          <cell r="I1343">
            <v>11</v>
          </cell>
          <cell r="K1343">
            <v>280</v>
          </cell>
          <cell r="L1343">
            <v>261</v>
          </cell>
          <cell r="M1343">
            <v>78</v>
          </cell>
          <cell r="N1343">
            <v>339</v>
          </cell>
        </row>
        <row r="1344">
          <cell r="C1344" t="str">
            <v>6845</v>
          </cell>
          <cell r="D1344" t="str">
            <v>Union Center Elementary School</v>
          </cell>
          <cell r="E1344">
            <v>1</v>
          </cell>
          <cell r="F1344">
            <v>1</v>
          </cell>
          <cell r="G1344">
            <v>11</v>
          </cell>
          <cell r="H1344">
            <v>38</v>
          </cell>
          <cell r="I1344">
            <v>7</v>
          </cell>
          <cell r="K1344">
            <v>286</v>
          </cell>
          <cell r="L1344">
            <v>283</v>
          </cell>
          <cell r="M1344">
            <v>61</v>
          </cell>
          <cell r="N1344">
            <v>344</v>
          </cell>
        </row>
        <row r="1345">
          <cell r="C1345" t="str">
            <v>6846</v>
          </cell>
          <cell r="D1345" t="str">
            <v>John Simatovich Elementary School</v>
          </cell>
          <cell r="F1345">
            <v>2</v>
          </cell>
          <cell r="G1345">
            <v>8</v>
          </cell>
          <cell r="H1345">
            <v>27</v>
          </cell>
          <cell r="I1345">
            <v>4</v>
          </cell>
          <cell r="K1345">
            <v>178</v>
          </cell>
          <cell r="L1345">
            <v>126</v>
          </cell>
          <cell r="M1345">
            <v>93</v>
          </cell>
          <cell r="N1345">
            <v>219</v>
          </cell>
        </row>
        <row r="1346">
          <cell r="C1346" t="str">
            <v>6853</v>
          </cell>
          <cell r="D1346" t="str">
            <v>Portage High School</v>
          </cell>
          <cell r="E1346">
            <v>5</v>
          </cell>
          <cell r="F1346">
            <v>17</v>
          </cell>
          <cell r="G1346">
            <v>289</v>
          </cell>
          <cell r="H1346">
            <v>541</v>
          </cell>
          <cell r="I1346">
            <v>117</v>
          </cell>
          <cell r="K1346">
            <v>1562</v>
          </cell>
          <cell r="L1346">
            <v>1280</v>
          </cell>
          <cell r="M1346">
            <v>1251</v>
          </cell>
          <cell r="N1346">
            <v>2531</v>
          </cell>
        </row>
        <row r="1347">
          <cell r="C1347" t="str">
            <v>6857</v>
          </cell>
          <cell r="D1347" t="str">
            <v>Wallace Aylesworth Elementary</v>
          </cell>
          <cell r="E1347">
            <v>1</v>
          </cell>
          <cell r="F1347">
            <v>4</v>
          </cell>
          <cell r="G1347">
            <v>63</v>
          </cell>
          <cell r="H1347">
            <v>115</v>
          </cell>
          <cell r="I1347">
            <v>25</v>
          </cell>
          <cell r="K1347">
            <v>275</v>
          </cell>
          <cell r="L1347">
            <v>175</v>
          </cell>
          <cell r="M1347">
            <v>308</v>
          </cell>
          <cell r="N1347">
            <v>483</v>
          </cell>
        </row>
        <row r="1348">
          <cell r="C1348" t="str">
            <v>6859</v>
          </cell>
          <cell r="D1348" t="str">
            <v>William Fegely Middle School</v>
          </cell>
          <cell r="E1348">
            <v>2</v>
          </cell>
          <cell r="F1348">
            <v>4</v>
          </cell>
          <cell r="G1348">
            <v>89</v>
          </cell>
          <cell r="H1348">
            <v>159</v>
          </cell>
          <cell r="I1348">
            <v>35</v>
          </cell>
          <cell r="K1348">
            <v>401</v>
          </cell>
          <cell r="L1348">
            <v>293</v>
          </cell>
          <cell r="M1348">
            <v>397</v>
          </cell>
          <cell r="N1348">
            <v>690</v>
          </cell>
        </row>
        <row r="1349">
          <cell r="C1349" t="str">
            <v>6861</v>
          </cell>
          <cell r="D1349" t="str">
            <v>Crisman Elementary School</v>
          </cell>
          <cell r="F1349">
            <v>2</v>
          </cell>
          <cell r="G1349">
            <v>53</v>
          </cell>
          <cell r="H1349">
            <v>106</v>
          </cell>
          <cell r="I1349">
            <v>16</v>
          </cell>
          <cell r="K1349">
            <v>269</v>
          </cell>
          <cell r="L1349">
            <v>196</v>
          </cell>
          <cell r="M1349">
            <v>250</v>
          </cell>
          <cell r="N1349">
            <v>446</v>
          </cell>
        </row>
        <row r="1350">
          <cell r="C1350" t="str">
            <v>6865</v>
          </cell>
          <cell r="D1350" t="str">
            <v>Central Elementary School</v>
          </cell>
          <cell r="E1350">
            <v>1</v>
          </cell>
          <cell r="F1350">
            <v>3</v>
          </cell>
          <cell r="G1350">
            <v>64</v>
          </cell>
          <cell r="H1350">
            <v>137</v>
          </cell>
          <cell r="I1350">
            <v>39</v>
          </cell>
          <cell r="K1350">
            <v>273</v>
          </cell>
          <cell r="L1350">
            <v>187</v>
          </cell>
          <cell r="M1350">
            <v>330</v>
          </cell>
          <cell r="N1350">
            <v>517</v>
          </cell>
        </row>
        <row r="1351">
          <cell r="C1351" t="str">
            <v>6869</v>
          </cell>
          <cell r="D1351" t="str">
            <v>Ethel R Jones Elementary School</v>
          </cell>
          <cell r="E1351">
            <v>1</v>
          </cell>
          <cell r="F1351">
            <v>3</v>
          </cell>
          <cell r="G1351">
            <v>45</v>
          </cell>
          <cell r="H1351">
            <v>112</v>
          </cell>
          <cell r="I1351">
            <v>13</v>
          </cell>
          <cell r="K1351">
            <v>219</v>
          </cell>
          <cell r="L1351">
            <v>192</v>
          </cell>
          <cell r="M1351">
            <v>201</v>
          </cell>
          <cell r="N1351">
            <v>393</v>
          </cell>
        </row>
        <row r="1352">
          <cell r="C1352" t="str">
            <v>6871</v>
          </cell>
          <cell r="D1352" t="str">
            <v>Willowcreek Middle School</v>
          </cell>
          <cell r="F1352">
            <v>14</v>
          </cell>
          <cell r="G1352">
            <v>126</v>
          </cell>
          <cell r="H1352">
            <v>270</v>
          </cell>
          <cell r="I1352">
            <v>57</v>
          </cell>
          <cell r="K1352">
            <v>629</v>
          </cell>
          <cell r="L1352">
            <v>506</v>
          </cell>
          <cell r="M1352">
            <v>590</v>
          </cell>
          <cell r="N1352">
            <v>1096</v>
          </cell>
        </row>
        <row r="1353">
          <cell r="C1353" t="str">
            <v>6874</v>
          </cell>
          <cell r="D1353" t="str">
            <v>Rowena Kyle Elementary School</v>
          </cell>
          <cell r="F1353">
            <v>6</v>
          </cell>
          <cell r="G1353">
            <v>69</v>
          </cell>
          <cell r="H1353">
            <v>132</v>
          </cell>
          <cell r="I1353">
            <v>18</v>
          </cell>
          <cell r="K1353">
            <v>235</v>
          </cell>
          <cell r="L1353">
            <v>237</v>
          </cell>
          <cell r="M1353">
            <v>223</v>
          </cell>
          <cell r="N1353">
            <v>460</v>
          </cell>
        </row>
        <row r="1354">
          <cell r="C1354" t="str">
            <v>6876</v>
          </cell>
          <cell r="D1354" t="str">
            <v>Paul Saylor Elementary School</v>
          </cell>
          <cell r="G1354">
            <v>35</v>
          </cell>
          <cell r="H1354">
            <v>80</v>
          </cell>
          <cell r="I1354">
            <v>26</v>
          </cell>
          <cell r="K1354">
            <v>201</v>
          </cell>
          <cell r="L1354">
            <v>101</v>
          </cell>
          <cell r="M1354">
            <v>241</v>
          </cell>
          <cell r="N1354">
            <v>342</v>
          </cell>
        </row>
        <row r="1355">
          <cell r="C1355" t="str">
            <v>6877</v>
          </cell>
          <cell r="D1355" t="str">
            <v>George L Myers Elementary School</v>
          </cell>
          <cell r="F1355">
            <v>5</v>
          </cell>
          <cell r="G1355">
            <v>34</v>
          </cell>
          <cell r="H1355">
            <v>98</v>
          </cell>
          <cell r="I1355">
            <v>26</v>
          </cell>
          <cell r="J1355">
            <v>1</v>
          </cell>
          <cell r="K1355">
            <v>223</v>
          </cell>
          <cell r="L1355">
            <v>169</v>
          </cell>
          <cell r="M1355">
            <v>218</v>
          </cell>
          <cell r="N1355">
            <v>387</v>
          </cell>
        </row>
        <row r="1356">
          <cell r="C1356" t="str">
            <v>6879</v>
          </cell>
          <cell r="D1356" t="str">
            <v>South Haven Elementary School</v>
          </cell>
          <cell r="F1356">
            <v>2</v>
          </cell>
          <cell r="G1356">
            <v>28</v>
          </cell>
          <cell r="H1356">
            <v>68</v>
          </cell>
          <cell r="I1356">
            <v>14</v>
          </cell>
          <cell r="K1356">
            <v>260</v>
          </cell>
          <cell r="L1356">
            <v>168</v>
          </cell>
          <cell r="M1356">
            <v>204</v>
          </cell>
          <cell r="N1356">
            <v>372</v>
          </cell>
        </row>
        <row r="1357">
          <cell r="C1357" t="str">
            <v>6881</v>
          </cell>
          <cell r="D1357" t="str">
            <v>Valparaiso High School</v>
          </cell>
          <cell r="E1357">
            <v>5</v>
          </cell>
          <cell r="F1357">
            <v>48</v>
          </cell>
          <cell r="G1357">
            <v>68</v>
          </cell>
          <cell r="H1357">
            <v>170</v>
          </cell>
          <cell r="I1357">
            <v>72</v>
          </cell>
          <cell r="K1357">
            <v>1719</v>
          </cell>
          <cell r="L1357">
            <v>1620</v>
          </cell>
          <cell r="M1357">
            <v>462</v>
          </cell>
          <cell r="N1357">
            <v>2082</v>
          </cell>
        </row>
        <row r="1358">
          <cell r="C1358" t="str">
            <v>6885</v>
          </cell>
          <cell r="D1358" t="str">
            <v>Benjamin Franklin Middle School</v>
          </cell>
          <cell r="F1358">
            <v>17</v>
          </cell>
          <cell r="G1358">
            <v>17</v>
          </cell>
          <cell r="H1358">
            <v>57</v>
          </cell>
          <cell r="I1358">
            <v>28</v>
          </cell>
          <cell r="J1358">
            <v>1</v>
          </cell>
          <cell r="K1358">
            <v>609</v>
          </cell>
          <cell r="L1358">
            <v>606</v>
          </cell>
          <cell r="M1358">
            <v>123</v>
          </cell>
          <cell r="N1358">
            <v>729</v>
          </cell>
        </row>
        <row r="1359">
          <cell r="C1359" t="str">
            <v>6887</v>
          </cell>
          <cell r="D1359" t="str">
            <v>Thomas Jefferson Middle School</v>
          </cell>
          <cell r="E1359">
            <v>1</v>
          </cell>
          <cell r="F1359">
            <v>15</v>
          </cell>
          <cell r="G1359">
            <v>37</v>
          </cell>
          <cell r="H1359">
            <v>69</v>
          </cell>
          <cell r="I1359">
            <v>29</v>
          </cell>
          <cell r="K1359">
            <v>474</v>
          </cell>
          <cell r="L1359">
            <v>406</v>
          </cell>
          <cell r="M1359">
            <v>219</v>
          </cell>
          <cell r="N1359">
            <v>625</v>
          </cell>
        </row>
        <row r="1360">
          <cell r="C1360" t="str">
            <v>6888</v>
          </cell>
          <cell r="D1360" t="str">
            <v>Thomas Jefferson Elementary School</v>
          </cell>
          <cell r="F1360">
            <v>6</v>
          </cell>
          <cell r="G1360">
            <v>19</v>
          </cell>
          <cell r="H1360">
            <v>64</v>
          </cell>
          <cell r="I1360">
            <v>14</v>
          </cell>
          <cell r="K1360">
            <v>201</v>
          </cell>
          <cell r="L1360">
            <v>152</v>
          </cell>
          <cell r="M1360">
            <v>152</v>
          </cell>
          <cell r="N1360">
            <v>304</v>
          </cell>
        </row>
        <row r="1361">
          <cell r="C1361" t="str">
            <v>6891</v>
          </cell>
          <cell r="D1361" t="str">
            <v>Central Elementary School</v>
          </cell>
          <cell r="F1361">
            <v>10</v>
          </cell>
          <cell r="G1361">
            <v>16</v>
          </cell>
          <cell r="H1361">
            <v>63</v>
          </cell>
          <cell r="I1361">
            <v>22</v>
          </cell>
          <cell r="K1361">
            <v>250</v>
          </cell>
          <cell r="L1361">
            <v>229</v>
          </cell>
          <cell r="M1361">
            <v>132</v>
          </cell>
          <cell r="N1361">
            <v>361</v>
          </cell>
        </row>
        <row r="1362">
          <cell r="C1362" t="str">
            <v>6893</v>
          </cell>
          <cell r="D1362" t="str">
            <v>Flint Lake Elementary School</v>
          </cell>
          <cell r="E1362">
            <v>1</v>
          </cell>
          <cell r="F1362">
            <v>6</v>
          </cell>
          <cell r="G1362">
            <v>47</v>
          </cell>
          <cell r="H1362">
            <v>75</v>
          </cell>
          <cell r="I1362">
            <v>45</v>
          </cell>
          <cell r="K1362">
            <v>388</v>
          </cell>
          <cell r="L1362">
            <v>327</v>
          </cell>
          <cell r="M1362">
            <v>235</v>
          </cell>
          <cell r="N1362">
            <v>562</v>
          </cell>
        </row>
        <row r="1363">
          <cell r="C1363" t="str">
            <v>6897</v>
          </cell>
          <cell r="D1363" t="str">
            <v>Cooks Corners Elementary School</v>
          </cell>
          <cell r="F1363">
            <v>12</v>
          </cell>
          <cell r="G1363">
            <v>2</v>
          </cell>
          <cell r="H1363">
            <v>23</v>
          </cell>
          <cell r="I1363">
            <v>9</v>
          </cell>
          <cell r="K1363">
            <v>235</v>
          </cell>
          <cell r="L1363">
            <v>223</v>
          </cell>
          <cell r="M1363">
            <v>58</v>
          </cell>
          <cell r="N1363">
            <v>281</v>
          </cell>
        </row>
        <row r="1364">
          <cell r="C1364" t="str">
            <v>6909</v>
          </cell>
          <cell r="D1364" t="str">
            <v>Hayes Leonard Elementary School</v>
          </cell>
          <cell r="F1364">
            <v>5</v>
          </cell>
          <cell r="G1364">
            <v>5</v>
          </cell>
          <cell r="H1364">
            <v>30</v>
          </cell>
          <cell r="I1364">
            <v>9</v>
          </cell>
          <cell r="K1364">
            <v>308</v>
          </cell>
          <cell r="L1364">
            <v>314</v>
          </cell>
          <cell r="M1364">
            <v>43</v>
          </cell>
          <cell r="N1364">
            <v>357</v>
          </cell>
        </row>
        <row r="1365">
          <cell r="C1365" t="str">
            <v>6913</v>
          </cell>
          <cell r="D1365" t="str">
            <v>Memorial Elementary School</v>
          </cell>
          <cell r="F1365">
            <v>1</v>
          </cell>
          <cell r="G1365">
            <v>7</v>
          </cell>
          <cell r="H1365">
            <v>37</v>
          </cell>
          <cell r="I1365">
            <v>15</v>
          </cell>
          <cell r="K1365">
            <v>283</v>
          </cell>
          <cell r="L1365">
            <v>276</v>
          </cell>
          <cell r="M1365">
            <v>67</v>
          </cell>
          <cell r="N1365">
            <v>343</v>
          </cell>
        </row>
        <row r="1366">
          <cell r="C1366" t="str">
            <v>6917</v>
          </cell>
          <cell r="D1366" t="str">
            <v>Northview Elementary School</v>
          </cell>
          <cell r="F1366">
            <v>9</v>
          </cell>
          <cell r="G1366">
            <v>11</v>
          </cell>
          <cell r="H1366">
            <v>26</v>
          </cell>
          <cell r="I1366">
            <v>16</v>
          </cell>
          <cell r="K1366">
            <v>274</v>
          </cell>
          <cell r="L1366">
            <v>286</v>
          </cell>
          <cell r="M1366">
            <v>50</v>
          </cell>
          <cell r="N1366">
            <v>336</v>
          </cell>
        </row>
        <row r="1367">
          <cell r="C1367" t="str">
            <v>6921</v>
          </cell>
          <cell r="D1367" t="str">
            <v>Parkview Elementary School</v>
          </cell>
          <cell r="F1367">
            <v>4</v>
          </cell>
          <cell r="G1367">
            <v>6</v>
          </cell>
          <cell r="H1367">
            <v>47</v>
          </cell>
          <cell r="I1367">
            <v>13</v>
          </cell>
          <cell r="K1367">
            <v>211</v>
          </cell>
          <cell r="L1367">
            <v>167</v>
          </cell>
          <cell r="M1367">
            <v>114</v>
          </cell>
          <cell r="N1367">
            <v>281</v>
          </cell>
        </row>
        <row r="1368">
          <cell r="C1368" t="str">
            <v>6949</v>
          </cell>
          <cell r="D1368" t="str">
            <v>Mount Vernon High School</v>
          </cell>
          <cell r="E1368">
            <v>2</v>
          </cell>
          <cell r="F1368">
            <v>2</v>
          </cell>
          <cell r="G1368">
            <v>11</v>
          </cell>
          <cell r="H1368">
            <v>16</v>
          </cell>
          <cell r="I1368">
            <v>30</v>
          </cell>
          <cell r="K1368">
            <v>599</v>
          </cell>
          <cell r="L1368">
            <v>462</v>
          </cell>
          <cell r="M1368">
            <v>198</v>
          </cell>
          <cell r="N1368">
            <v>660</v>
          </cell>
        </row>
        <row r="1369">
          <cell r="C1369" t="str">
            <v>6953</v>
          </cell>
          <cell r="D1369" t="str">
            <v>Mount Vernon Jr High School</v>
          </cell>
          <cell r="F1369">
            <v>3</v>
          </cell>
          <cell r="G1369">
            <v>5</v>
          </cell>
          <cell r="H1369">
            <v>10</v>
          </cell>
          <cell r="I1369">
            <v>22</v>
          </cell>
          <cell r="K1369">
            <v>425</v>
          </cell>
          <cell r="L1369">
            <v>299</v>
          </cell>
          <cell r="M1369">
            <v>166</v>
          </cell>
          <cell r="N1369">
            <v>465</v>
          </cell>
        </row>
        <row r="1370">
          <cell r="C1370" t="str">
            <v>6961</v>
          </cell>
          <cell r="D1370" t="str">
            <v>West Elementary School</v>
          </cell>
          <cell r="E1370">
            <v>2</v>
          </cell>
          <cell r="F1370">
            <v>1</v>
          </cell>
          <cell r="G1370">
            <v>16</v>
          </cell>
          <cell r="H1370">
            <v>25</v>
          </cell>
          <cell r="I1370">
            <v>25</v>
          </cell>
          <cell r="K1370">
            <v>304</v>
          </cell>
          <cell r="L1370">
            <v>145</v>
          </cell>
          <cell r="M1370">
            <v>228</v>
          </cell>
          <cell r="N1370">
            <v>373</v>
          </cell>
        </row>
        <row r="1371">
          <cell r="C1371" t="str">
            <v>6965</v>
          </cell>
          <cell r="D1371" t="str">
            <v>Farmersville Elementary School</v>
          </cell>
          <cell r="F1371">
            <v>2</v>
          </cell>
          <cell r="G1371">
            <v>2</v>
          </cell>
          <cell r="H1371">
            <v>2</v>
          </cell>
          <cell r="I1371">
            <v>5</v>
          </cell>
          <cell r="K1371">
            <v>263</v>
          </cell>
          <cell r="L1371">
            <v>200</v>
          </cell>
          <cell r="M1371">
            <v>74</v>
          </cell>
          <cell r="N1371">
            <v>274</v>
          </cell>
        </row>
        <row r="1372">
          <cell r="C1372" t="str">
            <v>6969</v>
          </cell>
          <cell r="D1372" t="str">
            <v>Marrs Elementary School</v>
          </cell>
          <cell r="F1372">
            <v>5</v>
          </cell>
          <cell r="G1372">
            <v>1</v>
          </cell>
          <cell r="H1372">
            <v>5</v>
          </cell>
          <cell r="I1372">
            <v>9</v>
          </cell>
          <cell r="K1372">
            <v>295</v>
          </cell>
          <cell r="L1372">
            <v>202</v>
          </cell>
          <cell r="M1372">
            <v>113</v>
          </cell>
          <cell r="N1372">
            <v>315</v>
          </cell>
        </row>
        <row r="1373">
          <cell r="C1373" t="str">
            <v>6973</v>
          </cell>
          <cell r="D1373" t="str">
            <v>North Posey Junior High School</v>
          </cell>
          <cell r="F1373">
            <v>1</v>
          </cell>
          <cell r="H1373">
            <v>2</v>
          </cell>
          <cell r="I1373">
            <v>5</v>
          </cell>
          <cell r="K1373">
            <v>199</v>
          </cell>
          <cell r="L1373">
            <v>139</v>
          </cell>
          <cell r="M1373">
            <v>68</v>
          </cell>
          <cell r="N1373">
            <v>207</v>
          </cell>
        </row>
        <row r="1374">
          <cell r="C1374" t="str">
            <v>6975</v>
          </cell>
          <cell r="D1374" t="str">
            <v>North Posey High School</v>
          </cell>
          <cell r="E1374">
            <v>3</v>
          </cell>
          <cell r="F1374">
            <v>4</v>
          </cell>
          <cell r="G1374">
            <v>3</v>
          </cell>
          <cell r="H1374">
            <v>9</v>
          </cell>
          <cell r="I1374">
            <v>4</v>
          </cell>
          <cell r="K1374">
            <v>475</v>
          </cell>
          <cell r="L1374">
            <v>365</v>
          </cell>
          <cell r="M1374">
            <v>133</v>
          </cell>
          <cell r="N1374">
            <v>498</v>
          </cell>
        </row>
        <row r="1375">
          <cell r="C1375" t="str">
            <v>6985</v>
          </cell>
          <cell r="D1375" t="str">
            <v>North Elementary School</v>
          </cell>
          <cell r="E1375">
            <v>1</v>
          </cell>
          <cell r="F1375">
            <v>2</v>
          </cell>
          <cell r="G1375">
            <v>1</v>
          </cell>
          <cell r="H1375">
            <v>10</v>
          </cell>
          <cell r="I1375">
            <v>14</v>
          </cell>
          <cell r="K1375">
            <v>415</v>
          </cell>
          <cell r="L1375">
            <v>257</v>
          </cell>
          <cell r="M1375">
            <v>186</v>
          </cell>
          <cell r="N1375">
            <v>443</v>
          </cell>
        </row>
        <row r="1376">
          <cell r="C1376" t="str">
            <v>6989</v>
          </cell>
          <cell r="D1376" t="str">
            <v>South Terrace Elementary</v>
          </cell>
          <cell r="F1376">
            <v>1</v>
          </cell>
          <cell r="H1376">
            <v>2</v>
          </cell>
          <cell r="I1376">
            <v>10</v>
          </cell>
          <cell r="K1376">
            <v>328</v>
          </cell>
          <cell r="L1376">
            <v>258</v>
          </cell>
          <cell r="M1376">
            <v>83</v>
          </cell>
          <cell r="N1376">
            <v>341</v>
          </cell>
        </row>
        <row r="1377">
          <cell r="C1377" t="str">
            <v>6994</v>
          </cell>
          <cell r="D1377" t="str">
            <v>Eastern Pulaski Elementary School</v>
          </cell>
          <cell r="F1377">
            <v>1</v>
          </cell>
          <cell r="G1377">
            <v>5</v>
          </cell>
          <cell r="H1377">
            <v>23</v>
          </cell>
          <cell r="I1377">
            <v>9</v>
          </cell>
          <cell r="K1377">
            <v>570</v>
          </cell>
          <cell r="L1377">
            <v>330</v>
          </cell>
          <cell r="M1377">
            <v>278</v>
          </cell>
          <cell r="N1377">
            <v>608</v>
          </cell>
        </row>
        <row r="1378">
          <cell r="C1378" t="str">
            <v>6996</v>
          </cell>
          <cell r="D1378" t="str">
            <v>Winamac Community Middle School</v>
          </cell>
          <cell r="F1378">
            <v>1</v>
          </cell>
          <cell r="G1378">
            <v>2</v>
          </cell>
          <cell r="H1378">
            <v>11</v>
          </cell>
          <cell r="I1378">
            <v>6</v>
          </cell>
          <cell r="K1378">
            <v>249</v>
          </cell>
          <cell r="L1378">
            <v>148</v>
          </cell>
          <cell r="M1378">
            <v>121</v>
          </cell>
          <cell r="N1378">
            <v>269</v>
          </cell>
        </row>
        <row r="1379">
          <cell r="C1379" t="str">
            <v>6997</v>
          </cell>
          <cell r="D1379" t="str">
            <v>Winamac Community High School</v>
          </cell>
          <cell r="G1379">
            <v>1</v>
          </cell>
          <cell r="H1379">
            <v>16</v>
          </cell>
          <cell r="I1379">
            <v>10</v>
          </cell>
          <cell r="J1379">
            <v>2</v>
          </cell>
          <cell r="K1379">
            <v>348</v>
          </cell>
          <cell r="L1379">
            <v>237</v>
          </cell>
          <cell r="M1379">
            <v>140</v>
          </cell>
          <cell r="N1379">
            <v>377</v>
          </cell>
        </row>
        <row r="1380">
          <cell r="C1380" t="str">
            <v>7025</v>
          </cell>
          <cell r="D1380" t="str">
            <v>West Central Senior High School</v>
          </cell>
          <cell r="F1380">
            <v>2</v>
          </cell>
          <cell r="H1380">
            <v>17</v>
          </cell>
          <cell r="I1380">
            <v>4</v>
          </cell>
          <cell r="K1380">
            <v>263</v>
          </cell>
          <cell r="L1380">
            <v>172</v>
          </cell>
          <cell r="M1380">
            <v>114</v>
          </cell>
          <cell r="N1380">
            <v>286</v>
          </cell>
        </row>
        <row r="1381">
          <cell r="C1381" t="str">
            <v>7027</v>
          </cell>
          <cell r="D1381" t="str">
            <v>West Central Elementary School</v>
          </cell>
          <cell r="F1381">
            <v>1</v>
          </cell>
          <cell r="H1381">
            <v>16</v>
          </cell>
          <cell r="I1381">
            <v>2</v>
          </cell>
          <cell r="K1381">
            <v>331</v>
          </cell>
          <cell r="L1381">
            <v>132</v>
          </cell>
          <cell r="M1381">
            <v>218</v>
          </cell>
          <cell r="N1381">
            <v>350</v>
          </cell>
        </row>
        <row r="1382">
          <cell r="C1382" t="str">
            <v>7031</v>
          </cell>
          <cell r="D1382" t="str">
            <v>West Central Middle School</v>
          </cell>
          <cell r="H1382">
            <v>8</v>
          </cell>
          <cell r="I1382">
            <v>5</v>
          </cell>
          <cell r="K1382">
            <v>175</v>
          </cell>
          <cell r="L1382">
            <v>85</v>
          </cell>
          <cell r="M1382">
            <v>103</v>
          </cell>
          <cell r="N1382">
            <v>188</v>
          </cell>
        </row>
        <row r="1383">
          <cell r="C1383" t="str">
            <v>7055</v>
          </cell>
          <cell r="D1383" t="str">
            <v>Central Elementary School</v>
          </cell>
          <cell r="E1383">
            <v>1</v>
          </cell>
          <cell r="H1383">
            <v>6</v>
          </cell>
          <cell r="I1383">
            <v>10</v>
          </cell>
          <cell r="J1383">
            <v>2</v>
          </cell>
          <cell r="K1383">
            <v>334</v>
          </cell>
          <cell r="L1383">
            <v>188</v>
          </cell>
          <cell r="M1383">
            <v>165</v>
          </cell>
          <cell r="N1383">
            <v>353</v>
          </cell>
        </row>
        <row r="1384">
          <cell r="C1384" t="str">
            <v>7056</v>
          </cell>
          <cell r="D1384" t="str">
            <v>South Putnam Middle School</v>
          </cell>
          <cell r="H1384">
            <v>5</v>
          </cell>
          <cell r="I1384">
            <v>7</v>
          </cell>
          <cell r="K1384">
            <v>271</v>
          </cell>
          <cell r="L1384">
            <v>162</v>
          </cell>
          <cell r="M1384">
            <v>121</v>
          </cell>
          <cell r="N1384">
            <v>283</v>
          </cell>
        </row>
        <row r="1385">
          <cell r="C1385" t="str">
            <v>7057</v>
          </cell>
          <cell r="D1385" t="str">
            <v>Fillmore Elementary School</v>
          </cell>
          <cell r="H1385">
            <v>12</v>
          </cell>
          <cell r="I1385">
            <v>3</v>
          </cell>
          <cell r="K1385">
            <v>121</v>
          </cell>
          <cell r="L1385">
            <v>74</v>
          </cell>
          <cell r="M1385">
            <v>62</v>
          </cell>
          <cell r="N1385">
            <v>136</v>
          </cell>
        </row>
        <row r="1386">
          <cell r="C1386" t="str">
            <v>7071</v>
          </cell>
          <cell r="D1386" t="str">
            <v>South Putnam High School</v>
          </cell>
          <cell r="H1386">
            <v>9</v>
          </cell>
          <cell r="I1386">
            <v>9</v>
          </cell>
          <cell r="K1386">
            <v>345</v>
          </cell>
          <cell r="L1386">
            <v>238</v>
          </cell>
          <cell r="M1386">
            <v>125</v>
          </cell>
          <cell r="N1386">
            <v>363</v>
          </cell>
        </row>
        <row r="1387">
          <cell r="C1387" t="str">
            <v>7041</v>
          </cell>
          <cell r="D1387" t="str">
            <v>Bainbridge Elementary School</v>
          </cell>
          <cell r="G1387">
            <v>3</v>
          </cell>
          <cell r="H1387">
            <v>3</v>
          </cell>
          <cell r="I1387">
            <v>6</v>
          </cell>
          <cell r="K1387">
            <v>413</v>
          </cell>
          <cell r="L1387">
            <v>238</v>
          </cell>
          <cell r="M1387">
            <v>187</v>
          </cell>
          <cell r="N1387">
            <v>425</v>
          </cell>
        </row>
        <row r="1388">
          <cell r="C1388" t="str">
            <v>7045</v>
          </cell>
          <cell r="D1388" t="str">
            <v>Roachdale Elementary School</v>
          </cell>
          <cell r="H1388">
            <v>2</v>
          </cell>
          <cell r="I1388">
            <v>5</v>
          </cell>
          <cell r="K1388">
            <v>212</v>
          </cell>
          <cell r="L1388">
            <v>107</v>
          </cell>
          <cell r="M1388">
            <v>112</v>
          </cell>
          <cell r="N1388">
            <v>219</v>
          </cell>
        </row>
        <row r="1389">
          <cell r="C1389" t="str">
            <v>7049</v>
          </cell>
          <cell r="D1389" t="str">
            <v>North Putnam Middle School</v>
          </cell>
          <cell r="E1389">
            <v>2</v>
          </cell>
          <cell r="F1389">
            <v>1</v>
          </cell>
          <cell r="G1389">
            <v>2</v>
          </cell>
          <cell r="H1389">
            <v>3</v>
          </cell>
          <cell r="I1389">
            <v>5</v>
          </cell>
          <cell r="K1389">
            <v>340</v>
          </cell>
          <cell r="L1389">
            <v>207</v>
          </cell>
          <cell r="M1389">
            <v>146</v>
          </cell>
          <cell r="N1389">
            <v>353</v>
          </cell>
        </row>
        <row r="1390">
          <cell r="C1390" t="str">
            <v>7061</v>
          </cell>
          <cell r="D1390" t="str">
            <v>North Putnam Sr High School</v>
          </cell>
          <cell r="E1390">
            <v>3</v>
          </cell>
          <cell r="G1390">
            <v>3</v>
          </cell>
          <cell r="H1390">
            <v>7</v>
          </cell>
          <cell r="I1390">
            <v>5</v>
          </cell>
          <cell r="K1390">
            <v>438</v>
          </cell>
          <cell r="L1390">
            <v>290</v>
          </cell>
          <cell r="M1390">
            <v>166</v>
          </cell>
          <cell r="N1390">
            <v>456</v>
          </cell>
        </row>
        <row r="1391">
          <cell r="C1391" t="str">
            <v>7077</v>
          </cell>
          <cell r="D1391" t="str">
            <v>Cloverdale High School</v>
          </cell>
          <cell r="E1391">
            <v>1</v>
          </cell>
          <cell r="G1391">
            <v>4</v>
          </cell>
          <cell r="H1391">
            <v>5</v>
          </cell>
          <cell r="I1391">
            <v>19</v>
          </cell>
          <cell r="K1391">
            <v>354</v>
          </cell>
          <cell r="L1391">
            <v>227</v>
          </cell>
          <cell r="M1391">
            <v>156</v>
          </cell>
          <cell r="N1391">
            <v>383</v>
          </cell>
        </row>
        <row r="1392">
          <cell r="C1392" t="str">
            <v>7082</v>
          </cell>
          <cell r="D1392" t="str">
            <v>Cloverdale Elementary School</v>
          </cell>
          <cell r="G1392">
            <v>2</v>
          </cell>
          <cell r="H1392">
            <v>6</v>
          </cell>
          <cell r="I1392">
            <v>17</v>
          </cell>
          <cell r="K1392">
            <v>460</v>
          </cell>
          <cell r="L1392">
            <v>192</v>
          </cell>
          <cell r="M1392">
            <v>293</v>
          </cell>
          <cell r="N1392">
            <v>485</v>
          </cell>
        </row>
        <row r="1393">
          <cell r="C1393" t="str">
            <v>7085</v>
          </cell>
          <cell r="D1393" t="str">
            <v>Cloverdale Middle School</v>
          </cell>
          <cell r="E1393">
            <v>1</v>
          </cell>
          <cell r="F1393">
            <v>1</v>
          </cell>
          <cell r="H1393">
            <v>7</v>
          </cell>
          <cell r="I1393">
            <v>11</v>
          </cell>
          <cell r="K1393">
            <v>335</v>
          </cell>
          <cell r="L1393">
            <v>155</v>
          </cell>
          <cell r="M1393">
            <v>200</v>
          </cell>
          <cell r="N1393">
            <v>355</v>
          </cell>
        </row>
        <row r="1394">
          <cell r="C1394" t="str">
            <v>7089</v>
          </cell>
          <cell r="D1394" t="str">
            <v>Greencastle Senior High School</v>
          </cell>
          <cell r="E1394">
            <v>1</v>
          </cell>
          <cell r="F1394">
            <v>4</v>
          </cell>
          <cell r="G1394">
            <v>6</v>
          </cell>
          <cell r="H1394">
            <v>16</v>
          </cell>
          <cell r="I1394">
            <v>15</v>
          </cell>
          <cell r="K1394">
            <v>514</v>
          </cell>
          <cell r="L1394">
            <v>341</v>
          </cell>
          <cell r="M1394">
            <v>215</v>
          </cell>
          <cell r="N1394">
            <v>556</v>
          </cell>
        </row>
        <row r="1395">
          <cell r="C1395" t="str">
            <v>7093</v>
          </cell>
          <cell r="D1395" t="str">
            <v>Greencastle Middle School</v>
          </cell>
          <cell r="F1395">
            <v>11</v>
          </cell>
          <cell r="G1395">
            <v>3</v>
          </cell>
          <cell r="H1395">
            <v>12</v>
          </cell>
          <cell r="I1395">
            <v>9</v>
          </cell>
          <cell r="K1395">
            <v>376</v>
          </cell>
          <cell r="L1395">
            <v>230</v>
          </cell>
          <cell r="M1395">
            <v>181</v>
          </cell>
          <cell r="N1395">
            <v>411</v>
          </cell>
        </row>
        <row r="1396">
          <cell r="C1396" t="str">
            <v>7102</v>
          </cell>
          <cell r="D1396" t="str">
            <v>Tzouanakis Intermediate School</v>
          </cell>
          <cell r="F1396">
            <v>10</v>
          </cell>
          <cell r="G1396">
            <v>6</v>
          </cell>
          <cell r="H1396">
            <v>9</v>
          </cell>
          <cell r="I1396">
            <v>21</v>
          </cell>
          <cell r="K1396">
            <v>400</v>
          </cell>
          <cell r="L1396">
            <v>246</v>
          </cell>
          <cell r="M1396">
            <v>200</v>
          </cell>
          <cell r="N1396">
            <v>446</v>
          </cell>
        </row>
        <row r="1397">
          <cell r="C1397" t="str">
            <v>7105</v>
          </cell>
          <cell r="D1397" t="str">
            <v>Martha J Ridpath Elementary School</v>
          </cell>
          <cell r="F1397">
            <v>1</v>
          </cell>
          <cell r="G1397">
            <v>2</v>
          </cell>
          <cell r="H1397">
            <v>2</v>
          </cell>
          <cell r="I1397">
            <v>13</v>
          </cell>
          <cell r="K1397">
            <v>172</v>
          </cell>
          <cell r="L1397">
            <v>112</v>
          </cell>
          <cell r="M1397">
            <v>78</v>
          </cell>
          <cell r="N1397">
            <v>190</v>
          </cell>
        </row>
        <row r="1398">
          <cell r="C1398" t="str">
            <v>7107</v>
          </cell>
          <cell r="D1398" t="str">
            <v>Deer Meadow Primary School</v>
          </cell>
          <cell r="F1398">
            <v>10</v>
          </cell>
          <cell r="G1398">
            <v>2</v>
          </cell>
          <cell r="H1398">
            <v>4</v>
          </cell>
          <cell r="I1398">
            <v>3</v>
          </cell>
          <cell r="K1398">
            <v>305</v>
          </cell>
          <cell r="L1398">
            <v>186</v>
          </cell>
          <cell r="M1398">
            <v>138</v>
          </cell>
          <cell r="N1398">
            <v>324</v>
          </cell>
        </row>
        <row r="1399">
          <cell r="C1399" t="str">
            <v>7117</v>
          </cell>
          <cell r="D1399" t="str">
            <v>Union Elementary School</v>
          </cell>
          <cell r="H1399">
            <v>3</v>
          </cell>
          <cell r="I1399">
            <v>2</v>
          </cell>
          <cell r="K1399">
            <v>120</v>
          </cell>
          <cell r="L1399">
            <v>48</v>
          </cell>
          <cell r="M1399">
            <v>77</v>
          </cell>
          <cell r="N1399">
            <v>125</v>
          </cell>
        </row>
        <row r="1400">
          <cell r="C1400" t="str">
            <v>7119</v>
          </cell>
          <cell r="D1400" t="str">
            <v>Union Junior &amp; High School</v>
          </cell>
          <cell r="F1400">
            <v>2</v>
          </cell>
          <cell r="H1400">
            <v>6</v>
          </cell>
          <cell r="I1400">
            <v>2</v>
          </cell>
          <cell r="K1400">
            <v>121</v>
          </cell>
          <cell r="L1400">
            <v>55</v>
          </cell>
          <cell r="M1400">
            <v>76</v>
          </cell>
          <cell r="N1400">
            <v>131</v>
          </cell>
        </row>
        <row r="1401">
          <cell r="C1401" t="str">
            <v>7113</v>
          </cell>
          <cell r="D1401" t="str">
            <v>Randolph Southern Elementary Sch</v>
          </cell>
          <cell r="F1401">
            <v>1</v>
          </cell>
          <cell r="G1401">
            <v>1</v>
          </cell>
          <cell r="H1401">
            <v>17</v>
          </cell>
          <cell r="I1401">
            <v>14</v>
          </cell>
          <cell r="K1401">
            <v>236</v>
          </cell>
          <cell r="L1401">
            <v>111</v>
          </cell>
          <cell r="M1401">
            <v>158</v>
          </cell>
          <cell r="N1401">
            <v>269</v>
          </cell>
        </row>
        <row r="1402">
          <cell r="C1402" t="str">
            <v>7121</v>
          </cell>
          <cell r="D1402" t="str">
            <v>Randolph Southern Jr-Sr High Sch</v>
          </cell>
          <cell r="F1402">
            <v>1</v>
          </cell>
          <cell r="H1402">
            <v>6</v>
          </cell>
          <cell r="I1402">
            <v>5</v>
          </cell>
          <cell r="K1402">
            <v>244</v>
          </cell>
          <cell r="L1402">
            <v>149</v>
          </cell>
          <cell r="M1402">
            <v>107</v>
          </cell>
          <cell r="N1402">
            <v>256</v>
          </cell>
        </row>
        <row r="1403">
          <cell r="C1403" t="str">
            <v>7151</v>
          </cell>
          <cell r="D1403" t="str">
            <v>Monroe Central Jr-Sr High School</v>
          </cell>
          <cell r="E1403">
            <v>4</v>
          </cell>
          <cell r="G1403">
            <v>4</v>
          </cell>
          <cell r="H1403">
            <v>9</v>
          </cell>
          <cell r="I1403">
            <v>24</v>
          </cell>
          <cell r="K1403">
            <v>501</v>
          </cell>
          <cell r="L1403">
            <v>306</v>
          </cell>
          <cell r="M1403">
            <v>236</v>
          </cell>
          <cell r="N1403">
            <v>542</v>
          </cell>
        </row>
        <row r="1404">
          <cell r="C1404" t="str">
            <v>7152</v>
          </cell>
          <cell r="D1404" t="str">
            <v>Monroe Central Elementary School</v>
          </cell>
          <cell r="E1404">
            <v>2</v>
          </cell>
          <cell r="F1404">
            <v>3</v>
          </cell>
          <cell r="G1404">
            <v>1</v>
          </cell>
          <cell r="H1404">
            <v>9</v>
          </cell>
          <cell r="I1404">
            <v>16</v>
          </cell>
          <cell r="K1404">
            <v>499</v>
          </cell>
          <cell r="L1404">
            <v>296</v>
          </cell>
          <cell r="M1404">
            <v>234</v>
          </cell>
          <cell r="N1404">
            <v>530</v>
          </cell>
        </row>
        <row r="1405">
          <cell r="C1405" t="str">
            <v>7125</v>
          </cell>
          <cell r="D1405" t="str">
            <v>Winchester Community High School</v>
          </cell>
          <cell r="F1405">
            <v>1</v>
          </cell>
          <cell r="G1405">
            <v>5</v>
          </cell>
          <cell r="H1405">
            <v>9</v>
          </cell>
          <cell r="I1405">
            <v>7</v>
          </cell>
          <cell r="K1405">
            <v>424</v>
          </cell>
          <cell r="L1405">
            <v>225</v>
          </cell>
          <cell r="M1405">
            <v>221</v>
          </cell>
          <cell r="N1405">
            <v>446</v>
          </cell>
        </row>
        <row r="1406">
          <cell r="C1406" t="str">
            <v>7129</v>
          </cell>
          <cell r="D1406" t="str">
            <v>Lee L Driver Middle School</v>
          </cell>
          <cell r="F1406">
            <v>2</v>
          </cell>
          <cell r="G1406">
            <v>2</v>
          </cell>
          <cell r="H1406">
            <v>11</v>
          </cell>
          <cell r="I1406">
            <v>8</v>
          </cell>
          <cell r="K1406">
            <v>304</v>
          </cell>
          <cell r="L1406">
            <v>137</v>
          </cell>
          <cell r="M1406">
            <v>190</v>
          </cell>
          <cell r="N1406">
            <v>327</v>
          </cell>
        </row>
        <row r="1407">
          <cell r="C1407" t="str">
            <v>7133</v>
          </cell>
          <cell r="D1407" t="str">
            <v>O R Baker Elementary School</v>
          </cell>
          <cell r="F1407">
            <v>1</v>
          </cell>
          <cell r="H1407">
            <v>11</v>
          </cell>
          <cell r="I1407">
            <v>17</v>
          </cell>
          <cell r="K1407">
            <v>275</v>
          </cell>
          <cell r="L1407">
            <v>149</v>
          </cell>
          <cell r="M1407">
            <v>155</v>
          </cell>
          <cell r="N1407">
            <v>304</v>
          </cell>
        </row>
        <row r="1408">
          <cell r="C1408" t="str">
            <v>7145</v>
          </cell>
          <cell r="D1408" t="str">
            <v>Willard Elementary School</v>
          </cell>
          <cell r="F1408">
            <v>1</v>
          </cell>
          <cell r="G1408">
            <v>1</v>
          </cell>
          <cell r="H1408">
            <v>14</v>
          </cell>
          <cell r="I1408">
            <v>7</v>
          </cell>
          <cell r="K1408">
            <v>240</v>
          </cell>
          <cell r="L1408">
            <v>113</v>
          </cell>
          <cell r="M1408">
            <v>150</v>
          </cell>
          <cell r="N1408">
            <v>263</v>
          </cell>
        </row>
        <row r="1409">
          <cell r="C1409" t="str">
            <v>7146</v>
          </cell>
          <cell r="D1409" t="str">
            <v>Deerfield Elementary School</v>
          </cell>
          <cell r="H1409">
            <v>5</v>
          </cell>
          <cell r="I1409">
            <v>9</v>
          </cell>
          <cell r="K1409">
            <v>191</v>
          </cell>
          <cell r="L1409">
            <v>99</v>
          </cell>
          <cell r="M1409">
            <v>106</v>
          </cell>
          <cell r="N1409">
            <v>205</v>
          </cell>
        </row>
        <row r="1410">
          <cell r="C1410" t="str">
            <v>7161</v>
          </cell>
          <cell r="D1410" t="str">
            <v>Union City Community Jr/Sr High</v>
          </cell>
          <cell r="E1410">
            <v>3</v>
          </cell>
          <cell r="F1410">
            <v>2</v>
          </cell>
          <cell r="G1410">
            <v>11</v>
          </cell>
          <cell r="H1410">
            <v>69</v>
          </cell>
          <cell r="I1410">
            <v>9</v>
          </cell>
          <cell r="K1410">
            <v>324</v>
          </cell>
          <cell r="L1410">
            <v>177</v>
          </cell>
          <cell r="M1410">
            <v>241</v>
          </cell>
          <cell r="N1410">
            <v>418</v>
          </cell>
        </row>
        <row r="1411">
          <cell r="C1411" t="str">
            <v>7164</v>
          </cell>
          <cell r="D1411" t="str">
            <v>North Side Elementary School</v>
          </cell>
          <cell r="E1411">
            <v>1</v>
          </cell>
          <cell r="G1411">
            <v>2</v>
          </cell>
          <cell r="H1411">
            <v>135</v>
          </cell>
          <cell r="I1411">
            <v>19</v>
          </cell>
          <cell r="K1411">
            <v>319</v>
          </cell>
          <cell r="L1411">
            <v>142</v>
          </cell>
          <cell r="M1411">
            <v>334</v>
          </cell>
          <cell r="N1411">
            <v>476</v>
          </cell>
        </row>
        <row r="1412">
          <cell r="C1412" t="str">
            <v>7174</v>
          </cell>
          <cell r="D1412" t="str">
            <v>South Ripley Junior High School</v>
          </cell>
          <cell r="H1412">
            <v>2</v>
          </cell>
          <cell r="I1412">
            <v>1</v>
          </cell>
          <cell r="K1412">
            <v>199</v>
          </cell>
          <cell r="L1412">
            <v>95</v>
          </cell>
          <cell r="M1412">
            <v>107</v>
          </cell>
          <cell r="N1412">
            <v>202</v>
          </cell>
        </row>
        <row r="1413">
          <cell r="C1413" t="str">
            <v>7178</v>
          </cell>
          <cell r="D1413" t="str">
            <v>South Ripley Elementary School</v>
          </cell>
          <cell r="E1413">
            <v>4</v>
          </cell>
          <cell r="F1413">
            <v>4</v>
          </cell>
          <cell r="G1413">
            <v>5</v>
          </cell>
          <cell r="H1413">
            <v>3</v>
          </cell>
          <cell r="I1413">
            <v>9</v>
          </cell>
          <cell r="K1413">
            <v>560</v>
          </cell>
          <cell r="L1413">
            <v>258</v>
          </cell>
          <cell r="M1413">
            <v>327</v>
          </cell>
          <cell r="N1413">
            <v>585</v>
          </cell>
        </row>
        <row r="1414">
          <cell r="C1414" t="str">
            <v>7182</v>
          </cell>
          <cell r="D1414" t="str">
            <v>South Ripley High School</v>
          </cell>
          <cell r="F1414">
            <v>2</v>
          </cell>
          <cell r="H1414">
            <v>6</v>
          </cell>
          <cell r="I1414">
            <v>5</v>
          </cell>
          <cell r="K1414">
            <v>342</v>
          </cell>
          <cell r="L1414">
            <v>192</v>
          </cell>
          <cell r="M1414">
            <v>163</v>
          </cell>
          <cell r="N1414">
            <v>355</v>
          </cell>
        </row>
        <row r="1415">
          <cell r="C1415" t="str">
            <v>7217</v>
          </cell>
          <cell r="D1415" t="str">
            <v>Batesville High School</v>
          </cell>
          <cell r="F1415">
            <v>9</v>
          </cell>
          <cell r="H1415">
            <v>24</v>
          </cell>
          <cell r="I1415">
            <v>8</v>
          </cell>
          <cell r="K1415">
            <v>694</v>
          </cell>
          <cell r="L1415">
            <v>591</v>
          </cell>
          <cell r="M1415">
            <v>144</v>
          </cell>
          <cell r="N1415">
            <v>735</v>
          </cell>
        </row>
        <row r="1416">
          <cell r="C1416" t="str">
            <v>7218</v>
          </cell>
          <cell r="D1416" t="str">
            <v>Batesville Primary School</v>
          </cell>
          <cell r="F1416">
            <v>17</v>
          </cell>
          <cell r="G1416">
            <v>2</v>
          </cell>
          <cell r="H1416">
            <v>20</v>
          </cell>
          <cell r="I1416">
            <v>12</v>
          </cell>
          <cell r="K1416">
            <v>426</v>
          </cell>
          <cell r="L1416">
            <v>328</v>
          </cell>
          <cell r="M1416">
            <v>149</v>
          </cell>
          <cell r="N1416">
            <v>477</v>
          </cell>
        </row>
        <row r="1417">
          <cell r="C1417" t="str">
            <v>7219</v>
          </cell>
          <cell r="D1417" t="str">
            <v>Batesville Middle School</v>
          </cell>
          <cell r="F1417">
            <v>6</v>
          </cell>
          <cell r="G1417">
            <v>2</v>
          </cell>
          <cell r="H1417">
            <v>24</v>
          </cell>
          <cell r="I1417">
            <v>10</v>
          </cell>
          <cell r="K1417">
            <v>427</v>
          </cell>
          <cell r="L1417">
            <v>334</v>
          </cell>
          <cell r="M1417">
            <v>135</v>
          </cell>
          <cell r="N1417">
            <v>469</v>
          </cell>
        </row>
        <row r="1418">
          <cell r="C1418" t="str">
            <v>7229</v>
          </cell>
          <cell r="D1418" t="str">
            <v>Batesville Intermediate School</v>
          </cell>
          <cell r="E1418">
            <v>1</v>
          </cell>
          <cell r="F1418">
            <v>6</v>
          </cell>
          <cell r="G1418">
            <v>2</v>
          </cell>
          <cell r="H1418">
            <v>24</v>
          </cell>
          <cell r="I1418">
            <v>8</v>
          </cell>
          <cell r="K1418">
            <v>438</v>
          </cell>
          <cell r="L1418">
            <v>335</v>
          </cell>
          <cell r="M1418">
            <v>144</v>
          </cell>
          <cell r="N1418">
            <v>479</v>
          </cell>
        </row>
        <row r="1419">
          <cell r="C1419" t="str">
            <v>7193</v>
          </cell>
          <cell r="D1419" t="str">
            <v>Jac-Cen-Del MS/HS</v>
          </cell>
          <cell r="E1419">
            <v>1</v>
          </cell>
          <cell r="F1419">
            <v>2</v>
          </cell>
          <cell r="G1419">
            <v>2</v>
          </cell>
          <cell r="H1419">
            <v>3</v>
          </cell>
          <cell r="I1419">
            <v>3</v>
          </cell>
          <cell r="K1419">
            <v>400</v>
          </cell>
          <cell r="L1419">
            <v>257</v>
          </cell>
          <cell r="M1419">
            <v>154</v>
          </cell>
          <cell r="N1419">
            <v>411</v>
          </cell>
        </row>
        <row r="1420">
          <cell r="C1420" t="str">
            <v>7203</v>
          </cell>
          <cell r="D1420" t="str">
            <v>Jac-Cen-Del Elementary School</v>
          </cell>
          <cell r="E1420">
            <v>2</v>
          </cell>
          <cell r="F1420">
            <v>2</v>
          </cell>
          <cell r="G1420">
            <v>2</v>
          </cell>
          <cell r="H1420">
            <v>1</v>
          </cell>
          <cell r="I1420">
            <v>5</v>
          </cell>
          <cell r="K1420">
            <v>424</v>
          </cell>
          <cell r="L1420">
            <v>266</v>
          </cell>
          <cell r="M1420">
            <v>170</v>
          </cell>
          <cell r="N1420">
            <v>436</v>
          </cell>
        </row>
        <row r="1421">
          <cell r="C1421" t="str">
            <v>7205</v>
          </cell>
          <cell r="D1421" t="str">
            <v>Milan High School</v>
          </cell>
          <cell r="F1421">
            <v>1</v>
          </cell>
          <cell r="G1421">
            <v>1</v>
          </cell>
          <cell r="H1421">
            <v>3</v>
          </cell>
          <cell r="I1421">
            <v>3</v>
          </cell>
          <cell r="K1421">
            <v>404</v>
          </cell>
          <cell r="L1421">
            <v>278</v>
          </cell>
          <cell r="M1421">
            <v>134</v>
          </cell>
          <cell r="N1421">
            <v>412</v>
          </cell>
        </row>
        <row r="1422">
          <cell r="C1422" t="str">
            <v>7207</v>
          </cell>
          <cell r="D1422" t="str">
            <v>Milan Middle School</v>
          </cell>
          <cell r="F1422">
            <v>1</v>
          </cell>
          <cell r="G1422">
            <v>1</v>
          </cell>
          <cell r="H1422">
            <v>2</v>
          </cell>
          <cell r="I1422">
            <v>2</v>
          </cell>
          <cell r="K1422">
            <v>225</v>
          </cell>
          <cell r="L1422">
            <v>137</v>
          </cell>
          <cell r="M1422">
            <v>94</v>
          </cell>
          <cell r="N1422">
            <v>231</v>
          </cell>
        </row>
        <row r="1423">
          <cell r="C1423" t="str">
            <v>7209</v>
          </cell>
          <cell r="D1423" t="str">
            <v>Milan Elementary School</v>
          </cell>
          <cell r="F1423">
            <v>3</v>
          </cell>
          <cell r="H1423">
            <v>3</v>
          </cell>
          <cell r="I1423">
            <v>8</v>
          </cell>
          <cell r="K1423">
            <v>493</v>
          </cell>
          <cell r="L1423">
            <v>267</v>
          </cell>
          <cell r="M1423">
            <v>240</v>
          </cell>
          <cell r="N1423">
            <v>507</v>
          </cell>
        </row>
        <row r="1424">
          <cell r="C1424" t="str">
            <v>7233</v>
          </cell>
          <cell r="D1424" t="str">
            <v>Milroy Elementary School</v>
          </cell>
          <cell r="G1424">
            <v>1</v>
          </cell>
          <cell r="H1424">
            <v>4</v>
          </cell>
          <cell r="I1424">
            <v>3</v>
          </cell>
          <cell r="K1424">
            <v>155</v>
          </cell>
          <cell r="L1424">
            <v>74</v>
          </cell>
          <cell r="M1424">
            <v>89</v>
          </cell>
          <cell r="N1424">
            <v>163</v>
          </cell>
        </row>
        <row r="1425">
          <cell r="C1425" t="str">
            <v>7253</v>
          </cell>
          <cell r="D1425" t="str">
            <v>Arlington Elementary School</v>
          </cell>
          <cell r="G1425">
            <v>2</v>
          </cell>
          <cell r="H1425">
            <v>7</v>
          </cell>
          <cell r="I1425">
            <v>3</v>
          </cell>
          <cell r="K1425">
            <v>193</v>
          </cell>
          <cell r="L1425">
            <v>99</v>
          </cell>
          <cell r="M1425">
            <v>106</v>
          </cell>
          <cell r="N1425">
            <v>205</v>
          </cell>
        </row>
        <row r="1426">
          <cell r="C1426" t="str">
            <v>7271</v>
          </cell>
          <cell r="D1426" t="str">
            <v>Rushville Elementary School East</v>
          </cell>
          <cell r="E1426">
            <v>2</v>
          </cell>
          <cell r="F1426">
            <v>1</v>
          </cell>
          <cell r="G1426">
            <v>8</v>
          </cell>
          <cell r="H1426">
            <v>2</v>
          </cell>
          <cell r="I1426">
            <v>14</v>
          </cell>
          <cell r="K1426">
            <v>278</v>
          </cell>
          <cell r="L1426">
            <v>119</v>
          </cell>
          <cell r="M1426">
            <v>186</v>
          </cell>
          <cell r="N1426">
            <v>305</v>
          </cell>
        </row>
        <row r="1427">
          <cell r="C1427" t="str">
            <v>7272</v>
          </cell>
          <cell r="D1427" t="str">
            <v>Rushville Elementary School West</v>
          </cell>
          <cell r="F1427">
            <v>5</v>
          </cell>
          <cell r="G1427">
            <v>5</v>
          </cell>
          <cell r="H1427">
            <v>6</v>
          </cell>
          <cell r="I1427">
            <v>12</v>
          </cell>
          <cell r="K1427">
            <v>293</v>
          </cell>
          <cell r="L1427">
            <v>122</v>
          </cell>
          <cell r="M1427">
            <v>199</v>
          </cell>
          <cell r="N1427">
            <v>321</v>
          </cell>
        </row>
        <row r="1428">
          <cell r="C1428" t="str">
            <v>7285</v>
          </cell>
          <cell r="D1428" t="str">
            <v>Rushville Consolidated High School</v>
          </cell>
          <cell r="E1428">
            <v>1</v>
          </cell>
          <cell r="F1428">
            <v>2</v>
          </cell>
          <cell r="G1428">
            <v>6</v>
          </cell>
          <cell r="H1428">
            <v>17</v>
          </cell>
          <cell r="I1428">
            <v>19</v>
          </cell>
          <cell r="J1428">
            <v>1</v>
          </cell>
          <cell r="K1428">
            <v>700</v>
          </cell>
          <cell r="L1428">
            <v>435</v>
          </cell>
          <cell r="M1428">
            <v>311</v>
          </cell>
          <cell r="N1428">
            <v>746</v>
          </cell>
        </row>
        <row r="1429">
          <cell r="C1429" t="str">
            <v>7290</v>
          </cell>
          <cell r="D1429" t="str">
            <v>Benjamin Rush Middle School</v>
          </cell>
          <cell r="E1429">
            <v>1</v>
          </cell>
          <cell r="G1429">
            <v>4</v>
          </cell>
          <cell r="H1429">
            <v>4</v>
          </cell>
          <cell r="I1429">
            <v>6</v>
          </cell>
          <cell r="K1429">
            <v>356</v>
          </cell>
          <cell r="L1429">
            <v>174</v>
          </cell>
          <cell r="M1429">
            <v>197</v>
          </cell>
          <cell r="N1429">
            <v>371</v>
          </cell>
        </row>
        <row r="1430">
          <cell r="C1430" t="str">
            <v>5916</v>
          </cell>
          <cell r="D1430" t="str">
            <v>Harold C Urey Middle School</v>
          </cell>
          <cell r="E1430">
            <v>1</v>
          </cell>
          <cell r="F1430">
            <v>1</v>
          </cell>
          <cell r="G1430">
            <v>1</v>
          </cell>
          <cell r="H1430">
            <v>20</v>
          </cell>
          <cell r="I1430">
            <v>9</v>
          </cell>
          <cell r="K1430">
            <v>269</v>
          </cell>
          <cell r="L1430">
            <v>182</v>
          </cell>
          <cell r="M1430">
            <v>119</v>
          </cell>
          <cell r="N1430">
            <v>301</v>
          </cell>
        </row>
        <row r="1431">
          <cell r="C1431" t="str">
            <v>7453</v>
          </cell>
          <cell r="D1431" t="str">
            <v>John Glenn High School</v>
          </cell>
          <cell r="E1431">
            <v>6</v>
          </cell>
          <cell r="F1431">
            <v>5</v>
          </cell>
          <cell r="H1431">
            <v>23</v>
          </cell>
          <cell r="I1431">
            <v>12</v>
          </cell>
          <cell r="K1431">
            <v>536</v>
          </cell>
          <cell r="L1431">
            <v>388</v>
          </cell>
          <cell r="M1431">
            <v>194</v>
          </cell>
          <cell r="N1431">
            <v>582</v>
          </cell>
        </row>
        <row r="1432">
          <cell r="C1432" t="str">
            <v>7456</v>
          </cell>
          <cell r="D1432" t="str">
            <v>North Liberty School</v>
          </cell>
          <cell r="E1432">
            <v>2</v>
          </cell>
          <cell r="G1432">
            <v>5</v>
          </cell>
          <cell r="H1432">
            <v>21</v>
          </cell>
          <cell r="I1432">
            <v>24</v>
          </cell>
          <cell r="K1432">
            <v>490</v>
          </cell>
          <cell r="L1432">
            <v>340</v>
          </cell>
          <cell r="M1432">
            <v>202</v>
          </cell>
          <cell r="N1432">
            <v>542</v>
          </cell>
        </row>
        <row r="1433">
          <cell r="C1433" t="str">
            <v>7457</v>
          </cell>
          <cell r="D1433" t="str">
            <v>Walkerton Elementary School</v>
          </cell>
          <cell r="E1433">
            <v>2</v>
          </cell>
          <cell r="G1433">
            <v>6</v>
          </cell>
          <cell r="H1433">
            <v>23</v>
          </cell>
          <cell r="I1433">
            <v>22</v>
          </cell>
          <cell r="K1433">
            <v>468</v>
          </cell>
          <cell r="L1433">
            <v>286</v>
          </cell>
          <cell r="M1433">
            <v>235</v>
          </cell>
          <cell r="N1433">
            <v>521</v>
          </cell>
        </row>
        <row r="1434">
          <cell r="C1434" t="str">
            <v>7323</v>
          </cell>
          <cell r="D1434" t="str">
            <v>Walt Disney Elementary School</v>
          </cell>
          <cell r="E1434">
            <v>5</v>
          </cell>
          <cell r="F1434">
            <v>41</v>
          </cell>
          <cell r="G1434">
            <v>116</v>
          </cell>
          <cell r="H1434">
            <v>47</v>
          </cell>
          <cell r="I1434">
            <v>31</v>
          </cell>
          <cell r="J1434">
            <v>1</v>
          </cell>
          <cell r="K1434">
            <v>253</v>
          </cell>
          <cell r="L1434">
            <v>221</v>
          </cell>
          <cell r="M1434">
            <v>273</v>
          </cell>
          <cell r="N1434">
            <v>494</v>
          </cell>
        </row>
        <row r="1435">
          <cell r="C1435" t="str">
            <v>7324</v>
          </cell>
          <cell r="D1435" t="str">
            <v>Prairie Vista Elementary School</v>
          </cell>
          <cell r="E1435">
            <v>1</v>
          </cell>
          <cell r="F1435">
            <v>30</v>
          </cell>
          <cell r="G1435">
            <v>18</v>
          </cell>
          <cell r="H1435">
            <v>36</v>
          </cell>
          <cell r="I1435">
            <v>21</v>
          </cell>
          <cell r="K1435">
            <v>394</v>
          </cell>
          <cell r="L1435">
            <v>452</v>
          </cell>
          <cell r="M1435">
            <v>48</v>
          </cell>
          <cell r="N1435">
            <v>500</v>
          </cell>
        </row>
        <row r="1436">
          <cell r="C1436" t="str">
            <v>7329</v>
          </cell>
          <cell r="D1436" t="str">
            <v>Mary Frank Harris Elementary Sch</v>
          </cell>
          <cell r="E1436">
            <v>2</v>
          </cell>
          <cell r="F1436">
            <v>35</v>
          </cell>
          <cell r="G1436">
            <v>12</v>
          </cell>
          <cell r="H1436">
            <v>20</v>
          </cell>
          <cell r="I1436">
            <v>11</v>
          </cell>
          <cell r="J1436">
            <v>1</v>
          </cell>
          <cell r="K1436">
            <v>335</v>
          </cell>
          <cell r="L1436">
            <v>342</v>
          </cell>
          <cell r="M1436">
            <v>74</v>
          </cell>
          <cell r="N1436">
            <v>416</v>
          </cell>
        </row>
        <row r="1437">
          <cell r="C1437" t="str">
            <v>7334</v>
          </cell>
          <cell r="D1437" t="str">
            <v>Schmucker Middle School</v>
          </cell>
          <cell r="E1437">
            <v>5</v>
          </cell>
          <cell r="F1437">
            <v>44</v>
          </cell>
          <cell r="G1437">
            <v>57</v>
          </cell>
          <cell r="H1437">
            <v>55</v>
          </cell>
          <cell r="I1437">
            <v>42</v>
          </cell>
          <cell r="J1437">
            <v>2</v>
          </cell>
          <cell r="K1437">
            <v>737</v>
          </cell>
          <cell r="L1437">
            <v>677</v>
          </cell>
          <cell r="M1437">
            <v>265</v>
          </cell>
          <cell r="N1437">
            <v>942</v>
          </cell>
        </row>
        <row r="1438">
          <cell r="C1438" t="str">
            <v>7336</v>
          </cell>
          <cell r="D1438" t="str">
            <v>Virgil I Grissom Middle School</v>
          </cell>
          <cell r="F1438">
            <v>7</v>
          </cell>
          <cell r="G1438">
            <v>50</v>
          </cell>
          <cell r="H1438">
            <v>40</v>
          </cell>
          <cell r="I1438">
            <v>32</v>
          </cell>
          <cell r="J1438">
            <v>1</v>
          </cell>
          <cell r="K1438">
            <v>478</v>
          </cell>
          <cell r="L1438">
            <v>351</v>
          </cell>
          <cell r="M1438">
            <v>257</v>
          </cell>
          <cell r="N1438">
            <v>608</v>
          </cell>
        </row>
        <row r="1439">
          <cell r="C1439" t="str">
            <v>7341</v>
          </cell>
          <cell r="D1439" t="str">
            <v>Madison Elementary School</v>
          </cell>
          <cell r="E1439">
            <v>1</v>
          </cell>
          <cell r="G1439">
            <v>1</v>
          </cell>
          <cell r="H1439">
            <v>2</v>
          </cell>
          <cell r="I1439">
            <v>7</v>
          </cell>
          <cell r="K1439">
            <v>113</v>
          </cell>
          <cell r="L1439">
            <v>94</v>
          </cell>
          <cell r="M1439">
            <v>30</v>
          </cell>
          <cell r="N1439">
            <v>124</v>
          </cell>
        </row>
        <row r="1440">
          <cell r="C1440" t="str">
            <v>7353</v>
          </cell>
          <cell r="D1440" t="str">
            <v>Penn High School</v>
          </cell>
          <cell r="E1440">
            <v>28</v>
          </cell>
          <cell r="F1440">
            <v>210</v>
          </cell>
          <cell r="G1440">
            <v>230</v>
          </cell>
          <cell r="H1440">
            <v>182</v>
          </cell>
          <cell r="I1440">
            <v>148</v>
          </cell>
          <cell r="J1440">
            <v>6</v>
          </cell>
          <cell r="K1440">
            <v>2747</v>
          </cell>
          <cell r="L1440">
            <v>2854</v>
          </cell>
          <cell r="M1440">
            <v>697</v>
          </cell>
          <cell r="N1440">
            <v>3551</v>
          </cell>
        </row>
        <row r="1441">
          <cell r="C1441" t="str">
            <v>7361</v>
          </cell>
          <cell r="D1441" t="str">
            <v>Elm Road Elementary School</v>
          </cell>
          <cell r="E1441">
            <v>2</v>
          </cell>
          <cell r="F1441">
            <v>13</v>
          </cell>
          <cell r="G1441">
            <v>20</v>
          </cell>
          <cell r="H1441">
            <v>35</v>
          </cell>
          <cell r="I1441">
            <v>26</v>
          </cell>
          <cell r="K1441">
            <v>449</v>
          </cell>
          <cell r="L1441">
            <v>348</v>
          </cell>
          <cell r="M1441">
            <v>197</v>
          </cell>
          <cell r="N1441">
            <v>545</v>
          </cell>
        </row>
        <row r="1442">
          <cell r="C1442" t="str">
            <v>7365</v>
          </cell>
          <cell r="D1442" t="str">
            <v>Elsie Rogers Elementary School</v>
          </cell>
          <cell r="E1442">
            <v>3</v>
          </cell>
          <cell r="F1442">
            <v>10</v>
          </cell>
          <cell r="G1442">
            <v>15</v>
          </cell>
          <cell r="H1442">
            <v>47</v>
          </cell>
          <cell r="I1442">
            <v>25</v>
          </cell>
          <cell r="K1442">
            <v>256</v>
          </cell>
          <cell r="L1442">
            <v>211</v>
          </cell>
          <cell r="M1442">
            <v>145</v>
          </cell>
          <cell r="N1442">
            <v>356</v>
          </cell>
        </row>
        <row r="1443">
          <cell r="C1443" t="str">
            <v>7372</v>
          </cell>
          <cell r="D1443" t="str">
            <v>Discovery Middle School</v>
          </cell>
          <cell r="E1443">
            <v>3</v>
          </cell>
          <cell r="F1443">
            <v>93</v>
          </cell>
          <cell r="G1443">
            <v>16</v>
          </cell>
          <cell r="H1443">
            <v>24</v>
          </cell>
          <cell r="I1443">
            <v>20</v>
          </cell>
          <cell r="J1443">
            <v>1</v>
          </cell>
          <cell r="K1443">
            <v>723</v>
          </cell>
          <cell r="L1443">
            <v>782</v>
          </cell>
          <cell r="M1443">
            <v>98</v>
          </cell>
          <cell r="N1443">
            <v>880</v>
          </cell>
        </row>
        <row r="1444">
          <cell r="C1444" t="str">
            <v>7377</v>
          </cell>
          <cell r="D1444" t="str">
            <v>Moran Elementary School</v>
          </cell>
          <cell r="E1444">
            <v>1</v>
          </cell>
          <cell r="F1444">
            <v>10</v>
          </cell>
          <cell r="G1444">
            <v>10</v>
          </cell>
          <cell r="H1444">
            <v>22</v>
          </cell>
          <cell r="I1444">
            <v>18</v>
          </cell>
          <cell r="K1444">
            <v>372</v>
          </cell>
          <cell r="L1444">
            <v>284</v>
          </cell>
          <cell r="M1444">
            <v>149</v>
          </cell>
          <cell r="N1444">
            <v>433</v>
          </cell>
        </row>
        <row r="1445">
          <cell r="C1445" t="str">
            <v>7379</v>
          </cell>
          <cell r="D1445" t="str">
            <v>Bittersweet Elementary School</v>
          </cell>
          <cell r="E1445">
            <v>4</v>
          </cell>
          <cell r="F1445">
            <v>8</v>
          </cell>
          <cell r="G1445">
            <v>13</v>
          </cell>
          <cell r="H1445">
            <v>20</v>
          </cell>
          <cell r="I1445">
            <v>22</v>
          </cell>
          <cell r="J1445">
            <v>1</v>
          </cell>
          <cell r="K1445">
            <v>448</v>
          </cell>
          <cell r="L1445">
            <v>395</v>
          </cell>
          <cell r="M1445">
            <v>121</v>
          </cell>
          <cell r="N1445">
            <v>516</v>
          </cell>
        </row>
        <row r="1446">
          <cell r="C1446" t="str">
            <v>7383</v>
          </cell>
          <cell r="D1446" t="str">
            <v>Horizon Elementary School</v>
          </cell>
          <cell r="E1446">
            <v>1</v>
          </cell>
          <cell r="F1446">
            <v>24</v>
          </cell>
          <cell r="G1446">
            <v>13</v>
          </cell>
          <cell r="H1446">
            <v>38</v>
          </cell>
          <cell r="I1446">
            <v>35</v>
          </cell>
          <cell r="K1446">
            <v>547</v>
          </cell>
          <cell r="L1446">
            <v>583</v>
          </cell>
          <cell r="M1446">
            <v>75</v>
          </cell>
          <cell r="N1446">
            <v>658</v>
          </cell>
        </row>
        <row r="1447">
          <cell r="C1447" t="str">
            <v>7386</v>
          </cell>
          <cell r="D1447" t="str">
            <v>Meadow's Edge Elementary School</v>
          </cell>
          <cell r="E1447">
            <v>3</v>
          </cell>
          <cell r="F1447">
            <v>6</v>
          </cell>
          <cell r="G1447">
            <v>40</v>
          </cell>
          <cell r="H1447">
            <v>30</v>
          </cell>
          <cell r="I1447">
            <v>38</v>
          </cell>
          <cell r="K1447">
            <v>263</v>
          </cell>
          <cell r="L1447">
            <v>197</v>
          </cell>
          <cell r="M1447">
            <v>183</v>
          </cell>
          <cell r="N1447">
            <v>380</v>
          </cell>
        </row>
        <row r="1448">
          <cell r="C1448" t="str">
            <v>7390</v>
          </cell>
          <cell r="D1448" t="str">
            <v>Northpoint Elementary School</v>
          </cell>
          <cell r="E1448">
            <v>1</v>
          </cell>
          <cell r="F1448">
            <v>122</v>
          </cell>
          <cell r="G1448">
            <v>14</v>
          </cell>
          <cell r="H1448">
            <v>20</v>
          </cell>
          <cell r="I1448">
            <v>23</v>
          </cell>
          <cell r="K1448">
            <v>411</v>
          </cell>
          <cell r="L1448">
            <v>558</v>
          </cell>
          <cell r="M1448">
            <v>33</v>
          </cell>
          <cell r="N1448">
            <v>591</v>
          </cell>
        </row>
        <row r="1449">
          <cell r="C1449" t="str">
            <v>7459</v>
          </cell>
          <cell r="D1449" t="str">
            <v>Fred J Hums Elementary School</v>
          </cell>
          <cell r="E1449">
            <v>1</v>
          </cell>
          <cell r="F1449">
            <v>4</v>
          </cell>
          <cell r="G1449">
            <v>17</v>
          </cell>
          <cell r="H1449">
            <v>21</v>
          </cell>
          <cell r="I1449">
            <v>26</v>
          </cell>
          <cell r="K1449">
            <v>293</v>
          </cell>
          <cell r="L1449">
            <v>191</v>
          </cell>
          <cell r="M1449">
            <v>171</v>
          </cell>
          <cell r="N1449">
            <v>362</v>
          </cell>
        </row>
        <row r="1450">
          <cell r="C1450" t="str">
            <v>7461</v>
          </cell>
          <cell r="D1450" t="str">
            <v>Mishawaka High School</v>
          </cell>
          <cell r="E1450">
            <v>8</v>
          </cell>
          <cell r="F1450">
            <v>8</v>
          </cell>
          <cell r="G1450">
            <v>98</v>
          </cell>
          <cell r="H1450">
            <v>100</v>
          </cell>
          <cell r="I1450">
            <v>81</v>
          </cell>
          <cell r="K1450">
            <v>1186</v>
          </cell>
          <cell r="L1450">
            <v>640</v>
          </cell>
          <cell r="M1450">
            <v>841</v>
          </cell>
          <cell r="N1450">
            <v>1481</v>
          </cell>
        </row>
        <row r="1451">
          <cell r="C1451" t="str">
            <v>7465</v>
          </cell>
          <cell r="D1451" t="str">
            <v>John J Young Middle School</v>
          </cell>
          <cell r="E1451">
            <v>5</v>
          </cell>
          <cell r="F1451">
            <v>1</v>
          </cell>
          <cell r="G1451">
            <v>57</v>
          </cell>
          <cell r="H1451">
            <v>53</v>
          </cell>
          <cell r="I1451">
            <v>56</v>
          </cell>
          <cell r="K1451">
            <v>591</v>
          </cell>
          <cell r="L1451">
            <v>258</v>
          </cell>
          <cell r="M1451">
            <v>505</v>
          </cell>
          <cell r="N1451">
            <v>763</v>
          </cell>
        </row>
        <row r="1452">
          <cell r="C1452" t="str">
            <v>7467</v>
          </cell>
          <cell r="D1452" t="str">
            <v>Oaklawn Campus Program</v>
          </cell>
          <cell r="G1452">
            <v>13</v>
          </cell>
          <cell r="H1452">
            <v>9</v>
          </cell>
          <cell r="I1452">
            <v>5</v>
          </cell>
          <cell r="K1452">
            <v>45</v>
          </cell>
          <cell r="L1452">
            <v>1</v>
          </cell>
          <cell r="M1452">
            <v>71</v>
          </cell>
          <cell r="N1452">
            <v>72</v>
          </cell>
        </row>
        <row r="1453">
          <cell r="C1453" t="str">
            <v>7469</v>
          </cell>
          <cell r="D1453" t="str">
            <v>Battell Elementary School</v>
          </cell>
          <cell r="E1453">
            <v>5</v>
          </cell>
          <cell r="G1453">
            <v>20</v>
          </cell>
          <cell r="H1453">
            <v>24</v>
          </cell>
          <cell r="I1453">
            <v>35</v>
          </cell>
          <cell r="K1453">
            <v>193</v>
          </cell>
          <cell r="L1453">
            <v>65</v>
          </cell>
          <cell r="M1453">
            <v>212</v>
          </cell>
          <cell r="N1453">
            <v>277</v>
          </cell>
        </row>
        <row r="1454">
          <cell r="C1454" t="str">
            <v>7473</v>
          </cell>
          <cell r="D1454" t="str">
            <v>Beiger Elementary School</v>
          </cell>
          <cell r="F1454">
            <v>8</v>
          </cell>
          <cell r="G1454">
            <v>39</v>
          </cell>
          <cell r="H1454">
            <v>47</v>
          </cell>
          <cell r="I1454">
            <v>37</v>
          </cell>
          <cell r="J1454">
            <v>1</v>
          </cell>
          <cell r="K1454">
            <v>498</v>
          </cell>
          <cell r="L1454">
            <v>299</v>
          </cell>
          <cell r="M1454">
            <v>331</v>
          </cell>
          <cell r="N1454">
            <v>630</v>
          </cell>
        </row>
        <row r="1455">
          <cell r="C1455" t="str">
            <v>7478</v>
          </cell>
          <cell r="D1455" t="str">
            <v>Liberty Elementary School</v>
          </cell>
          <cell r="E1455">
            <v>2</v>
          </cell>
          <cell r="F1455">
            <v>5</v>
          </cell>
          <cell r="G1455">
            <v>81</v>
          </cell>
          <cell r="H1455">
            <v>45</v>
          </cell>
          <cell r="I1455">
            <v>51</v>
          </cell>
          <cell r="K1455">
            <v>316</v>
          </cell>
          <cell r="L1455">
            <v>118</v>
          </cell>
          <cell r="M1455">
            <v>382</v>
          </cell>
          <cell r="N1455">
            <v>500</v>
          </cell>
        </row>
        <row r="1456">
          <cell r="C1456" t="str">
            <v>7481</v>
          </cell>
          <cell r="D1456" t="str">
            <v>Emmons Elementary School</v>
          </cell>
          <cell r="G1456">
            <v>67</v>
          </cell>
          <cell r="H1456">
            <v>45</v>
          </cell>
          <cell r="I1456">
            <v>51</v>
          </cell>
          <cell r="K1456">
            <v>248</v>
          </cell>
          <cell r="L1456">
            <v>56</v>
          </cell>
          <cell r="M1456">
            <v>355</v>
          </cell>
          <cell r="N1456">
            <v>411</v>
          </cell>
        </row>
        <row r="1457">
          <cell r="C1457" t="str">
            <v>7485</v>
          </cell>
          <cell r="D1457" t="str">
            <v>Lasalle Elementary School</v>
          </cell>
          <cell r="E1457">
            <v>1</v>
          </cell>
          <cell r="F1457">
            <v>2</v>
          </cell>
          <cell r="G1457">
            <v>55</v>
          </cell>
          <cell r="H1457">
            <v>50</v>
          </cell>
          <cell r="I1457">
            <v>65</v>
          </cell>
          <cell r="K1457">
            <v>322</v>
          </cell>
          <cell r="L1457">
            <v>84</v>
          </cell>
          <cell r="M1457">
            <v>411</v>
          </cell>
          <cell r="N1457">
            <v>495</v>
          </cell>
        </row>
        <row r="1458">
          <cell r="C1458" t="str">
            <v>7499</v>
          </cell>
          <cell r="D1458" t="str">
            <v>Twin Branch Elementary School</v>
          </cell>
          <cell r="G1458">
            <v>19</v>
          </cell>
          <cell r="H1458">
            <v>44</v>
          </cell>
          <cell r="I1458">
            <v>26</v>
          </cell>
          <cell r="K1458">
            <v>248</v>
          </cell>
          <cell r="L1458">
            <v>149</v>
          </cell>
          <cell r="M1458">
            <v>188</v>
          </cell>
          <cell r="N1458">
            <v>337</v>
          </cell>
        </row>
        <row r="1459">
          <cell r="C1459" t="str">
            <v>7313</v>
          </cell>
          <cell r="D1459" t="str">
            <v>Hay Primary Center</v>
          </cell>
          <cell r="E1459">
            <v>1</v>
          </cell>
          <cell r="F1459">
            <v>1</v>
          </cell>
          <cell r="G1459">
            <v>127</v>
          </cell>
          <cell r="H1459">
            <v>76</v>
          </cell>
          <cell r="I1459">
            <v>39</v>
          </cell>
          <cell r="K1459">
            <v>143</v>
          </cell>
          <cell r="L1459">
            <v>132</v>
          </cell>
          <cell r="M1459">
            <v>255</v>
          </cell>
          <cell r="N1459">
            <v>387</v>
          </cell>
        </row>
        <row r="1460">
          <cell r="C1460" t="str">
            <v>7321</v>
          </cell>
          <cell r="D1460" t="str">
            <v>Greene Intermediate Center</v>
          </cell>
          <cell r="F1460">
            <v>1</v>
          </cell>
          <cell r="G1460">
            <v>90</v>
          </cell>
          <cell r="H1460">
            <v>56</v>
          </cell>
          <cell r="I1460">
            <v>20</v>
          </cell>
          <cell r="K1460">
            <v>37</v>
          </cell>
          <cell r="L1460">
            <v>33</v>
          </cell>
          <cell r="M1460">
            <v>171</v>
          </cell>
          <cell r="N1460">
            <v>204</v>
          </cell>
        </row>
        <row r="1461">
          <cell r="C1461" t="str">
            <v>7417</v>
          </cell>
          <cell r="D1461" t="str">
            <v>Warren Primary Center</v>
          </cell>
          <cell r="E1461">
            <v>2</v>
          </cell>
          <cell r="F1461">
            <v>3</v>
          </cell>
          <cell r="G1461">
            <v>76</v>
          </cell>
          <cell r="H1461">
            <v>96</v>
          </cell>
          <cell r="I1461">
            <v>22</v>
          </cell>
          <cell r="K1461">
            <v>118</v>
          </cell>
          <cell r="L1461">
            <v>84</v>
          </cell>
          <cell r="M1461">
            <v>233</v>
          </cell>
          <cell r="N1461">
            <v>317</v>
          </cell>
        </row>
        <row r="1462">
          <cell r="C1462" t="str">
            <v>7421</v>
          </cell>
          <cell r="D1462" t="str">
            <v>Clay High School</v>
          </cell>
          <cell r="E1462">
            <v>7</v>
          </cell>
          <cell r="F1462">
            <v>13</v>
          </cell>
          <cell r="G1462">
            <v>381</v>
          </cell>
          <cell r="H1462">
            <v>115</v>
          </cell>
          <cell r="I1462">
            <v>107</v>
          </cell>
          <cell r="J1462">
            <v>5</v>
          </cell>
          <cell r="K1462">
            <v>515</v>
          </cell>
          <cell r="L1462">
            <v>359</v>
          </cell>
          <cell r="M1462">
            <v>784</v>
          </cell>
          <cell r="N1462">
            <v>1143</v>
          </cell>
        </row>
        <row r="1463">
          <cell r="C1463" t="str">
            <v>7425</v>
          </cell>
          <cell r="D1463" t="str">
            <v>Clay Intermediate Center</v>
          </cell>
          <cell r="E1463">
            <v>5</v>
          </cell>
          <cell r="F1463">
            <v>4</v>
          </cell>
          <cell r="G1463">
            <v>137</v>
          </cell>
          <cell r="H1463">
            <v>50</v>
          </cell>
          <cell r="I1463">
            <v>35</v>
          </cell>
          <cell r="K1463">
            <v>177</v>
          </cell>
          <cell r="L1463">
            <v>115</v>
          </cell>
          <cell r="M1463">
            <v>293</v>
          </cell>
          <cell r="N1463">
            <v>408</v>
          </cell>
        </row>
        <row r="1464">
          <cell r="C1464" t="str">
            <v>7435</v>
          </cell>
          <cell r="D1464" t="str">
            <v>Darden Primary Center</v>
          </cell>
          <cell r="E1464">
            <v>2</v>
          </cell>
          <cell r="F1464">
            <v>7</v>
          </cell>
          <cell r="G1464">
            <v>93</v>
          </cell>
          <cell r="H1464">
            <v>43</v>
          </cell>
          <cell r="I1464">
            <v>63</v>
          </cell>
          <cell r="K1464">
            <v>273</v>
          </cell>
          <cell r="L1464">
            <v>138</v>
          </cell>
          <cell r="M1464">
            <v>343</v>
          </cell>
          <cell r="N1464">
            <v>481</v>
          </cell>
        </row>
        <row r="1465">
          <cell r="C1465" t="str">
            <v>7441</v>
          </cell>
          <cell r="D1465" t="str">
            <v>Swanson Primary Center</v>
          </cell>
          <cell r="E1465">
            <v>3</v>
          </cell>
          <cell r="F1465">
            <v>5</v>
          </cell>
          <cell r="G1465">
            <v>64</v>
          </cell>
          <cell r="H1465">
            <v>36</v>
          </cell>
          <cell r="I1465">
            <v>35</v>
          </cell>
          <cell r="K1465">
            <v>131</v>
          </cell>
          <cell r="L1465">
            <v>114</v>
          </cell>
          <cell r="M1465">
            <v>160</v>
          </cell>
          <cell r="N1465">
            <v>274</v>
          </cell>
        </row>
        <row r="1466">
          <cell r="C1466" t="str">
            <v>7505</v>
          </cell>
          <cell r="D1466" t="str">
            <v>Adams High School</v>
          </cell>
          <cell r="E1466">
            <v>2</v>
          </cell>
          <cell r="F1466">
            <v>57</v>
          </cell>
          <cell r="G1466">
            <v>486</v>
          </cell>
          <cell r="H1466">
            <v>369</v>
          </cell>
          <cell r="I1466">
            <v>176</v>
          </cell>
          <cell r="J1466">
            <v>1</v>
          </cell>
          <cell r="K1466">
            <v>703</v>
          </cell>
          <cell r="L1466">
            <v>753</v>
          </cell>
          <cell r="M1466">
            <v>1041</v>
          </cell>
          <cell r="N1466">
            <v>1794</v>
          </cell>
        </row>
        <row r="1467">
          <cell r="C1467" t="str">
            <v>7510</v>
          </cell>
          <cell r="D1467" t="str">
            <v>Jackson Intermediate Center</v>
          </cell>
          <cell r="E1467">
            <v>3</v>
          </cell>
          <cell r="F1467">
            <v>4</v>
          </cell>
          <cell r="G1467">
            <v>191</v>
          </cell>
          <cell r="H1467">
            <v>74</v>
          </cell>
          <cell r="I1467">
            <v>58</v>
          </cell>
          <cell r="K1467">
            <v>120</v>
          </cell>
          <cell r="L1467">
            <v>110</v>
          </cell>
          <cell r="M1467">
            <v>340</v>
          </cell>
          <cell r="N1467">
            <v>450</v>
          </cell>
        </row>
        <row r="1468">
          <cell r="C1468" t="str">
            <v>7512</v>
          </cell>
          <cell r="D1468" t="str">
            <v>LaSalle Intermediate Academy</v>
          </cell>
          <cell r="E1468">
            <v>1</v>
          </cell>
          <cell r="F1468">
            <v>25</v>
          </cell>
          <cell r="G1468">
            <v>183</v>
          </cell>
          <cell r="H1468">
            <v>148</v>
          </cell>
          <cell r="I1468">
            <v>86</v>
          </cell>
          <cell r="K1468">
            <v>394</v>
          </cell>
          <cell r="L1468">
            <v>438</v>
          </cell>
          <cell r="M1468">
            <v>399</v>
          </cell>
          <cell r="N1468">
            <v>837</v>
          </cell>
        </row>
        <row r="1469">
          <cell r="C1469" t="str">
            <v>7513</v>
          </cell>
          <cell r="D1469" t="str">
            <v>Riley High School</v>
          </cell>
          <cell r="E1469">
            <v>1</v>
          </cell>
          <cell r="F1469">
            <v>15</v>
          </cell>
          <cell r="G1469">
            <v>409</v>
          </cell>
          <cell r="H1469">
            <v>256</v>
          </cell>
          <cell r="I1469">
            <v>127</v>
          </cell>
          <cell r="K1469">
            <v>441</v>
          </cell>
          <cell r="L1469">
            <v>390</v>
          </cell>
          <cell r="M1469">
            <v>859</v>
          </cell>
          <cell r="N1469">
            <v>1249</v>
          </cell>
        </row>
        <row r="1470">
          <cell r="C1470" t="str">
            <v>7517</v>
          </cell>
          <cell r="D1470" t="str">
            <v>Washington High School</v>
          </cell>
          <cell r="E1470">
            <v>2</v>
          </cell>
          <cell r="F1470">
            <v>4</v>
          </cell>
          <cell r="G1470">
            <v>466</v>
          </cell>
          <cell r="H1470">
            <v>272</v>
          </cell>
          <cell r="I1470">
            <v>74</v>
          </cell>
          <cell r="K1470">
            <v>88</v>
          </cell>
          <cell r="L1470">
            <v>185</v>
          </cell>
          <cell r="M1470">
            <v>721</v>
          </cell>
          <cell r="N1470">
            <v>906</v>
          </cell>
        </row>
        <row r="1471">
          <cell r="C1471" t="str">
            <v>7521</v>
          </cell>
          <cell r="D1471" t="str">
            <v>Brown Intermediate Center</v>
          </cell>
          <cell r="E1471">
            <v>4</v>
          </cell>
          <cell r="F1471">
            <v>3</v>
          </cell>
          <cell r="G1471">
            <v>189</v>
          </cell>
          <cell r="H1471">
            <v>119</v>
          </cell>
          <cell r="I1471">
            <v>35</v>
          </cell>
          <cell r="J1471">
            <v>4</v>
          </cell>
          <cell r="K1471">
            <v>78</v>
          </cell>
          <cell r="L1471">
            <v>65</v>
          </cell>
          <cell r="M1471">
            <v>367</v>
          </cell>
          <cell r="N1471">
            <v>432</v>
          </cell>
        </row>
        <row r="1472">
          <cell r="C1472" t="str">
            <v>7533</v>
          </cell>
          <cell r="D1472" t="str">
            <v>Coquillard Primary Center</v>
          </cell>
          <cell r="E1472">
            <v>1</v>
          </cell>
          <cell r="F1472">
            <v>2</v>
          </cell>
          <cell r="G1472">
            <v>221</v>
          </cell>
          <cell r="H1472">
            <v>113</v>
          </cell>
          <cell r="I1472">
            <v>41</v>
          </cell>
          <cell r="K1472">
            <v>61</v>
          </cell>
          <cell r="L1472">
            <v>67</v>
          </cell>
          <cell r="M1472">
            <v>372</v>
          </cell>
          <cell r="N1472">
            <v>439</v>
          </cell>
        </row>
        <row r="1473">
          <cell r="C1473" t="str">
            <v>7534</v>
          </cell>
          <cell r="D1473" t="str">
            <v>Rise Up Academy at Eggleston</v>
          </cell>
          <cell r="G1473">
            <v>113</v>
          </cell>
          <cell r="H1473">
            <v>28</v>
          </cell>
          <cell r="I1473">
            <v>6</v>
          </cell>
          <cell r="K1473">
            <v>43</v>
          </cell>
          <cell r="L1473">
            <v>62</v>
          </cell>
          <cell r="M1473">
            <v>128</v>
          </cell>
          <cell r="N1473">
            <v>190</v>
          </cell>
        </row>
        <row r="1474">
          <cell r="C1474" t="str">
            <v>7537</v>
          </cell>
          <cell r="D1474" t="str">
            <v>Edison Intermediate Center</v>
          </cell>
          <cell r="E1474">
            <v>2</v>
          </cell>
          <cell r="F1474">
            <v>8</v>
          </cell>
          <cell r="G1474">
            <v>181</v>
          </cell>
          <cell r="H1474">
            <v>59</v>
          </cell>
          <cell r="I1474">
            <v>39</v>
          </cell>
          <cell r="K1474">
            <v>119</v>
          </cell>
          <cell r="L1474">
            <v>90</v>
          </cell>
          <cell r="M1474">
            <v>318</v>
          </cell>
          <cell r="N1474">
            <v>408</v>
          </cell>
        </row>
        <row r="1475">
          <cell r="C1475" t="str">
            <v>7545</v>
          </cell>
          <cell r="D1475" t="str">
            <v>Harrison Primary Center</v>
          </cell>
          <cell r="E1475">
            <v>3</v>
          </cell>
          <cell r="F1475">
            <v>1</v>
          </cell>
          <cell r="G1475">
            <v>195</v>
          </cell>
          <cell r="H1475">
            <v>338</v>
          </cell>
          <cell r="I1475">
            <v>29</v>
          </cell>
          <cell r="J1475">
            <v>2</v>
          </cell>
          <cell r="K1475">
            <v>53</v>
          </cell>
          <cell r="L1475">
            <v>83</v>
          </cell>
          <cell r="M1475">
            <v>538</v>
          </cell>
          <cell r="N1475">
            <v>621</v>
          </cell>
        </row>
        <row r="1476">
          <cell r="C1476" t="str">
            <v>7546</v>
          </cell>
          <cell r="D1476" t="str">
            <v>Hamilton Traditional School</v>
          </cell>
          <cell r="E1476">
            <v>1</v>
          </cell>
          <cell r="F1476">
            <v>2</v>
          </cell>
          <cell r="G1476">
            <v>58</v>
          </cell>
          <cell r="H1476">
            <v>28</v>
          </cell>
          <cell r="I1476">
            <v>39</v>
          </cell>
          <cell r="K1476">
            <v>203</v>
          </cell>
          <cell r="L1476">
            <v>175</v>
          </cell>
          <cell r="M1476">
            <v>156</v>
          </cell>
          <cell r="N1476">
            <v>331</v>
          </cell>
        </row>
        <row r="1477">
          <cell r="C1477" t="str">
            <v>7549</v>
          </cell>
          <cell r="D1477" t="str">
            <v>Jefferson Intermediate Center</v>
          </cell>
          <cell r="E1477">
            <v>1</v>
          </cell>
          <cell r="F1477">
            <v>5</v>
          </cell>
          <cell r="G1477">
            <v>215</v>
          </cell>
          <cell r="H1477">
            <v>78</v>
          </cell>
          <cell r="I1477">
            <v>84</v>
          </cell>
          <cell r="J1477">
            <v>1</v>
          </cell>
          <cell r="K1477">
            <v>239</v>
          </cell>
          <cell r="L1477">
            <v>203</v>
          </cell>
          <cell r="M1477">
            <v>420</v>
          </cell>
          <cell r="N1477">
            <v>623</v>
          </cell>
        </row>
        <row r="1478">
          <cell r="C1478" t="str">
            <v>7555</v>
          </cell>
          <cell r="D1478" t="str">
            <v>Kennedy Primary Academy</v>
          </cell>
          <cell r="E1478">
            <v>3</v>
          </cell>
          <cell r="F1478">
            <v>14</v>
          </cell>
          <cell r="G1478">
            <v>164</v>
          </cell>
          <cell r="H1478">
            <v>163</v>
          </cell>
          <cell r="I1478">
            <v>41</v>
          </cell>
          <cell r="K1478">
            <v>250</v>
          </cell>
          <cell r="L1478">
            <v>314</v>
          </cell>
          <cell r="M1478">
            <v>321</v>
          </cell>
          <cell r="N1478">
            <v>635</v>
          </cell>
        </row>
        <row r="1479">
          <cell r="C1479" t="str">
            <v>7557</v>
          </cell>
          <cell r="D1479" t="str">
            <v>Lafayette Early Childhood Center</v>
          </cell>
          <cell r="G1479">
            <v>21</v>
          </cell>
          <cell r="H1479">
            <v>4</v>
          </cell>
          <cell r="I1479">
            <v>6</v>
          </cell>
          <cell r="L1479">
            <v>17</v>
          </cell>
          <cell r="M1479">
            <v>14</v>
          </cell>
          <cell r="N1479">
            <v>31</v>
          </cell>
        </row>
        <row r="1480">
          <cell r="C1480" t="str">
            <v>7559</v>
          </cell>
          <cell r="D1480" t="str">
            <v>Dickinson Fine Arts Academy</v>
          </cell>
          <cell r="E1480">
            <v>1</v>
          </cell>
          <cell r="F1480">
            <v>4</v>
          </cell>
          <cell r="G1480">
            <v>251</v>
          </cell>
          <cell r="H1480">
            <v>184</v>
          </cell>
          <cell r="I1480">
            <v>44</v>
          </cell>
          <cell r="K1480">
            <v>123</v>
          </cell>
          <cell r="L1480">
            <v>91</v>
          </cell>
          <cell r="M1480">
            <v>516</v>
          </cell>
          <cell r="N1480">
            <v>607</v>
          </cell>
        </row>
        <row r="1481">
          <cell r="C1481" t="str">
            <v>7561</v>
          </cell>
          <cell r="D1481" t="str">
            <v>Lincoln Primary Center</v>
          </cell>
          <cell r="E1481">
            <v>2</v>
          </cell>
          <cell r="F1481">
            <v>1</v>
          </cell>
          <cell r="G1481">
            <v>206</v>
          </cell>
          <cell r="H1481">
            <v>137</v>
          </cell>
          <cell r="I1481">
            <v>63</v>
          </cell>
          <cell r="K1481">
            <v>91</v>
          </cell>
          <cell r="L1481">
            <v>60</v>
          </cell>
          <cell r="M1481">
            <v>440</v>
          </cell>
          <cell r="N1481">
            <v>500</v>
          </cell>
        </row>
        <row r="1482">
          <cell r="C1482" t="str">
            <v>7569</v>
          </cell>
          <cell r="D1482" t="str">
            <v>McKinley Primary Center</v>
          </cell>
          <cell r="E1482">
            <v>1</v>
          </cell>
          <cell r="F1482">
            <v>16</v>
          </cell>
          <cell r="G1482">
            <v>192</v>
          </cell>
          <cell r="H1482">
            <v>81</v>
          </cell>
          <cell r="I1482">
            <v>27</v>
          </cell>
          <cell r="K1482">
            <v>88</v>
          </cell>
          <cell r="L1482">
            <v>86</v>
          </cell>
          <cell r="M1482">
            <v>319</v>
          </cell>
          <cell r="N1482">
            <v>405</v>
          </cell>
        </row>
        <row r="1483">
          <cell r="C1483" t="str">
            <v>7573</v>
          </cell>
          <cell r="D1483" t="str">
            <v>Madison Primary Center</v>
          </cell>
          <cell r="E1483">
            <v>1</v>
          </cell>
          <cell r="F1483">
            <v>3</v>
          </cell>
          <cell r="G1483">
            <v>300</v>
          </cell>
          <cell r="H1483">
            <v>105</v>
          </cell>
          <cell r="I1483">
            <v>39</v>
          </cell>
          <cell r="K1483">
            <v>53</v>
          </cell>
          <cell r="L1483">
            <v>62</v>
          </cell>
          <cell r="M1483">
            <v>439</v>
          </cell>
          <cell r="N1483">
            <v>501</v>
          </cell>
        </row>
        <row r="1484">
          <cell r="C1484" t="str">
            <v>7577</v>
          </cell>
          <cell r="D1484" t="str">
            <v>Marquette Montessori Academy</v>
          </cell>
          <cell r="F1484">
            <v>3</v>
          </cell>
          <cell r="G1484">
            <v>211</v>
          </cell>
          <cell r="H1484">
            <v>37</v>
          </cell>
          <cell r="I1484">
            <v>45</v>
          </cell>
          <cell r="K1484">
            <v>157</v>
          </cell>
          <cell r="L1484">
            <v>174</v>
          </cell>
          <cell r="M1484">
            <v>279</v>
          </cell>
          <cell r="N1484">
            <v>453</v>
          </cell>
        </row>
        <row r="1485">
          <cell r="C1485" t="str">
            <v>7581</v>
          </cell>
          <cell r="D1485" t="str">
            <v>Marshall Intermediate Center</v>
          </cell>
          <cell r="E1485">
            <v>3</v>
          </cell>
          <cell r="F1485">
            <v>1</v>
          </cell>
          <cell r="G1485">
            <v>156</v>
          </cell>
          <cell r="H1485">
            <v>55</v>
          </cell>
          <cell r="I1485">
            <v>57</v>
          </cell>
          <cell r="K1485">
            <v>107</v>
          </cell>
          <cell r="L1485">
            <v>71</v>
          </cell>
          <cell r="M1485">
            <v>308</v>
          </cell>
          <cell r="N1485">
            <v>379</v>
          </cell>
        </row>
        <row r="1486">
          <cell r="C1486" t="str">
            <v>7585</v>
          </cell>
          <cell r="D1486" t="str">
            <v>Monroe Primary Center</v>
          </cell>
          <cell r="E1486">
            <v>1</v>
          </cell>
          <cell r="G1486">
            <v>144</v>
          </cell>
          <cell r="H1486">
            <v>45</v>
          </cell>
          <cell r="I1486">
            <v>46</v>
          </cell>
          <cell r="J1486">
            <v>1</v>
          </cell>
          <cell r="K1486">
            <v>99</v>
          </cell>
          <cell r="L1486">
            <v>48</v>
          </cell>
          <cell r="M1486">
            <v>288</v>
          </cell>
          <cell r="N1486">
            <v>336</v>
          </cell>
        </row>
        <row r="1487">
          <cell r="C1487" t="str">
            <v>7588</v>
          </cell>
          <cell r="D1487" t="str">
            <v>Wilson Primary Center</v>
          </cell>
          <cell r="E1487">
            <v>2</v>
          </cell>
          <cell r="F1487">
            <v>4</v>
          </cell>
          <cell r="G1487">
            <v>118</v>
          </cell>
          <cell r="H1487">
            <v>182</v>
          </cell>
          <cell r="I1487">
            <v>27</v>
          </cell>
          <cell r="K1487">
            <v>75</v>
          </cell>
          <cell r="L1487">
            <v>64</v>
          </cell>
          <cell r="M1487">
            <v>344</v>
          </cell>
          <cell r="N1487">
            <v>408</v>
          </cell>
        </row>
        <row r="1488">
          <cell r="C1488" t="str">
            <v>7593</v>
          </cell>
          <cell r="D1488" t="str">
            <v>Muessel Primary Center</v>
          </cell>
          <cell r="G1488">
            <v>217</v>
          </cell>
          <cell r="H1488">
            <v>112</v>
          </cell>
          <cell r="I1488">
            <v>41</v>
          </cell>
          <cell r="K1488">
            <v>72</v>
          </cell>
          <cell r="L1488">
            <v>84</v>
          </cell>
          <cell r="M1488">
            <v>358</v>
          </cell>
          <cell r="N1488">
            <v>442</v>
          </cell>
        </row>
        <row r="1489">
          <cell r="C1489" t="str">
            <v>7597</v>
          </cell>
          <cell r="D1489" t="str">
            <v>Navarre Intermediate Center</v>
          </cell>
          <cell r="F1489">
            <v>2</v>
          </cell>
          <cell r="G1489">
            <v>193</v>
          </cell>
          <cell r="H1489">
            <v>291</v>
          </cell>
          <cell r="I1489">
            <v>38</v>
          </cell>
          <cell r="K1489">
            <v>29</v>
          </cell>
          <cell r="L1489">
            <v>45</v>
          </cell>
          <cell r="M1489">
            <v>508</v>
          </cell>
          <cell r="N1489">
            <v>553</v>
          </cell>
        </row>
        <row r="1490">
          <cell r="C1490" t="str">
            <v>7601</v>
          </cell>
          <cell r="D1490" t="str">
            <v>Nuner Primary Center</v>
          </cell>
          <cell r="E1490">
            <v>3</v>
          </cell>
          <cell r="F1490">
            <v>1</v>
          </cell>
          <cell r="G1490">
            <v>142</v>
          </cell>
          <cell r="H1490">
            <v>34</v>
          </cell>
          <cell r="I1490">
            <v>60</v>
          </cell>
          <cell r="K1490">
            <v>149</v>
          </cell>
          <cell r="L1490">
            <v>115</v>
          </cell>
          <cell r="M1490">
            <v>274</v>
          </cell>
          <cell r="N1490">
            <v>389</v>
          </cell>
        </row>
        <row r="1491">
          <cell r="C1491" t="str">
            <v>7605</v>
          </cell>
          <cell r="D1491" t="str">
            <v>South Bend SNAP</v>
          </cell>
          <cell r="G1491">
            <v>28</v>
          </cell>
          <cell r="H1491">
            <v>26</v>
          </cell>
          <cell r="I1491">
            <v>8</v>
          </cell>
          <cell r="K1491">
            <v>95</v>
          </cell>
          <cell r="L1491">
            <v>123</v>
          </cell>
          <cell r="M1491">
            <v>34</v>
          </cell>
          <cell r="N1491">
            <v>157</v>
          </cell>
        </row>
        <row r="1492">
          <cell r="C1492" t="str">
            <v>7613</v>
          </cell>
          <cell r="D1492" t="str">
            <v>Perley Fine Arts Academy</v>
          </cell>
          <cell r="E1492">
            <v>1</v>
          </cell>
          <cell r="G1492">
            <v>102</v>
          </cell>
          <cell r="H1492">
            <v>20</v>
          </cell>
          <cell r="I1492">
            <v>24</v>
          </cell>
          <cell r="K1492">
            <v>56</v>
          </cell>
          <cell r="L1492">
            <v>47</v>
          </cell>
          <cell r="M1492">
            <v>156</v>
          </cell>
          <cell r="N1492">
            <v>203</v>
          </cell>
        </row>
        <row r="1493">
          <cell r="C1493" t="str">
            <v>7617</v>
          </cell>
          <cell r="D1493" t="str">
            <v>Studebaker Center</v>
          </cell>
          <cell r="F1493">
            <v>2</v>
          </cell>
          <cell r="G1493">
            <v>118</v>
          </cell>
          <cell r="H1493">
            <v>57</v>
          </cell>
          <cell r="I1493">
            <v>18</v>
          </cell>
          <cell r="K1493">
            <v>59</v>
          </cell>
          <cell r="L1493">
            <v>185</v>
          </cell>
          <cell r="M1493">
            <v>69</v>
          </cell>
          <cell r="N1493">
            <v>254</v>
          </cell>
        </row>
        <row r="1494">
          <cell r="C1494" t="str">
            <v>7621</v>
          </cell>
          <cell r="D1494" t="str">
            <v>Tarkington Traditional Center</v>
          </cell>
          <cell r="E1494">
            <v>1</v>
          </cell>
          <cell r="F1494">
            <v>9</v>
          </cell>
          <cell r="G1494">
            <v>87</v>
          </cell>
          <cell r="H1494">
            <v>16</v>
          </cell>
          <cell r="I1494">
            <v>22</v>
          </cell>
          <cell r="J1494">
            <v>1</v>
          </cell>
          <cell r="K1494">
            <v>202</v>
          </cell>
          <cell r="L1494">
            <v>204</v>
          </cell>
          <cell r="M1494">
            <v>134</v>
          </cell>
          <cell r="N1494">
            <v>338</v>
          </cell>
        </row>
        <row r="1495">
          <cell r="C1495" t="str">
            <v>7632</v>
          </cell>
          <cell r="D1495" t="str">
            <v>Juvenile Justice Center</v>
          </cell>
          <cell r="G1495">
            <v>9</v>
          </cell>
          <cell r="H1495">
            <v>4</v>
          </cell>
          <cell r="I1495">
            <v>1</v>
          </cell>
          <cell r="K1495">
            <v>11</v>
          </cell>
          <cell r="L1495">
            <v>15</v>
          </cell>
          <cell r="M1495">
            <v>10</v>
          </cell>
          <cell r="N1495">
            <v>25</v>
          </cell>
        </row>
        <row r="1496">
          <cell r="C1496" t="str">
            <v>7399</v>
          </cell>
          <cell r="D1496" t="str">
            <v>LaVille Jr-Sr High School</v>
          </cell>
          <cell r="E1496">
            <v>2</v>
          </cell>
          <cell r="F1496">
            <v>1</v>
          </cell>
          <cell r="G1496">
            <v>5</v>
          </cell>
          <cell r="H1496">
            <v>29</v>
          </cell>
          <cell r="I1496">
            <v>12</v>
          </cell>
          <cell r="K1496">
            <v>506</v>
          </cell>
          <cell r="L1496">
            <v>304</v>
          </cell>
          <cell r="M1496">
            <v>251</v>
          </cell>
          <cell r="N1496">
            <v>555</v>
          </cell>
        </row>
        <row r="1497">
          <cell r="C1497" t="str">
            <v>7400</v>
          </cell>
          <cell r="D1497" t="str">
            <v>LaVille Elementary School</v>
          </cell>
          <cell r="E1497">
            <v>1</v>
          </cell>
          <cell r="F1497">
            <v>2</v>
          </cell>
          <cell r="G1497">
            <v>2</v>
          </cell>
          <cell r="H1497">
            <v>40</v>
          </cell>
          <cell r="I1497">
            <v>14</v>
          </cell>
          <cell r="K1497">
            <v>521</v>
          </cell>
          <cell r="L1497">
            <v>266</v>
          </cell>
          <cell r="M1497">
            <v>314</v>
          </cell>
          <cell r="N1497">
            <v>580</v>
          </cell>
        </row>
        <row r="1498">
          <cell r="C1498" t="str">
            <v>7629</v>
          </cell>
          <cell r="D1498" t="str">
            <v>Austin High School</v>
          </cell>
          <cell r="E1498">
            <v>3</v>
          </cell>
          <cell r="F1498">
            <v>3</v>
          </cell>
          <cell r="G1498">
            <v>1</v>
          </cell>
          <cell r="H1498">
            <v>5</v>
          </cell>
          <cell r="I1498">
            <v>6</v>
          </cell>
          <cell r="K1498">
            <v>376</v>
          </cell>
          <cell r="L1498">
            <v>167</v>
          </cell>
          <cell r="M1498">
            <v>227</v>
          </cell>
          <cell r="N1498">
            <v>394</v>
          </cell>
        </row>
        <row r="1499">
          <cell r="C1499" t="str">
            <v>7630</v>
          </cell>
          <cell r="D1499" t="str">
            <v>Austin Elementary School</v>
          </cell>
          <cell r="E1499">
            <v>3</v>
          </cell>
          <cell r="F1499">
            <v>1</v>
          </cell>
          <cell r="G1499">
            <v>3</v>
          </cell>
          <cell r="H1499">
            <v>14</v>
          </cell>
          <cell r="I1499">
            <v>20</v>
          </cell>
          <cell r="K1499">
            <v>468</v>
          </cell>
          <cell r="L1499">
            <v>160</v>
          </cell>
          <cell r="M1499">
            <v>349</v>
          </cell>
          <cell r="N1499">
            <v>509</v>
          </cell>
        </row>
        <row r="1500">
          <cell r="C1500" t="str">
            <v>7631</v>
          </cell>
          <cell r="D1500" t="str">
            <v>Austin Middle School</v>
          </cell>
          <cell r="E1500">
            <v>1</v>
          </cell>
          <cell r="F1500">
            <v>1</v>
          </cell>
          <cell r="H1500">
            <v>3</v>
          </cell>
          <cell r="I1500">
            <v>2</v>
          </cell>
          <cell r="K1500">
            <v>252</v>
          </cell>
          <cell r="L1500">
            <v>89</v>
          </cell>
          <cell r="M1500">
            <v>170</v>
          </cell>
          <cell r="N1500">
            <v>259</v>
          </cell>
        </row>
        <row r="1501">
          <cell r="C1501" t="str">
            <v>7633</v>
          </cell>
          <cell r="D1501" t="str">
            <v>Johnson Elementary School</v>
          </cell>
          <cell r="F1501">
            <v>1</v>
          </cell>
          <cell r="G1501">
            <v>1</v>
          </cell>
          <cell r="H1501">
            <v>14</v>
          </cell>
          <cell r="I1501">
            <v>2</v>
          </cell>
          <cell r="K1501">
            <v>257</v>
          </cell>
          <cell r="L1501">
            <v>97</v>
          </cell>
          <cell r="M1501">
            <v>178</v>
          </cell>
          <cell r="N1501">
            <v>275</v>
          </cell>
        </row>
        <row r="1502">
          <cell r="C1502" t="str">
            <v>7637</v>
          </cell>
          <cell r="D1502" t="str">
            <v>Lexington Elementary School</v>
          </cell>
          <cell r="H1502">
            <v>4</v>
          </cell>
          <cell r="I1502">
            <v>4</v>
          </cell>
          <cell r="K1502">
            <v>202</v>
          </cell>
          <cell r="L1502">
            <v>84</v>
          </cell>
          <cell r="M1502">
            <v>126</v>
          </cell>
          <cell r="N1502">
            <v>210</v>
          </cell>
        </row>
        <row r="1503">
          <cell r="C1503" t="str">
            <v>7641</v>
          </cell>
          <cell r="D1503" t="str">
            <v>Scottsburg Senior High School</v>
          </cell>
          <cell r="E1503">
            <v>3</v>
          </cell>
          <cell r="F1503">
            <v>8</v>
          </cell>
          <cell r="G1503">
            <v>2</v>
          </cell>
          <cell r="H1503">
            <v>15</v>
          </cell>
          <cell r="I1503">
            <v>12</v>
          </cell>
          <cell r="J1503">
            <v>1</v>
          </cell>
          <cell r="K1503">
            <v>774</v>
          </cell>
          <cell r="L1503">
            <v>436</v>
          </cell>
          <cell r="M1503">
            <v>379</v>
          </cell>
          <cell r="N1503">
            <v>815</v>
          </cell>
        </row>
        <row r="1504">
          <cell r="C1504" t="str">
            <v>7645</v>
          </cell>
          <cell r="D1504" t="str">
            <v>Scottsburg Middle School</v>
          </cell>
          <cell r="E1504">
            <v>2</v>
          </cell>
          <cell r="F1504">
            <v>6</v>
          </cell>
          <cell r="H1504">
            <v>23</v>
          </cell>
          <cell r="I1504">
            <v>9</v>
          </cell>
          <cell r="J1504">
            <v>3</v>
          </cell>
          <cell r="K1504">
            <v>583</v>
          </cell>
          <cell r="L1504">
            <v>269</v>
          </cell>
          <cell r="M1504">
            <v>357</v>
          </cell>
          <cell r="N1504">
            <v>626</v>
          </cell>
        </row>
        <row r="1505">
          <cell r="C1505" t="str">
            <v>7649</v>
          </cell>
          <cell r="D1505" t="str">
            <v>Scottsburg Elem School</v>
          </cell>
          <cell r="E1505">
            <v>1</v>
          </cell>
          <cell r="G1505">
            <v>4</v>
          </cell>
          <cell r="H1505">
            <v>12</v>
          </cell>
          <cell r="I1505">
            <v>11</v>
          </cell>
          <cell r="K1505">
            <v>422</v>
          </cell>
          <cell r="L1505">
            <v>159</v>
          </cell>
          <cell r="M1505">
            <v>291</v>
          </cell>
          <cell r="N1505">
            <v>450</v>
          </cell>
        </row>
        <row r="1506">
          <cell r="C1506" t="str">
            <v>7653</v>
          </cell>
          <cell r="D1506" t="str">
            <v>Vienna-Finley Elementary School</v>
          </cell>
          <cell r="E1506">
            <v>1</v>
          </cell>
          <cell r="F1506">
            <v>1</v>
          </cell>
          <cell r="H1506">
            <v>7</v>
          </cell>
          <cell r="I1506">
            <v>5</v>
          </cell>
          <cell r="K1506">
            <v>325</v>
          </cell>
          <cell r="L1506">
            <v>190</v>
          </cell>
          <cell r="M1506">
            <v>149</v>
          </cell>
          <cell r="N1506">
            <v>339</v>
          </cell>
        </row>
        <row r="1507">
          <cell r="C1507" t="str">
            <v>7661</v>
          </cell>
          <cell r="D1507" t="str">
            <v>Morristown Jr-Sr High School</v>
          </cell>
          <cell r="H1507">
            <v>12</v>
          </cell>
          <cell r="I1507">
            <v>4</v>
          </cell>
          <cell r="K1507">
            <v>335</v>
          </cell>
          <cell r="L1507">
            <v>245</v>
          </cell>
          <cell r="M1507">
            <v>106</v>
          </cell>
          <cell r="N1507">
            <v>351</v>
          </cell>
        </row>
        <row r="1508">
          <cell r="C1508" t="str">
            <v>7663</v>
          </cell>
          <cell r="D1508" t="str">
            <v>Morristown Elementary School</v>
          </cell>
          <cell r="E1508">
            <v>1</v>
          </cell>
          <cell r="G1508">
            <v>3</v>
          </cell>
          <cell r="H1508">
            <v>7</v>
          </cell>
          <cell r="I1508">
            <v>4</v>
          </cell>
          <cell r="K1508">
            <v>256</v>
          </cell>
          <cell r="L1508">
            <v>177</v>
          </cell>
          <cell r="M1508">
            <v>94</v>
          </cell>
          <cell r="N1508">
            <v>271</v>
          </cell>
        </row>
        <row r="1509">
          <cell r="C1509" t="str">
            <v>7665</v>
          </cell>
          <cell r="D1509" t="str">
            <v>Waldron Jr-Sr High School</v>
          </cell>
          <cell r="E1509">
            <v>2</v>
          </cell>
          <cell r="F1509">
            <v>2</v>
          </cell>
          <cell r="H1509">
            <v>9</v>
          </cell>
          <cell r="I1509">
            <v>2</v>
          </cell>
          <cell r="K1509">
            <v>277</v>
          </cell>
          <cell r="L1509">
            <v>199</v>
          </cell>
          <cell r="M1509">
            <v>93</v>
          </cell>
          <cell r="N1509">
            <v>292</v>
          </cell>
        </row>
        <row r="1510">
          <cell r="C1510" t="str">
            <v>7667</v>
          </cell>
          <cell r="D1510" t="str">
            <v>Waldron Elementary School</v>
          </cell>
          <cell r="F1510">
            <v>1</v>
          </cell>
          <cell r="G1510">
            <v>1</v>
          </cell>
          <cell r="H1510">
            <v>5</v>
          </cell>
          <cell r="I1510">
            <v>2</v>
          </cell>
          <cell r="K1510">
            <v>265</v>
          </cell>
          <cell r="L1510">
            <v>155</v>
          </cell>
          <cell r="M1510">
            <v>119</v>
          </cell>
          <cell r="N1510">
            <v>274</v>
          </cell>
        </row>
        <row r="1511">
          <cell r="C1511" t="str">
            <v>7689</v>
          </cell>
          <cell r="D1511" t="str">
            <v>Triton Central High School</v>
          </cell>
          <cell r="E1511">
            <v>2</v>
          </cell>
          <cell r="F1511">
            <v>2</v>
          </cell>
          <cell r="G1511">
            <v>9</v>
          </cell>
          <cell r="H1511">
            <v>6</v>
          </cell>
          <cell r="I1511">
            <v>15</v>
          </cell>
          <cell r="K1511">
            <v>435</v>
          </cell>
          <cell r="L1511">
            <v>332</v>
          </cell>
          <cell r="M1511">
            <v>137</v>
          </cell>
          <cell r="N1511">
            <v>469</v>
          </cell>
        </row>
        <row r="1512">
          <cell r="C1512" t="str">
            <v>7691</v>
          </cell>
          <cell r="D1512" t="str">
            <v>Triton Central Elementary School</v>
          </cell>
          <cell r="F1512">
            <v>1</v>
          </cell>
          <cell r="G1512">
            <v>11</v>
          </cell>
          <cell r="H1512">
            <v>12</v>
          </cell>
          <cell r="I1512">
            <v>10</v>
          </cell>
          <cell r="K1512">
            <v>562</v>
          </cell>
          <cell r="L1512">
            <v>356</v>
          </cell>
          <cell r="M1512">
            <v>240</v>
          </cell>
          <cell r="N1512">
            <v>596</v>
          </cell>
        </row>
        <row r="1513">
          <cell r="C1513" t="str">
            <v>7697</v>
          </cell>
          <cell r="D1513" t="str">
            <v>Triton Central Middle School</v>
          </cell>
          <cell r="E1513">
            <v>1</v>
          </cell>
          <cell r="F1513">
            <v>2</v>
          </cell>
          <cell r="G1513">
            <v>8</v>
          </cell>
          <cell r="H1513">
            <v>15</v>
          </cell>
          <cell r="I1513">
            <v>3</v>
          </cell>
          <cell r="K1513">
            <v>396</v>
          </cell>
          <cell r="L1513">
            <v>246</v>
          </cell>
          <cell r="M1513">
            <v>179</v>
          </cell>
          <cell r="N1513">
            <v>425</v>
          </cell>
        </row>
        <row r="1514">
          <cell r="C1514" t="str">
            <v>7701</v>
          </cell>
          <cell r="D1514" t="str">
            <v>Southwestern High School</v>
          </cell>
          <cell r="F1514">
            <v>3</v>
          </cell>
          <cell r="G1514">
            <v>2</v>
          </cell>
          <cell r="H1514">
            <v>9</v>
          </cell>
          <cell r="I1514">
            <v>4</v>
          </cell>
          <cell r="K1514">
            <v>302</v>
          </cell>
          <cell r="L1514">
            <v>233</v>
          </cell>
          <cell r="M1514">
            <v>87</v>
          </cell>
          <cell r="N1514">
            <v>320</v>
          </cell>
        </row>
        <row r="1515">
          <cell r="C1515" t="str">
            <v>7703</v>
          </cell>
          <cell r="D1515" t="str">
            <v>Southwestern Elementary School</v>
          </cell>
          <cell r="H1515">
            <v>11</v>
          </cell>
          <cell r="I1515">
            <v>1</v>
          </cell>
          <cell r="K1515">
            <v>265</v>
          </cell>
          <cell r="L1515">
            <v>171</v>
          </cell>
          <cell r="M1515">
            <v>106</v>
          </cell>
          <cell r="N1515">
            <v>277</v>
          </cell>
        </row>
        <row r="1516">
          <cell r="C1516" t="str">
            <v>7671</v>
          </cell>
          <cell r="D1516" t="str">
            <v>Especially Kidz Health &amp; Rehab Cnt</v>
          </cell>
          <cell r="G1516">
            <v>10</v>
          </cell>
          <cell r="H1516">
            <v>5</v>
          </cell>
          <cell r="I1516">
            <v>1</v>
          </cell>
          <cell r="K1516">
            <v>21</v>
          </cell>
          <cell r="L1516">
            <v>1</v>
          </cell>
          <cell r="M1516">
            <v>36</v>
          </cell>
          <cell r="N1516">
            <v>37</v>
          </cell>
        </row>
        <row r="1517">
          <cell r="C1517" t="str">
            <v>7717</v>
          </cell>
          <cell r="D1517" t="str">
            <v>Shelbyville Sr High School</v>
          </cell>
          <cell r="E1517">
            <v>1</v>
          </cell>
          <cell r="F1517">
            <v>16</v>
          </cell>
          <cell r="G1517">
            <v>28</v>
          </cell>
          <cell r="H1517">
            <v>113</v>
          </cell>
          <cell r="I1517">
            <v>34</v>
          </cell>
          <cell r="K1517">
            <v>964</v>
          </cell>
          <cell r="L1517">
            <v>706</v>
          </cell>
          <cell r="M1517">
            <v>450</v>
          </cell>
          <cell r="N1517">
            <v>1156</v>
          </cell>
        </row>
        <row r="1518">
          <cell r="C1518" t="str">
            <v>7721</v>
          </cell>
          <cell r="D1518" t="str">
            <v>Shelbyville Middle School</v>
          </cell>
          <cell r="E1518">
            <v>3</v>
          </cell>
          <cell r="F1518">
            <v>17</v>
          </cell>
          <cell r="G1518">
            <v>13</v>
          </cell>
          <cell r="H1518">
            <v>122</v>
          </cell>
          <cell r="I1518">
            <v>42</v>
          </cell>
          <cell r="K1518">
            <v>726</v>
          </cell>
          <cell r="L1518">
            <v>504</v>
          </cell>
          <cell r="M1518">
            <v>419</v>
          </cell>
          <cell r="N1518">
            <v>923</v>
          </cell>
        </row>
        <row r="1519">
          <cell r="C1519" t="str">
            <v>7725</v>
          </cell>
          <cell r="D1519" t="str">
            <v>Coulston Elementary School</v>
          </cell>
          <cell r="E1519">
            <v>1</v>
          </cell>
          <cell r="F1519">
            <v>15</v>
          </cell>
          <cell r="G1519">
            <v>8</v>
          </cell>
          <cell r="H1519">
            <v>161</v>
          </cell>
          <cell r="I1519">
            <v>19</v>
          </cell>
          <cell r="K1519">
            <v>402</v>
          </cell>
          <cell r="L1519">
            <v>275</v>
          </cell>
          <cell r="M1519">
            <v>331</v>
          </cell>
          <cell r="N1519">
            <v>606</v>
          </cell>
        </row>
        <row r="1520">
          <cell r="C1520" t="str">
            <v>7729</v>
          </cell>
          <cell r="D1520" t="str">
            <v>Thomas A Hendricks Elementary Sch</v>
          </cell>
          <cell r="E1520">
            <v>2</v>
          </cell>
          <cell r="F1520">
            <v>9</v>
          </cell>
          <cell r="G1520">
            <v>1</v>
          </cell>
          <cell r="H1520">
            <v>80</v>
          </cell>
          <cell r="I1520">
            <v>32</v>
          </cell>
          <cell r="K1520">
            <v>565</v>
          </cell>
          <cell r="L1520">
            <v>351</v>
          </cell>
          <cell r="M1520">
            <v>338</v>
          </cell>
          <cell r="N1520">
            <v>689</v>
          </cell>
        </row>
        <row r="1521">
          <cell r="C1521" t="str">
            <v>7733</v>
          </cell>
          <cell r="D1521" t="str">
            <v>William F Loper Elementary School</v>
          </cell>
          <cell r="E1521">
            <v>1</v>
          </cell>
          <cell r="F1521">
            <v>9</v>
          </cell>
          <cell r="G1521">
            <v>9</v>
          </cell>
          <cell r="H1521">
            <v>74</v>
          </cell>
          <cell r="I1521">
            <v>28</v>
          </cell>
          <cell r="J1521">
            <v>1</v>
          </cell>
          <cell r="K1521">
            <v>536</v>
          </cell>
          <cell r="L1521">
            <v>362</v>
          </cell>
          <cell r="M1521">
            <v>296</v>
          </cell>
          <cell r="N1521">
            <v>658</v>
          </cell>
        </row>
        <row r="1522">
          <cell r="C1522" t="str">
            <v>7751</v>
          </cell>
          <cell r="D1522" t="str">
            <v>Chrisney Elementary School</v>
          </cell>
          <cell r="H1522">
            <v>7</v>
          </cell>
          <cell r="I1522">
            <v>7</v>
          </cell>
          <cell r="K1522">
            <v>207</v>
          </cell>
          <cell r="L1522">
            <v>116</v>
          </cell>
          <cell r="M1522">
            <v>105</v>
          </cell>
          <cell r="N1522">
            <v>221</v>
          </cell>
        </row>
        <row r="1523">
          <cell r="C1523" t="str">
            <v>7753</v>
          </cell>
          <cell r="D1523" t="str">
            <v>David Turnham Education Center</v>
          </cell>
          <cell r="E1523">
            <v>5</v>
          </cell>
          <cell r="F1523">
            <v>2</v>
          </cell>
          <cell r="G1523">
            <v>3</v>
          </cell>
          <cell r="H1523">
            <v>75</v>
          </cell>
          <cell r="I1523">
            <v>3</v>
          </cell>
          <cell r="K1523">
            <v>234</v>
          </cell>
          <cell r="L1523">
            <v>162</v>
          </cell>
          <cell r="M1523">
            <v>160</v>
          </cell>
          <cell r="N1523">
            <v>322</v>
          </cell>
        </row>
        <row r="1524">
          <cell r="C1524" t="str">
            <v>7755</v>
          </cell>
          <cell r="D1524" t="str">
            <v>Nancy Hanks Elementary School</v>
          </cell>
          <cell r="E1524">
            <v>1</v>
          </cell>
          <cell r="F1524">
            <v>2</v>
          </cell>
          <cell r="H1524">
            <v>5</v>
          </cell>
          <cell r="I1524">
            <v>2</v>
          </cell>
          <cell r="K1524">
            <v>230</v>
          </cell>
          <cell r="L1524">
            <v>201</v>
          </cell>
          <cell r="M1524">
            <v>39</v>
          </cell>
          <cell r="N1524">
            <v>240</v>
          </cell>
        </row>
        <row r="1525">
          <cell r="C1525" t="str">
            <v>7759</v>
          </cell>
          <cell r="D1525" t="str">
            <v>Heritage Hills High School</v>
          </cell>
          <cell r="F1525">
            <v>1</v>
          </cell>
          <cell r="G1525">
            <v>2</v>
          </cell>
          <cell r="H1525">
            <v>43</v>
          </cell>
          <cell r="I1525">
            <v>5</v>
          </cell>
          <cell r="K1525">
            <v>568</v>
          </cell>
          <cell r="L1525">
            <v>470</v>
          </cell>
          <cell r="M1525">
            <v>149</v>
          </cell>
          <cell r="N1525">
            <v>619</v>
          </cell>
        </row>
        <row r="1526">
          <cell r="C1526" t="str">
            <v>7761</v>
          </cell>
          <cell r="D1526" t="str">
            <v>Heritage Hills Middle School</v>
          </cell>
          <cell r="F1526">
            <v>1</v>
          </cell>
          <cell r="G1526">
            <v>1</v>
          </cell>
          <cell r="H1526">
            <v>18</v>
          </cell>
          <cell r="I1526">
            <v>5</v>
          </cell>
          <cell r="J1526">
            <v>1</v>
          </cell>
          <cell r="K1526">
            <v>263</v>
          </cell>
          <cell r="L1526">
            <v>197</v>
          </cell>
          <cell r="M1526">
            <v>92</v>
          </cell>
          <cell r="N1526">
            <v>289</v>
          </cell>
        </row>
        <row r="1527">
          <cell r="C1527" t="str">
            <v>7767</v>
          </cell>
          <cell r="D1527" t="str">
            <v>Lincoln Trail Elementary School</v>
          </cell>
          <cell r="F1527">
            <v>4</v>
          </cell>
          <cell r="G1527">
            <v>1</v>
          </cell>
          <cell r="H1527">
            <v>6</v>
          </cell>
          <cell r="I1527">
            <v>3</v>
          </cell>
          <cell r="K1527">
            <v>339</v>
          </cell>
          <cell r="L1527">
            <v>292</v>
          </cell>
          <cell r="M1527">
            <v>61</v>
          </cell>
          <cell r="N1527">
            <v>353</v>
          </cell>
        </row>
        <row r="1528">
          <cell r="C1528" t="str">
            <v>7789</v>
          </cell>
          <cell r="D1528" t="str">
            <v>Luce Elementary School</v>
          </cell>
          <cell r="E1528">
            <v>1</v>
          </cell>
          <cell r="H1528">
            <v>1</v>
          </cell>
          <cell r="I1528">
            <v>8</v>
          </cell>
          <cell r="K1528">
            <v>228</v>
          </cell>
          <cell r="L1528">
            <v>152</v>
          </cell>
          <cell r="M1528">
            <v>86</v>
          </cell>
          <cell r="N1528">
            <v>238</v>
          </cell>
        </row>
        <row r="1529">
          <cell r="C1529" t="str">
            <v>7795</v>
          </cell>
          <cell r="D1529" t="str">
            <v>South Spencer High School</v>
          </cell>
          <cell r="G1529">
            <v>2</v>
          </cell>
          <cell r="H1529">
            <v>12</v>
          </cell>
          <cell r="I1529">
            <v>19</v>
          </cell>
          <cell r="K1529">
            <v>374</v>
          </cell>
          <cell r="L1529">
            <v>259</v>
          </cell>
          <cell r="M1529">
            <v>148</v>
          </cell>
          <cell r="N1529">
            <v>407</v>
          </cell>
        </row>
        <row r="1530">
          <cell r="C1530" t="str">
            <v>7797</v>
          </cell>
          <cell r="D1530" t="str">
            <v>South Spencer Middle School</v>
          </cell>
          <cell r="G1530">
            <v>2</v>
          </cell>
          <cell r="H1530">
            <v>12</v>
          </cell>
          <cell r="I1530">
            <v>15</v>
          </cell>
          <cell r="K1530">
            <v>270</v>
          </cell>
          <cell r="L1530">
            <v>155</v>
          </cell>
          <cell r="M1530">
            <v>144</v>
          </cell>
          <cell r="N1530">
            <v>299</v>
          </cell>
        </row>
        <row r="1531">
          <cell r="C1531" t="str">
            <v>7803</v>
          </cell>
          <cell r="D1531" t="str">
            <v>Rockport-Ohio Elementary School</v>
          </cell>
          <cell r="E1531">
            <v>1</v>
          </cell>
          <cell r="F1531">
            <v>1</v>
          </cell>
          <cell r="G1531">
            <v>4</v>
          </cell>
          <cell r="H1531">
            <v>15</v>
          </cell>
          <cell r="I1531">
            <v>18</v>
          </cell>
          <cell r="K1531">
            <v>242</v>
          </cell>
          <cell r="L1531">
            <v>145</v>
          </cell>
          <cell r="M1531">
            <v>136</v>
          </cell>
          <cell r="N1531">
            <v>281</v>
          </cell>
        </row>
        <row r="1532">
          <cell r="C1532" t="str">
            <v>7818</v>
          </cell>
          <cell r="D1532" t="str">
            <v>Oregon-Davis Elementary School</v>
          </cell>
          <cell r="G1532">
            <v>1</v>
          </cell>
          <cell r="H1532">
            <v>13</v>
          </cell>
          <cell r="I1532">
            <v>9</v>
          </cell>
          <cell r="K1532">
            <v>296</v>
          </cell>
          <cell r="L1532">
            <v>144</v>
          </cell>
          <cell r="M1532">
            <v>175</v>
          </cell>
          <cell r="N1532">
            <v>319</v>
          </cell>
        </row>
        <row r="1533">
          <cell r="C1533" t="str">
            <v>7831</v>
          </cell>
          <cell r="D1533" t="str">
            <v>Oregon-Davis Jr-Sr High School</v>
          </cell>
          <cell r="G1533">
            <v>1</v>
          </cell>
          <cell r="H1533">
            <v>19</v>
          </cell>
          <cell r="I1533">
            <v>6</v>
          </cell>
          <cell r="K1533">
            <v>238</v>
          </cell>
          <cell r="L1533">
            <v>133</v>
          </cell>
          <cell r="M1533">
            <v>131</v>
          </cell>
          <cell r="N1533">
            <v>264</v>
          </cell>
        </row>
        <row r="1534">
          <cell r="C1534" t="str">
            <v>7849</v>
          </cell>
          <cell r="D1534" t="str">
            <v>N Judson-San Pierre Jr Sr High Sch</v>
          </cell>
          <cell r="E1534">
            <v>1</v>
          </cell>
          <cell r="G1534">
            <v>3</v>
          </cell>
          <cell r="H1534">
            <v>31</v>
          </cell>
          <cell r="I1534">
            <v>7</v>
          </cell>
          <cell r="K1534">
            <v>478</v>
          </cell>
          <cell r="L1534">
            <v>255</v>
          </cell>
          <cell r="M1534">
            <v>265</v>
          </cell>
          <cell r="N1534">
            <v>520</v>
          </cell>
        </row>
        <row r="1535">
          <cell r="C1535" t="str">
            <v>7851</v>
          </cell>
          <cell r="D1535" t="str">
            <v>North Judson-San Pierre Elem Sch</v>
          </cell>
          <cell r="E1535">
            <v>3</v>
          </cell>
          <cell r="H1535">
            <v>26</v>
          </cell>
          <cell r="I1535">
            <v>7</v>
          </cell>
          <cell r="J1535">
            <v>3</v>
          </cell>
          <cell r="K1535">
            <v>467</v>
          </cell>
          <cell r="L1535">
            <v>223</v>
          </cell>
          <cell r="M1535">
            <v>283</v>
          </cell>
          <cell r="N1535">
            <v>506</v>
          </cell>
        </row>
        <row r="1536">
          <cell r="C1536" t="str">
            <v>7833</v>
          </cell>
          <cell r="D1536" t="str">
            <v>Knox Community High School</v>
          </cell>
          <cell r="E1536">
            <v>3</v>
          </cell>
          <cell r="G1536">
            <v>2</v>
          </cell>
          <cell r="H1536">
            <v>28</v>
          </cell>
          <cell r="I1536">
            <v>7</v>
          </cell>
          <cell r="K1536">
            <v>557</v>
          </cell>
          <cell r="L1536">
            <v>299</v>
          </cell>
          <cell r="M1536">
            <v>298</v>
          </cell>
          <cell r="N1536">
            <v>597</v>
          </cell>
        </row>
        <row r="1537">
          <cell r="C1537" t="str">
            <v>7837</v>
          </cell>
          <cell r="D1537" t="str">
            <v>Knox Community Middle School</v>
          </cell>
          <cell r="E1537">
            <v>1</v>
          </cell>
          <cell r="F1537">
            <v>2</v>
          </cell>
          <cell r="H1537">
            <v>29</v>
          </cell>
          <cell r="I1537">
            <v>7</v>
          </cell>
          <cell r="K1537">
            <v>425</v>
          </cell>
          <cell r="L1537">
            <v>218</v>
          </cell>
          <cell r="M1537">
            <v>246</v>
          </cell>
          <cell r="N1537">
            <v>464</v>
          </cell>
        </row>
        <row r="1538">
          <cell r="C1538" t="str">
            <v>7845</v>
          </cell>
          <cell r="D1538" t="str">
            <v>Knox Community Elementary School</v>
          </cell>
          <cell r="E1538">
            <v>3</v>
          </cell>
          <cell r="G1538">
            <v>6</v>
          </cell>
          <cell r="H1538">
            <v>45</v>
          </cell>
          <cell r="I1538">
            <v>12</v>
          </cell>
          <cell r="K1538">
            <v>805</v>
          </cell>
          <cell r="L1538">
            <v>371</v>
          </cell>
          <cell r="M1538">
            <v>500</v>
          </cell>
          <cell r="N1538">
            <v>871</v>
          </cell>
        </row>
        <row r="1539">
          <cell r="C1539" t="str">
            <v>7877</v>
          </cell>
          <cell r="D1539" t="str">
            <v>Fremont High School</v>
          </cell>
          <cell r="E1539">
            <v>1</v>
          </cell>
          <cell r="F1539">
            <v>3</v>
          </cell>
          <cell r="G1539">
            <v>1</v>
          </cell>
          <cell r="H1539">
            <v>8</v>
          </cell>
          <cell r="I1539">
            <v>10</v>
          </cell>
          <cell r="J1539">
            <v>1</v>
          </cell>
          <cell r="K1539">
            <v>279</v>
          </cell>
          <cell r="L1539">
            <v>199</v>
          </cell>
          <cell r="M1539">
            <v>104</v>
          </cell>
          <cell r="N1539">
            <v>303</v>
          </cell>
        </row>
        <row r="1540">
          <cell r="C1540" t="str">
            <v>7881</v>
          </cell>
          <cell r="D1540" t="str">
            <v>Fremont Elementary School</v>
          </cell>
          <cell r="F1540">
            <v>2</v>
          </cell>
          <cell r="H1540">
            <v>6</v>
          </cell>
          <cell r="I1540">
            <v>5</v>
          </cell>
          <cell r="J1540">
            <v>1</v>
          </cell>
          <cell r="K1540">
            <v>330</v>
          </cell>
          <cell r="L1540">
            <v>205</v>
          </cell>
          <cell r="M1540">
            <v>139</v>
          </cell>
          <cell r="N1540">
            <v>344</v>
          </cell>
        </row>
        <row r="1541">
          <cell r="C1541" t="str">
            <v>7884</v>
          </cell>
          <cell r="D1541" t="str">
            <v>Fremont Middle School</v>
          </cell>
          <cell r="G1541">
            <v>2</v>
          </cell>
          <cell r="H1541">
            <v>6</v>
          </cell>
          <cell r="I1541">
            <v>5</v>
          </cell>
          <cell r="K1541">
            <v>248</v>
          </cell>
          <cell r="L1541">
            <v>154</v>
          </cell>
          <cell r="M1541">
            <v>107</v>
          </cell>
          <cell r="N1541">
            <v>261</v>
          </cell>
        </row>
        <row r="1542">
          <cell r="C1542" t="str">
            <v>7885</v>
          </cell>
          <cell r="D1542" t="str">
            <v>Hamilton Community High School</v>
          </cell>
          <cell r="E1542">
            <v>1</v>
          </cell>
          <cell r="F1542">
            <v>3</v>
          </cell>
          <cell r="G1542">
            <v>1</v>
          </cell>
          <cell r="H1542">
            <v>4</v>
          </cell>
          <cell r="I1542">
            <v>2</v>
          </cell>
          <cell r="K1542">
            <v>147</v>
          </cell>
          <cell r="L1542">
            <v>112</v>
          </cell>
          <cell r="M1542">
            <v>46</v>
          </cell>
          <cell r="N1542">
            <v>158</v>
          </cell>
        </row>
        <row r="1543">
          <cell r="C1543" t="str">
            <v>7889</v>
          </cell>
          <cell r="D1543" t="str">
            <v>Hamilton Community Elementary Sch</v>
          </cell>
          <cell r="H1543">
            <v>2</v>
          </cell>
          <cell r="I1543">
            <v>2</v>
          </cell>
          <cell r="K1543">
            <v>166</v>
          </cell>
          <cell r="L1543">
            <v>108</v>
          </cell>
          <cell r="M1543">
            <v>62</v>
          </cell>
          <cell r="N1543">
            <v>170</v>
          </cell>
        </row>
        <row r="1544">
          <cell r="C1544" t="str">
            <v>7893</v>
          </cell>
          <cell r="D1544" t="str">
            <v>Angola High School</v>
          </cell>
          <cell r="E1544">
            <v>3</v>
          </cell>
          <cell r="F1544">
            <v>9</v>
          </cell>
          <cell r="G1544">
            <v>6</v>
          </cell>
          <cell r="H1544">
            <v>84</v>
          </cell>
          <cell r="I1544">
            <v>29</v>
          </cell>
          <cell r="J1544">
            <v>2</v>
          </cell>
          <cell r="K1544">
            <v>746</v>
          </cell>
          <cell r="L1544">
            <v>571</v>
          </cell>
          <cell r="M1544">
            <v>308</v>
          </cell>
          <cell r="N1544">
            <v>879</v>
          </cell>
        </row>
        <row r="1545">
          <cell r="C1545" t="str">
            <v>7895</v>
          </cell>
          <cell r="D1545" t="str">
            <v>Angola Middle School</v>
          </cell>
          <cell r="E1545">
            <v>4</v>
          </cell>
          <cell r="F1545">
            <v>5</v>
          </cell>
          <cell r="G1545">
            <v>8</v>
          </cell>
          <cell r="H1545">
            <v>70</v>
          </cell>
          <cell r="I1545">
            <v>19</v>
          </cell>
          <cell r="K1545">
            <v>573</v>
          </cell>
          <cell r="L1545">
            <v>365</v>
          </cell>
          <cell r="M1545">
            <v>314</v>
          </cell>
          <cell r="N1545">
            <v>679</v>
          </cell>
        </row>
        <row r="1546">
          <cell r="C1546" t="str">
            <v>7897</v>
          </cell>
          <cell r="D1546" t="str">
            <v>Carlin Park Elementary School</v>
          </cell>
          <cell r="E1546">
            <v>1</v>
          </cell>
          <cell r="F1546">
            <v>5</v>
          </cell>
          <cell r="G1546">
            <v>1</v>
          </cell>
          <cell r="H1546">
            <v>56</v>
          </cell>
          <cell r="I1546">
            <v>8</v>
          </cell>
          <cell r="K1546">
            <v>213</v>
          </cell>
          <cell r="L1546">
            <v>104</v>
          </cell>
          <cell r="M1546">
            <v>180</v>
          </cell>
          <cell r="N1546">
            <v>284</v>
          </cell>
        </row>
        <row r="1547">
          <cell r="C1547" t="str">
            <v>7899</v>
          </cell>
          <cell r="D1547" t="str">
            <v>Ryan Park Elementary School</v>
          </cell>
          <cell r="F1547">
            <v>2</v>
          </cell>
          <cell r="H1547">
            <v>11</v>
          </cell>
          <cell r="I1547">
            <v>14</v>
          </cell>
          <cell r="K1547">
            <v>408</v>
          </cell>
          <cell r="L1547">
            <v>295</v>
          </cell>
          <cell r="M1547">
            <v>140</v>
          </cell>
          <cell r="N1547">
            <v>435</v>
          </cell>
        </row>
        <row r="1548">
          <cell r="C1548" t="str">
            <v>7901</v>
          </cell>
          <cell r="D1548" t="str">
            <v>Hendry Park Elementary School</v>
          </cell>
          <cell r="F1548">
            <v>2</v>
          </cell>
          <cell r="G1548">
            <v>3</v>
          </cell>
          <cell r="H1548">
            <v>40</v>
          </cell>
          <cell r="I1548">
            <v>17</v>
          </cell>
          <cell r="K1548">
            <v>294</v>
          </cell>
          <cell r="L1548">
            <v>137</v>
          </cell>
          <cell r="M1548">
            <v>219</v>
          </cell>
          <cell r="N1548">
            <v>356</v>
          </cell>
        </row>
        <row r="1549">
          <cell r="C1549" t="str">
            <v>7905</v>
          </cell>
          <cell r="D1549" t="str">
            <v>Pleasant Lake Elementary School</v>
          </cell>
          <cell r="H1549">
            <v>5</v>
          </cell>
          <cell r="I1549">
            <v>1</v>
          </cell>
          <cell r="K1549">
            <v>166</v>
          </cell>
          <cell r="L1549">
            <v>93</v>
          </cell>
          <cell r="M1549">
            <v>79</v>
          </cell>
          <cell r="N1549">
            <v>172</v>
          </cell>
        </row>
        <row r="1550">
          <cell r="C1550" t="str">
            <v>7911</v>
          </cell>
          <cell r="D1550" t="str">
            <v>Northeast Middle School</v>
          </cell>
          <cell r="G1550">
            <v>2</v>
          </cell>
          <cell r="H1550">
            <v>2</v>
          </cell>
          <cell r="I1550">
            <v>5</v>
          </cell>
          <cell r="K1550">
            <v>196</v>
          </cell>
          <cell r="L1550">
            <v>87</v>
          </cell>
          <cell r="M1550">
            <v>118</v>
          </cell>
          <cell r="N1550">
            <v>205</v>
          </cell>
        </row>
        <row r="1551">
          <cell r="C1551" t="str">
            <v>7917</v>
          </cell>
          <cell r="D1551" t="str">
            <v>North Central High School</v>
          </cell>
          <cell r="G1551">
            <v>1</v>
          </cell>
          <cell r="H1551">
            <v>4</v>
          </cell>
          <cell r="I1551">
            <v>8</v>
          </cell>
          <cell r="K1551">
            <v>270</v>
          </cell>
          <cell r="L1551">
            <v>155</v>
          </cell>
          <cell r="M1551">
            <v>128</v>
          </cell>
          <cell r="N1551">
            <v>283</v>
          </cell>
        </row>
        <row r="1552">
          <cell r="C1552" t="str">
            <v>7921</v>
          </cell>
          <cell r="D1552" t="str">
            <v>Northeast North Elementary School</v>
          </cell>
          <cell r="H1552">
            <v>5</v>
          </cell>
          <cell r="I1552">
            <v>2</v>
          </cell>
          <cell r="K1552">
            <v>251</v>
          </cell>
          <cell r="L1552">
            <v>102</v>
          </cell>
          <cell r="M1552">
            <v>156</v>
          </cell>
          <cell r="N1552">
            <v>258</v>
          </cell>
        </row>
        <row r="1553">
          <cell r="C1553" t="str">
            <v>7941</v>
          </cell>
          <cell r="D1553" t="str">
            <v>Northeast East Elementary School</v>
          </cell>
          <cell r="G1553">
            <v>1</v>
          </cell>
          <cell r="H1553">
            <v>2</v>
          </cell>
          <cell r="K1553">
            <v>135</v>
          </cell>
          <cell r="L1553">
            <v>64</v>
          </cell>
          <cell r="M1553">
            <v>74</v>
          </cell>
          <cell r="N1553">
            <v>138</v>
          </cell>
        </row>
        <row r="1554">
          <cell r="C1554" t="str">
            <v>7953</v>
          </cell>
          <cell r="D1554" t="str">
            <v>Carlisle Elementary School</v>
          </cell>
          <cell r="G1554">
            <v>1</v>
          </cell>
          <cell r="H1554">
            <v>4</v>
          </cell>
          <cell r="I1554">
            <v>3</v>
          </cell>
          <cell r="K1554">
            <v>166</v>
          </cell>
          <cell r="L1554">
            <v>65</v>
          </cell>
          <cell r="M1554">
            <v>109</v>
          </cell>
          <cell r="N1554">
            <v>174</v>
          </cell>
        </row>
        <row r="1555">
          <cell r="C1555" t="str">
            <v>7954</v>
          </cell>
          <cell r="D1555" t="str">
            <v>Carlisle Middle School</v>
          </cell>
          <cell r="H1555">
            <v>7</v>
          </cell>
          <cell r="I1555">
            <v>1</v>
          </cell>
          <cell r="K1555">
            <v>70</v>
          </cell>
          <cell r="L1555">
            <v>19</v>
          </cell>
          <cell r="M1555">
            <v>59</v>
          </cell>
          <cell r="N1555">
            <v>78</v>
          </cell>
        </row>
        <row r="1556">
          <cell r="C1556" t="str">
            <v>7957</v>
          </cell>
          <cell r="D1556" t="str">
            <v>Sullivan High School</v>
          </cell>
          <cell r="E1556">
            <v>2</v>
          </cell>
          <cell r="H1556">
            <v>10</v>
          </cell>
          <cell r="I1556">
            <v>11</v>
          </cell>
          <cell r="K1556">
            <v>569</v>
          </cell>
          <cell r="L1556">
            <v>359</v>
          </cell>
          <cell r="M1556">
            <v>233</v>
          </cell>
          <cell r="N1556">
            <v>592</v>
          </cell>
        </row>
        <row r="1557">
          <cell r="C1557" t="str">
            <v>7961</v>
          </cell>
          <cell r="D1557" t="str">
            <v>Sullivan Middle School</v>
          </cell>
          <cell r="E1557">
            <v>1</v>
          </cell>
          <cell r="F1557">
            <v>2</v>
          </cell>
          <cell r="G1557">
            <v>2</v>
          </cell>
          <cell r="H1557">
            <v>5</v>
          </cell>
          <cell r="I1557">
            <v>7</v>
          </cell>
          <cell r="K1557">
            <v>271</v>
          </cell>
          <cell r="L1557">
            <v>162</v>
          </cell>
          <cell r="M1557">
            <v>126</v>
          </cell>
          <cell r="N1557">
            <v>288</v>
          </cell>
        </row>
        <row r="1558">
          <cell r="C1558" t="str">
            <v>7965</v>
          </cell>
          <cell r="D1558" t="str">
            <v>Sullivan Elementary School</v>
          </cell>
          <cell r="E1558">
            <v>3</v>
          </cell>
          <cell r="G1558">
            <v>3</v>
          </cell>
          <cell r="H1558">
            <v>8</v>
          </cell>
          <cell r="I1558">
            <v>12</v>
          </cell>
          <cell r="K1558">
            <v>578</v>
          </cell>
          <cell r="L1558">
            <v>328</v>
          </cell>
          <cell r="M1558">
            <v>276</v>
          </cell>
          <cell r="N1558">
            <v>604</v>
          </cell>
        </row>
        <row r="1559">
          <cell r="C1559" t="str">
            <v>7985</v>
          </cell>
          <cell r="D1559" t="str">
            <v>Jefferson-Craig Elementary School</v>
          </cell>
          <cell r="F1559">
            <v>1</v>
          </cell>
          <cell r="G1559">
            <v>2</v>
          </cell>
          <cell r="H1559">
            <v>11</v>
          </cell>
          <cell r="I1559">
            <v>7</v>
          </cell>
          <cell r="K1559">
            <v>366</v>
          </cell>
          <cell r="L1559">
            <v>196</v>
          </cell>
          <cell r="M1559">
            <v>191</v>
          </cell>
          <cell r="N1559">
            <v>387</v>
          </cell>
        </row>
        <row r="1560">
          <cell r="C1560" t="str">
            <v>7987</v>
          </cell>
          <cell r="D1560" t="str">
            <v>Switzerland Co Middle School</v>
          </cell>
          <cell r="H1560">
            <v>1</v>
          </cell>
          <cell r="I1560">
            <v>5</v>
          </cell>
          <cell r="K1560">
            <v>221</v>
          </cell>
          <cell r="L1560">
            <v>113</v>
          </cell>
          <cell r="M1560">
            <v>114</v>
          </cell>
          <cell r="N1560">
            <v>227</v>
          </cell>
        </row>
        <row r="1561">
          <cell r="C1561" t="str">
            <v>7993</v>
          </cell>
          <cell r="D1561" t="str">
            <v>Switzerland Co Senior High School</v>
          </cell>
          <cell r="F1561">
            <v>1</v>
          </cell>
          <cell r="H1561">
            <v>4</v>
          </cell>
          <cell r="I1561">
            <v>3</v>
          </cell>
          <cell r="K1561">
            <v>396</v>
          </cell>
          <cell r="L1561">
            <v>225</v>
          </cell>
          <cell r="M1561">
            <v>179</v>
          </cell>
          <cell r="N1561">
            <v>404</v>
          </cell>
        </row>
        <row r="1562">
          <cell r="C1562" t="str">
            <v>7994</v>
          </cell>
          <cell r="D1562" t="str">
            <v>Switzerland Co Elementary School</v>
          </cell>
          <cell r="E1562">
            <v>1</v>
          </cell>
          <cell r="F1562">
            <v>1</v>
          </cell>
          <cell r="G1562">
            <v>4</v>
          </cell>
          <cell r="H1562">
            <v>8</v>
          </cell>
          <cell r="I1562">
            <v>17</v>
          </cell>
          <cell r="K1562">
            <v>475</v>
          </cell>
          <cell r="L1562">
            <v>224</v>
          </cell>
          <cell r="M1562">
            <v>282</v>
          </cell>
          <cell r="N1562">
            <v>506</v>
          </cell>
        </row>
        <row r="1563">
          <cell r="C1563" t="str">
            <v>8015</v>
          </cell>
          <cell r="D1563" t="str">
            <v>Oakland High School</v>
          </cell>
          <cell r="E1563">
            <v>1</v>
          </cell>
          <cell r="G1563">
            <v>6</v>
          </cell>
          <cell r="H1563">
            <v>12</v>
          </cell>
          <cell r="I1563">
            <v>1</v>
          </cell>
          <cell r="K1563">
            <v>35</v>
          </cell>
          <cell r="L1563">
            <v>16</v>
          </cell>
          <cell r="M1563">
            <v>39</v>
          </cell>
          <cell r="N1563">
            <v>55</v>
          </cell>
        </row>
        <row r="1564">
          <cell r="C1564" t="str">
            <v>8069</v>
          </cell>
          <cell r="D1564" t="str">
            <v>Jefferson High School</v>
          </cell>
          <cell r="E1564">
            <v>9</v>
          </cell>
          <cell r="F1564">
            <v>17</v>
          </cell>
          <cell r="G1564">
            <v>271</v>
          </cell>
          <cell r="H1564">
            <v>527</v>
          </cell>
          <cell r="I1564">
            <v>105</v>
          </cell>
          <cell r="K1564">
            <v>1102</v>
          </cell>
          <cell r="L1564">
            <v>850</v>
          </cell>
          <cell r="M1564">
            <v>1181</v>
          </cell>
          <cell r="N1564">
            <v>2031</v>
          </cell>
        </row>
        <row r="1565">
          <cell r="C1565" t="str">
            <v>8073</v>
          </cell>
          <cell r="D1565" t="str">
            <v>Lafayette Sunnyside Intermediate</v>
          </cell>
          <cell r="E1565">
            <v>1</v>
          </cell>
          <cell r="F1565">
            <v>3</v>
          </cell>
          <cell r="G1565">
            <v>186</v>
          </cell>
          <cell r="H1565">
            <v>315</v>
          </cell>
          <cell r="I1565">
            <v>80</v>
          </cell>
          <cell r="K1565">
            <v>499</v>
          </cell>
          <cell r="L1565">
            <v>295</v>
          </cell>
          <cell r="M1565">
            <v>789</v>
          </cell>
          <cell r="N1565">
            <v>1084</v>
          </cell>
        </row>
        <row r="1566">
          <cell r="C1566" t="str">
            <v>8077</v>
          </cell>
          <cell r="D1566" t="str">
            <v>Lafayette Tecumseh Jr High School</v>
          </cell>
          <cell r="E1566">
            <v>3</v>
          </cell>
          <cell r="F1566">
            <v>9</v>
          </cell>
          <cell r="G1566">
            <v>153</v>
          </cell>
          <cell r="H1566">
            <v>302</v>
          </cell>
          <cell r="I1566">
            <v>55</v>
          </cell>
          <cell r="J1566">
            <v>2</v>
          </cell>
          <cell r="K1566">
            <v>499</v>
          </cell>
          <cell r="L1566">
            <v>307</v>
          </cell>
          <cell r="M1566">
            <v>716</v>
          </cell>
          <cell r="N1566">
            <v>1023</v>
          </cell>
        </row>
        <row r="1567">
          <cell r="C1567" t="str">
            <v>8089</v>
          </cell>
          <cell r="D1567" t="str">
            <v>Edgelea Elementary School</v>
          </cell>
          <cell r="E1567">
            <v>1</v>
          </cell>
          <cell r="F1567">
            <v>6</v>
          </cell>
          <cell r="G1567">
            <v>42</v>
          </cell>
          <cell r="H1567">
            <v>135</v>
          </cell>
          <cell r="I1567">
            <v>37</v>
          </cell>
          <cell r="K1567">
            <v>306</v>
          </cell>
          <cell r="L1567">
            <v>217</v>
          </cell>
          <cell r="M1567">
            <v>310</v>
          </cell>
          <cell r="N1567">
            <v>527</v>
          </cell>
        </row>
        <row r="1568">
          <cell r="C1568" t="str">
            <v>8091</v>
          </cell>
          <cell r="D1568" t="str">
            <v>Glen Acres Elementary School</v>
          </cell>
          <cell r="F1568">
            <v>6</v>
          </cell>
          <cell r="G1568">
            <v>83</v>
          </cell>
          <cell r="H1568">
            <v>194</v>
          </cell>
          <cell r="I1568">
            <v>37</v>
          </cell>
          <cell r="J1568">
            <v>2</v>
          </cell>
          <cell r="K1568">
            <v>182</v>
          </cell>
          <cell r="L1568">
            <v>134</v>
          </cell>
          <cell r="M1568">
            <v>370</v>
          </cell>
          <cell r="N1568">
            <v>504</v>
          </cell>
        </row>
        <row r="1569">
          <cell r="C1569" t="str">
            <v>8103</v>
          </cell>
          <cell r="D1569" t="str">
            <v>Miami Elementary School</v>
          </cell>
          <cell r="F1569">
            <v>5</v>
          </cell>
          <cell r="G1569">
            <v>152</v>
          </cell>
          <cell r="H1569">
            <v>138</v>
          </cell>
          <cell r="I1569">
            <v>30</v>
          </cell>
          <cell r="J1569">
            <v>2</v>
          </cell>
          <cell r="K1569">
            <v>162</v>
          </cell>
          <cell r="L1569">
            <v>86</v>
          </cell>
          <cell r="M1569">
            <v>403</v>
          </cell>
          <cell r="N1569">
            <v>489</v>
          </cell>
        </row>
        <row r="1570">
          <cell r="C1570" t="str">
            <v>8104</v>
          </cell>
          <cell r="D1570" t="str">
            <v>Thomas Miller Elementary School</v>
          </cell>
          <cell r="E1570">
            <v>1</v>
          </cell>
          <cell r="G1570">
            <v>114</v>
          </cell>
          <cell r="H1570">
            <v>67</v>
          </cell>
          <cell r="I1570">
            <v>37</v>
          </cell>
          <cell r="K1570">
            <v>121</v>
          </cell>
          <cell r="L1570">
            <v>54</v>
          </cell>
          <cell r="M1570">
            <v>286</v>
          </cell>
          <cell r="N1570">
            <v>340</v>
          </cell>
        </row>
        <row r="1571">
          <cell r="C1571" t="str">
            <v>8105</v>
          </cell>
          <cell r="D1571" t="str">
            <v>Murdock Elementary School</v>
          </cell>
          <cell r="G1571">
            <v>64</v>
          </cell>
          <cell r="H1571">
            <v>70</v>
          </cell>
          <cell r="I1571">
            <v>22</v>
          </cell>
          <cell r="J1571">
            <v>1</v>
          </cell>
          <cell r="K1571">
            <v>125</v>
          </cell>
          <cell r="L1571">
            <v>49</v>
          </cell>
          <cell r="M1571">
            <v>233</v>
          </cell>
          <cell r="N1571">
            <v>282</v>
          </cell>
        </row>
        <row r="1572">
          <cell r="C1572" t="str">
            <v>8108</v>
          </cell>
          <cell r="D1572" t="str">
            <v>Oakland Elementary School</v>
          </cell>
          <cell r="G1572">
            <v>30</v>
          </cell>
          <cell r="H1572">
            <v>41</v>
          </cell>
          <cell r="I1572">
            <v>20</v>
          </cell>
          <cell r="K1572">
            <v>146</v>
          </cell>
          <cell r="L1572">
            <v>74</v>
          </cell>
          <cell r="M1572">
            <v>163</v>
          </cell>
          <cell r="N1572">
            <v>237</v>
          </cell>
        </row>
        <row r="1573">
          <cell r="C1573" t="str">
            <v>8117</v>
          </cell>
          <cell r="D1573" t="str">
            <v>Vinton Elementary School</v>
          </cell>
          <cell r="E1573">
            <v>2</v>
          </cell>
          <cell r="F1573">
            <v>2</v>
          </cell>
          <cell r="G1573">
            <v>46</v>
          </cell>
          <cell r="H1573">
            <v>147</v>
          </cell>
          <cell r="I1573">
            <v>28</v>
          </cell>
          <cell r="K1573">
            <v>239</v>
          </cell>
          <cell r="L1573">
            <v>97</v>
          </cell>
          <cell r="M1573">
            <v>367</v>
          </cell>
          <cell r="N1573">
            <v>464</v>
          </cell>
        </row>
        <row r="1574">
          <cell r="C1574" t="str">
            <v>8119</v>
          </cell>
          <cell r="D1574" t="str">
            <v>Amelia Earhart Elementary School</v>
          </cell>
          <cell r="F1574">
            <v>2</v>
          </cell>
          <cell r="G1574">
            <v>67</v>
          </cell>
          <cell r="H1574">
            <v>87</v>
          </cell>
          <cell r="I1574">
            <v>25</v>
          </cell>
          <cell r="J1574">
            <v>3</v>
          </cell>
          <cell r="K1574">
            <v>214</v>
          </cell>
          <cell r="L1574">
            <v>157</v>
          </cell>
          <cell r="M1574">
            <v>241</v>
          </cell>
          <cell r="N1574">
            <v>398</v>
          </cell>
        </row>
        <row r="1575">
          <cell r="C1575" t="str">
            <v>8125</v>
          </cell>
          <cell r="D1575" t="str">
            <v>Greater Lafayette Area SE</v>
          </cell>
          <cell r="F1575">
            <v>5</v>
          </cell>
          <cell r="G1575">
            <v>27</v>
          </cell>
          <cell r="H1575">
            <v>37</v>
          </cell>
          <cell r="I1575">
            <v>12</v>
          </cell>
          <cell r="K1575">
            <v>179</v>
          </cell>
          <cell r="L1575">
            <v>260</v>
          </cell>
          <cell r="N1575">
            <v>260</v>
          </cell>
        </row>
        <row r="1576">
          <cell r="C1576" t="str">
            <v>8003</v>
          </cell>
          <cell r="D1576" t="str">
            <v>McCutcheon High School</v>
          </cell>
          <cell r="E1576">
            <v>2</v>
          </cell>
          <cell r="F1576">
            <v>5</v>
          </cell>
          <cell r="G1576">
            <v>79</v>
          </cell>
          <cell r="H1576">
            <v>265</v>
          </cell>
          <cell r="I1576">
            <v>67</v>
          </cell>
          <cell r="K1576">
            <v>1351</v>
          </cell>
          <cell r="L1576">
            <v>1214</v>
          </cell>
          <cell r="M1576">
            <v>555</v>
          </cell>
          <cell r="N1576">
            <v>1769</v>
          </cell>
        </row>
        <row r="1577">
          <cell r="C1577" t="str">
            <v>8005</v>
          </cell>
          <cell r="D1577" t="str">
            <v>Mayflower Mill Elementary School</v>
          </cell>
          <cell r="F1577">
            <v>4</v>
          </cell>
          <cell r="G1577">
            <v>115</v>
          </cell>
          <cell r="H1577">
            <v>57</v>
          </cell>
          <cell r="I1577">
            <v>39</v>
          </cell>
          <cell r="K1577">
            <v>402</v>
          </cell>
          <cell r="L1577">
            <v>293</v>
          </cell>
          <cell r="M1577">
            <v>324</v>
          </cell>
          <cell r="N1577">
            <v>617</v>
          </cell>
        </row>
        <row r="1578">
          <cell r="C1578" t="str">
            <v>8006</v>
          </cell>
          <cell r="D1578" t="str">
            <v>Wyandotte Elementary</v>
          </cell>
          <cell r="F1578">
            <v>15</v>
          </cell>
          <cell r="G1578">
            <v>14</v>
          </cell>
          <cell r="H1578">
            <v>74</v>
          </cell>
          <cell r="I1578">
            <v>24</v>
          </cell>
          <cell r="J1578">
            <v>1</v>
          </cell>
          <cell r="K1578">
            <v>348</v>
          </cell>
          <cell r="L1578">
            <v>355</v>
          </cell>
          <cell r="M1578">
            <v>121</v>
          </cell>
          <cell r="N1578">
            <v>476</v>
          </cell>
        </row>
        <row r="1579">
          <cell r="C1579" t="str">
            <v>8007</v>
          </cell>
          <cell r="D1579" t="str">
            <v>Hershey Elementary School</v>
          </cell>
          <cell r="E1579">
            <v>2</v>
          </cell>
          <cell r="F1579">
            <v>4</v>
          </cell>
          <cell r="G1579">
            <v>1</v>
          </cell>
          <cell r="H1579">
            <v>29</v>
          </cell>
          <cell r="I1579">
            <v>23</v>
          </cell>
          <cell r="K1579">
            <v>502</v>
          </cell>
          <cell r="L1579">
            <v>448</v>
          </cell>
          <cell r="M1579">
            <v>113</v>
          </cell>
          <cell r="N1579">
            <v>561</v>
          </cell>
        </row>
        <row r="1580">
          <cell r="C1580" t="str">
            <v>8009</v>
          </cell>
          <cell r="D1580" t="str">
            <v>Mintonye Elementary School</v>
          </cell>
          <cell r="F1580">
            <v>4</v>
          </cell>
          <cell r="G1580">
            <v>1</v>
          </cell>
          <cell r="H1580">
            <v>30</v>
          </cell>
          <cell r="I1580">
            <v>5</v>
          </cell>
          <cell r="K1580">
            <v>398</v>
          </cell>
          <cell r="L1580">
            <v>327</v>
          </cell>
          <cell r="M1580">
            <v>111</v>
          </cell>
          <cell r="N1580">
            <v>438</v>
          </cell>
        </row>
        <row r="1581">
          <cell r="C1581" t="str">
            <v>8017</v>
          </cell>
          <cell r="D1581" t="str">
            <v>Dayton Elementary School</v>
          </cell>
          <cell r="F1581">
            <v>5</v>
          </cell>
          <cell r="G1581">
            <v>23</v>
          </cell>
          <cell r="H1581">
            <v>61</v>
          </cell>
          <cell r="I1581">
            <v>24</v>
          </cell>
          <cell r="K1581">
            <v>309</v>
          </cell>
          <cell r="L1581">
            <v>249</v>
          </cell>
          <cell r="M1581">
            <v>173</v>
          </cell>
          <cell r="N1581">
            <v>422</v>
          </cell>
        </row>
        <row r="1582">
          <cell r="C1582" t="str">
            <v>8019</v>
          </cell>
          <cell r="D1582" t="str">
            <v>Burnett Creek Elementary School</v>
          </cell>
          <cell r="E1582">
            <v>3</v>
          </cell>
          <cell r="F1582">
            <v>71</v>
          </cell>
          <cell r="G1582">
            <v>51</v>
          </cell>
          <cell r="H1582">
            <v>110</v>
          </cell>
          <cell r="I1582">
            <v>43</v>
          </cell>
          <cell r="K1582">
            <v>487</v>
          </cell>
          <cell r="L1582">
            <v>523</v>
          </cell>
          <cell r="M1582">
            <v>242</v>
          </cell>
          <cell r="N1582">
            <v>765</v>
          </cell>
        </row>
        <row r="1583">
          <cell r="C1583" t="str">
            <v>8021</v>
          </cell>
          <cell r="D1583" t="str">
            <v>Wea Ridge Elementary School</v>
          </cell>
          <cell r="E1583">
            <v>3</v>
          </cell>
          <cell r="F1583">
            <v>6</v>
          </cell>
          <cell r="G1583">
            <v>45</v>
          </cell>
          <cell r="H1583">
            <v>97</v>
          </cell>
          <cell r="I1583">
            <v>33</v>
          </cell>
          <cell r="K1583">
            <v>426</v>
          </cell>
          <cell r="L1583">
            <v>375</v>
          </cell>
          <cell r="M1583">
            <v>235</v>
          </cell>
          <cell r="N1583">
            <v>610</v>
          </cell>
        </row>
        <row r="1584">
          <cell r="C1584" t="str">
            <v>8024</v>
          </cell>
          <cell r="D1584" t="str">
            <v>Battle Ground Elementary School</v>
          </cell>
          <cell r="E1584">
            <v>1</v>
          </cell>
          <cell r="F1584">
            <v>2</v>
          </cell>
          <cell r="G1584">
            <v>13</v>
          </cell>
          <cell r="H1584">
            <v>49</v>
          </cell>
          <cell r="I1584">
            <v>19</v>
          </cell>
          <cell r="J1584">
            <v>1</v>
          </cell>
          <cell r="K1584">
            <v>546</v>
          </cell>
          <cell r="L1584">
            <v>407</v>
          </cell>
          <cell r="M1584">
            <v>224</v>
          </cell>
          <cell r="N1584">
            <v>631</v>
          </cell>
        </row>
        <row r="1585">
          <cell r="C1585" t="str">
            <v>8025</v>
          </cell>
          <cell r="D1585" t="str">
            <v>Battle Ground Middle School</v>
          </cell>
          <cell r="F1585">
            <v>18</v>
          </cell>
          <cell r="G1585">
            <v>25</v>
          </cell>
          <cell r="H1585">
            <v>65</v>
          </cell>
          <cell r="I1585">
            <v>23</v>
          </cell>
          <cell r="K1585">
            <v>463</v>
          </cell>
          <cell r="L1585">
            <v>411</v>
          </cell>
          <cell r="M1585">
            <v>183</v>
          </cell>
          <cell r="N1585">
            <v>594</v>
          </cell>
        </row>
        <row r="1586">
          <cell r="C1586" t="str">
            <v>8026</v>
          </cell>
          <cell r="D1586" t="str">
            <v>Wainwright Middle School</v>
          </cell>
          <cell r="F1586">
            <v>2</v>
          </cell>
          <cell r="G1586">
            <v>11</v>
          </cell>
          <cell r="H1586">
            <v>40</v>
          </cell>
          <cell r="I1586">
            <v>9</v>
          </cell>
          <cell r="K1586">
            <v>211</v>
          </cell>
          <cell r="L1586">
            <v>168</v>
          </cell>
          <cell r="M1586">
            <v>105</v>
          </cell>
          <cell r="N1586">
            <v>273</v>
          </cell>
        </row>
        <row r="1587">
          <cell r="C1587" t="str">
            <v>8029</v>
          </cell>
          <cell r="D1587" t="str">
            <v>William Henry Harrison High School</v>
          </cell>
          <cell r="E1587">
            <v>5</v>
          </cell>
          <cell r="F1587">
            <v>56</v>
          </cell>
          <cell r="G1587">
            <v>63</v>
          </cell>
          <cell r="H1587">
            <v>200</v>
          </cell>
          <cell r="I1587">
            <v>66</v>
          </cell>
          <cell r="K1587">
            <v>1515</v>
          </cell>
          <cell r="L1587">
            <v>1429</v>
          </cell>
          <cell r="M1587">
            <v>476</v>
          </cell>
          <cell r="N1587">
            <v>1905</v>
          </cell>
        </row>
        <row r="1588">
          <cell r="C1588" t="str">
            <v>8033</v>
          </cell>
          <cell r="D1588" t="str">
            <v>East Tipp Middle School</v>
          </cell>
          <cell r="F1588">
            <v>6</v>
          </cell>
          <cell r="G1588">
            <v>10</v>
          </cell>
          <cell r="H1588">
            <v>41</v>
          </cell>
          <cell r="I1588">
            <v>10</v>
          </cell>
          <cell r="K1588">
            <v>443</v>
          </cell>
          <cell r="L1588">
            <v>401</v>
          </cell>
          <cell r="M1588">
            <v>109</v>
          </cell>
          <cell r="N1588">
            <v>510</v>
          </cell>
        </row>
        <row r="1589">
          <cell r="C1589" t="str">
            <v>8035</v>
          </cell>
          <cell r="D1589" t="str">
            <v>James Cole Elementary School</v>
          </cell>
          <cell r="E1589">
            <v>1</v>
          </cell>
          <cell r="H1589">
            <v>16</v>
          </cell>
          <cell r="I1589">
            <v>7</v>
          </cell>
          <cell r="K1589">
            <v>255</v>
          </cell>
          <cell r="L1589">
            <v>182</v>
          </cell>
          <cell r="M1589">
            <v>97</v>
          </cell>
          <cell r="N1589">
            <v>279</v>
          </cell>
        </row>
        <row r="1590">
          <cell r="C1590" t="str">
            <v>8041</v>
          </cell>
          <cell r="D1590" t="str">
            <v>Klondike Middle School</v>
          </cell>
          <cell r="E1590">
            <v>2</v>
          </cell>
          <cell r="F1590">
            <v>23</v>
          </cell>
          <cell r="G1590">
            <v>33</v>
          </cell>
          <cell r="H1590">
            <v>87</v>
          </cell>
          <cell r="I1590">
            <v>26</v>
          </cell>
          <cell r="K1590">
            <v>293</v>
          </cell>
          <cell r="L1590">
            <v>286</v>
          </cell>
          <cell r="M1590">
            <v>178</v>
          </cell>
          <cell r="N1590">
            <v>464</v>
          </cell>
        </row>
        <row r="1591">
          <cell r="C1591" t="str">
            <v>8042</v>
          </cell>
          <cell r="D1591" t="str">
            <v>Klondike Elementary School</v>
          </cell>
          <cell r="E1591">
            <v>2</v>
          </cell>
          <cell r="F1591">
            <v>87</v>
          </cell>
          <cell r="G1591">
            <v>60</v>
          </cell>
          <cell r="H1591">
            <v>151</v>
          </cell>
          <cell r="I1591">
            <v>50</v>
          </cell>
          <cell r="J1591">
            <v>1</v>
          </cell>
          <cell r="K1591">
            <v>625</v>
          </cell>
          <cell r="L1591">
            <v>570</v>
          </cell>
          <cell r="M1591">
            <v>406</v>
          </cell>
          <cell r="N1591">
            <v>976</v>
          </cell>
        </row>
        <row r="1592">
          <cell r="C1592" t="str">
            <v>8045</v>
          </cell>
          <cell r="D1592" t="str">
            <v>Southwestern Middle School</v>
          </cell>
          <cell r="F1592">
            <v>6</v>
          </cell>
          <cell r="G1592">
            <v>27</v>
          </cell>
          <cell r="H1592">
            <v>47</v>
          </cell>
          <cell r="I1592">
            <v>16</v>
          </cell>
          <cell r="J1592">
            <v>1</v>
          </cell>
          <cell r="K1592">
            <v>357</v>
          </cell>
          <cell r="L1592">
            <v>284</v>
          </cell>
          <cell r="M1592">
            <v>170</v>
          </cell>
          <cell r="N1592">
            <v>454</v>
          </cell>
        </row>
        <row r="1593">
          <cell r="C1593" t="str">
            <v>8049</v>
          </cell>
          <cell r="D1593" t="str">
            <v>Wea Ridge Middle School</v>
          </cell>
          <cell r="E1593">
            <v>3</v>
          </cell>
          <cell r="F1593">
            <v>12</v>
          </cell>
          <cell r="G1593">
            <v>44</v>
          </cell>
          <cell r="H1593">
            <v>145</v>
          </cell>
          <cell r="I1593">
            <v>23</v>
          </cell>
          <cell r="J1593">
            <v>1</v>
          </cell>
          <cell r="K1593">
            <v>422</v>
          </cell>
          <cell r="L1593">
            <v>376</v>
          </cell>
          <cell r="M1593">
            <v>274</v>
          </cell>
          <cell r="N1593">
            <v>650</v>
          </cell>
        </row>
        <row r="1594">
          <cell r="C1594" t="str">
            <v>8111</v>
          </cell>
          <cell r="D1594" t="str">
            <v>Woodland Elementary School</v>
          </cell>
          <cell r="E1594">
            <v>1</v>
          </cell>
          <cell r="F1594">
            <v>12</v>
          </cell>
          <cell r="G1594">
            <v>34</v>
          </cell>
          <cell r="H1594">
            <v>207</v>
          </cell>
          <cell r="I1594">
            <v>33</v>
          </cell>
          <cell r="J1594">
            <v>1</v>
          </cell>
          <cell r="K1594">
            <v>339</v>
          </cell>
          <cell r="L1594">
            <v>303</v>
          </cell>
          <cell r="M1594">
            <v>324</v>
          </cell>
          <cell r="N1594">
            <v>627</v>
          </cell>
        </row>
        <row r="1595">
          <cell r="C1595" t="str">
            <v>8129</v>
          </cell>
          <cell r="D1595" t="str">
            <v>West Lafayette Jr/Sr High School</v>
          </cell>
          <cell r="E1595">
            <v>4</v>
          </cell>
          <cell r="F1595">
            <v>247</v>
          </cell>
          <cell r="G1595">
            <v>66</v>
          </cell>
          <cell r="H1595">
            <v>59</v>
          </cell>
          <cell r="I1595">
            <v>64</v>
          </cell>
          <cell r="K1595">
            <v>677</v>
          </cell>
          <cell r="L1595">
            <v>972</v>
          </cell>
          <cell r="M1595">
            <v>145</v>
          </cell>
          <cell r="N1595">
            <v>1117</v>
          </cell>
        </row>
        <row r="1596">
          <cell r="C1596" t="str">
            <v>8135</v>
          </cell>
          <cell r="D1596" t="str">
            <v>Happy Hollow Elementary</v>
          </cell>
          <cell r="E1596">
            <v>1</v>
          </cell>
          <cell r="F1596">
            <v>122</v>
          </cell>
          <cell r="G1596">
            <v>37</v>
          </cell>
          <cell r="H1596">
            <v>28</v>
          </cell>
          <cell r="I1596">
            <v>30</v>
          </cell>
          <cell r="K1596">
            <v>321</v>
          </cell>
          <cell r="L1596">
            <v>444</v>
          </cell>
          <cell r="M1596">
            <v>95</v>
          </cell>
          <cell r="N1596">
            <v>539</v>
          </cell>
        </row>
        <row r="1597">
          <cell r="C1597" t="str">
            <v>8138</v>
          </cell>
          <cell r="D1597" t="str">
            <v>Cumberland Elementary School</v>
          </cell>
          <cell r="E1597">
            <v>5</v>
          </cell>
          <cell r="F1597">
            <v>164</v>
          </cell>
          <cell r="G1597">
            <v>47</v>
          </cell>
          <cell r="H1597">
            <v>53</v>
          </cell>
          <cell r="I1597">
            <v>50</v>
          </cell>
          <cell r="K1597">
            <v>372</v>
          </cell>
          <cell r="L1597">
            <v>548</v>
          </cell>
          <cell r="M1597">
            <v>143</v>
          </cell>
          <cell r="N1597">
            <v>691</v>
          </cell>
        </row>
        <row r="1598">
          <cell r="C1598" t="str">
            <v>8154</v>
          </cell>
          <cell r="D1598" t="str">
            <v>Tri Central Elementary</v>
          </cell>
          <cell r="F1598">
            <v>4</v>
          </cell>
          <cell r="G1598">
            <v>1</v>
          </cell>
          <cell r="H1598">
            <v>24</v>
          </cell>
          <cell r="I1598">
            <v>16</v>
          </cell>
          <cell r="K1598">
            <v>298</v>
          </cell>
          <cell r="L1598">
            <v>203</v>
          </cell>
          <cell r="M1598">
            <v>140</v>
          </cell>
          <cell r="N1598">
            <v>343</v>
          </cell>
        </row>
        <row r="1599">
          <cell r="C1599" t="str">
            <v>8155</v>
          </cell>
          <cell r="D1599" t="str">
            <v>Tri Central Middle-High School</v>
          </cell>
          <cell r="F1599">
            <v>1</v>
          </cell>
          <cell r="H1599">
            <v>26</v>
          </cell>
          <cell r="I1599">
            <v>14</v>
          </cell>
          <cell r="K1599">
            <v>409</v>
          </cell>
          <cell r="L1599">
            <v>278</v>
          </cell>
          <cell r="M1599">
            <v>172</v>
          </cell>
          <cell r="N1599">
            <v>450</v>
          </cell>
        </row>
        <row r="1600">
          <cell r="C1600" t="str">
            <v>8163</v>
          </cell>
          <cell r="D1600" t="str">
            <v>Tipton Elementary School</v>
          </cell>
          <cell r="E1600">
            <v>2</v>
          </cell>
          <cell r="F1600">
            <v>5</v>
          </cell>
          <cell r="G1600">
            <v>5</v>
          </cell>
          <cell r="H1600">
            <v>36</v>
          </cell>
          <cell r="I1600">
            <v>28</v>
          </cell>
          <cell r="K1600">
            <v>631</v>
          </cell>
          <cell r="L1600">
            <v>378</v>
          </cell>
          <cell r="M1600">
            <v>329</v>
          </cell>
          <cell r="N1600">
            <v>707</v>
          </cell>
        </row>
        <row r="1601">
          <cell r="C1601" t="str">
            <v>8167</v>
          </cell>
          <cell r="D1601" t="str">
            <v>Tipton Middle School</v>
          </cell>
          <cell r="E1601">
            <v>1</v>
          </cell>
          <cell r="F1601">
            <v>1</v>
          </cell>
          <cell r="G1601">
            <v>3</v>
          </cell>
          <cell r="H1601">
            <v>15</v>
          </cell>
          <cell r="I1601">
            <v>13</v>
          </cell>
          <cell r="J1601">
            <v>1</v>
          </cell>
          <cell r="K1601">
            <v>364</v>
          </cell>
          <cell r="L1601">
            <v>250</v>
          </cell>
          <cell r="M1601">
            <v>148</v>
          </cell>
          <cell r="N1601">
            <v>398</v>
          </cell>
        </row>
        <row r="1602">
          <cell r="C1602" t="str">
            <v>8177</v>
          </cell>
          <cell r="D1602" t="str">
            <v>Tipton High School</v>
          </cell>
          <cell r="F1602">
            <v>2</v>
          </cell>
          <cell r="G1602">
            <v>5</v>
          </cell>
          <cell r="H1602">
            <v>15</v>
          </cell>
          <cell r="I1602">
            <v>12</v>
          </cell>
          <cell r="K1602">
            <v>490</v>
          </cell>
          <cell r="L1602">
            <v>361</v>
          </cell>
          <cell r="M1602">
            <v>163</v>
          </cell>
          <cell r="N1602">
            <v>524</v>
          </cell>
        </row>
        <row r="1603">
          <cell r="C1603" t="str">
            <v>8193</v>
          </cell>
          <cell r="D1603" t="str">
            <v>Union County High School</v>
          </cell>
          <cell r="E1603">
            <v>1</v>
          </cell>
          <cell r="F1603">
            <v>4</v>
          </cell>
          <cell r="G1603">
            <v>1</v>
          </cell>
          <cell r="H1603">
            <v>2</v>
          </cell>
          <cell r="I1603">
            <v>8</v>
          </cell>
          <cell r="J1603">
            <v>1</v>
          </cell>
          <cell r="K1603">
            <v>427</v>
          </cell>
          <cell r="L1603">
            <v>262</v>
          </cell>
          <cell r="M1603">
            <v>182</v>
          </cell>
          <cell r="N1603">
            <v>444</v>
          </cell>
        </row>
        <row r="1604">
          <cell r="C1604" t="str">
            <v>8206</v>
          </cell>
          <cell r="D1604" t="str">
            <v>Union County Middle School</v>
          </cell>
          <cell r="E1604">
            <v>2</v>
          </cell>
          <cell r="F1604">
            <v>1</v>
          </cell>
          <cell r="G1604">
            <v>2</v>
          </cell>
          <cell r="H1604">
            <v>4</v>
          </cell>
          <cell r="I1604">
            <v>2</v>
          </cell>
          <cell r="J1604">
            <v>2</v>
          </cell>
          <cell r="K1604">
            <v>337</v>
          </cell>
          <cell r="L1604">
            <v>194</v>
          </cell>
          <cell r="M1604">
            <v>156</v>
          </cell>
          <cell r="N1604">
            <v>350</v>
          </cell>
        </row>
        <row r="1605">
          <cell r="C1605" t="str">
            <v>8209</v>
          </cell>
          <cell r="D1605" t="str">
            <v>Liberty Elementary School</v>
          </cell>
          <cell r="E1605">
            <v>1</v>
          </cell>
          <cell r="F1605">
            <v>1</v>
          </cell>
          <cell r="H1605">
            <v>5</v>
          </cell>
          <cell r="I1605">
            <v>7</v>
          </cell>
          <cell r="K1605">
            <v>331</v>
          </cell>
          <cell r="L1605">
            <v>168</v>
          </cell>
          <cell r="M1605">
            <v>177</v>
          </cell>
          <cell r="N1605">
            <v>345</v>
          </cell>
        </row>
        <row r="1606">
          <cell r="C1606" t="str">
            <v>8213</v>
          </cell>
          <cell r="D1606" t="str">
            <v>College Corner Union Elem School</v>
          </cell>
          <cell r="G1606">
            <v>3</v>
          </cell>
          <cell r="H1606">
            <v>3</v>
          </cell>
          <cell r="I1606">
            <v>7</v>
          </cell>
          <cell r="J1606">
            <v>1</v>
          </cell>
          <cell r="K1606">
            <v>247</v>
          </cell>
          <cell r="L1606">
            <v>151</v>
          </cell>
          <cell r="M1606">
            <v>110</v>
          </cell>
          <cell r="N1606">
            <v>261</v>
          </cell>
        </row>
        <row r="1607">
          <cell r="C1607" t="str">
            <v>8225</v>
          </cell>
          <cell r="D1607" t="str">
            <v>Cynthia Heights Elementary School</v>
          </cell>
          <cell r="F1607">
            <v>1</v>
          </cell>
          <cell r="G1607">
            <v>6</v>
          </cell>
          <cell r="H1607">
            <v>12</v>
          </cell>
          <cell r="I1607">
            <v>28</v>
          </cell>
          <cell r="K1607">
            <v>475</v>
          </cell>
          <cell r="L1607">
            <v>333</v>
          </cell>
          <cell r="M1607">
            <v>189</v>
          </cell>
          <cell r="N1607">
            <v>522</v>
          </cell>
        </row>
        <row r="1608">
          <cell r="C1608" t="str">
            <v>8229</v>
          </cell>
          <cell r="D1608" t="str">
            <v>Scott Elementary School</v>
          </cell>
          <cell r="E1608">
            <v>4</v>
          </cell>
          <cell r="F1608">
            <v>30</v>
          </cell>
          <cell r="G1608">
            <v>17</v>
          </cell>
          <cell r="H1608">
            <v>12</v>
          </cell>
          <cell r="I1608">
            <v>40</v>
          </cell>
          <cell r="J1608">
            <v>5</v>
          </cell>
          <cell r="K1608">
            <v>872</v>
          </cell>
          <cell r="L1608">
            <v>841</v>
          </cell>
          <cell r="M1608">
            <v>139</v>
          </cell>
          <cell r="N1608">
            <v>980</v>
          </cell>
        </row>
        <row r="1609">
          <cell r="C1609" t="str">
            <v>8230</v>
          </cell>
          <cell r="D1609" t="str">
            <v>North Junior High School</v>
          </cell>
          <cell r="E1609">
            <v>4</v>
          </cell>
          <cell r="F1609">
            <v>21</v>
          </cell>
          <cell r="G1609">
            <v>59</v>
          </cell>
          <cell r="H1609">
            <v>25</v>
          </cell>
          <cell r="I1609">
            <v>83</v>
          </cell>
          <cell r="J1609">
            <v>2</v>
          </cell>
          <cell r="K1609">
            <v>696</v>
          </cell>
          <cell r="L1609">
            <v>517</v>
          </cell>
          <cell r="M1609">
            <v>373</v>
          </cell>
          <cell r="N1609">
            <v>890</v>
          </cell>
        </row>
        <row r="1610">
          <cell r="C1610" t="str">
            <v>8231</v>
          </cell>
          <cell r="D1610" t="str">
            <v>Oak Hill Elementary</v>
          </cell>
          <cell r="F1610">
            <v>32</v>
          </cell>
          <cell r="G1610">
            <v>22</v>
          </cell>
          <cell r="H1610">
            <v>12</v>
          </cell>
          <cell r="I1610">
            <v>63</v>
          </cell>
          <cell r="K1610">
            <v>781</v>
          </cell>
          <cell r="L1610">
            <v>738</v>
          </cell>
          <cell r="M1610">
            <v>172</v>
          </cell>
          <cell r="N1610">
            <v>910</v>
          </cell>
        </row>
        <row r="1611">
          <cell r="C1611" t="str">
            <v>8237</v>
          </cell>
          <cell r="D1611" t="str">
            <v>Benjamin Bosse High School</v>
          </cell>
          <cell r="E1611">
            <v>2</v>
          </cell>
          <cell r="F1611">
            <v>7</v>
          </cell>
          <cell r="G1611">
            <v>252</v>
          </cell>
          <cell r="H1611">
            <v>39</v>
          </cell>
          <cell r="I1611">
            <v>99</v>
          </cell>
          <cell r="J1611">
            <v>9</v>
          </cell>
          <cell r="K1611">
            <v>306</v>
          </cell>
          <cell r="L1611">
            <v>194</v>
          </cell>
          <cell r="M1611">
            <v>520</v>
          </cell>
          <cell r="N1611">
            <v>714</v>
          </cell>
        </row>
        <row r="1612">
          <cell r="C1612" t="str">
            <v>8241</v>
          </cell>
          <cell r="D1612" t="str">
            <v>Central High School</v>
          </cell>
          <cell r="F1612">
            <v>12</v>
          </cell>
          <cell r="G1612">
            <v>102</v>
          </cell>
          <cell r="H1612">
            <v>30</v>
          </cell>
          <cell r="I1612">
            <v>92</v>
          </cell>
          <cell r="J1612">
            <v>1</v>
          </cell>
          <cell r="K1612">
            <v>838</v>
          </cell>
          <cell r="L1612">
            <v>525</v>
          </cell>
          <cell r="M1612">
            <v>550</v>
          </cell>
          <cell r="N1612">
            <v>1075</v>
          </cell>
        </row>
        <row r="1613">
          <cell r="C1613" t="str">
            <v>8245</v>
          </cell>
          <cell r="D1613" t="str">
            <v>Francis Joseph Reitz High School</v>
          </cell>
          <cell r="E1613">
            <v>1</v>
          </cell>
          <cell r="F1613">
            <v>13</v>
          </cell>
          <cell r="G1613">
            <v>58</v>
          </cell>
          <cell r="H1613">
            <v>18</v>
          </cell>
          <cell r="I1613">
            <v>74</v>
          </cell>
          <cell r="J1613">
            <v>4</v>
          </cell>
          <cell r="K1613">
            <v>1130</v>
          </cell>
          <cell r="L1613">
            <v>809</v>
          </cell>
          <cell r="M1613">
            <v>489</v>
          </cell>
          <cell r="N1613">
            <v>1298</v>
          </cell>
        </row>
        <row r="1614">
          <cell r="C1614" t="str">
            <v>8251</v>
          </cell>
          <cell r="D1614" t="str">
            <v>Lincoln School</v>
          </cell>
          <cell r="F1614">
            <v>1</v>
          </cell>
          <cell r="G1614">
            <v>131</v>
          </cell>
          <cell r="H1614">
            <v>22</v>
          </cell>
          <cell r="I1614">
            <v>34</v>
          </cell>
          <cell r="K1614">
            <v>49</v>
          </cell>
          <cell r="L1614">
            <v>15</v>
          </cell>
          <cell r="M1614">
            <v>222</v>
          </cell>
          <cell r="N1614">
            <v>237</v>
          </cell>
        </row>
        <row r="1615">
          <cell r="C1615" t="str">
            <v>8253</v>
          </cell>
          <cell r="D1615" t="str">
            <v>North High School</v>
          </cell>
          <cell r="E1615">
            <v>2</v>
          </cell>
          <cell r="F1615">
            <v>35</v>
          </cell>
          <cell r="G1615">
            <v>125</v>
          </cell>
          <cell r="H1615">
            <v>47</v>
          </cell>
          <cell r="I1615">
            <v>106</v>
          </cell>
          <cell r="J1615">
            <v>4</v>
          </cell>
          <cell r="K1615">
            <v>1203</v>
          </cell>
          <cell r="L1615">
            <v>953</v>
          </cell>
          <cell r="M1615">
            <v>569</v>
          </cell>
          <cell r="N1615">
            <v>1522</v>
          </cell>
        </row>
        <row r="1616">
          <cell r="C1616" t="str">
            <v>8261</v>
          </cell>
          <cell r="D1616" t="str">
            <v>Caze Elementary School</v>
          </cell>
          <cell r="E1616">
            <v>2</v>
          </cell>
          <cell r="F1616">
            <v>4</v>
          </cell>
          <cell r="G1616">
            <v>164</v>
          </cell>
          <cell r="H1616">
            <v>54</v>
          </cell>
          <cell r="I1616">
            <v>74</v>
          </cell>
          <cell r="J1616">
            <v>6</v>
          </cell>
          <cell r="K1616">
            <v>135</v>
          </cell>
          <cell r="L1616">
            <v>39</v>
          </cell>
          <cell r="M1616">
            <v>400</v>
          </cell>
          <cell r="N1616">
            <v>439</v>
          </cell>
        </row>
        <row r="1617">
          <cell r="C1617" t="str">
            <v>8265</v>
          </cell>
          <cell r="D1617" t="str">
            <v>Cedar Hall Community School</v>
          </cell>
          <cell r="E1617">
            <v>1</v>
          </cell>
          <cell r="G1617">
            <v>75</v>
          </cell>
          <cell r="H1617">
            <v>42</v>
          </cell>
          <cell r="I1617">
            <v>75</v>
          </cell>
          <cell r="J1617">
            <v>7</v>
          </cell>
          <cell r="K1617">
            <v>341</v>
          </cell>
          <cell r="L1617">
            <v>22</v>
          </cell>
          <cell r="M1617">
            <v>519</v>
          </cell>
          <cell r="N1617">
            <v>541</v>
          </cell>
        </row>
        <row r="1618">
          <cell r="C1618" t="str">
            <v>8270</v>
          </cell>
          <cell r="D1618" t="str">
            <v>Academy for Innovative Studies</v>
          </cell>
          <cell r="E1618">
            <v>4</v>
          </cell>
          <cell r="F1618">
            <v>2</v>
          </cell>
          <cell r="G1618">
            <v>212</v>
          </cell>
          <cell r="H1618">
            <v>12</v>
          </cell>
          <cell r="I1618">
            <v>104</v>
          </cell>
          <cell r="J1618">
            <v>1</v>
          </cell>
          <cell r="K1618">
            <v>394</v>
          </cell>
          <cell r="L1618">
            <v>179</v>
          </cell>
          <cell r="M1618">
            <v>550</v>
          </cell>
          <cell r="N1618">
            <v>729</v>
          </cell>
        </row>
        <row r="1619">
          <cell r="C1619" t="str">
            <v>8285</v>
          </cell>
          <cell r="D1619" t="str">
            <v>Delaware Elementary School</v>
          </cell>
          <cell r="E1619">
            <v>3</v>
          </cell>
          <cell r="G1619">
            <v>104</v>
          </cell>
          <cell r="H1619">
            <v>33</v>
          </cell>
          <cell r="I1619">
            <v>66</v>
          </cell>
          <cell r="J1619">
            <v>5</v>
          </cell>
          <cell r="K1619">
            <v>295</v>
          </cell>
          <cell r="L1619">
            <v>33</v>
          </cell>
          <cell r="M1619">
            <v>473</v>
          </cell>
          <cell r="N1619">
            <v>506</v>
          </cell>
        </row>
        <row r="1620">
          <cell r="C1620" t="str">
            <v>8289</v>
          </cell>
          <cell r="D1620" t="str">
            <v>Dexter Elementary School</v>
          </cell>
          <cell r="G1620">
            <v>128</v>
          </cell>
          <cell r="H1620">
            <v>37</v>
          </cell>
          <cell r="I1620">
            <v>47</v>
          </cell>
          <cell r="J1620">
            <v>6</v>
          </cell>
          <cell r="K1620">
            <v>159</v>
          </cell>
          <cell r="L1620">
            <v>57</v>
          </cell>
          <cell r="M1620">
            <v>320</v>
          </cell>
          <cell r="N1620">
            <v>377</v>
          </cell>
        </row>
        <row r="1621">
          <cell r="C1621" t="str">
            <v>8293</v>
          </cell>
          <cell r="D1621" t="str">
            <v>Fairlawn Elementary School</v>
          </cell>
          <cell r="F1621">
            <v>2</v>
          </cell>
          <cell r="G1621">
            <v>81</v>
          </cell>
          <cell r="H1621">
            <v>24</v>
          </cell>
          <cell r="I1621">
            <v>55</v>
          </cell>
          <cell r="K1621">
            <v>212</v>
          </cell>
          <cell r="L1621">
            <v>68</v>
          </cell>
          <cell r="M1621">
            <v>306</v>
          </cell>
          <cell r="N1621">
            <v>374</v>
          </cell>
        </row>
        <row r="1622">
          <cell r="C1622" t="str">
            <v>8301</v>
          </cell>
          <cell r="D1622" t="str">
            <v>Glenwood Leadership Academy</v>
          </cell>
          <cell r="E1622">
            <v>1</v>
          </cell>
          <cell r="F1622">
            <v>2</v>
          </cell>
          <cell r="G1622">
            <v>181</v>
          </cell>
          <cell r="H1622">
            <v>32</v>
          </cell>
          <cell r="I1622">
            <v>60</v>
          </cell>
          <cell r="J1622">
            <v>8</v>
          </cell>
          <cell r="K1622">
            <v>125</v>
          </cell>
          <cell r="L1622">
            <v>40</v>
          </cell>
          <cell r="M1622">
            <v>369</v>
          </cell>
          <cell r="N1622">
            <v>409</v>
          </cell>
        </row>
        <row r="1623">
          <cell r="C1623" t="str">
            <v>8309</v>
          </cell>
          <cell r="D1623" t="str">
            <v>Harper Elementary School</v>
          </cell>
          <cell r="E1623">
            <v>1</v>
          </cell>
          <cell r="F1623">
            <v>2</v>
          </cell>
          <cell r="G1623">
            <v>74</v>
          </cell>
          <cell r="H1623">
            <v>24</v>
          </cell>
          <cell r="I1623">
            <v>70</v>
          </cell>
          <cell r="J1623">
            <v>4</v>
          </cell>
          <cell r="K1623">
            <v>253</v>
          </cell>
          <cell r="L1623">
            <v>105</v>
          </cell>
          <cell r="M1623">
            <v>323</v>
          </cell>
          <cell r="N1623">
            <v>428</v>
          </cell>
        </row>
        <row r="1624">
          <cell r="C1624" t="str">
            <v>8311</v>
          </cell>
          <cell r="D1624" t="str">
            <v>William Henry Harrison High School</v>
          </cell>
          <cell r="E1624">
            <v>4</v>
          </cell>
          <cell r="F1624">
            <v>22</v>
          </cell>
          <cell r="G1624">
            <v>240</v>
          </cell>
          <cell r="H1624">
            <v>60</v>
          </cell>
          <cell r="I1624">
            <v>140</v>
          </cell>
          <cell r="J1624">
            <v>3</v>
          </cell>
          <cell r="K1624">
            <v>648</v>
          </cell>
          <cell r="L1624">
            <v>445</v>
          </cell>
          <cell r="M1624">
            <v>672</v>
          </cell>
          <cell r="N1624">
            <v>1117</v>
          </cell>
        </row>
        <row r="1625">
          <cell r="C1625" t="str">
            <v>8317</v>
          </cell>
          <cell r="D1625" t="str">
            <v>Hebron Elementary School</v>
          </cell>
          <cell r="E1625">
            <v>2</v>
          </cell>
          <cell r="F1625">
            <v>17</v>
          </cell>
          <cell r="G1625">
            <v>144</v>
          </cell>
          <cell r="H1625">
            <v>56</v>
          </cell>
          <cell r="I1625">
            <v>107</v>
          </cell>
          <cell r="J1625">
            <v>5</v>
          </cell>
          <cell r="K1625">
            <v>503</v>
          </cell>
          <cell r="L1625">
            <v>395</v>
          </cell>
          <cell r="M1625">
            <v>439</v>
          </cell>
          <cell r="N1625">
            <v>834</v>
          </cell>
        </row>
        <row r="1626">
          <cell r="C1626" t="str">
            <v>8318</v>
          </cell>
          <cell r="D1626" t="str">
            <v>Helfrich Park STEM Academy</v>
          </cell>
          <cell r="E1626">
            <v>2</v>
          </cell>
          <cell r="F1626">
            <v>9</v>
          </cell>
          <cell r="G1626">
            <v>27</v>
          </cell>
          <cell r="H1626">
            <v>15</v>
          </cell>
          <cell r="I1626">
            <v>39</v>
          </cell>
          <cell r="K1626">
            <v>462</v>
          </cell>
          <cell r="L1626">
            <v>247</v>
          </cell>
          <cell r="M1626">
            <v>307</v>
          </cell>
          <cell r="N1626">
            <v>554</v>
          </cell>
        </row>
        <row r="1627">
          <cell r="C1627" t="str">
            <v>8321</v>
          </cell>
          <cell r="D1627" t="str">
            <v>Stockwell Elementary School</v>
          </cell>
          <cell r="E1627">
            <v>1</v>
          </cell>
          <cell r="F1627">
            <v>41</v>
          </cell>
          <cell r="G1627">
            <v>102</v>
          </cell>
          <cell r="H1627">
            <v>60</v>
          </cell>
          <cell r="I1627">
            <v>62</v>
          </cell>
          <cell r="J1627">
            <v>13</v>
          </cell>
          <cell r="K1627">
            <v>320</v>
          </cell>
          <cell r="L1627">
            <v>198</v>
          </cell>
          <cell r="M1627">
            <v>401</v>
          </cell>
          <cell r="N1627">
            <v>599</v>
          </cell>
        </row>
        <row r="1628">
          <cell r="C1628" t="str">
            <v>8323</v>
          </cell>
          <cell r="D1628" t="str">
            <v>Thompkins Middle School</v>
          </cell>
          <cell r="F1628">
            <v>4</v>
          </cell>
          <cell r="G1628">
            <v>24</v>
          </cell>
          <cell r="H1628">
            <v>26</v>
          </cell>
          <cell r="I1628">
            <v>38</v>
          </cell>
          <cell r="J1628">
            <v>5</v>
          </cell>
          <cell r="K1628">
            <v>609</v>
          </cell>
          <cell r="L1628">
            <v>391</v>
          </cell>
          <cell r="M1628">
            <v>315</v>
          </cell>
          <cell r="N1628">
            <v>706</v>
          </cell>
        </row>
        <row r="1629">
          <cell r="C1629" t="str">
            <v>8325</v>
          </cell>
          <cell r="D1629" t="str">
            <v>Highland Elementary School</v>
          </cell>
          <cell r="E1629">
            <v>4</v>
          </cell>
          <cell r="F1629">
            <v>10</v>
          </cell>
          <cell r="G1629">
            <v>22</v>
          </cell>
          <cell r="H1629">
            <v>25</v>
          </cell>
          <cell r="I1629">
            <v>48</v>
          </cell>
          <cell r="J1629">
            <v>5</v>
          </cell>
          <cell r="K1629">
            <v>790</v>
          </cell>
          <cell r="L1629">
            <v>500</v>
          </cell>
          <cell r="M1629">
            <v>404</v>
          </cell>
          <cell r="N1629">
            <v>904</v>
          </cell>
        </row>
        <row r="1630">
          <cell r="C1630" t="str">
            <v>8326</v>
          </cell>
          <cell r="D1630" t="str">
            <v>New Tech Institute</v>
          </cell>
          <cell r="E1630">
            <v>2</v>
          </cell>
          <cell r="F1630">
            <v>7</v>
          </cell>
          <cell r="G1630">
            <v>11</v>
          </cell>
          <cell r="H1630">
            <v>7</v>
          </cell>
          <cell r="I1630">
            <v>17</v>
          </cell>
          <cell r="K1630">
            <v>275</v>
          </cell>
          <cell r="L1630">
            <v>204</v>
          </cell>
          <cell r="M1630">
            <v>115</v>
          </cell>
          <cell r="N1630">
            <v>319</v>
          </cell>
        </row>
        <row r="1631">
          <cell r="C1631" t="str">
            <v>8327</v>
          </cell>
          <cell r="D1631" t="str">
            <v>Culver Family Learning Center</v>
          </cell>
          <cell r="E1631">
            <v>2</v>
          </cell>
          <cell r="F1631">
            <v>3</v>
          </cell>
          <cell r="G1631">
            <v>76</v>
          </cell>
          <cell r="H1631">
            <v>32</v>
          </cell>
          <cell r="I1631">
            <v>38</v>
          </cell>
          <cell r="K1631">
            <v>341</v>
          </cell>
          <cell r="L1631">
            <v>239</v>
          </cell>
          <cell r="M1631">
            <v>253</v>
          </cell>
          <cell r="N1631">
            <v>492</v>
          </cell>
        </row>
        <row r="1632">
          <cell r="C1632" t="str">
            <v>8329</v>
          </cell>
          <cell r="D1632" t="str">
            <v>Lodge Community School</v>
          </cell>
          <cell r="F1632">
            <v>4</v>
          </cell>
          <cell r="G1632">
            <v>152</v>
          </cell>
          <cell r="H1632">
            <v>72</v>
          </cell>
          <cell r="I1632">
            <v>27</v>
          </cell>
          <cell r="J1632">
            <v>15</v>
          </cell>
          <cell r="K1632">
            <v>98</v>
          </cell>
          <cell r="L1632">
            <v>25</v>
          </cell>
          <cell r="M1632">
            <v>343</v>
          </cell>
          <cell r="N1632">
            <v>368</v>
          </cell>
        </row>
        <row r="1633">
          <cell r="C1633" t="str">
            <v>8339</v>
          </cell>
          <cell r="D1633" t="str">
            <v>McGary Middle School</v>
          </cell>
          <cell r="E1633">
            <v>1</v>
          </cell>
          <cell r="G1633">
            <v>105</v>
          </cell>
          <cell r="H1633">
            <v>30</v>
          </cell>
          <cell r="I1633">
            <v>70</v>
          </cell>
          <cell r="J1633">
            <v>3</v>
          </cell>
          <cell r="K1633">
            <v>137</v>
          </cell>
          <cell r="L1633">
            <v>42</v>
          </cell>
          <cell r="M1633">
            <v>304</v>
          </cell>
          <cell r="N1633">
            <v>346</v>
          </cell>
        </row>
        <row r="1634">
          <cell r="C1634" t="str">
            <v>8345</v>
          </cell>
          <cell r="D1634" t="str">
            <v>Perry Heights Middle School</v>
          </cell>
          <cell r="E1634">
            <v>1</v>
          </cell>
          <cell r="F1634">
            <v>5</v>
          </cell>
          <cell r="G1634">
            <v>24</v>
          </cell>
          <cell r="H1634">
            <v>10</v>
          </cell>
          <cell r="I1634">
            <v>22</v>
          </cell>
          <cell r="K1634">
            <v>396</v>
          </cell>
          <cell r="L1634">
            <v>296</v>
          </cell>
          <cell r="M1634">
            <v>162</v>
          </cell>
          <cell r="N1634">
            <v>458</v>
          </cell>
        </row>
        <row r="1635">
          <cell r="C1635" t="str">
            <v>8349</v>
          </cell>
          <cell r="D1635" t="str">
            <v>Plaza Park International Prep Acad</v>
          </cell>
          <cell r="F1635">
            <v>24</v>
          </cell>
          <cell r="G1635">
            <v>118</v>
          </cell>
          <cell r="H1635">
            <v>35</v>
          </cell>
          <cell r="I1635">
            <v>68</v>
          </cell>
          <cell r="J1635">
            <v>3</v>
          </cell>
          <cell r="K1635">
            <v>405</v>
          </cell>
          <cell r="L1635">
            <v>295</v>
          </cell>
          <cell r="M1635">
            <v>358</v>
          </cell>
          <cell r="N1635">
            <v>653</v>
          </cell>
        </row>
        <row r="1636">
          <cell r="C1636" t="str">
            <v>8353</v>
          </cell>
          <cell r="D1636" t="str">
            <v>Evans School</v>
          </cell>
          <cell r="G1636">
            <v>108</v>
          </cell>
          <cell r="H1636">
            <v>36</v>
          </cell>
          <cell r="I1636">
            <v>94</v>
          </cell>
          <cell r="J1636">
            <v>14</v>
          </cell>
          <cell r="K1636">
            <v>306</v>
          </cell>
          <cell r="L1636">
            <v>51</v>
          </cell>
          <cell r="M1636">
            <v>507</v>
          </cell>
          <cell r="N1636">
            <v>558</v>
          </cell>
        </row>
        <row r="1637">
          <cell r="C1637" t="str">
            <v>8357</v>
          </cell>
          <cell r="D1637" t="str">
            <v>Stringtown Elementary School</v>
          </cell>
          <cell r="E1637">
            <v>1</v>
          </cell>
          <cell r="G1637">
            <v>26</v>
          </cell>
          <cell r="H1637">
            <v>11</v>
          </cell>
          <cell r="I1637">
            <v>31</v>
          </cell>
          <cell r="K1637">
            <v>368</v>
          </cell>
          <cell r="L1637">
            <v>155</v>
          </cell>
          <cell r="M1637">
            <v>282</v>
          </cell>
          <cell r="N1637">
            <v>437</v>
          </cell>
        </row>
        <row r="1638">
          <cell r="C1638" t="str">
            <v>8361</v>
          </cell>
          <cell r="D1638" t="str">
            <v>Tekoppel Elementary School</v>
          </cell>
          <cell r="E1638">
            <v>2</v>
          </cell>
          <cell r="G1638">
            <v>36</v>
          </cell>
          <cell r="H1638">
            <v>19</v>
          </cell>
          <cell r="I1638">
            <v>49</v>
          </cell>
          <cell r="K1638">
            <v>392</v>
          </cell>
          <cell r="L1638">
            <v>118</v>
          </cell>
          <cell r="M1638">
            <v>380</v>
          </cell>
          <cell r="N1638">
            <v>498</v>
          </cell>
        </row>
        <row r="1639">
          <cell r="C1639" t="str">
            <v>8365</v>
          </cell>
          <cell r="D1639" t="str">
            <v>Vogel Elementary School</v>
          </cell>
          <cell r="F1639">
            <v>9</v>
          </cell>
          <cell r="G1639">
            <v>20</v>
          </cell>
          <cell r="H1639">
            <v>22</v>
          </cell>
          <cell r="I1639">
            <v>66</v>
          </cell>
          <cell r="J1639">
            <v>1</v>
          </cell>
          <cell r="K1639">
            <v>485</v>
          </cell>
          <cell r="L1639">
            <v>229</v>
          </cell>
          <cell r="M1639">
            <v>374</v>
          </cell>
          <cell r="N1639">
            <v>603</v>
          </cell>
        </row>
        <row r="1640">
          <cell r="C1640" t="str">
            <v>8369</v>
          </cell>
          <cell r="D1640" t="str">
            <v>Washington Middle School</v>
          </cell>
          <cell r="F1640">
            <v>2</v>
          </cell>
          <cell r="G1640">
            <v>93</v>
          </cell>
          <cell r="H1640">
            <v>15</v>
          </cell>
          <cell r="I1640">
            <v>74</v>
          </cell>
          <cell r="J1640">
            <v>3</v>
          </cell>
          <cell r="K1640">
            <v>196</v>
          </cell>
          <cell r="L1640">
            <v>100</v>
          </cell>
          <cell r="M1640">
            <v>283</v>
          </cell>
          <cell r="N1640">
            <v>383</v>
          </cell>
        </row>
        <row r="1641">
          <cell r="C1641" t="str">
            <v>8376</v>
          </cell>
          <cell r="D1641" t="str">
            <v>Daniel Wertz Elementary School</v>
          </cell>
          <cell r="F1641">
            <v>4</v>
          </cell>
          <cell r="G1641">
            <v>14</v>
          </cell>
          <cell r="H1641">
            <v>9</v>
          </cell>
          <cell r="I1641">
            <v>31</v>
          </cell>
          <cell r="K1641">
            <v>299</v>
          </cell>
          <cell r="L1641">
            <v>103</v>
          </cell>
          <cell r="M1641">
            <v>254</v>
          </cell>
          <cell r="N1641">
            <v>357</v>
          </cell>
        </row>
        <row r="1642">
          <cell r="C1642" t="str">
            <v>8381</v>
          </cell>
          <cell r="D1642" t="str">
            <v>West Terrace Elementary School</v>
          </cell>
          <cell r="E1642">
            <v>1</v>
          </cell>
          <cell r="F1642">
            <v>4</v>
          </cell>
          <cell r="G1642">
            <v>30</v>
          </cell>
          <cell r="H1642">
            <v>6</v>
          </cell>
          <cell r="I1642">
            <v>21</v>
          </cell>
          <cell r="K1642">
            <v>602</v>
          </cell>
          <cell r="L1642">
            <v>484</v>
          </cell>
          <cell r="M1642">
            <v>180</v>
          </cell>
          <cell r="N1642">
            <v>664</v>
          </cell>
        </row>
        <row r="1643">
          <cell r="C1643" t="str">
            <v>8394</v>
          </cell>
          <cell r="D1643" t="str">
            <v>North Vermillion High School</v>
          </cell>
          <cell r="G1643">
            <v>3</v>
          </cell>
          <cell r="H1643">
            <v>4</v>
          </cell>
          <cell r="I1643">
            <v>9</v>
          </cell>
          <cell r="K1643">
            <v>347</v>
          </cell>
          <cell r="L1643">
            <v>207</v>
          </cell>
          <cell r="M1643">
            <v>156</v>
          </cell>
          <cell r="N1643">
            <v>363</v>
          </cell>
        </row>
        <row r="1644">
          <cell r="C1644" t="str">
            <v>8403</v>
          </cell>
          <cell r="D1644" t="str">
            <v>North Vermillion Elementary School</v>
          </cell>
          <cell r="E1644">
            <v>3</v>
          </cell>
          <cell r="F1644">
            <v>1</v>
          </cell>
          <cell r="H1644">
            <v>7</v>
          </cell>
          <cell r="I1644">
            <v>8</v>
          </cell>
          <cell r="K1644">
            <v>363</v>
          </cell>
          <cell r="L1644">
            <v>178</v>
          </cell>
          <cell r="M1644">
            <v>204</v>
          </cell>
          <cell r="N1644">
            <v>382</v>
          </cell>
        </row>
        <row r="1645">
          <cell r="C1645" t="str">
            <v>8409</v>
          </cell>
          <cell r="D1645" t="str">
            <v>Central Elementary School</v>
          </cell>
          <cell r="F1645">
            <v>2</v>
          </cell>
          <cell r="H1645">
            <v>12</v>
          </cell>
          <cell r="I1645">
            <v>5</v>
          </cell>
          <cell r="K1645">
            <v>288</v>
          </cell>
          <cell r="L1645">
            <v>109</v>
          </cell>
          <cell r="M1645">
            <v>198</v>
          </cell>
          <cell r="N1645">
            <v>307</v>
          </cell>
        </row>
        <row r="1646">
          <cell r="C1646" t="str">
            <v>8431</v>
          </cell>
          <cell r="D1646" t="str">
            <v>Ernie Pyle Elementary School</v>
          </cell>
          <cell r="F1646">
            <v>1</v>
          </cell>
          <cell r="H1646">
            <v>8</v>
          </cell>
          <cell r="I1646">
            <v>3</v>
          </cell>
          <cell r="K1646">
            <v>216</v>
          </cell>
          <cell r="L1646">
            <v>84</v>
          </cell>
          <cell r="M1646">
            <v>144</v>
          </cell>
          <cell r="N1646">
            <v>228</v>
          </cell>
        </row>
        <row r="1647">
          <cell r="C1647" t="str">
            <v>8432</v>
          </cell>
          <cell r="D1647" t="str">
            <v>South Vermillion High School</v>
          </cell>
          <cell r="E1647">
            <v>1</v>
          </cell>
          <cell r="G1647">
            <v>1</v>
          </cell>
          <cell r="H1647">
            <v>9</v>
          </cell>
          <cell r="I1647">
            <v>12</v>
          </cell>
          <cell r="J1647">
            <v>2</v>
          </cell>
          <cell r="K1647">
            <v>521</v>
          </cell>
          <cell r="L1647">
            <v>324</v>
          </cell>
          <cell r="M1647">
            <v>222</v>
          </cell>
          <cell r="N1647">
            <v>546</v>
          </cell>
        </row>
        <row r="1648">
          <cell r="C1648" t="str">
            <v>8434</v>
          </cell>
          <cell r="D1648" t="str">
            <v>South Vermillion Middle School</v>
          </cell>
          <cell r="E1648">
            <v>1</v>
          </cell>
          <cell r="G1648">
            <v>1</v>
          </cell>
          <cell r="H1648">
            <v>10</v>
          </cell>
          <cell r="I1648">
            <v>10</v>
          </cell>
          <cell r="J1648">
            <v>1</v>
          </cell>
          <cell r="K1648">
            <v>413</v>
          </cell>
          <cell r="L1648">
            <v>209</v>
          </cell>
          <cell r="M1648">
            <v>227</v>
          </cell>
          <cell r="N1648">
            <v>436</v>
          </cell>
        </row>
        <row r="1649">
          <cell r="C1649" t="str">
            <v>8435</v>
          </cell>
          <cell r="D1649" t="str">
            <v>Van Duyn Elementary School</v>
          </cell>
          <cell r="H1649">
            <v>1</v>
          </cell>
          <cell r="I1649">
            <v>6</v>
          </cell>
          <cell r="K1649">
            <v>229</v>
          </cell>
          <cell r="L1649">
            <v>131</v>
          </cell>
          <cell r="M1649">
            <v>105</v>
          </cell>
          <cell r="N1649">
            <v>236</v>
          </cell>
        </row>
        <row r="1650">
          <cell r="C1650" t="str">
            <v>8441</v>
          </cell>
          <cell r="D1650" t="str">
            <v>Terre Haute North Vigo High School</v>
          </cell>
          <cell r="E1650">
            <v>4</v>
          </cell>
          <cell r="F1650">
            <v>13</v>
          </cell>
          <cell r="G1650">
            <v>109</v>
          </cell>
          <cell r="H1650">
            <v>68</v>
          </cell>
          <cell r="I1650">
            <v>136</v>
          </cell>
          <cell r="J1650">
            <v>2</v>
          </cell>
          <cell r="K1650">
            <v>1522</v>
          </cell>
          <cell r="L1650">
            <v>1054</v>
          </cell>
          <cell r="M1650">
            <v>800</v>
          </cell>
          <cell r="N1650">
            <v>1854</v>
          </cell>
        </row>
        <row r="1651">
          <cell r="C1651" t="str">
            <v>8445</v>
          </cell>
          <cell r="D1651" t="str">
            <v>Honey Creek Middle School</v>
          </cell>
          <cell r="E1651">
            <v>3</v>
          </cell>
          <cell r="F1651">
            <v>44</v>
          </cell>
          <cell r="G1651">
            <v>13</v>
          </cell>
          <cell r="H1651">
            <v>23</v>
          </cell>
          <cell r="I1651">
            <v>48</v>
          </cell>
          <cell r="K1651">
            <v>644</v>
          </cell>
          <cell r="L1651">
            <v>549</v>
          </cell>
          <cell r="M1651">
            <v>226</v>
          </cell>
          <cell r="N1651">
            <v>775</v>
          </cell>
        </row>
        <row r="1652">
          <cell r="C1652" t="str">
            <v>8453</v>
          </cell>
          <cell r="D1652" t="str">
            <v>West Vigo High School</v>
          </cell>
          <cell r="H1652">
            <v>5</v>
          </cell>
          <cell r="I1652">
            <v>12</v>
          </cell>
          <cell r="K1652">
            <v>560</v>
          </cell>
          <cell r="L1652">
            <v>308</v>
          </cell>
          <cell r="M1652">
            <v>269</v>
          </cell>
          <cell r="N1652">
            <v>577</v>
          </cell>
        </row>
        <row r="1653">
          <cell r="C1653" t="str">
            <v>8457</v>
          </cell>
          <cell r="D1653" t="str">
            <v>Terre Haute South Vigo High School</v>
          </cell>
          <cell r="E1653">
            <v>1</v>
          </cell>
          <cell r="F1653">
            <v>61</v>
          </cell>
          <cell r="G1653">
            <v>117</v>
          </cell>
          <cell r="H1653">
            <v>53</v>
          </cell>
          <cell r="I1653">
            <v>140</v>
          </cell>
          <cell r="J1653">
            <v>1</v>
          </cell>
          <cell r="K1653">
            <v>1405</v>
          </cell>
          <cell r="L1653">
            <v>1071</v>
          </cell>
          <cell r="M1653">
            <v>707</v>
          </cell>
          <cell r="N1653">
            <v>1778</v>
          </cell>
        </row>
        <row r="1654">
          <cell r="C1654" t="str">
            <v>8461</v>
          </cell>
          <cell r="D1654" t="str">
            <v>West Vigo Middle School</v>
          </cell>
          <cell r="H1654">
            <v>4</v>
          </cell>
          <cell r="I1654">
            <v>14</v>
          </cell>
          <cell r="J1654">
            <v>2</v>
          </cell>
          <cell r="K1654">
            <v>390</v>
          </cell>
          <cell r="L1654">
            <v>203</v>
          </cell>
          <cell r="M1654">
            <v>207</v>
          </cell>
          <cell r="N1654">
            <v>410</v>
          </cell>
        </row>
        <row r="1655">
          <cell r="C1655" t="str">
            <v>8477</v>
          </cell>
          <cell r="D1655" t="str">
            <v>Otter Creek Middle School</v>
          </cell>
          <cell r="E1655">
            <v>3</v>
          </cell>
          <cell r="F1655">
            <v>1</v>
          </cell>
          <cell r="G1655">
            <v>21</v>
          </cell>
          <cell r="H1655">
            <v>25</v>
          </cell>
          <cell r="I1655">
            <v>55</v>
          </cell>
          <cell r="K1655">
            <v>761</v>
          </cell>
          <cell r="L1655">
            <v>388</v>
          </cell>
          <cell r="M1655">
            <v>478</v>
          </cell>
          <cell r="N1655">
            <v>866</v>
          </cell>
        </row>
        <row r="1656">
          <cell r="C1656" t="str">
            <v>8481</v>
          </cell>
          <cell r="D1656" t="str">
            <v>Sarah Scott Middle School</v>
          </cell>
          <cell r="E1656">
            <v>2</v>
          </cell>
          <cell r="F1656">
            <v>3</v>
          </cell>
          <cell r="G1656">
            <v>63</v>
          </cell>
          <cell r="H1656">
            <v>21</v>
          </cell>
          <cell r="I1656">
            <v>54</v>
          </cell>
          <cell r="K1656">
            <v>288</v>
          </cell>
          <cell r="L1656">
            <v>70</v>
          </cell>
          <cell r="M1656">
            <v>361</v>
          </cell>
          <cell r="N1656">
            <v>431</v>
          </cell>
        </row>
        <row r="1657">
          <cell r="C1657" t="str">
            <v>8485</v>
          </cell>
          <cell r="D1657" t="str">
            <v>Woodrow Wilson Middle School</v>
          </cell>
          <cell r="E1657">
            <v>2</v>
          </cell>
          <cell r="F1657">
            <v>6</v>
          </cell>
          <cell r="G1657">
            <v>66</v>
          </cell>
          <cell r="H1657">
            <v>36</v>
          </cell>
          <cell r="I1657">
            <v>69</v>
          </cell>
          <cell r="K1657">
            <v>589</v>
          </cell>
          <cell r="L1657">
            <v>325</v>
          </cell>
          <cell r="M1657">
            <v>443</v>
          </cell>
          <cell r="N1657">
            <v>768</v>
          </cell>
        </row>
        <row r="1658">
          <cell r="C1658" t="str">
            <v>8497</v>
          </cell>
          <cell r="D1658" t="str">
            <v>Sugar Creek Consolidated Elem Sch</v>
          </cell>
          <cell r="E1658">
            <v>2</v>
          </cell>
          <cell r="H1658">
            <v>7</v>
          </cell>
          <cell r="I1658">
            <v>10</v>
          </cell>
          <cell r="K1658">
            <v>290</v>
          </cell>
          <cell r="L1658">
            <v>156</v>
          </cell>
          <cell r="M1658">
            <v>153</v>
          </cell>
          <cell r="N1658">
            <v>309</v>
          </cell>
        </row>
        <row r="1659">
          <cell r="C1659" t="str">
            <v>8505</v>
          </cell>
          <cell r="D1659" t="str">
            <v>Davis Park Elementary School</v>
          </cell>
          <cell r="G1659">
            <v>47</v>
          </cell>
          <cell r="H1659">
            <v>18</v>
          </cell>
          <cell r="I1659">
            <v>59</v>
          </cell>
          <cell r="K1659">
            <v>223</v>
          </cell>
          <cell r="L1659">
            <v>40</v>
          </cell>
          <cell r="M1659">
            <v>307</v>
          </cell>
          <cell r="N1659">
            <v>347</v>
          </cell>
        </row>
        <row r="1660">
          <cell r="C1660" t="str">
            <v>8509</v>
          </cell>
          <cell r="D1660" t="str">
            <v>Deming Elementary School</v>
          </cell>
          <cell r="G1660">
            <v>26</v>
          </cell>
          <cell r="H1660">
            <v>10</v>
          </cell>
          <cell r="I1660">
            <v>25</v>
          </cell>
          <cell r="K1660">
            <v>202</v>
          </cell>
          <cell r="L1660">
            <v>18</v>
          </cell>
          <cell r="M1660">
            <v>245</v>
          </cell>
          <cell r="N1660">
            <v>263</v>
          </cell>
        </row>
        <row r="1661">
          <cell r="C1661" t="str">
            <v>8510</v>
          </cell>
          <cell r="D1661" t="str">
            <v>Adelaide De Vaney Elementary Sch</v>
          </cell>
          <cell r="E1661">
            <v>3</v>
          </cell>
          <cell r="F1661">
            <v>7</v>
          </cell>
          <cell r="G1661">
            <v>33</v>
          </cell>
          <cell r="H1661">
            <v>18</v>
          </cell>
          <cell r="I1661">
            <v>61</v>
          </cell>
          <cell r="K1661">
            <v>331</v>
          </cell>
          <cell r="L1661">
            <v>223</v>
          </cell>
          <cell r="M1661">
            <v>230</v>
          </cell>
          <cell r="N1661">
            <v>453</v>
          </cell>
        </row>
        <row r="1662">
          <cell r="C1662" t="str">
            <v>8511</v>
          </cell>
          <cell r="D1662" t="str">
            <v>Dixie Bee Elementary School</v>
          </cell>
          <cell r="F1662">
            <v>69</v>
          </cell>
          <cell r="G1662">
            <v>16</v>
          </cell>
          <cell r="H1662">
            <v>18</v>
          </cell>
          <cell r="I1662">
            <v>50</v>
          </cell>
          <cell r="K1662">
            <v>534</v>
          </cell>
          <cell r="L1662">
            <v>461</v>
          </cell>
          <cell r="M1662">
            <v>226</v>
          </cell>
          <cell r="N1662">
            <v>687</v>
          </cell>
        </row>
        <row r="1663">
          <cell r="C1663" t="str">
            <v>8517</v>
          </cell>
          <cell r="D1663" t="str">
            <v>Farrington Grove Elementary School</v>
          </cell>
          <cell r="E1663">
            <v>2</v>
          </cell>
          <cell r="F1663">
            <v>4</v>
          </cell>
          <cell r="G1663">
            <v>45</v>
          </cell>
          <cell r="H1663">
            <v>27</v>
          </cell>
          <cell r="I1663">
            <v>51</v>
          </cell>
          <cell r="K1663">
            <v>302</v>
          </cell>
          <cell r="L1663">
            <v>77</v>
          </cell>
          <cell r="M1663">
            <v>354</v>
          </cell>
          <cell r="N1663">
            <v>431</v>
          </cell>
        </row>
        <row r="1664">
          <cell r="C1664" t="str">
            <v>8521</v>
          </cell>
          <cell r="D1664" t="str">
            <v>Fayette Elementary School</v>
          </cell>
          <cell r="I1664">
            <v>4</v>
          </cell>
          <cell r="K1664">
            <v>190</v>
          </cell>
          <cell r="L1664">
            <v>111</v>
          </cell>
          <cell r="M1664">
            <v>83</v>
          </cell>
          <cell r="N1664">
            <v>194</v>
          </cell>
        </row>
        <row r="1665">
          <cell r="C1665" t="str">
            <v>8525</v>
          </cell>
          <cell r="D1665" t="str">
            <v>Rio Grande Elementary School</v>
          </cell>
          <cell r="G1665">
            <v>1</v>
          </cell>
          <cell r="H1665">
            <v>8</v>
          </cell>
          <cell r="I1665">
            <v>29</v>
          </cell>
          <cell r="K1665">
            <v>475</v>
          </cell>
          <cell r="L1665">
            <v>316</v>
          </cell>
          <cell r="M1665">
            <v>197</v>
          </cell>
          <cell r="N1665">
            <v>513</v>
          </cell>
        </row>
        <row r="1666">
          <cell r="C1666" t="str">
            <v>8533</v>
          </cell>
          <cell r="D1666" t="str">
            <v>Benjamin Franklin Elem School</v>
          </cell>
          <cell r="F1666">
            <v>1</v>
          </cell>
          <cell r="G1666">
            <v>33</v>
          </cell>
          <cell r="H1666">
            <v>25</v>
          </cell>
          <cell r="I1666">
            <v>41</v>
          </cell>
          <cell r="J1666">
            <v>1</v>
          </cell>
          <cell r="K1666">
            <v>202</v>
          </cell>
          <cell r="L1666">
            <v>24</v>
          </cell>
          <cell r="M1666">
            <v>279</v>
          </cell>
          <cell r="N1666">
            <v>303</v>
          </cell>
        </row>
        <row r="1667">
          <cell r="C1667" t="str">
            <v>8537</v>
          </cell>
          <cell r="D1667" t="str">
            <v>Blanche E Fuqua Elementary School</v>
          </cell>
          <cell r="F1667">
            <v>3</v>
          </cell>
          <cell r="G1667">
            <v>22</v>
          </cell>
          <cell r="H1667">
            <v>22</v>
          </cell>
          <cell r="I1667">
            <v>37</v>
          </cell>
          <cell r="K1667">
            <v>261</v>
          </cell>
          <cell r="L1667">
            <v>53</v>
          </cell>
          <cell r="M1667">
            <v>292</v>
          </cell>
          <cell r="N1667">
            <v>345</v>
          </cell>
        </row>
        <row r="1668">
          <cell r="C1668" t="str">
            <v>8543</v>
          </cell>
          <cell r="D1668" t="str">
            <v>Hoosier Prairie Elementary School</v>
          </cell>
          <cell r="E1668">
            <v>1</v>
          </cell>
          <cell r="F1668">
            <v>1</v>
          </cell>
          <cell r="G1668">
            <v>5</v>
          </cell>
          <cell r="H1668">
            <v>12</v>
          </cell>
          <cell r="I1668">
            <v>13</v>
          </cell>
          <cell r="J1668">
            <v>3</v>
          </cell>
          <cell r="K1668">
            <v>302</v>
          </cell>
          <cell r="L1668">
            <v>176</v>
          </cell>
          <cell r="M1668">
            <v>161</v>
          </cell>
          <cell r="N1668">
            <v>337</v>
          </cell>
        </row>
        <row r="1669">
          <cell r="C1669" t="str">
            <v>8549</v>
          </cell>
          <cell r="D1669" t="str">
            <v>Lost Creek Elementary School</v>
          </cell>
          <cell r="F1669">
            <v>6</v>
          </cell>
          <cell r="G1669">
            <v>6</v>
          </cell>
          <cell r="H1669">
            <v>24</v>
          </cell>
          <cell r="I1669">
            <v>28</v>
          </cell>
          <cell r="J1669">
            <v>1</v>
          </cell>
          <cell r="K1669">
            <v>555</v>
          </cell>
          <cell r="L1669">
            <v>377</v>
          </cell>
          <cell r="M1669">
            <v>243</v>
          </cell>
          <cell r="N1669">
            <v>620</v>
          </cell>
        </row>
        <row r="1670">
          <cell r="C1670" t="str">
            <v>8561</v>
          </cell>
          <cell r="D1670" t="str">
            <v>Meadows Elementary School</v>
          </cell>
          <cell r="F1670">
            <v>1</v>
          </cell>
          <cell r="G1670">
            <v>39</v>
          </cell>
          <cell r="H1670">
            <v>17</v>
          </cell>
          <cell r="I1670">
            <v>25</v>
          </cell>
          <cell r="K1670">
            <v>227</v>
          </cell>
          <cell r="L1670">
            <v>54</v>
          </cell>
          <cell r="M1670">
            <v>255</v>
          </cell>
          <cell r="N1670">
            <v>309</v>
          </cell>
        </row>
        <row r="1671">
          <cell r="C1671" t="str">
            <v>8575</v>
          </cell>
          <cell r="D1671" t="str">
            <v>Ouabache Elementary School</v>
          </cell>
          <cell r="G1671">
            <v>16</v>
          </cell>
          <cell r="H1671">
            <v>19</v>
          </cell>
          <cell r="I1671">
            <v>41</v>
          </cell>
          <cell r="K1671">
            <v>243</v>
          </cell>
          <cell r="L1671">
            <v>95</v>
          </cell>
          <cell r="M1671">
            <v>224</v>
          </cell>
          <cell r="N1671">
            <v>319</v>
          </cell>
        </row>
        <row r="1672">
          <cell r="C1672" t="str">
            <v>8593</v>
          </cell>
          <cell r="D1672" t="str">
            <v>Riley Elementary School</v>
          </cell>
          <cell r="H1672">
            <v>6</v>
          </cell>
          <cell r="I1672">
            <v>8</v>
          </cell>
          <cell r="K1672">
            <v>324</v>
          </cell>
          <cell r="L1672">
            <v>242</v>
          </cell>
          <cell r="M1672">
            <v>96</v>
          </cell>
          <cell r="N1672">
            <v>338</v>
          </cell>
        </row>
        <row r="1673">
          <cell r="C1673" t="str">
            <v>8605</v>
          </cell>
          <cell r="D1673" t="str">
            <v>Sugar Grove Elementary School</v>
          </cell>
          <cell r="F1673">
            <v>2</v>
          </cell>
          <cell r="G1673">
            <v>55</v>
          </cell>
          <cell r="H1673">
            <v>16</v>
          </cell>
          <cell r="I1673">
            <v>53</v>
          </cell>
          <cell r="K1673">
            <v>283</v>
          </cell>
          <cell r="L1673">
            <v>152</v>
          </cell>
          <cell r="M1673">
            <v>257</v>
          </cell>
          <cell r="N1673">
            <v>409</v>
          </cell>
        </row>
        <row r="1674">
          <cell r="C1674" t="str">
            <v>8607</v>
          </cell>
          <cell r="D1674" t="str">
            <v>Terre Town Elementary School</v>
          </cell>
          <cell r="E1674">
            <v>2</v>
          </cell>
          <cell r="F1674">
            <v>2</v>
          </cell>
          <cell r="G1674">
            <v>12</v>
          </cell>
          <cell r="H1674">
            <v>16</v>
          </cell>
          <cell r="I1674">
            <v>44</v>
          </cell>
          <cell r="K1674">
            <v>583</v>
          </cell>
          <cell r="L1674">
            <v>170</v>
          </cell>
          <cell r="M1674">
            <v>489</v>
          </cell>
          <cell r="N1674">
            <v>659</v>
          </cell>
        </row>
        <row r="1675">
          <cell r="C1675" t="str">
            <v>8609</v>
          </cell>
          <cell r="D1675" t="str">
            <v>West Vigo Elementary School</v>
          </cell>
          <cell r="H1675">
            <v>10</v>
          </cell>
          <cell r="I1675">
            <v>3</v>
          </cell>
          <cell r="K1675">
            <v>212</v>
          </cell>
          <cell r="L1675">
            <v>28</v>
          </cell>
          <cell r="M1675">
            <v>197</v>
          </cell>
          <cell r="N1675">
            <v>225</v>
          </cell>
        </row>
        <row r="1676">
          <cell r="C1676" t="str">
            <v>8611</v>
          </cell>
          <cell r="D1676" t="str">
            <v>Booker T Washington Alt Sch</v>
          </cell>
          <cell r="G1676">
            <v>1</v>
          </cell>
          <cell r="H1676">
            <v>1</v>
          </cell>
          <cell r="I1676">
            <v>5</v>
          </cell>
          <cell r="K1676">
            <v>40</v>
          </cell>
          <cell r="L1676">
            <v>18</v>
          </cell>
          <cell r="M1676">
            <v>29</v>
          </cell>
          <cell r="N1676">
            <v>47</v>
          </cell>
        </row>
        <row r="1677">
          <cell r="C1677" t="str">
            <v>8612</v>
          </cell>
          <cell r="D1677" t="str">
            <v>McLean Education Center (Alt)</v>
          </cell>
          <cell r="F1677">
            <v>1</v>
          </cell>
          <cell r="G1677">
            <v>13</v>
          </cell>
          <cell r="H1677">
            <v>3</v>
          </cell>
          <cell r="I1677">
            <v>11</v>
          </cell>
          <cell r="K1677">
            <v>94</v>
          </cell>
          <cell r="L1677">
            <v>26</v>
          </cell>
          <cell r="M1677">
            <v>96</v>
          </cell>
          <cell r="N1677">
            <v>122</v>
          </cell>
        </row>
        <row r="1678">
          <cell r="C1678" t="str">
            <v>8625</v>
          </cell>
          <cell r="D1678" t="str">
            <v>Manchester Jr-Sr High School</v>
          </cell>
          <cell r="E1678">
            <v>3</v>
          </cell>
          <cell r="F1678">
            <v>4</v>
          </cell>
          <cell r="G1678">
            <v>4</v>
          </cell>
          <cell r="H1678">
            <v>30</v>
          </cell>
          <cell r="I1678">
            <v>24</v>
          </cell>
          <cell r="K1678">
            <v>664</v>
          </cell>
          <cell r="L1678">
            <v>417</v>
          </cell>
          <cell r="M1678">
            <v>312</v>
          </cell>
          <cell r="N1678">
            <v>729</v>
          </cell>
        </row>
        <row r="1679">
          <cell r="C1679" t="str">
            <v>8633</v>
          </cell>
          <cell r="D1679" t="str">
            <v>Manchester Elementary School</v>
          </cell>
          <cell r="E1679">
            <v>3</v>
          </cell>
          <cell r="F1679">
            <v>2</v>
          </cell>
          <cell r="G1679">
            <v>4</v>
          </cell>
          <cell r="H1679">
            <v>33</v>
          </cell>
          <cell r="I1679">
            <v>17</v>
          </cell>
          <cell r="K1679">
            <v>396</v>
          </cell>
          <cell r="L1679">
            <v>229</v>
          </cell>
          <cell r="M1679">
            <v>226</v>
          </cell>
          <cell r="N1679">
            <v>455</v>
          </cell>
        </row>
        <row r="1680">
          <cell r="C1680" t="str">
            <v>8645</v>
          </cell>
          <cell r="D1680" t="str">
            <v>Manchester Intermediate School</v>
          </cell>
          <cell r="E1680">
            <v>4</v>
          </cell>
          <cell r="F1680">
            <v>9</v>
          </cell>
          <cell r="G1680">
            <v>7</v>
          </cell>
          <cell r="H1680">
            <v>32</v>
          </cell>
          <cell r="I1680">
            <v>13</v>
          </cell>
          <cell r="K1680">
            <v>323</v>
          </cell>
          <cell r="L1680">
            <v>168</v>
          </cell>
          <cell r="M1680">
            <v>220</v>
          </cell>
          <cell r="N1680">
            <v>388</v>
          </cell>
        </row>
        <row r="1681">
          <cell r="C1681" t="str">
            <v>8651</v>
          </cell>
          <cell r="D1681" t="str">
            <v>Northfield Jr-Sr High School</v>
          </cell>
          <cell r="E1681">
            <v>6</v>
          </cell>
          <cell r="F1681">
            <v>2</v>
          </cell>
          <cell r="G1681">
            <v>2</v>
          </cell>
          <cell r="H1681">
            <v>2</v>
          </cell>
          <cell r="I1681">
            <v>6</v>
          </cell>
          <cell r="K1681">
            <v>445</v>
          </cell>
          <cell r="L1681">
            <v>308</v>
          </cell>
          <cell r="M1681">
            <v>155</v>
          </cell>
          <cell r="N1681">
            <v>463</v>
          </cell>
        </row>
        <row r="1682">
          <cell r="C1682" t="str">
            <v>8655</v>
          </cell>
          <cell r="D1682" t="str">
            <v>Southwood Jr-Sr High School</v>
          </cell>
          <cell r="F1682">
            <v>1</v>
          </cell>
          <cell r="G1682">
            <v>1</v>
          </cell>
          <cell r="H1682">
            <v>8</v>
          </cell>
          <cell r="I1682">
            <v>10</v>
          </cell>
          <cell r="K1682">
            <v>420</v>
          </cell>
          <cell r="L1682">
            <v>299</v>
          </cell>
          <cell r="M1682">
            <v>141</v>
          </cell>
          <cell r="N1682">
            <v>440</v>
          </cell>
        </row>
        <row r="1683">
          <cell r="C1683" t="str">
            <v>8656</v>
          </cell>
          <cell r="D1683" t="str">
            <v>Southwood Elementary School</v>
          </cell>
          <cell r="E1683">
            <v>2</v>
          </cell>
          <cell r="F1683">
            <v>4</v>
          </cell>
          <cell r="H1683">
            <v>6</v>
          </cell>
          <cell r="I1683">
            <v>6</v>
          </cell>
          <cell r="K1683">
            <v>445</v>
          </cell>
          <cell r="L1683">
            <v>274</v>
          </cell>
          <cell r="M1683">
            <v>189</v>
          </cell>
          <cell r="N1683">
            <v>463</v>
          </cell>
        </row>
        <row r="1684">
          <cell r="C1684" t="str">
            <v>8657</v>
          </cell>
          <cell r="D1684" t="str">
            <v>Sharp Creek Elementary School</v>
          </cell>
          <cell r="F1684">
            <v>1</v>
          </cell>
          <cell r="H1684">
            <v>3</v>
          </cell>
          <cell r="I1684">
            <v>5</v>
          </cell>
          <cell r="K1684">
            <v>224</v>
          </cell>
          <cell r="L1684">
            <v>137</v>
          </cell>
          <cell r="M1684">
            <v>96</v>
          </cell>
          <cell r="N1684">
            <v>233</v>
          </cell>
        </row>
        <row r="1685">
          <cell r="C1685" t="str">
            <v>8673</v>
          </cell>
          <cell r="D1685" t="str">
            <v>White's Jr-Sr High School</v>
          </cell>
          <cell r="F1685">
            <v>2</v>
          </cell>
          <cell r="G1685">
            <v>18</v>
          </cell>
          <cell r="H1685">
            <v>7</v>
          </cell>
          <cell r="I1685">
            <v>8</v>
          </cell>
          <cell r="K1685">
            <v>141</v>
          </cell>
          <cell r="L1685">
            <v>42</v>
          </cell>
          <cell r="M1685">
            <v>134</v>
          </cell>
          <cell r="N1685">
            <v>176</v>
          </cell>
        </row>
        <row r="1686">
          <cell r="C1686" t="str">
            <v>8677</v>
          </cell>
          <cell r="D1686" t="str">
            <v>Metro North Elementary School</v>
          </cell>
          <cell r="E1686">
            <v>1</v>
          </cell>
          <cell r="G1686">
            <v>2</v>
          </cell>
          <cell r="H1686">
            <v>3</v>
          </cell>
          <cell r="I1686">
            <v>6</v>
          </cell>
          <cell r="K1686">
            <v>278</v>
          </cell>
          <cell r="L1686">
            <v>151</v>
          </cell>
          <cell r="M1686">
            <v>139</v>
          </cell>
          <cell r="N1686">
            <v>290</v>
          </cell>
        </row>
        <row r="1687">
          <cell r="C1687" t="str">
            <v>8693</v>
          </cell>
          <cell r="D1687" t="str">
            <v>Wabash High School</v>
          </cell>
          <cell r="E1687">
            <v>1</v>
          </cell>
          <cell r="F1687">
            <v>3</v>
          </cell>
          <cell r="G1687">
            <v>4</v>
          </cell>
          <cell r="H1687">
            <v>11</v>
          </cell>
          <cell r="I1687">
            <v>6</v>
          </cell>
          <cell r="K1687">
            <v>402</v>
          </cell>
          <cell r="L1687">
            <v>231</v>
          </cell>
          <cell r="M1687">
            <v>196</v>
          </cell>
          <cell r="N1687">
            <v>427</v>
          </cell>
        </row>
        <row r="1688">
          <cell r="C1688" t="str">
            <v>8694</v>
          </cell>
          <cell r="D1688" t="str">
            <v>Wabash Middle School</v>
          </cell>
          <cell r="F1688">
            <v>2</v>
          </cell>
          <cell r="G1688">
            <v>4</v>
          </cell>
          <cell r="H1688">
            <v>13</v>
          </cell>
          <cell r="I1688">
            <v>10</v>
          </cell>
          <cell r="K1688">
            <v>434</v>
          </cell>
          <cell r="L1688">
            <v>193</v>
          </cell>
          <cell r="M1688">
            <v>270</v>
          </cell>
          <cell r="N1688">
            <v>463</v>
          </cell>
        </row>
        <row r="1689">
          <cell r="C1689" t="str">
            <v>8706</v>
          </cell>
          <cell r="D1689" t="str">
            <v>O J Neighbours Elementary School</v>
          </cell>
          <cell r="E1689">
            <v>5</v>
          </cell>
          <cell r="F1689">
            <v>6</v>
          </cell>
          <cell r="G1689">
            <v>5</v>
          </cell>
          <cell r="H1689">
            <v>14</v>
          </cell>
          <cell r="I1689">
            <v>19</v>
          </cell>
          <cell r="K1689">
            <v>568</v>
          </cell>
          <cell r="L1689">
            <v>239</v>
          </cell>
          <cell r="M1689">
            <v>378</v>
          </cell>
          <cell r="N1689">
            <v>617</v>
          </cell>
        </row>
        <row r="1690">
          <cell r="C1690" t="str">
            <v>8729</v>
          </cell>
          <cell r="D1690" t="str">
            <v>Williamsport Elementary School</v>
          </cell>
          <cell r="F1690">
            <v>2</v>
          </cell>
          <cell r="H1690">
            <v>7</v>
          </cell>
          <cell r="I1690">
            <v>4</v>
          </cell>
          <cell r="K1690">
            <v>200</v>
          </cell>
          <cell r="L1690">
            <v>100</v>
          </cell>
          <cell r="M1690">
            <v>113</v>
          </cell>
          <cell r="N1690">
            <v>213</v>
          </cell>
        </row>
        <row r="1691">
          <cell r="C1691" t="str">
            <v>8733</v>
          </cell>
          <cell r="D1691" t="str">
            <v>Pine Village Elementary School</v>
          </cell>
          <cell r="H1691">
            <v>14</v>
          </cell>
          <cell r="I1691">
            <v>1</v>
          </cell>
          <cell r="K1691">
            <v>110</v>
          </cell>
          <cell r="L1691">
            <v>65</v>
          </cell>
          <cell r="M1691">
            <v>60</v>
          </cell>
          <cell r="N1691">
            <v>125</v>
          </cell>
        </row>
        <row r="1692">
          <cell r="C1692" t="str">
            <v>8737</v>
          </cell>
          <cell r="D1692" t="str">
            <v>Seeger Memorial Jr-Sr High School</v>
          </cell>
          <cell r="F1692">
            <v>2</v>
          </cell>
          <cell r="H1692">
            <v>15</v>
          </cell>
          <cell r="I1692">
            <v>5</v>
          </cell>
          <cell r="J1692">
            <v>3</v>
          </cell>
          <cell r="K1692">
            <v>532</v>
          </cell>
          <cell r="L1692">
            <v>372</v>
          </cell>
          <cell r="M1692">
            <v>185</v>
          </cell>
          <cell r="N1692">
            <v>557</v>
          </cell>
        </row>
        <row r="1693">
          <cell r="C1693" t="str">
            <v>8744</v>
          </cell>
          <cell r="D1693" t="str">
            <v>Warren Central Elementary School</v>
          </cell>
          <cell r="F1693">
            <v>1</v>
          </cell>
          <cell r="G1693">
            <v>1</v>
          </cell>
          <cell r="H1693">
            <v>3</v>
          </cell>
          <cell r="I1693">
            <v>2</v>
          </cell>
          <cell r="K1693">
            <v>323</v>
          </cell>
          <cell r="L1693">
            <v>187</v>
          </cell>
          <cell r="M1693">
            <v>143</v>
          </cell>
          <cell r="N1693">
            <v>330</v>
          </cell>
        </row>
        <row r="1694">
          <cell r="C1694" t="str">
            <v>8760</v>
          </cell>
          <cell r="D1694" t="str">
            <v>Castle South Middle School</v>
          </cell>
          <cell r="E1694">
            <v>1</v>
          </cell>
          <cell r="F1694">
            <v>17</v>
          </cell>
          <cell r="G1694">
            <v>20</v>
          </cell>
          <cell r="H1694">
            <v>19</v>
          </cell>
          <cell r="I1694">
            <v>48</v>
          </cell>
          <cell r="K1694">
            <v>562</v>
          </cell>
          <cell r="L1694">
            <v>486</v>
          </cell>
          <cell r="M1694">
            <v>181</v>
          </cell>
          <cell r="N1694">
            <v>667</v>
          </cell>
        </row>
        <row r="1695">
          <cell r="C1695" t="str">
            <v>8761</v>
          </cell>
          <cell r="D1695" t="str">
            <v>Yankeetown Elementary School</v>
          </cell>
          <cell r="E1695">
            <v>1</v>
          </cell>
          <cell r="F1695">
            <v>3</v>
          </cell>
          <cell r="G1695">
            <v>2</v>
          </cell>
          <cell r="H1695">
            <v>3</v>
          </cell>
          <cell r="I1695">
            <v>22</v>
          </cell>
          <cell r="J1695">
            <v>1</v>
          </cell>
          <cell r="K1695">
            <v>288</v>
          </cell>
          <cell r="L1695">
            <v>226</v>
          </cell>
          <cell r="M1695">
            <v>94</v>
          </cell>
          <cell r="N1695">
            <v>320</v>
          </cell>
        </row>
        <row r="1696">
          <cell r="C1696" t="str">
            <v>8764</v>
          </cell>
          <cell r="D1696" t="str">
            <v>John H Castle Elementary School</v>
          </cell>
          <cell r="E1696">
            <v>1</v>
          </cell>
          <cell r="F1696">
            <v>80</v>
          </cell>
          <cell r="G1696">
            <v>12</v>
          </cell>
          <cell r="H1696">
            <v>42</v>
          </cell>
          <cell r="I1696">
            <v>33</v>
          </cell>
          <cell r="K1696">
            <v>804</v>
          </cell>
          <cell r="L1696">
            <v>874</v>
          </cell>
          <cell r="M1696">
            <v>98</v>
          </cell>
          <cell r="N1696">
            <v>972</v>
          </cell>
        </row>
        <row r="1697">
          <cell r="C1697" t="str">
            <v>8769</v>
          </cell>
          <cell r="D1697" t="str">
            <v>Elberfeld Elementary School</v>
          </cell>
          <cell r="H1697">
            <v>6</v>
          </cell>
          <cell r="I1697">
            <v>6</v>
          </cell>
          <cell r="K1697">
            <v>201</v>
          </cell>
          <cell r="L1697">
            <v>158</v>
          </cell>
          <cell r="M1697">
            <v>55</v>
          </cell>
          <cell r="N1697">
            <v>213</v>
          </cell>
        </row>
        <row r="1698">
          <cell r="C1698" t="str">
            <v>8771</v>
          </cell>
          <cell r="D1698" t="str">
            <v>Tecumseh Middle School</v>
          </cell>
          <cell r="F1698">
            <v>1</v>
          </cell>
          <cell r="H1698">
            <v>1</v>
          </cell>
          <cell r="I1698">
            <v>4</v>
          </cell>
          <cell r="K1698">
            <v>204</v>
          </cell>
          <cell r="L1698">
            <v>151</v>
          </cell>
          <cell r="M1698">
            <v>59</v>
          </cell>
          <cell r="N1698">
            <v>210</v>
          </cell>
        </row>
        <row r="1699">
          <cell r="C1699" t="str">
            <v>8772</v>
          </cell>
          <cell r="D1699" t="str">
            <v>Tecumseh High School</v>
          </cell>
          <cell r="E1699">
            <v>1</v>
          </cell>
          <cell r="H1699">
            <v>3</v>
          </cell>
          <cell r="I1699">
            <v>4</v>
          </cell>
          <cell r="K1699">
            <v>301</v>
          </cell>
          <cell r="L1699">
            <v>222</v>
          </cell>
          <cell r="M1699">
            <v>87</v>
          </cell>
          <cell r="N1699">
            <v>309</v>
          </cell>
        </row>
        <row r="1700">
          <cell r="C1700" t="str">
            <v>8773</v>
          </cell>
          <cell r="D1700" t="str">
            <v>Lynnville Elementary School</v>
          </cell>
          <cell r="H1700">
            <v>2</v>
          </cell>
          <cell r="I1700">
            <v>4</v>
          </cell>
          <cell r="K1700">
            <v>201</v>
          </cell>
          <cell r="L1700">
            <v>128</v>
          </cell>
          <cell r="M1700">
            <v>79</v>
          </cell>
          <cell r="N1700">
            <v>207</v>
          </cell>
        </row>
        <row r="1701">
          <cell r="C1701" t="str">
            <v>8775</v>
          </cell>
          <cell r="D1701" t="str">
            <v>Castle North Middle School</v>
          </cell>
          <cell r="E1701">
            <v>2</v>
          </cell>
          <cell r="F1701">
            <v>51</v>
          </cell>
          <cell r="G1701">
            <v>16</v>
          </cell>
          <cell r="H1701">
            <v>20</v>
          </cell>
          <cell r="I1701">
            <v>30</v>
          </cell>
          <cell r="K1701">
            <v>689</v>
          </cell>
          <cell r="L1701">
            <v>672</v>
          </cell>
          <cell r="M1701">
            <v>136</v>
          </cell>
          <cell r="N1701">
            <v>808</v>
          </cell>
        </row>
        <row r="1702">
          <cell r="C1702" t="str">
            <v>8777</v>
          </cell>
          <cell r="D1702" t="str">
            <v>Loge Elementary School</v>
          </cell>
          <cell r="F1702">
            <v>6</v>
          </cell>
          <cell r="G1702">
            <v>1</v>
          </cell>
          <cell r="H1702">
            <v>4</v>
          </cell>
          <cell r="I1702">
            <v>4</v>
          </cell>
          <cell r="K1702">
            <v>431</v>
          </cell>
          <cell r="L1702">
            <v>253</v>
          </cell>
          <cell r="M1702">
            <v>193</v>
          </cell>
          <cell r="N1702">
            <v>446</v>
          </cell>
        </row>
        <row r="1703">
          <cell r="C1703" t="str">
            <v>8779</v>
          </cell>
          <cell r="D1703" t="str">
            <v>Warrick County Preschool</v>
          </cell>
          <cell r="E1703">
            <v>2</v>
          </cell>
          <cell r="F1703">
            <v>1</v>
          </cell>
          <cell r="G1703">
            <v>2</v>
          </cell>
          <cell r="I1703">
            <v>5</v>
          </cell>
          <cell r="K1703">
            <v>52</v>
          </cell>
          <cell r="L1703">
            <v>62</v>
          </cell>
          <cell r="N1703">
            <v>62</v>
          </cell>
        </row>
        <row r="1704">
          <cell r="C1704" t="str">
            <v>8785</v>
          </cell>
          <cell r="D1704" t="str">
            <v>Tennyson Elementary School</v>
          </cell>
          <cell r="H1704">
            <v>1</v>
          </cell>
          <cell r="I1704">
            <v>2</v>
          </cell>
          <cell r="K1704">
            <v>70</v>
          </cell>
          <cell r="L1704">
            <v>34</v>
          </cell>
          <cell r="M1704">
            <v>39</v>
          </cell>
          <cell r="N1704">
            <v>73</v>
          </cell>
        </row>
        <row r="1705">
          <cell r="C1705" t="str">
            <v>8789</v>
          </cell>
          <cell r="D1705" t="str">
            <v>Boonville High School</v>
          </cell>
          <cell r="E1705">
            <v>7</v>
          </cell>
          <cell r="F1705">
            <v>2</v>
          </cell>
          <cell r="G1705">
            <v>2</v>
          </cell>
          <cell r="H1705">
            <v>11</v>
          </cell>
          <cell r="I1705">
            <v>32</v>
          </cell>
          <cell r="K1705">
            <v>860</v>
          </cell>
          <cell r="L1705">
            <v>558</v>
          </cell>
          <cell r="M1705">
            <v>356</v>
          </cell>
          <cell r="N1705">
            <v>914</v>
          </cell>
        </row>
        <row r="1706">
          <cell r="C1706" t="str">
            <v>8793</v>
          </cell>
          <cell r="D1706" t="str">
            <v>Boonville Middle School</v>
          </cell>
          <cell r="E1706">
            <v>3</v>
          </cell>
          <cell r="F1706">
            <v>4</v>
          </cell>
          <cell r="G1706">
            <v>2</v>
          </cell>
          <cell r="H1706">
            <v>16</v>
          </cell>
          <cell r="I1706">
            <v>23</v>
          </cell>
          <cell r="K1706">
            <v>654</v>
          </cell>
          <cell r="L1706">
            <v>353</v>
          </cell>
          <cell r="M1706">
            <v>349</v>
          </cell>
          <cell r="N1706">
            <v>702</v>
          </cell>
        </row>
        <row r="1707">
          <cell r="C1707" t="str">
            <v>8801</v>
          </cell>
          <cell r="D1707" t="str">
            <v>Oakdale Elementary School</v>
          </cell>
          <cell r="F1707">
            <v>1</v>
          </cell>
          <cell r="G1707">
            <v>1</v>
          </cell>
          <cell r="H1707">
            <v>21</v>
          </cell>
          <cell r="I1707">
            <v>13</v>
          </cell>
          <cell r="K1707">
            <v>505</v>
          </cell>
          <cell r="L1707">
            <v>290</v>
          </cell>
          <cell r="M1707">
            <v>251</v>
          </cell>
          <cell r="N1707">
            <v>541</v>
          </cell>
        </row>
        <row r="1708">
          <cell r="C1708" t="str">
            <v>8809</v>
          </cell>
          <cell r="D1708" t="str">
            <v>Castle High School</v>
          </cell>
          <cell r="E1708">
            <v>3</v>
          </cell>
          <cell r="F1708">
            <v>58</v>
          </cell>
          <cell r="G1708">
            <v>36</v>
          </cell>
          <cell r="H1708">
            <v>54</v>
          </cell>
          <cell r="I1708">
            <v>83</v>
          </cell>
          <cell r="K1708">
            <v>1714</v>
          </cell>
          <cell r="L1708">
            <v>1621</v>
          </cell>
          <cell r="M1708">
            <v>327</v>
          </cell>
          <cell r="N1708">
            <v>1948</v>
          </cell>
        </row>
        <row r="1709">
          <cell r="C1709" t="str">
            <v>8813</v>
          </cell>
          <cell r="D1709" t="str">
            <v>Chandler Elementary School</v>
          </cell>
          <cell r="E1709">
            <v>1</v>
          </cell>
          <cell r="F1709">
            <v>16</v>
          </cell>
          <cell r="G1709">
            <v>3</v>
          </cell>
          <cell r="H1709">
            <v>14</v>
          </cell>
          <cell r="I1709">
            <v>27</v>
          </cell>
          <cell r="K1709">
            <v>448</v>
          </cell>
          <cell r="L1709">
            <v>277</v>
          </cell>
          <cell r="M1709">
            <v>232</v>
          </cell>
          <cell r="N1709">
            <v>509</v>
          </cell>
        </row>
        <row r="1710">
          <cell r="C1710" t="str">
            <v>8817</v>
          </cell>
          <cell r="D1710" t="str">
            <v>Newburgh Elementary School</v>
          </cell>
          <cell r="E1710">
            <v>1</v>
          </cell>
          <cell r="F1710">
            <v>22</v>
          </cell>
          <cell r="G1710">
            <v>13</v>
          </cell>
          <cell r="H1710">
            <v>29</v>
          </cell>
          <cell r="I1710">
            <v>39</v>
          </cell>
          <cell r="K1710">
            <v>539</v>
          </cell>
          <cell r="L1710">
            <v>470</v>
          </cell>
          <cell r="M1710">
            <v>173</v>
          </cell>
          <cell r="N1710">
            <v>643</v>
          </cell>
        </row>
        <row r="1711">
          <cell r="C1711" t="str">
            <v>8819</v>
          </cell>
          <cell r="D1711" t="str">
            <v>Sharon Elementary School</v>
          </cell>
          <cell r="F1711">
            <v>24</v>
          </cell>
          <cell r="G1711">
            <v>33</v>
          </cell>
          <cell r="H1711">
            <v>28</v>
          </cell>
          <cell r="I1711">
            <v>59</v>
          </cell>
          <cell r="J1711">
            <v>3</v>
          </cell>
          <cell r="K1711">
            <v>581</v>
          </cell>
          <cell r="L1711">
            <v>462</v>
          </cell>
          <cell r="M1711">
            <v>266</v>
          </cell>
          <cell r="N1711">
            <v>728</v>
          </cell>
        </row>
        <row r="1712">
          <cell r="C1712" t="str">
            <v>8857</v>
          </cell>
          <cell r="D1712" t="str">
            <v>Salem High School</v>
          </cell>
          <cell r="F1712">
            <v>2</v>
          </cell>
          <cell r="G1712">
            <v>2</v>
          </cell>
          <cell r="H1712">
            <v>8</v>
          </cell>
          <cell r="I1712">
            <v>4</v>
          </cell>
          <cell r="K1712">
            <v>557</v>
          </cell>
          <cell r="L1712">
            <v>314</v>
          </cell>
          <cell r="M1712">
            <v>259</v>
          </cell>
          <cell r="N1712">
            <v>573</v>
          </cell>
        </row>
        <row r="1713">
          <cell r="C1713" t="str">
            <v>8861</v>
          </cell>
          <cell r="D1713" t="str">
            <v>Salem Middle School</v>
          </cell>
          <cell r="E1713">
            <v>4</v>
          </cell>
          <cell r="F1713">
            <v>5</v>
          </cell>
          <cell r="G1713">
            <v>4</v>
          </cell>
          <cell r="H1713">
            <v>7</v>
          </cell>
          <cell r="I1713">
            <v>5</v>
          </cell>
          <cell r="K1713">
            <v>459</v>
          </cell>
          <cell r="L1713">
            <v>246</v>
          </cell>
          <cell r="M1713">
            <v>238</v>
          </cell>
          <cell r="N1713">
            <v>484</v>
          </cell>
        </row>
        <row r="1714">
          <cell r="C1714" t="str">
            <v>8864</v>
          </cell>
          <cell r="D1714" t="str">
            <v>Bradie Shrum Elementary</v>
          </cell>
          <cell r="E1714">
            <v>1</v>
          </cell>
          <cell r="F1714">
            <v>6</v>
          </cell>
          <cell r="G1714">
            <v>4</v>
          </cell>
          <cell r="H1714">
            <v>20</v>
          </cell>
          <cell r="I1714">
            <v>16</v>
          </cell>
          <cell r="J1714">
            <v>2</v>
          </cell>
          <cell r="K1714">
            <v>813</v>
          </cell>
          <cell r="L1714">
            <v>381</v>
          </cell>
          <cell r="M1714">
            <v>481</v>
          </cell>
          <cell r="N1714">
            <v>862</v>
          </cell>
        </row>
        <row r="1715">
          <cell r="C1715" t="str">
            <v>8904</v>
          </cell>
          <cell r="D1715" t="str">
            <v>East Washington Elementary School</v>
          </cell>
          <cell r="E1715">
            <v>1</v>
          </cell>
          <cell r="F1715">
            <v>1</v>
          </cell>
          <cell r="G1715">
            <v>5</v>
          </cell>
          <cell r="H1715">
            <v>17</v>
          </cell>
          <cell r="I1715">
            <v>17</v>
          </cell>
          <cell r="K1715">
            <v>490</v>
          </cell>
          <cell r="L1715">
            <v>260</v>
          </cell>
          <cell r="M1715">
            <v>271</v>
          </cell>
          <cell r="N1715">
            <v>531</v>
          </cell>
        </row>
        <row r="1716">
          <cell r="C1716" t="str">
            <v>8905</v>
          </cell>
          <cell r="D1716" t="str">
            <v>Eastern High School</v>
          </cell>
          <cell r="F1716">
            <v>3</v>
          </cell>
          <cell r="G1716">
            <v>5</v>
          </cell>
          <cell r="H1716">
            <v>11</v>
          </cell>
          <cell r="I1716">
            <v>10</v>
          </cell>
          <cell r="J1716">
            <v>1</v>
          </cell>
          <cell r="K1716">
            <v>443</v>
          </cell>
          <cell r="L1716">
            <v>290</v>
          </cell>
          <cell r="M1716">
            <v>183</v>
          </cell>
          <cell r="N1716">
            <v>473</v>
          </cell>
        </row>
        <row r="1717">
          <cell r="C1717" t="str">
            <v>8906</v>
          </cell>
          <cell r="D1717" t="str">
            <v>East Washington Middle School</v>
          </cell>
          <cell r="E1717">
            <v>1</v>
          </cell>
          <cell r="G1717">
            <v>2</v>
          </cell>
          <cell r="H1717">
            <v>12</v>
          </cell>
          <cell r="I1717">
            <v>11</v>
          </cell>
          <cell r="K1717">
            <v>408</v>
          </cell>
          <cell r="L1717">
            <v>229</v>
          </cell>
          <cell r="M1717">
            <v>205</v>
          </cell>
          <cell r="N1717">
            <v>434</v>
          </cell>
        </row>
        <row r="1718">
          <cell r="C1718" t="str">
            <v>8869</v>
          </cell>
          <cell r="D1718" t="str">
            <v>West Washington Jr-Sr High School</v>
          </cell>
          <cell r="H1718">
            <v>10</v>
          </cell>
          <cell r="I1718">
            <v>6</v>
          </cell>
          <cell r="K1718">
            <v>372</v>
          </cell>
          <cell r="L1718">
            <v>218</v>
          </cell>
          <cell r="M1718">
            <v>170</v>
          </cell>
          <cell r="N1718">
            <v>388</v>
          </cell>
        </row>
        <row r="1719">
          <cell r="C1719" t="str">
            <v>8894</v>
          </cell>
          <cell r="D1719" t="str">
            <v>West Washington Elementary School</v>
          </cell>
          <cell r="F1719">
            <v>1</v>
          </cell>
          <cell r="G1719">
            <v>1</v>
          </cell>
          <cell r="H1719">
            <v>6</v>
          </cell>
          <cell r="I1719">
            <v>10</v>
          </cell>
          <cell r="K1719">
            <v>388</v>
          </cell>
          <cell r="L1719">
            <v>181</v>
          </cell>
          <cell r="M1719">
            <v>225</v>
          </cell>
          <cell r="N1719">
            <v>406</v>
          </cell>
        </row>
        <row r="1720">
          <cell r="C1720" t="str">
            <v>8985</v>
          </cell>
          <cell r="D1720" t="str">
            <v>Hagerstown Jr-Sr High School</v>
          </cell>
          <cell r="G1720">
            <v>1</v>
          </cell>
          <cell r="H1720">
            <v>6</v>
          </cell>
          <cell r="I1720">
            <v>18</v>
          </cell>
          <cell r="K1720">
            <v>497</v>
          </cell>
          <cell r="L1720">
            <v>357</v>
          </cell>
          <cell r="M1720">
            <v>165</v>
          </cell>
          <cell r="N1720">
            <v>522</v>
          </cell>
        </row>
        <row r="1721">
          <cell r="C1721" t="str">
            <v>8989</v>
          </cell>
          <cell r="D1721" t="str">
            <v>Hagerstown Elementary School</v>
          </cell>
          <cell r="E1721">
            <v>1</v>
          </cell>
          <cell r="F1721">
            <v>5</v>
          </cell>
          <cell r="G1721">
            <v>1</v>
          </cell>
          <cell r="H1721">
            <v>18</v>
          </cell>
          <cell r="I1721">
            <v>23</v>
          </cell>
          <cell r="K1721">
            <v>545</v>
          </cell>
          <cell r="L1721">
            <v>338</v>
          </cell>
          <cell r="M1721">
            <v>255</v>
          </cell>
          <cell r="N1721">
            <v>593</v>
          </cell>
        </row>
        <row r="1722">
          <cell r="C1722" t="str">
            <v>8961</v>
          </cell>
          <cell r="D1722" t="str">
            <v>Lincoln Sr High School</v>
          </cell>
          <cell r="F1722">
            <v>3</v>
          </cell>
          <cell r="H1722">
            <v>7</v>
          </cell>
          <cell r="I1722">
            <v>6</v>
          </cell>
          <cell r="K1722">
            <v>315</v>
          </cell>
          <cell r="L1722">
            <v>173</v>
          </cell>
          <cell r="M1722">
            <v>158</v>
          </cell>
          <cell r="N1722">
            <v>331</v>
          </cell>
        </row>
        <row r="1723">
          <cell r="C1723" t="str">
            <v>8965</v>
          </cell>
          <cell r="D1723" t="str">
            <v>Lincoln Middle School</v>
          </cell>
          <cell r="H1723">
            <v>5</v>
          </cell>
          <cell r="I1723">
            <v>3</v>
          </cell>
          <cell r="K1723">
            <v>208</v>
          </cell>
          <cell r="L1723">
            <v>82</v>
          </cell>
          <cell r="M1723">
            <v>134</v>
          </cell>
          <cell r="N1723">
            <v>216</v>
          </cell>
        </row>
        <row r="1724">
          <cell r="C1724" t="str">
            <v>8971</v>
          </cell>
          <cell r="D1724" t="str">
            <v>Western Wayne Elementary School</v>
          </cell>
          <cell r="G1724">
            <v>1</v>
          </cell>
          <cell r="H1724">
            <v>8</v>
          </cell>
          <cell r="I1724">
            <v>6</v>
          </cell>
          <cell r="K1724">
            <v>469</v>
          </cell>
          <cell r="L1724">
            <v>245</v>
          </cell>
          <cell r="M1724">
            <v>239</v>
          </cell>
          <cell r="N1724">
            <v>484</v>
          </cell>
        </row>
        <row r="1725">
          <cell r="C1725" t="str">
            <v>8981</v>
          </cell>
          <cell r="D1725" t="str">
            <v>Centerville Sr High School</v>
          </cell>
          <cell r="E1725">
            <v>1</v>
          </cell>
          <cell r="F1725">
            <v>7</v>
          </cell>
          <cell r="G1725">
            <v>4</v>
          </cell>
          <cell r="H1725">
            <v>6</v>
          </cell>
          <cell r="I1725">
            <v>14</v>
          </cell>
          <cell r="J1725">
            <v>1</v>
          </cell>
          <cell r="K1725">
            <v>432</v>
          </cell>
          <cell r="L1725">
            <v>302</v>
          </cell>
          <cell r="M1725">
            <v>163</v>
          </cell>
          <cell r="N1725">
            <v>465</v>
          </cell>
        </row>
        <row r="1726">
          <cell r="C1726" t="str">
            <v>8982</v>
          </cell>
          <cell r="D1726" t="str">
            <v>Centerville-Abington Jr High Sch</v>
          </cell>
          <cell r="F1726">
            <v>5</v>
          </cell>
          <cell r="H1726">
            <v>6</v>
          </cell>
          <cell r="I1726">
            <v>9</v>
          </cell>
          <cell r="K1726">
            <v>256</v>
          </cell>
          <cell r="L1726">
            <v>174</v>
          </cell>
          <cell r="M1726">
            <v>102</v>
          </cell>
          <cell r="N1726">
            <v>276</v>
          </cell>
        </row>
        <row r="1727">
          <cell r="C1727" t="str">
            <v>8983</v>
          </cell>
          <cell r="D1727" t="str">
            <v>Centerville-Abington Elem School</v>
          </cell>
          <cell r="E1727">
            <v>1</v>
          </cell>
          <cell r="F1727">
            <v>3</v>
          </cell>
          <cell r="G1727">
            <v>8</v>
          </cell>
          <cell r="H1727">
            <v>5</v>
          </cell>
          <cell r="I1727">
            <v>31</v>
          </cell>
          <cell r="J1727">
            <v>2</v>
          </cell>
          <cell r="K1727">
            <v>480</v>
          </cell>
          <cell r="L1727">
            <v>317</v>
          </cell>
          <cell r="M1727">
            <v>213</v>
          </cell>
          <cell r="N1727">
            <v>530</v>
          </cell>
        </row>
        <row r="1728">
          <cell r="C1728" t="str">
            <v>8984</v>
          </cell>
          <cell r="D1728" t="str">
            <v>Rose Hamilton Elementary School</v>
          </cell>
          <cell r="F1728">
            <v>2</v>
          </cell>
          <cell r="G1728">
            <v>2</v>
          </cell>
          <cell r="H1728">
            <v>3</v>
          </cell>
          <cell r="I1728">
            <v>34</v>
          </cell>
          <cell r="K1728">
            <v>405</v>
          </cell>
          <cell r="L1728">
            <v>262</v>
          </cell>
          <cell r="M1728">
            <v>184</v>
          </cell>
          <cell r="N1728">
            <v>446</v>
          </cell>
        </row>
        <row r="1729">
          <cell r="C1729" t="str">
            <v>8927</v>
          </cell>
          <cell r="D1729" t="str">
            <v>Northeastern High School</v>
          </cell>
          <cell r="E1729">
            <v>1</v>
          </cell>
          <cell r="F1729">
            <v>4</v>
          </cell>
          <cell r="G1729">
            <v>2</v>
          </cell>
          <cell r="H1729">
            <v>6</v>
          </cell>
          <cell r="I1729">
            <v>14</v>
          </cell>
          <cell r="K1729">
            <v>392</v>
          </cell>
          <cell r="L1729">
            <v>265</v>
          </cell>
          <cell r="M1729">
            <v>154</v>
          </cell>
          <cell r="N1729">
            <v>419</v>
          </cell>
        </row>
        <row r="1730">
          <cell r="C1730" t="str">
            <v>8928</v>
          </cell>
          <cell r="D1730" t="str">
            <v>Northeastern Elementary School</v>
          </cell>
          <cell r="E1730">
            <v>2</v>
          </cell>
          <cell r="G1730">
            <v>7</v>
          </cell>
          <cell r="H1730">
            <v>6</v>
          </cell>
          <cell r="I1730">
            <v>25</v>
          </cell>
          <cell r="K1730">
            <v>573</v>
          </cell>
          <cell r="L1730">
            <v>316</v>
          </cell>
          <cell r="M1730">
            <v>297</v>
          </cell>
          <cell r="N1730">
            <v>613</v>
          </cell>
        </row>
        <row r="1731">
          <cell r="C1731" t="str">
            <v>8929</v>
          </cell>
          <cell r="D1731" t="str">
            <v>Northeastern Middle School</v>
          </cell>
          <cell r="G1731">
            <v>3</v>
          </cell>
          <cell r="H1731">
            <v>6</v>
          </cell>
          <cell r="I1731">
            <v>11</v>
          </cell>
          <cell r="K1731">
            <v>272</v>
          </cell>
          <cell r="L1731">
            <v>170</v>
          </cell>
          <cell r="M1731">
            <v>122</v>
          </cell>
          <cell r="N1731">
            <v>292</v>
          </cell>
        </row>
        <row r="1732">
          <cell r="C1732" t="str">
            <v>8993</v>
          </cell>
          <cell r="D1732" t="str">
            <v>Richmond High School</v>
          </cell>
          <cell r="E1732">
            <v>3</v>
          </cell>
          <cell r="F1732">
            <v>20</v>
          </cell>
          <cell r="G1732">
            <v>149</v>
          </cell>
          <cell r="H1732">
            <v>101</v>
          </cell>
          <cell r="I1732">
            <v>164</v>
          </cell>
          <cell r="K1732">
            <v>905</v>
          </cell>
          <cell r="L1732">
            <v>398</v>
          </cell>
          <cell r="M1732">
            <v>944</v>
          </cell>
          <cell r="N1732">
            <v>1342</v>
          </cell>
        </row>
        <row r="1733">
          <cell r="C1733" t="str">
            <v>8997</v>
          </cell>
          <cell r="D1733" t="str">
            <v>Test Intermediate School</v>
          </cell>
          <cell r="E1733">
            <v>1</v>
          </cell>
          <cell r="F1733">
            <v>13</v>
          </cell>
          <cell r="G1733">
            <v>67</v>
          </cell>
          <cell r="H1733">
            <v>65</v>
          </cell>
          <cell r="I1733">
            <v>96</v>
          </cell>
          <cell r="K1733">
            <v>433</v>
          </cell>
          <cell r="L1733">
            <v>165</v>
          </cell>
          <cell r="M1733">
            <v>510</v>
          </cell>
          <cell r="N1733">
            <v>675</v>
          </cell>
        </row>
        <row r="1734">
          <cell r="C1734" t="str">
            <v>9001</v>
          </cell>
          <cell r="D1734" t="str">
            <v>Dennis Intermediate School</v>
          </cell>
          <cell r="E1734">
            <v>2</v>
          </cell>
          <cell r="F1734">
            <v>3</v>
          </cell>
          <cell r="G1734">
            <v>38</v>
          </cell>
          <cell r="H1734">
            <v>65</v>
          </cell>
          <cell r="I1734">
            <v>85</v>
          </cell>
          <cell r="K1734">
            <v>472</v>
          </cell>
          <cell r="L1734">
            <v>155</v>
          </cell>
          <cell r="M1734">
            <v>510</v>
          </cell>
          <cell r="N1734">
            <v>665</v>
          </cell>
        </row>
        <row r="1735">
          <cell r="C1735" t="str">
            <v>9013</v>
          </cell>
          <cell r="D1735" t="str">
            <v>Charles Elementary School</v>
          </cell>
          <cell r="E1735">
            <v>3</v>
          </cell>
          <cell r="F1735">
            <v>20</v>
          </cell>
          <cell r="G1735">
            <v>35</v>
          </cell>
          <cell r="H1735">
            <v>28</v>
          </cell>
          <cell r="I1735">
            <v>74</v>
          </cell>
          <cell r="K1735">
            <v>344</v>
          </cell>
          <cell r="L1735">
            <v>173</v>
          </cell>
          <cell r="M1735">
            <v>331</v>
          </cell>
          <cell r="N1735">
            <v>504</v>
          </cell>
        </row>
        <row r="1736">
          <cell r="C1736" t="str">
            <v>9014</v>
          </cell>
          <cell r="D1736" t="str">
            <v>Crestdale Elementary School</v>
          </cell>
          <cell r="F1736">
            <v>3</v>
          </cell>
          <cell r="G1736">
            <v>26</v>
          </cell>
          <cell r="H1736">
            <v>33</v>
          </cell>
          <cell r="I1736">
            <v>47</v>
          </cell>
          <cell r="J1736">
            <v>1</v>
          </cell>
          <cell r="K1736">
            <v>294</v>
          </cell>
          <cell r="L1736">
            <v>123</v>
          </cell>
          <cell r="M1736">
            <v>281</v>
          </cell>
          <cell r="N1736">
            <v>404</v>
          </cell>
        </row>
        <row r="1737">
          <cell r="C1737" t="str">
            <v>9017</v>
          </cell>
          <cell r="D1737" t="str">
            <v>Fairview Elementary School</v>
          </cell>
          <cell r="E1737">
            <v>4</v>
          </cell>
          <cell r="F1737">
            <v>1</v>
          </cell>
          <cell r="G1737">
            <v>25</v>
          </cell>
          <cell r="H1737">
            <v>33</v>
          </cell>
          <cell r="I1737">
            <v>36</v>
          </cell>
          <cell r="K1737">
            <v>204</v>
          </cell>
          <cell r="L1737">
            <v>19</v>
          </cell>
          <cell r="M1737">
            <v>284</v>
          </cell>
          <cell r="N1737">
            <v>303</v>
          </cell>
        </row>
        <row r="1738">
          <cell r="C1738" t="str">
            <v>9038</v>
          </cell>
          <cell r="D1738" t="str">
            <v>Starr Elementary School</v>
          </cell>
          <cell r="E1738">
            <v>2</v>
          </cell>
          <cell r="F1738">
            <v>2</v>
          </cell>
          <cell r="G1738">
            <v>29</v>
          </cell>
          <cell r="H1738">
            <v>58</v>
          </cell>
          <cell r="I1738">
            <v>55</v>
          </cell>
          <cell r="K1738">
            <v>190</v>
          </cell>
          <cell r="L1738">
            <v>21</v>
          </cell>
          <cell r="M1738">
            <v>315</v>
          </cell>
          <cell r="N1738">
            <v>336</v>
          </cell>
        </row>
        <row r="1739">
          <cell r="C1739" t="str">
            <v>9045</v>
          </cell>
          <cell r="D1739" t="str">
            <v>Vaile Elementary School</v>
          </cell>
          <cell r="E1739">
            <v>1</v>
          </cell>
          <cell r="G1739">
            <v>54</v>
          </cell>
          <cell r="H1739">
            <v>43</v>
          </cell>
          <cell r="I1739">
            <v>45</v>
          </cell>
          <cell r="K1739">
            <v>173</v>
          </cell>
          <cell r="L1739">
            <v>18</v>
          </cell>
          <cell r="M1739">
            <v>298</v>
          </cell>
          <cell r="N1739">
            <v>316</v>
          </cell>
        </row>
        <row r="1740">
          <cell r="C1740" t="str">
            <v>9053</v>
          </cell>
          <cell r="D1740" t="str">
            <v>Westview Elementary School</v>
          </cell>
          <cell r="F1740">
            <v>5</v>
          </cell>
          <cell r="G1740">
            <v>19</v>
          </cell>
          <cell r="H1740">
            <v>21</v>
          </cell>
          <cell r="I1740">
            <v>53</v>
          </cell>
          <cell r="K1740">
            <v>272</v>
          </cell>
          <cell r="L1740">
            <v>74</v>
          </cell>
          <cell r="M1740">
            <v>296</v>
          </cell>
          <cell r="N1740">
            <v>370</v>
          </cell>
        </row>
        <row r="1741">
          <cell r="C1741" t="str">
            <v>9056</v>
          </cell>
          <cell r="D1741" t="str">
            <v>Community Youth Services</v>
          </cell>
          <cell r="G1741">
            <v>19</v>
          </cell>
          <cell r="H1741">
            <v>4</v>
          </cell>
          <cell r="I1741">
            <v>9</v>
          </cell>
          <cell r="K1741">
            <v>51</v>
          </cell>
          <cell r="L1741">
            <v>16</v>
          </cell>
          <cell r="M1741">
            <v>67</v>
          </cell>
          <cell r="N1741">
            <v>83</v>
          </cell>
        </row>
        <row r="1742">
          <cell r="C1742" t="str">
            <v>9057</v>
          </cell>
          <cell r="D1742" t="str">
            <v>Southern Wells Elementary School</v>
          </cell>
          <cell r="E1742">
            <v>1</v>
          </cell>
          <cell r="F1742">
            <v>3</v>
          </cell>
          <cell r="G1742">
            <v>2</v>
          </cell>
          <cell r="H1742">
            <v>13</v>
          </cell>
          <cell r="I1742">
            <v>1</v>
          </cell>
          <cell r="K1742">
            <v>419</v>
          </cell>
          <cell r="L1742">
            <v>292</v>
          </cell>
          <cell r="M1742">
            <v>147</v>
          </cell>
          <cell r="N1742">
            <v>439</v>
          </cell>
        </row>
        <row r="1743">
          <cell r="C1743" t="str">
            <v>9058</v>
          </cell>
          <cell r="D1743" t="str">
            <v>Southern Wells Jr-Sr High School</v>
          </cell>
          <cell r="E1743">
            <v>3</v>
          </cell>
          <cell r="F1743">
            <v>1</v>
          </cell>
          <cell r="H1743">
            <v>8</v>
          </cell>
          <cell r="I1743">
            <v>2</v>
          </cell>
          <cell r="K1743">
            <v>386</v>
          </cell>
          <cell r="L1743">
            <v>266</v>
          </cell>
          <cell r="M1743">
            <v>134</v>
          </cell>
          <cell r="N1743">
            <v>400</v>
          </cell>
        </row>
        <row r="1744">
          <cell r="C1744" t="str">
            <v>9081</v>
          </cell>
          <cell r="D1744" t="str">
            <v>Ossian Elementary</v>
          </cell>
          <cell r="E1744">
            <v>1</v>
          </cell>
          <cell r="F1744">
            <v>4</v>
          </cell>
          <cell r="G1744">
            <v>6</v>
          </cell>
          <cell r="H1744">
            <v>24</v>
          </cell>
          <cell r="I1744">
            <v>13</v>
          </cell>
          <cell r="K1744">
            <v>506</v>
          </cell>
          <cell r="L1744">
            <v>373</v>
          </cell>
          <cell r="M1744">
            <v>181</v>
          </cell>
          <cell r="N1744">
            <v>554</v>
          </cell>
        </row>
        <row r="1745">
          <cell r="C1745" t="str">
            <v>9085</v>
          </cell>
          <cell r="D1745" t="str">
            <v>Lancaster Central School</v>
          </cell>
          <cell r="E1745">
            <v>2</v>
          </cell>
          <cell r="F1745">
            <v>11</v>
          </cell>
          <cell r="G1745">
            <v>3</v>
          </cell>
          <cell r="H1745">
            <v>30</v>
          </cell>
          <cell r="I1745">
            <v>12</v>
          </cell>
          <cell r="K1745">
            <v>482</v>
          </cell>
          <cell r="L1745">
            <v>373</v>
          </cell>
          <cell r="M1745">
            <v>167</v>
          </cell>
          <cell r="N1745">
            <v>540</v>
          </cell>
        </row>
        <row r="1746">
          <cell r="C1746" t="str">
            <v>9087</v>
          </cell>
          <cell r="D1746" t="str">
            <v>Norwell High School</v>
          </cell>
          <cell r="E1746">
            <v>4</v>
          </cell>
          <cell r="F1746">
            <v>11</v>
          </cell>
          <cell r="G1746">
            <v>7</v>
          </cell>
          <cell r="H1746">
            <v>18</v>
          </cell>
          <cell r="I1746">
            <v>18</v>
          </cell>
          <cell r="K1746">
            <v>711</v>
          </cell>
          <cell r="L1746">
            <v>586</v>
          </cell>
          <cell r="M1746">
            <v>183</v>
          </cell>
          <cell r="N1746">
            <v>769</v>
          </cell>
        </row>
        <row r="1747">
          <cell r="C1747" t="str">
            <v>9088</v>
          </cell>
          <cell r="D1747" t="str">
            <v>Norwell Middle School</v>
          </cell>
          <cell r="E1747">
            <v>1</v>
          </cell>
          <cell r="F1747">
            <v>6</v>
          </cell>
          <cell r="G1747">
            <v>5</v>
          </cell>
          <cell r="H1747">
            <v>21</v>
          </cell>
          <cell r="I1747">
            <v>14</v>
          </cell>
          <cell r="J1747">
            <v>1</v>
          </cell>
          <cell r="K1747">
            <v>544</v>
          </cell>
          <cell r="L1747">
            <v>427</v>
          </cell>
          <cell r="M1747">
            <v>165</v>
          </cell>
          <cell r="N1747">
            <v>592</v>
          </cell>
        </row>
        <row r="1748">
          <cell r="C1748" t="str">
            <v>9089</v>
          </cell>
          <cell r="D1748" t="str">
            <v>Bluffton High School</v>
          </cell>
          <cell r="E1748">
            <v>1</v>
          </cell>
          <cell r="F1748">
            <v>7</v>
          </cell>
          <cell r="G1748">
            <v>5</v>
          </cell>
          <cell r="H1748">
            <v>32</v>
          </cell>
          <cell r="I1748">
            <v>6</v>
          </cell>
          <cell r="J1748">
            <v>2</v>
          </cell>
          <cell r="K1748">
            <v>390</v>
          </cell>
          <cell r="L1748">
            <v>256</v>
          </cell>
          <cell r="M1748">
            <v>187</v>
          </cell>
          <cell r="N1748">
            <v>443</v>
          </cell>
        </row>
        <row r="1749">
          <cell r="C1749" t="str">
            <v>9093</v>
          </cell>
          <cell r="D1749" t="str">
            <v>Bluffton-Harrison Middle School</v>
          </cell>
          <cell r="F1749">
            <v>6</v>
          </cell>
          <cell r="G1749">
            <v>13</v>
          </cell>
          <cell r="H1749">
            <v>34</v>
          </cell>
          <cell r="I1749">
            <v>4</v>
          </cell>
          <cell r="J1749">
            <v>1</v>
          </cell>
          <cell r="K1749">
            <v>447</v>
          </cell>
          <cell r="L1749">
            <v>230</v>
          </cell>
          <cell r="M1749">
            <v>275</v>
          </cell>
          <cell r="N1749">
            <v>505</v>
          </cell>
        </row>
        <row r="1750">
          <cell r="C1750" t="str">
            <v>9098</v>
          </cell>
          <cell r="D1750" t="str">
            <v>Bluffton-Harrison Elementary Sch</v>
          </cell>
          <cell r="F1750">
            <v>3</v>
          </cell>
          <cell r="G1750">
            <v>11</v>
          </cell>
          <cell r="H1750">
            <v>27</v>
          </cell>
          <cell r="I1750">
            <v>9</v>
          </cell>
          <cell r="J1750">
            <v>1</v>
          </cell>
          <cell r="K1750">
            <v>574</v>
          </cell>
          <cell r="L1750">
            <v>318</v>
          </cell>
          <cell r="M1750">
            <v>307</v>
          </cell>
          <cell r="N1750">
            <v>625</v>
          </cell>
        </row>
        <row r="1751">
          <cell r="C1751" t="str">
            <v>9119</v>
          </cell>
          <cell r="D1751" t="str">
            <v>North White Elementary School</v>
          </cell>
          <cell r="G1751">
            <v>3</v>
          </cell>
          <cell r="H1751">
            <v>159</v>
          </cell>
          <cell r="I1751">
            <v>17</v>
          </cell>
          <cell r="K1751">
            <v>230</v>
          </cell>
          <cell r="L1751">
            <v>94</v>
          </cell>
          <cell r="M1751">
            <v>315</v>
          </cell>
          <cell r="N1751">
            <v>409</v>
          </cell>
        </row>
        <row r="1752">
          <cell r="C1752" t="str">
            <v>9122</v>
          </cell>
          <cell r="D1752" t="str">
            <v>North White Middle School</v>
          </cell>
          <cell r="H1752">
            <v>56</v>
          </cell>
          <cell r="I1752">
            <v>9</v>
          </cell>
          <cell r="K1752">
            <v>114</v>
          </cell>
          <cell r="L1752">
            <v>58</v>
          </cell>
          <cell r="M1752">
            <v>121</v>
          </cell>
          <cell r="N1752">
            <v>179</v>
          </cell>
        </row>
        <row r="1753">
          <cell r="C1753" t="str">
            <v>9135</v>
          </cell>
          <cell r="D1753" t="str">
            <v>North White High School</v>
          </cell>
          <cell r="G1753">
            <v>2</v>
          </cell>
          <cell r="H1753">
            <v>90</v>
          </cell>
          <cell r="I1753">
            <v>14</v>
          </cell>
          <cell r="K1753">
            <v>159</v>
          </cell>
          <cell r="L1753">
            <v>100</v>
          </cell>
          <cell r="M1753">
            <v>165</v>
          </cell>
          <cell r="N1753">
            <v>265</v>
          </cell>
        </row>
        <row r="1754">
          <cell r="C1754" t="str">
            <v>9113</v>
          </cell>
          <cell r="D1754" t="str">
            <v>Frontier Elementary</v>
          </cell>
          <cell r="H1754">
            <v>11</v>
          </cell>
          <cell r="I1754">
            <v>5</v>
          </cell>
          <cell r="K1754">
            <v>353</v>
          </cell>
          <cell r="L1754">
            <v>267</v>
          </cell>
          <cell r="M1754">
            <v>102</v>
          </cell>
          <cell r="N1754">
            <v>369</v>
          </cell>
        </row>
        <row r="1755">
          <cell r="C1755" t="str">
            <v>9137</v>
          </cell>
          <cell r="D1755" t="str">
            <v>Frontier Jr-Sr High School</v>
          </cell>
          <cell r="F1755">
            <v>1</v>
          </cell>
          <cell r="H1755">
            <v>9</v>
          </cell>
          <cell r="I1755">
            <v>4</v>
          </cell>
          <cell r="K1755">
            <v>301</v>
          </cell>
          <cell r="L1755">
            <v>258</v>
          </cell>
          <cell r="M1755">
            <v>57</v>
          </cell>
          <cell r="N1755">
            <v>315</v>
          </cell>
        </row>
        <row r="1756">
          <cell r="C1756" t="str">
            <v>3170</v>
          </cell>
          <cell r="D1756" t="str">
            <v>Tri-County Primary School</v>
          </cell>
          <cell r="E1756">
            <v>1</v>
          </cell>
          <cell r="G1756">
            <v>2</v>
          </cell>
          <cell r="H1756">
            <v>6</v>
          </cell>
          <cell r="I1756">
            <v>1</v>
          </cell>
          <cell r="J1756">
            <v>1</v>
          </cell>
          <cell r="K1756">
            <v>166</v>
          </cell>
          <cell r="L1756">
            <v>101</v>
          </cell>
          <cell r="M1756">
            <v>76</v>
          </cell>
          <cell r="N1756">
            <v>177</v>
          </cell>
        </row>
        <row r="1757">
          <cell r="C1757" t="str">
            <v>9141</v>
          </cell>
          <cell r="D1757" t="str">
            <v>Tri-County Middle-Senior High</v>
          </cell>
          <cell r="F1757">
            <v>3</v>
          </cell>
          <cell r="G1757">
            <v>4</v>
          </cell>
          <cell r="H1757">
            <v>12</v>
          </cell>
          <cell r="I1757">
            <v>3</v>
          </cell>
          <cell r="K1757">
            <v>322</v>
          </cell>
          <cell r="L1757">
            <v>226</v>
          </cell>
          <cell r="M1757">
            <v>118</v>
          </cell>
          <cell r="N1757">
            <v>344</v>
          </cell>
        </row>
        <row r="1758">
          <cell r="C1758" t="str">
            <v>9143</v>
          </cell>
          <cell r="D1758" t="str">
            <v>Tri-County Intermediate School</v>
          </cell>
          <cell r="E1758">
            <v>1</v>
          </cell>
          <cell r="F1758">
            <v>2</v>
          </cell>
          <cell r="G1758">
            <v>1</v>
          </cell>
          <cell r="H1758">
            <v>9</v>
          </cell>
          <cell r="I1758">
            <v>3</v>
          </cell>
          <cell r="K1758">
            <v>201</v>
          </cell>
          <cell r="L1758">
            <v>130</v>
          </cell>
          <cell r="M1758">
            <v>87</v>
          </cell>
          <cell r="N1758">
            <v>217</v>
          </cell>
        </row>
        <row r="1759">
          <cell r="C1759" t="str">
            <v>9129</v>
          </cell>
          <cell r="D1759" t="str">
            <v>Eastlawn Elementary School</v>
          </cell>
          <cell r="E1759">
            <v>1</v>
          </cell>
          <cell r="F1759">
            <v>2</v>
          </cell>
          <cell r="G1759">
            <v>1</v>
          </cell>
          <cell r="H1759">
            <v>6</v>
          </cell>
          <cell r="I1759">
            <v>12</v>
          </cell>
          <cell r="K1759">
            <v>199</v>
          </cell>
          <cell r="L1759">
            <v>136</v>
          </cell>
          <cell r="M1759">
            <v>85</v>
          </cell>
          <cell r="N1759">
            <v>221</v>
          </cell>
        </row>
        <row r="1760">
          <cell r="C1760" t="str">
            <v>9149</v>
          </cell>
          <cell r="D1760" t="str">
            <v>Twin Lakes Senior High School</v>
          </cell>
          <cell r="E1760">
            <v>2</v>
          </cell>
          <cell r="F1760">
            <v>2</v>
          </cell>
          <cell r="G1760">
            <v>3</v>
          </cell>
          <cell r="H1760">
            <v>94</v>
          </cell>
          <cell r="I1760">
            <v>36</v>
          </cell>
          <cell r="K1760">
            <v>636</v>
          </cell>
          <cell r="L1760">
            <v>476</v>
          </cell>
          <cell r="M1760">
            <v>297</v>
          </cell>
          <cell r="N1760">
            <v>773</v>
          </cell>
        </row>
        <row r="1761">
          <cell r="C1761" t="str">
            <v>9153</v>
          </cell>
          <cell r="D1761" t="str">
            <v>Roosevelt Middle School</v>
          </cell>
          <cell r="F1761">
            <v>2</v>
          </cell>
          <cell r="G1761">
            <v>7</v>
          </cell>
          <cell r="H1761">
            <v>62</v>
          </cell>
          <cell r="I1761">
            <v>27</v>
          </cell>
          <cell r="K1761">
            <v>445</v>
          </cell>
          <cell r="L1761">
            <v>280</v>
          </cell>
          <cell r="M1761">
            <v>263</v>
          </cell>
          <cell r="N1761">
            <v>543</v>
          </cell>
        </row>
        <row r="1762">
          <cell r="C1762" t="str">
            <v>9157</v>
          </cell>
          <cell r="D1762" t="str">
            <v>Oaklawn Elementary School</v>
          </cell>
          <cell r="E1762">
            <v>1</v>
          </cell>
          <cell r="F1762">
            <v>1</v>
          </cell>
          <cell r="H1762">
            <v>32</v>
          </cell>
          <cell r="I1762">
            <v>17</v>
          </cell>
          <cell r="K1762">
            <v>244</v>
          </cell>
          <cell r="L1762">
            <v>125</v>
          </cell>
          <cell r="M1762">
            <v>170</v>
          </cell>
          <cell r="N1762">
            <v>295</v>
          </cell>
        </row>
        <row r="1763">
          <cell r="C1763" t="str">
            <v>9163</v>
          </cell>
          <cell r="D1763" t="str">
            <v>Meadowlawn Elementary School</v>
          </cell>
          <cell r="F1763">
            <v>2</v>
          </cell>
          <cell r="G1763">
            <v>1</v>
          </cell>
          <cell r="H1763">
            <v>91</v>
          </cell>
          <cell r="I1763">
            <v>32</v>
          </cell>
          <cell r="K1763">
            <v>434</v>
          </cell>
          <cell r="L1763">
            <v>257</v>
          </cell>
          <cell r="M1763">
            <v>303</v>
          </cell>
          <cell r="N1763">
            <v>560</v>
          </cell>
        </row>
        <row r="1764">
          <cell r="C1764" t="str">
            <v>9193</v>
          </cell>
          <cell r="D1764" t="str">
            <v>Churubusco Jr-Sr High School</v>
          </cell>
          <cell r="E1764">
            <v>2</v>
          </cell>
          <cell r="F1764">
            <v>6</v>
          </cell>
          <cell r="H1764">
            <v>8</v>
          </cell>
          <cell r="I1764">
            <v>16</v>
          </cell>
          <cell r="K1764">
            <v>611</v>
          </cell>
          <cell r="L1764">
            <v>498</v>
          </cell>
          <cell r="M1764">
            <v>145</v>
          </cell>
          <cell r="N1764">
            <v>643</v>
          </cell>
        </row>
        <row r="1765">
          <cell r="C1765" t="str">
            <v>9197</v>
          </cell>
          <cell r="D1765" t="str">
            <v>Churubusco Elementary School</v>
          </cell>
          <cell r="E1765">
            <v>2</v>
          </cell>
          <cell r="F1765">
            <v>1</v>
          </cell>
          <cell r="H1765">
            <v>13</v>
          </cell>
          <cell r="I1765">
            <v>10</v>
          </cell>
          <cell r="K1765">
            <v>529</v>
          </cell>
          <cell r="L1765">
            <v>403</v>
          </cell>
          <cell r="M1765">
            <v>152</v>
          </cell>
          <cell r="N1765">
            <v>555</v>
          </cell>
        </row>
        <row r="1766">
          <cell r="C1766" t="str">
            <v>9178</v>
          </cell>
          <cell r="D1766" t="str">
            <v>Little Turtle Elementary School</v>
          </cell>
          <cell r="E1766">
            <v>5</v>
          </cell>
          <cell r="F1766">
            <v>4</v>
          </cell>
          <cell r="G1766">
            <v>6</v>
          </cell>
          <cell r="H1766">
            <v>17</v>
          </cell>
          <cell r="I1766">
            <v>21</v>
          </cell>
          <cell r="K1766">
            <v>479</v>
          </cell>
          <cell r="L1766">
            <v>356</v>
          </cell>
          <cell r="M1766">
            <v>176</v>
          </cell>
          <cell r="N1766">
            <v>532</v>
          </cell>
        </row>
        <row r="1767">
          <cell r="C1767" t="str">
            <v>9179</v>
          </cell>
          <cell r="D1767" t="str">
            <v>Coesse School</v>
          </cell>
          <cell r="E1767">
            <v>1</v>
          </cell>
          <cell r="F1767">
            <v>3</v>
          </cell>
          <cell r="G1767">
            <v>2</v>
          </cell>
          <cell r="H1767">
            <v>5</v>
          </cell>
          <cell r="I1767">
            <v>13</v>
          </cell>
          <cell r="K1767">
            <v>274</v>
          </cell>
          <cell r="L1767">
            <v>224</v>
          </cell>
          <cell r="M1767">
            <v>74</v>
          </cell>
          <cell r="N1767">
            <v>298</v>
          </cell>
        </row>
        <row r="1768">
          <cell r="C1768" t="str">
            <v>9180</v>
          </cell>
          <cell r="D1768" t="str">
            <v>Indian Springs Middle School</v>
          </cell>
          <cell r="E1768">
            <v>4</v>
          </cell>
          <cell r="F1768">
            <v>8</v>
          </cell>
          <cell r="G1768">
            <v>4</v>
          </cell>
          <cell r="H1768">
            <v>23</v>
          </cell>
          <cell r="I1768">
            <v>19</v>
          </cell>
          <cell r="K1768">
            <v>728</v>
          </cell>
          <cell r="L1768">
            <v>586</v>
          </cell>
          <cell r="M1768">
            <v>200</v>
          </cell>
          <cell r="N1768">
            <v>786</v>
          </cell>
        </row>
        <row r="1769">
          <cell r="C1769" t="str">
            <v>9186</v>
          </cell>
          <cell r="D1769" t="str">
            <v>Northern Heights Elementary School</v>
          </cell>
          <cell r="F1769">
            <v>3</v>
          </cell>
          <cell r="G1769">
            <v>2</v>
          </cell>
          <cell r="H1769">
            <v>18</v>
          </cell>
          <cell r="I1769">
            <v>18</v>
          </cell>
          <cell r="K1769">
            <v>464</v>
          </cell>
          <cell r="L1769">
            <v>373</v>
          </cell>
          <cell r="M1769">
            <v>132</v>
          </cell>
          <cell r="N1769">
            <v>505</v>
          </cell>
        </row>
        <row r="1770">
          <cell r="C1770" t="str">
            <v>9187</v>
          </cell>
          <cell r="D1770" t="str">
            <v>Columbia City High School</v>
          </cell>
          <cell r="E1770">
            <v>6</v>
          </cell>
          <cell r="F1770">
            <v>7</v>
          </cell>
          <cell r="G1770">
            <v>5</v>
          </cell>
          <cell r="H1770">
            <v>37</v>
          </cell>
          <cell r="I1770">
            <v>21</v>
          </cell>
          <cell r="J1770">
            <v>2</v>
          </cell>
          <cell r="K1770">
            <v>981</v>
          </cell>
          <cell r="L1770">
            <v>835</v>
          </cell>
          <cell r="M1770">
            <v>224</v>
          </cell>
          <cell r="N1770">
            <v>1059</v>
          </cell>
        </row>
        <row r="1771">
          <cell r="C1771" t="str">
            <v>9196</v>
          </cell>
          <cell r="D1771" t="str">
            <v>Mary Raber Elementary School</v>
          </cell>
          <cell r="E1771">
            <v>1</v>
          </cell>
          <cell r="F1771">
            <v>1</v>
          </cell>
          <cell r="G1771">
            <v>1</v>
          </cell>
          <cell r="H1771">
            <v>24</v>
          </cell>
          <cell r="I1771">
            <v>5</v>
          </cell>
          <cell r="K1771">
            <v>317</v>
          </cell>
          <cell r="L1771">
            <v>209</v>
          </cell>
          <cell r="M1771">
            <v>140</v>
          </cell>
          <cell r="N1771">
            <v>349</v>
          </cell>
        </row>
        <row r="1772">
          <cell r="C1772" t="str">
            <v>5639</v>
          </cell>
          <cell r="D1772" t="str">
            <v>Thomas Carr Howe Comm High School</v>
          </cell>
          <cell r="E1772">
            <v>3</v>
          </cell>
          <cell r="G1772">
            <v>297</v>
          </cell>
          <cell r="H1772">
            <v>52</v>
          </cell>
          <cell r="I1772">
            <v>30</v>
          </cell>
          <cell r="J1772">
            <v>2</v>
          </cell>
          <cell r="K1772">
            <v>157</v>
          </cell>
          <cell r="M1772">
            <v>541</v>
          </cell>
          <cell r="N1772">
            <v>541</v>
          </cell>
        </row>
        <row r="1773">
          <cell r="C1773" t="str">
            <v>5481</v>
          </cell>
          <cell r="D1773" t="str">
            <v>Emmerich Manual High School</v>
          </cell>
          <cell r="E1773">
            <v>1</v>
          </cell>
          <cell r="F1773">
            <v>23</v>
          </cell>
          <cell r="G1773">
            <v>172</v>
          </cell>
          <cell r="H1773">
            <v>113</v>
          </cell>
          <cell r="I1773">
            <v>48</v>
          </cell>
          <cell r="K1773">
            <v>339</v>
          </cell>
          <cell r="M1773">
            <v>696</v>
          </cell>
          <cell r="N1773">
            <v>696</v>
          </cell>
        </row>
        <row r="1774">
          <cell r="C1774" t="str">
            <v>4033</v>
          </cell>
          <cell r="D1774" t="str">
            <v>Theodore Roosevelt Car &amp; Tech Acad</v>
          </cell>
          <cell r="G1774">
            <v>582</v>
          </cell>
          <cell r="H1774">
            <v>3</v>
          </cell>
          <cell r="I1774">
            <v>15</v>
          </cell>
          <cell r="K1774">
            <v>1</v>
          </cell>
          <cell r="L1774">
            <v>48</v>
          </cell>
          <cell r="M1774">
            <v>553</v>
          </cell>
          <cell r="N1774">
            <v>601</v>
          </cell>
        </row>
        <row r="1775">
          <cell r="C1775" t="str">
            <v>5572</v>
          </cell>
          <cell r="D1775" t="str">
            <v>Emma Donnan Middle School</v>
          </cell>
          <cell r="E1775">
            <v>1</v>
          </cell>
          <cell r="F1775">
            <v>1</v>
          </cell>
          <cell r="G1775">
            <v>148</v>
          </cell>
          <cell r="H1775">
            <v>43</v>
          </cell>
          <cell r="I1775">
            <v>29</v>
          </cell>
          <cell r="K1775">
            <v>170</v>
          </cell>
          <cell r="M1775">
            <v>392</v>
          </cell>
          <cell r="N1775">
            <v>392</v>
          </cell>
        </row>
        <row r="1776">
          <cell r="C1776" t="str">
            <v>0732</v>
          </cell>
          <cell r="D1776" t="str">
            <v>Logansport Juvenile Correctional</v>
          </cell>
          <cell r="G1776">
            <v>30</v>
          </cell>
          <cell r="H1776">
            <v>12</v>
          </cell>
          <cell r="I1776">
            <v>11</v>
          </cell>
          <cell r="K1776">
            <v>64</v>
          </cell>
          <cell r="M1776">
            <v>117</v>
          </cell>
          <cell r="N1776">
            <v>117</v>
          </cell>
        </row>
        <row r="1777">
          <cell r="C1777" t="str">
            <v>4846</v>
          </cell>
          <cell r="D1777" t="str">
            <v>Camp Summit Juvenile Facility</v>
          </cell>
          <cell r="G1777">
            <v>18</v>
          </cell>
          <cell r="H1777">
            <v>3</v>
          </cell>
          <cell r="I1777">
            <v>2</v>
          </cell>
          <cell r="K1777">
            <v>34</v>
          </cell>
          <cell r="M1777">
            <v>57</v>
          </cell>
          <cell r="N1777">
            <v>57</v>
          </cell>
        </row>
        <row r="1778">
          <cell r="C1778" t="str">
            <v>5055</v>
          </cell>
          <cell r="D1778" t="str">
            <v>Pendleton Juvenile Correctional</v>
          </cell>
          <cell r="E1778">
            <v>2</v>
          </cell>
          <cell r="G1778">
            <v>75</v>
          </cell>
          <cell r="H1778">
            <v>14</v>
          </cell>
          <cell r="I1778">
            <v>13</v>
          </cell>
          <cell r="K1778">
            <v>66</v>
          </cell>
          <cell r="M1778">
            <v>170</v>
          </cell>
          <cell r="N1778">
            <v>170</v>
          </cell>
        </row>
        <row r="1779">
          <cell r="C1779" t="str">
            <v>5452</v>
          </cell>
          <cell r="D1779" t="str">
            <v>Madison Juvenile Correctional</v>
          </cell>
          <cell r="G1779">
            <v>8</v>
          </cell>
          <cell r="H1779">
            <v>6</v>
          </cell>
          <cell r="I1779">
            <v>5</v>
          </cell>
          <cell r="K1779">
            <v>28</v>
          </cell>
          <cell r="M1779">
            <v>47</v>
          </cell>
          <cell r="N1779">
            <v>47</v>
          </cell>
        </row>
        <row r="1780">
          <cell r="C1780" t="str">
            <v>1118</v>
          </cell>
          <cell r="D1780" t="str">
            <v>Kindezi Academy</v>
          </cell>
          <cell r="E1780">
            <v>1</v>
          </cell>
          <cell r="G1780">
            <v>147</v>
          </cell>
          <cell r="H1780">
            <v>14</v>
          </cell>
          <cell r="I1780">
            <v>1</v>
          </cell>
          <cell r="K1780">
            <v>4</v>
          </cell>
          <cell r="L1780">
            <v>6</v>
          </cell>
          <cell r="M1780">
            <v>161</v>
          </cell>
          <cell r="N1780">
            <v>167</v>
          </cell>
        </row>
        <row r="1781">
          <cell r="C1781" t="str">
            <v>2528</v>
          </cell>
          <cell r="D1781" t="str">
            <v>Insight School of Indiana</v>
          </cell>
          <cell r="E1781">
            <v>1</v>
          </cell>
          <cell r="F1781">
            <v>1</v>
          </cell>
          <cell r="G1781">
            <v>63</v>
          </cell>
          <cell r="H1781">
            <v>47</v>
          </cell>
          <cell r="I1781">
            <v>33</v>
          </cell>
          <cell r="J1781">
            <v>1</v>
          </cell>
          <cell r="K1781">
            <v>517</v>
          </cell>
          <cell r="L1781">
            <v>297</v>
          </cell>
          <cell r="M1781">
            <v>366</v>
          </cell>
          <cell r="N1781">
            <v>663</v>
          </cell>
        </row>
        <row r="1782">
          <cell r="C1782" t="str">
            <v>9012</v>
          </cell>
          <cell r="D1782" t="str">
            <v>Excel Center - Richmond</v>
          </cell>
          <cell r="F1782">
            <v>1</v>
          </cell>
          <cell r="G1782">
            <v>24</v>
          </cell>
          <cell r="H1782">
            <v>8</v>
          </cell>
          <cell r="I1782">
            <v>11</v>
          </cell>
          <cell r="J1782">
            <v>1</v>
          </cell>
          <cell r="K1782">
            <v>249</v>
          </cell>
          <cell r="L1782">
            <v>51</v>
          </cell>
          <cell r="M1782">
            <v>243</v>
          </cell>
          <cell r="N1782">
            <v>294</v>
          </cell>
        </row>
        <row r="1783">
          <cell r="C1783" t="str">
            <v>1535</v>
          </cell>
          <cell r="D1783" t="str">
            <v>Charter School of the Dunes</v>
          </cell>
          <cell r="E1783">
            <v>1</v>
          </cell>
          <cell r="F1783">
            <v>1</v>
          </cell>
          <cell r="G1783">
            <v>392</v>
          </cell>
          <cell r="H1783">
            <v>24</v>
          </cell>
          <cell r="I1783">
            <v>26</v>
          </cell>
          <cell r="K1783">
            <v>19</v>
          </cell>
          <cell r="L1783">
            <v>58</v>
          </cell>
          <cell r="M1783">
            <v>405</v>
          </cell>
          <cell r="N1783">
            <v>463</v>
          </cell>
        </row>
        <row r="1784">
          <cell r="C1784" t="str">
            <v>8295</v>
          </cell>
          <cell r="D1784" t="str">
            <v>Signature School Inc</v>
          </cell>
          <cell r="E1784">
            <v>2</v>
          </cell>
          <cell r="F1784">
            <v>56</v>
          </cell>
          <cell r="G1784">
            <v>10</v>
          </cell>
          <cell r="H1784">
            <v>17</v>
          </cell>
          <cell r="I1784">
            <v>28</v>
          </cell>
          <cell r="K1784">
            <v>248</v>
          </cell>
          <cell r="L1784">
            <v>324</v>
          </cell>
          <cell r="M1784">
            <v>37</v>
          </cell>
          <cell r="N1784">
            <v>361</v>
          </cell>
        </row>
        <row r="1785">
          <cell r="C1785" t="str">
            <v>1536</v>
          </cell>
          <cell r="D1785" t="str">
            <v>Community Montessori</v>
          </cell>
          <cell r="F1785">
            <v>10</v>
          </cell>
          <cell r="G1785">
            <v>7</v>
          </cell>
          <cell r="H1785">
            <v>13</v>
          </cell>
          <cell r="I1785">
            <v>31</v>
          </cell>
          <cell r="J1785">
            <v>2</v>
          </cell>
          <cell r="K1785">
            <v>479</v>
          </cell>
          <cell r="L1785">
            <v>414</v>
          </cell>
          <cell r="M1785">
            <v>128</v>
          </cell>
          <cell r="N1785">
            <v>542</v>
          </cell>
        </row>
        <row r="1786">
          <cell r="C1786" t="str">
            <v>2524</v>
          </cell>
          <cell r="D1786" t="str">
            <v>Options Charter School - Carmel</v>
          </cell>
          <cell r="E1786">
            <v>1</v>
          </cell>
          <cell r="F1786">
            <v>2</v>
          </cell>
          <cell r="G1786">
            <v>24</v>
          </cell>
          <cell r="H1786">
            <v>8</v>
          </cell>
          <cell r="I1786">
            <v>17</v>
          </cell>
          <cell r="K1786">
            <v>124</v>
          </cell>
          <cell r="L1786">
            <v>146</v>
          </cell>
          <cell r="M1786">
            <v>30</v>
          </cell>
          <cell r="N1786">
            <v>176</v>
          </cell>
        </row>
        <row r="1787">
          <cell r="C1787" t="str">
            <v>1537</v>
          </cell>
          <cell r="D1787" t="str">
            <v>Irvington Community School</v>
          </cell>
          <cell r="E1787">
            <v>1</v>
          </cell>
          <cell r="F1787">
            <v>5</v>
          </cell>
          <cell r="G1787">
            <v>131</v>
          </cell>
          <cell r="H1787">
            <v>94</v>
          </cell>
          <cell r="I1787">
            <v>97</v>
          </cell>
          <cell r="K1787">
            <v>697</v>
          </cell>
          <cell r="L1787">
            <v>380</v>
          </cell>
          <cell r="M1787">
            <v>645</v>
          </cell>
          <cell r="N1787">
            <v>1025</v>
          </cell>
        </row>
        <row r="1788">
          <cell r="C1788" t="str">
            <v>5912</v>
          </cell>
          <cell r="D1788" t="str">
            <v>Excel Center - Lafayette Square</v>
          </cell>
          <cell r="E1788">
            <v>5</v>
          </cell>
          <cell r="F1788">
            <v>11</v>
          </cell>
          <cell r="G1788">
            <v>167</v>
          </cell>
          <cell r="H1788">
            <v>170</v>
          </cell>
          <cell r="I1788">
            <v>2</v>
          </cell>
          <cell r="J1788">
            <v>4</v>
          </cell>
          <cell r="K1788">
            <v>23</v>
          </cell>
          <cell r="L1788">
            <v>29</v>
          </cell>
          <cell r="M1788">
            <v>353</v>
          </cell>
          <cell r="N1788">
            <v>382</v>
          </cell>
        </row>
        <row r="1789">
          <cell r="C1789" t="str">
            <v>1538</v>
          </cell>
          <cell r="D1789" t="str">
            <v>New Community School</v>
          </cell>
          <cell r="G1789">
            <v>10</v>
          </cell>
          <cell r="H1789">
            <v>13</v>
          </cell>
          <cell r="I1789">
            <v>13</v>
          </cell>
          <cell r="K1789">
            <v>113</v>
          </cell>
          <cell r="L1789">
            <v>68</v>
          </cell>
          <cell r="M1789">
            <v>81</v>
          </cell>
          <cell r="N1789">
            <v>149</v>
          </cell>
        </row>
        <row r="1790">
          <cell r="C1790" t="str">
            <v>8094</v>
          </cell>
          <cell r="D1790" t="str">
            <v>Excel Center - Lafayette</v>
          </cell>
          <cell r="E1790">
            <v>1</v>
          </cell>
          <cell r="F1790">
            <v>2</v>
          </cell>
          <cell r="G1790">
            <v>66</v>
          </cell>
          <cell r="H1790">
            <v>43</v>
          </cell>
          <cell r="I1790">
            <v>13</v>
          </cell>
          <cell r="J1790">
            <v>1</v>
          </cell>
          <cell r="K1790">
            <v>193</v>
          </cell>
          <cell r="L1790">
            <v>72</v>
          </cell>
          <cell r="M1790">
            <v>247</v>
          </cell>
          <cell r="N1790">
            <v>319</v>
          </cell>
        </row>
        <row r="1791">
          <cell r="C1791" t="str">
            <v>1539</v>
          </cell>
          <cell r="D1791" t="str">
            <v>Timothy L Johnson Academy</v>
          </cell>
          <cell r="F1791">
            <v>54</v>
          </cell>
          <cell r="G1791">
            <v>220</v>
          </cell>
          <cell r="H1791">
            <v>27</v>
          </cell>
          <cell r="I1791">
            <v>8</v>
          </cell>
          <cell r="J1791">
            <v>1</v>
          </cell>
          <cell r="K1791">
            <v>6</v>
          </cell>
          <cell r="M1791">
            <v>316</v>
          </cell>
          <cell r="N1791">
            <v>316</v>
          </cell>
        </row>
        <row r="1792">
          <cell r="C1792" t="str">
            <v>2976</v>
          </cell>
          <cell r="D1792" t="str">
            <v>Excel Center - Kokomo</v>
          </cell>
          <cell r="G1792">
            <v>60</v>
          </cell>
          <cell r="H1792">
            <v>23</v>
          </cell>
          <cell r="I1792">
            <v>18</v>
          </cell>
          <cell r="K1792">
            <v>258</v>
          </cell>
          <cell r="L1792">
            <v>60</v>
          </cell>
          <cell r="M1792">
            <v>299</v>
          </cell>
          <cell r="N1792">
            <v>359</v>
          </cell>
        </row>
        <row r="1793">
          <cell r="C1793" t="str">
            <v>1540</v>
          </cell>
          <cell r="D1793" t="str">
            <v>Veritas Academy</v>
          </cell>
          <cell r="E1793">
            <v>1</v>
          </cell>
          <cell r="G1793">
            <v>55</v>
          </cell>
          <cell r="H1793">
            <v>4</v>
          </cell>
          <cell r="I1793">
            <v>20</v>
          </cell>
          <cell r="K1793">
            <v>10</v>
          </cell>
          <cell r="L1793">
            <v>29</v>
          </cell>
          <cell r="M1793">
            <v>61</v>
          </cell>
          <cell r="N1793">
            <v>90</v>
          </cell>
        </row>
        <row r="1794">
          <cell r="C1794" t="str">
            <v>5667</v>
          </cell>
          <cell r="D1794" t="str">
            <v>Enlace Academy</v>
          </cell>
          <cell r="F1794">
            <v>1</v>
          </cell>
          <cell r="G1794">
            <v>81</v>
          </cell>
          <cell r="H1794">
            <v>268</v>
          </cell>
          <cell r="I1794">
            <v>9</v>
          </cell>
          <cell r="K1794">
            <v>7</v>
          </cell>
          <cell r="L1794">
            <v>26</v>
          </cell>
          <cell r="M1794">
            <v>340</v>
          </cell>
          <cell r="N1794">
            <v>366</v>
          </cell>
        </row>
        <row r="1795">
          <cell r="C1795" t="str">
            <v>5671</v>
          </cell>
          <cell r="D1795" t="str">
            <v>IN Math &amp; Science Academy - South</v>
          </cell>
          <cell r="G1795">
            <v>99</v>
          </cell>
          <cell r="H1795">
            <v>24</v>
          </cell>
          <cell r="I1795">
            <v>24</v>
          </cell>
          <cell r="K1795">
            <v>44</v>
          </cell>
          <cell r="L1795">
            <v>121</v>
          </cell>
          <cell r="M1795">
            <v>70</v>
          </cell>
          <cell r="N1795">
            <v>191</v>
          </cell>
        </row>
        <row r="1796">
          <cell r="C1796" t="str">
            <v>5874</v>
          </cell>
          <cell r="D1796" t="str">
            <v>Christel House Academy South</v>
          </cell>
          <cell r="E1796">
            <v>2</v>
          </cell>
          <cell r="F1796">
            <v>6</v>
          </cell>
          <cell r="G1796">
            <v>112</v>
          </cell>
          <cell r="H1796">
            <v>336</v>
          </cell>
          <cell r="I1796">
            <v>57</v>
          </cell>
          <cell r="K1796">
            <v>205</v>
          </cell>
          <cell r="L1796">
            <v>109</v>
          </cell>
          <cell r="M1796">
            <v>609</v>
          </cell>
          <cell r="N1796">
            <v>718</v>
          </cell>
        </row>
        <row r="1797">
          <cell r="C1797" t="str">
            <v>5532</v>
          </cell>
          <cell r="D1797" t="str">
            <v>Christel House DORS South</v>
          </cell>
          <cell r="F1797">
            <v>75</v>
          </cell>
          <cell r="G1797">
            <v>95</v>
          </cell>
          <cell r="H1797">
            <v>73</v>
          </cell>
          <cell r="I1797">
            <v>2</v>
          </cell>
          <cell r="K1797">
            <v>20</v>
          </cell>
          <cell r="L1797">
            <v>189</v>
          </cell>
          <cell r="M1797">
            <v>76</v>
          </cell>
          <cell r="N1797">
            <v>265</v>
          </cell>
        </row>
        <row r="1798">
          <cell r="C1798" t="str">
            <v>5871</v>
          </cell>
          <cell r="D1798" t="str">
            <v>Christel House Academy West</v>
          </cell>
          <cell r="F1798">
            <v>1</v>
          </cell>
          <cell r="G1798">
            <v>105</v>
          </cell>
          <cell r="H1798">
            <v>119</v>
          </cell>
          <cell r="I1798">
            <v>13</v>
          </cell>
          <cell r="K1798">
            <v>27</v>
          </cell>
          <cell r="L1798">
            <v>12</v>
          </cell>
          <cell r="M1798">
            <v>253</v>
          </cell>
          <cell r="N1798">
            <v>265</v>
          </cell>
        </row>
        <row r="1799">
          <cell r="C1799" t="str">
            <v>5860</v>
          </cell>
          <cell r="D1799" t="str">
            <v>KIPP Indy College Prep Middle</v>
          </cell>
          <cell r="G1799">
            <v>275</v>
          </cell>
          <cell r="H1799">
            <v>12</v>
          </cell>
          <cell r="I1799">
            <v>10</v>
          </cell>
          <cell r="K1799">
            <v>7</v>
          </cell>
          <cell r="L1799">
            <v>29</v>
          </cell>
          <cell r="M1799">
            <v>275</v>
          </cell>
          <cell r="N1799">
            <v>304</v>
          </cell>
        </row>
        <row r="1800">
          <cell r="C1800" t="str">
            <v>5741</v>
          </cell>
          <cell r="D1800" t="str">
            <v>KIPP Indy Unite Elementary</v>
          </cell>
          <cell r="G1800">
            <v>281</v>
          </cell>
          <cell r="H1800">
            <v>6</v>
          </cell>
          <cell r="I1800">
            <v>11</v>
          </cell>
          <cell r="J1800">
            <v>1</v>
          </cell>
          <cell r="K1800">
            <v>6</v>
          </cell>
          <cell r="L1800">
            <v>17</v>
          </cell>
          <cell r="M1800">
            <v>288</v>
          </cell>
          <cell r="N1800">
            <v>305</v>
          </cell>
        </row>
        <row r="1801">
          <cell r="C1801" t="str">
            <v>5621</v>
          </cell>
          <cell r="D1801" t="str">
            <v>Tindley Genesis Academy</v>
          </cell>
          <cell r="G1801">
            <v>187</v>
          </cell>
          <cell r="H1801">
            <v>12</v>
          </cell>
          <cell r="I1801">
            <v>14</v>
          </cell>
          <cell r="K1801">
            <v>3</v>
          </cell>
          <cell r="L1801">
            <v>40</v>
          </cell>
          <cell r="M1801">
            <v>176</v>
          </cell>
          <cell r="N1801">
            <v>216</v>
          </cell>
        </row>
        <row r="1802">
          <cell r="C1802" t="str">
            <v>5629</v>
          </cell>
          <cell r="D1802" t="str">
            <v>Tindley Summit Academy</v>
          </cell>
          <cell r="F1802">
            <v>1</v>
          </cell>
          <cell r="G1802">
            <v>274</v>
          </cell>
          <cell r="H1802">
            <v>10</v>
          </cell>
          <cell r="I1802">
            <v>11</v>
          </cell>
          <cell r="K1802">
            <v>8</v>
          </cell>
          <cell r="L1802">
            <v>68</v>
          </cell>
          <cell r="M1802">
            <v>236</v>
          </cell>
          <cell r="N1802">
            <v>304</v>
          </cell>
        </row>
        <row r="1803">
          <cell r="C1803" t="str">
            <v>5873</v>
          </cell>
          <cell r="D1803" t="str">
            <v>Christel House DORS West</v>
          </cell>
          <cell r="F1803">
            <v>6</v>
          </cell>
          <cell r="G1803">
            <v>49</v>
          </cell>
          <cell r="H1803">
            <v>108</v>
          </cell>
          <cell r="I1803">
            <v>5</v>
          </cell>
          <cell r="K1803">
            <v>24</v>
          </cell>
          <cell r="L1803">
            <v>134</v>
          </cell>
          <cell r="M1803">
            <v>58</v>
          </cell>
          <cell r="N1803">
            <v>192</v>
          </cell>
        </row>
        <row r="1804">
          <cell r="C1804" t="str">
            <v>6208</v>
          </cell>
          <cell r="D1804" t="str">
            <v>Charles A Tindley Accelerated Sch</v>
          </cell>
          <cell r="E1804">
            <v>2</v>
          </cell>
          <cell r="G1804">
            <v>258</v>
          </cell>
          <cell r="H1804">
            <v>2</v>
          </cell>
          <cell r="I1804">
            <v>6</v>
          </cell>
          <cell r="K1804">
            <v>5</v>
          </cell>
          <cell r="L1804">
            <v>142</v>
          </cell>
          <cell r="M1804">
            <v>131</v>
          </cell>
          <cell r="N1804">
            <v>273</v>
          </cell>
        </row>
        <row r="1805">
          <cell r="C1805" t="str">
            <v>4022</v>
          </cell>
          <cell r="D1805" t="str">
            <v>Thea Bowman Leadership Academy</v>
          </cell>
          <cell r="G1805">
            <v>1161</v>
          </cell>
          <cell r="H1805">
            <v>23</v>
          </cell>
          <cell r="I1805">
            <v>15</v>
          </cell>
          <cell r="L1805">
            <v>243</v>
          </cell>
          <cell r="M1805">
            <v>956</v>
          </cell>
          <cell r="N1805">
            <v>1199</v>
          </cell>
        </row>
        <row r="1806">
          <cell r="C1806" t="str">
            <v>7951</v>
          </cell>
          <cell r="D1806" t="str">
            <v>Rural Community Academy</v>
          </cell>
          <cell r="E1806">
            <v>3</v>
          </cell>
          <cell r="H1806">
            <v>8</v>
          </cell>
          <cell r="I1806">
            <v>6</v>
          </cell>
          <cell r="K1806">
            <v>151</v>
          </cell>
          <cell r="L1806">
            <v>68</v>
          </cell>
          <cell r="M1806">
            <v>100</v>
          </cell>
          <cell r="N1806">
            <v>168</v>
          </cell>
        </row>
        <row r="1807">
          <cell r="C1807" t="str">
            <v>5868</v>
          </cell>
          <cell r="D1807" t="str">
            <v>SE Neighborhood Sch of Excellence</v>
          </cell>
          <cell r="G1807">
            <v>58</v>
          </cell>
          <cell r="H1807">
            <v>129</v>
          </cell>
          <cell r="I1807">
            <v>72</v>
          </cell>
          <cell r="K1807">
            <v>281</v>
          </cell>
          <cell r="L1807">
            <v>77</v>
          </cell>
          <cell r="M1807">
            <v>463</v>
          </cell>
          <cell r="N1807">
            <v>540</v>
          </cell>
        </row>
        <row r="1808">
          <cell r="C1808" t="str">
            <v>5441</v>
          </cell>
          <cell r="D1808" t="str">
            <v>Indiana College Preparatory School</v>
          </cell>
          <cell r="G1808">
            <v>242</v>
          </cell>
          <cell r="H1808">
            <v>5</v>
          </cell>
          <cell r="I1808">
            <v>9</v>
          </cell>
          <cell r="K1808">
            <v>4</v>
          </cell>
          <cell r="L1808">
            <v>167</v>
          </cell>
          <cell r="M1808">
            <v>93</v>
          </cell>
          <cell r="N1808">
            <v>260</v>
          </cell>
        </row>
        <row r="1809">
          <cell r="C1809" t="str">
            <v>8203</v>
          </cell>
          <cell r="D1809" t="str">
            <v>Joshua Academy</v>
          </cell>
          <cell r="F1809">
            <v>1</v>
          </cell>
          <cell r="G1809">
            <v>118</v>
          </cell>
          <cell r="H1809">
            <v>2</v>
          </cell>
          <cell r="I1809">
            <v>29</v>
          </cell>
          <cell r="K1809">
            <v>15</v>
          </cell>
          <cell r="L1809">
            <v>19</v>
          </cell>
          <cell r="M1809">
            <v>146</v>
          </cell>
          <cell r="N1809">
            <v>165</v>
          </cell>
        </row>
        <row r="1810">
          <cell r="C1810" t="str">
            <v>4130</v>
          </cell>
          <cell r="D1810" t="str">
            <v>Gary Lighthouse Charter School</v>
          </cell>
          <cell r="E1810">
            <v>3</v>
          </cell>
          <cell r="G1810">
            <v>1358</v>
          </cell>
          <cell r="H1810">
            <v>114</v>
          </cell>
          <cell r="I1810">
            <v>28</v>
          </cell>
          <cell r="K1810">
            <v>12</v>
          </cell>
          <cell r="L1810">
            <v>1</v>
          </cell>
          <cell r="M1810">
            <v>1514</v>
          </cell>
          <cell r="N1810">
            <v>1515</v>
          </cell>
        </row>
        <row r="1811">
          <cell r="C1811" t="str">
            <v>4164</v>
          </cell>
          <cell r="D1811" t="str">
            <v>21st Century Charter Sch of Gary</v>
          </cell>
          <cell r="E1811">
            <v>1</v>
          </cell>
          <cell r="G1811">
            <v>860</v>
          </cell>
          <cell r="H1811">
            <v>11</v>
          </cell>
          <cell r="I1811">
            <v>13</v>
          </cell>
          <cell r="K1811">
            <v>3</v>
          </cell>
          <cell r="L1811">
            <v>123</v>
          </cell>
          <cell r="M1811">
            <v>765</v>
          </cell>
          <cell r="N1811">
            <v>888</v>
          </cell>
        </row>
        <row r="1812">
          <cell r="C1812" t="str">
            <v>3935</v>
          </cell>
          <cell r="D1812" t="str">
            <v>East Chicago Urban Enterprise Acad</v>
          </cell>
          <cell r="G1812">
            <v>182</v>
          </cell>
          <cell r="H1812">
            <v>222</v>
          </cell>
          <cell r="I1812">
            <v>25</v>
          </cell>
          <cell r="K1812">
            <v>2</v>
          </cell>
          <cell r="L1812">
            <v>75</v>
          </cell>
          <cell r="M1812">
            <v>356</v>
          </cell>
          <cell r="N1812">
            <v>431</v>
          </cell>
        </row>
        <row r="1813">
          <cell r="C1813" t="str">
            <v>5523</v>
          </cell>
          <cell r="D1813" t="str">
            <v>Indpls Lighthouse Charter School</v>
          </cell>
          <cell r="G1813">
            <v>647</v>
          </cell>
          <cell r="H1813">
            <v>100</v>
          </cell>
          <cell r="I1813">
            <v>44</v>
          </cell>
          <cell r="J1813">
            <v>1</v>
          </cell>
          <cell r="K1813">
            <v>110</v>
          </cell>
          <cell r="M1813">
            <v>902</v>
          </cell>
          <cell r="N1813">
            <v>902</v>
          </cell>
        </row>
        <row r="1814">
          <cell r="C1814" t="str">
            <v>3971</v>
          </cell>
          <cell r="D1814" t="str">
            <v>East Chicago Lighthouse</v>
          </cell>
          <cell r="G1814">
            <v>181</v>
          </cell>
          <cell r="H1814">
            <v>249</v>
          </cell>
          <cell r="I1814">
            <v>6</v>
          </cell>
          <cell r="K1814">
            <v>4</v>
          </cell>
          <cell r="M1814">
            <v>440</v>
          </cell>
          <cell r="N1814">
            <v>440</v>
          </cell>
        </row>
        <row r="1815">
          <cell r="C1815" t="str">
            <v>C460</v>
          </cell>
          <cell r="D1815" t="str">
            <v>IN Sch for the Blind &amp; Vis Imprd</v>
          </cell>
          <cell r="F1815">
            <v>2</v>
          </cell>
          <cell r="G1815">
            <v>29</v>
          </cell>
          <cell r="H1815">
            <v>12</v>
          </cell>
          <cell r="I1815">
            <v>9</v>
          </cell>
          <cell r="K1815">
            <v>86</v>
          </cell>
          <cell r="L1815">
            <v>11</v>
          </cell>
          <cell r="M1815">
            <v>127</v>
          </cell>
          <cell r="N1815">
            <v>138</v>
          </cell>
        </row>
        <row r="1816">
          <cell r="C1816" t="str">
            <v>C695</v>
          </cell>
          <cell r="D1816" t="str">
            <v>Indiana School For The Deaf</v>
          </cell>
          <cell r="E1816">
            <v>1</v>
          </cell>
          <cell r="F1816">
            <v>10</v>
          </cell>
          <cell r="G1816">
            <v>36</v>
          </cell>
          <cell r="H1816">
            <v>39</v>
          </cell>
          <cell r="I1816">
            <v>14</v>
          </cell>
          <cell r="K1816">
            <v>175</v>
          </cell>
          <cell r="L1816">
            <v>25</v>
          </cell>
          <cell r="M1816">
            <v>250</v>
          </cell>
          <cell r="N1816">
            <v>275</v>
          </cell>
        </row>
        <row r="1817">
          <cell r="C1817" t="str">
            <v>5488</v>
          </cell>
          <cell r="D1817" t="str">
            <v>Andrew J Brown Academy</v>
          </cell>
          <cell r="G1817">
            <v>360</v>
          </cell>
          <cell r="H1817">
            <v>263</v>
          </cell>
          <cell r="I1817">
            <v>27</v>
          </cell>
          <cell r="K1817">
            <v>10</v>
          </cell>
          <cell r="L1817">
            <v>23</v>
          </cell>
          <cell r="M1817">
            <v>637</v>
          </cell>
          <cell r="N1817">
            <v>660</v>
          </cell>
        </row>
        <row r="1818">
          <cell r="C1818" t="str">
            <v>1441</v>
          </cell>
          <cell r="D1818" t="str">
            <v>Burris Laboratory School</v>
          </cell>
          <cell r="E1818">
            <v>2</v>
          </cell>
          <cell r="F1818">
            <v>31</v>
          </cell>
          <cell r="G1818">
            <v>38</v>
          </cell>
          <cell r="H1818">
            <v>19</v>
          </cell>
          <cell r="I1818">
            <v>56</v>
          </cell>
          <cell r="K1818">
            <v>498</v>
          </cell>
          <cell r="L1818">
            <v>480</v>
          </cell>
          <cell r="M1818">
            <v>164</v>
          </cell>
          <cell r="N1818">
            <v>644</v>
          </cell>
        </row>
        <row r="1819">
          <cell r="C1819" t="str">
            <v>1443</v>
          </cell>
          <cell r="D1819" t="str">
            <v>IN Acad for Sci Math &amp; Humanities</v>
          </cell>
          <cell r="E1819">
            <v>1</v>
          </cell>
          <cell r="F1819">
            <v>45</v>
          </cell>
          <cell r="G1819">
            <v>14</v>
          </cell>
          <cell r="H1819">
            <v>17</v>
          </cell>
          <cell r="I1819">
            <v>12</v>
          </cell>
          <cell r="K1819">
            <v>241</v>
          </cell>
          <cell r="L1819">
            <v>264</v>
          </cell>
          <cell r="M1819">
            <v>66</v>
          </cell>
          <cell r="N1819">
            <v>330</v>
          </cell>
        </row>
        <row r="1820">
          <cell r="C1820" t="str">
            <v>5978</v>
          </cell>
          <cell r="D1820" t="str">
            <v>Carpe Diem - Shadeland</v>
          </cell>
          <cell r="G1820">
            <v>56</v>
          </cell>
          <cell r="H1820">
            <v>5</v>
          </cell>
          <cell r="I1820">
            <v>3</v>
          </cell>
          <cell r="K1820">
            <v>3</v>
          </cell>
          <cell r="L1820">
            <v>20</v>
          </cell>
          <cell r="M1820">
            <v>47</v>
          </cell>
          <cell r="N1820">
            <v>67</v>
          </cell>
        </row>
        <row r="1821">
          <cell r="C1821" t="str">
            <v>2551</v>
          </cell>
          <cell r="D1821" t="str">
            <v>Options Charter School Noblesville</v>
          </cell>
          <cell r="E1821">
            <v>1</v>
          </cell>
          <cell r="F1821">
            <v>3</v>
          </cell>
          <cell r="G1821">
            <v>17</v>
          </cell>
          <cell r="H1821">
            <v>11</v>
          </cell>
          <cell r="I1821">
            <v>19</v>
          </cell>
          <cell r="J1821">
            <v>1</v>
          </cell>
          <cell r="K1821">
            <v>152</v>
          </cell>
          <cell r="L1821">
            <v>154</v>
          </cell>
          <cell r="M1821">
            <v>50</v>
          </cell>
          <cell r="N1821">
            <v>204</v>
          </cell>
        </row>
        <row r="1822">
          <cell r="C1822" t="str">
            <v>5716</v>
          </cell>
          <cell r="D1822" t="str">
            <v>Avondale Meadows Academy</v>
          </cell>
          <cell r="G1822">
            <v>425</v>
          </cell>
          <cell r="H1822">
            <v>5</v>
          </cell>
          <cell r="I1822">
            <v>14</v>
          </cell>
          <cell r="K1822">
            <v>8</v>
          </cell>
          <cell r="L1822">
            <v>154</v>
          </cell>
          <cell r="M1822">
            <v>298</v>
          </cell>
          <cell r="N1822">
            <v>452</v>
          </cell>
        </row>
        <row r="1823">
          <cell r="C1823" t="str">
            <v>5724</v>
          </cell>
          <cell r="D1823" t="str">
            <v>Herron High School</v>
          </cell>
          <cell r="E1823">
            <v>2</v>
          </cell>
          <cell r="F1823">
            <v>18</v>
          </cell>
          <cell r="G1823">
            <v>168</v>
          </cell>
          <cell r="H1823">
            <v>46</v>
          </cell>
          <cell r="I1823">
            <v>62</v>
          </cell>
          <cell r="K1823">
            <v>531</v>
          </cell>
          <cell r="L1823">
            <v>561</v>
          </cell>
          <cell r="M1823">
            <v>266</v>
          </cell>
          <cell r="N1823">
            <v>827</v>
          </cell>
        </row>
        <row r="1824">
          <cell r="C1824" t="str">
            <v>5292</v>
          </cell>
          <cell r="D1824" t="str">
            <v>Hope Academy</v>
          </cell>
          <cell r="I1824">
            <v>1</v>
          </cell>
          <cell r="K1824">
            <v>24</v>
          </cell>
          <cell r="L1824">
            <v>16</v>
          </cell>
          <cell r="M1824">
            <v>9</v>
          </cell>
          <cell r="N1824">
            <v>25</v>
          </cell>
        </row>
        <row r="1825">
          <cell r="C1825" t="str">
            <v>2572</v>
          </cell>
          <cell r="D1825" t="str">
            <v>Geist Montessori Academy</v>
          </cell>
          <cell r="E1825">
            <v>2</v>
          </cell>
          <cell r="F1825">
            <v>11</v>
          </cell>
          <cell r="G1825">
            <v>25</v>
          </cell>
          <cell r="H1825">
            <v>16</v>
          </cell>
          <cell r="I1825">
            <v>34</v>
          </cell>
          <cell r="K1825">
            <v>288</v>
          </cell>
          <cell r="L1825">
            <v>348</v>
          </cell>
          <cell r="M1825">
            <v>28</v>
          </cell>
          <cell r="N1825">
            <v>376</v>
          </cell>
        </row>
        <row r="1826">
          <cell r="C1826" t="str">
            <v>5664</v>
          </cell>
          <cell r="D1826" t="str">
            <v>Indianapolis Metropolitan High Sch</v>
          </cell>
          <cell r="G1826">
            <v>203</v>
          </cell>
          <cell r="H1826">
            <v>26</v>
          </cell>
          <cell r="I1826">
            <v>14</v>
          </cell>
          <cell r="K1826">
            <v>22</v>
          </cell>
          <cell r="L1826">
            <v>52</v>
          </cell>
          <cell r="M1826">
            <v>213</v>
          </cell>
          <cell r="N1826">
            <v>265</v>
          </cell>
        </row>
        <row r="1827">
          <cell r="C1827" t="str">
            <v>5508</v>
          </cell>
          <cell r="D1827" t="str">
            <v>Paramount School of Excellence</v>
          </cell>
          <cell r="E1827">
            <v>1</v>
          </cell>
          <cell r="F1827">
            <v>3</v>
          </cell>
          <cell r="G1827">
            <v>335</v>
          </cell>
          <cell r="H1827">
            <v>117</v>
          </cell>
          <cell r="I1827">
            <v>76</v>
          </cell>
          <cell r="J1827">
            <v>1</v>
          </cell>
          <cell r="K1827">
            <v>186</v>
          </cell>
          <cell r="L1827">
            <v>90</v>
          </cell>
          <cell r="M1827">
            <v>629</v>
          </cell>
          <cell r="N1827">
            <v>719</v>
          </cell>
        </row>
        <row r="1828">
          <cell r="C1828" t="str">
            <v>4043</v>
          </cell>
          <cell r="D1828" t="str">
            <v>Aspire Charter Academy</v>
          </cell>
          <cell r="G1828">
            <v>652</v>
          </cell>
          <cell r="H1828">
            <v>27</v>
          </cell>
          <cell r="I1828">
            <v>13</v>
          </cell>
          <cell r="K1828">
            <v>3</v>
          </cell>
          <cell r="L1828">
            <v>48</v>
          </cell>
          <cell r="M1828">
            <v>647</v>
          </cell>
          <cell r="N1828">
            <v>695</v>
          </cell>
        </row>
        <row r="1829">
          <cell r="C1829" t="str">
            <v>4711</v>
          </cell>
          <cell r="D1829" t="str">
            <v>Renaissance Academy Charter School</v>
          </cell>
          <cell r="F1829">
            <v>5</v>
          </cell>
          <cell r="G1829">
            <v>26</v>
          </cell>
          <cell r="H1829">
            <v>11</v>
          </cell>
          <cell r="I1829">
            <v>12</v>
          </cell>
          <cell r="J1829">
            <v>1</v>
          </cell>
          <cell r="K1829">
            <v>192</v>
          </cell>
          <cell r="L1829">
            <v>211</v>
          </cell>
          <cell r="M1829">
            <v>36</v>
          </cell>
          <cell r="N1829">
            <v>247</v>
          </cell>
        </row>
        <row r="1830">
          <cell r="C1830" t="str">
            <v>4486</v>
          </cell>
          <cell r="D1830" t="str">
            <v>Hammond Academy of Science &amp; Tech</v>
          </cell>
          <cell r="F1830">
            <v>2</v>
          </cell>
          <cell r="G1830">
            <v>104</v>
          </cell>
          <cell r="H1830">
            <v>319</v>
          </cell>
          <cell r="I1830">
            <v>21</v>
          </cell>
          <cell r="K1830">
            <v>103</v>
          </cell>
          <cell r="L1830">
            <v>298</v>
          </cell>
          <cell r="M1830">
            <v>251</v>
          </cell>
          <cell r="N1830">
            <v>549</v>
          </cell>
        </row>
        <row r="1831">
          <cell r="C1831" t="str">
            <v>5977</v>
          </cell>
          <cell r="D1831" t="str">
            <v>Carpe Diem - Northwest</v>
          </cell>
          <cell r="F1831">
            <v>1</v>
          </cell>
          <cell r="G1831">
            <v>92</v>
          </cell>
          <cell r="H1831">
            <v>41</v>
          </cell>
          <cell r="I1831">
            <v>7</v>
          </cell>
          <cell r="K1831">
            <v>13</v>
          </cell>
          <cell r="L1831">
            <v>59</v>
          </cell>
          <cell r="M1831">
            <v>95</v>
          </cell>
          <cell r="N1831">
            <v>154</v>
          </cell>
        </row>
        <row r="1832">
          <cell r="C1832" t="str">
            <v>3312</v>
          </cell>
          <cell r="D1832" t="str">
            <v>Canaan Community Academy</v>
          </cell>
          <cell r="H1832">
            <v>7</v>
          </cell>
          <cell r="I1832">
            <v>2</v>
          </cell>
          <cell r="K1832">
            <v>80</v>
          </cell>
          <cell r="L1832">
            <v>39</v>
          </cell>
          <cell r="M1832">
            <v>50</v>
          </cell>
          <cell r="N1832">
            <v>89</v>
          </cell>
        </row>
        <row r="1833">
          <cell r="C1833" t="str">
            <v>6864</v>
          </cell>
          <cell r="D1833" t="str">
            <v>Neighbors' New Vistas High School</v>
          </cell>
          <cell r="E1833">
            <v>1</v>
          </cell>
          <cell r="F1833">
            <v>2</v>
          </cell>
          <cell r="G1833">
            <v>52</v>
          </cell>
          <cell r="H1833">
            <v>56</v>
          </cell>
          <cell r="I1833">
            <v>18</v>
          </cell>
          <cell r="K1833">
            <v>114</v>
          </cell>
          <cell r="L1833">
            <v>108</v>
          </cell>
          <cell r="M1833">
            <v>135</v>
          </cell>
          <cell r="N1833">
            <v>243</v>
          </cell>
        </row>
        <row r="1834">
          <cell r="C1834" t="str">
            <v>1518</v>
          </cell>
          <cell r="D1834" t="str">
            <v>Inspire Academy - A Sch of Inquiry</v>
          </cell>
          <cell r="G1834">
            <v>37</v>
          </cell>
          <cell r="H1834">
            <v>10</v>
          </cell>
          <cell r="I1834">
            <v>24</v>
          </cell>
          <cell r="K1834">
            <v>103</v>
          </cell>
          <cell r="L1834">
            <v>44</v>
          </cell>
          <cell r="M1834">
            <v>130</v>
          </cell>
          <cell r="N1834">
            <v>174</v>
          </cell>
        </row>
        <row r="1835">
          <cell r="C1835" t="str">
            <v>0138</v>
          </cell>
          <cell r="D1835" t="str">
            <v>Thurgood Marshall Leadership Acad</v>
          </cell>
          <cell r="G1835">
            <v>142</v>
          </cell>
          <cell r="H1835">
            <v>5</v>
          </cell>
          <cell r="I1835">
            <v>11</v>
          </cell>
          <cell r="M1835">
            <v>158</v>
          </cell>
          <cell r="N1835">
            <v>158</v>
          </cell>
        </row>
        <row r="1836">
          <cell r="C1836" t="str">
            <v>5336</v>
          </cell>
          <cell r="D1836" t="str">
            <v>Tindley Preparatory Academy</v>
          </cell>
          <cell r="G1836">
            <v>180</v>
          </cell>
          <cell r="H1836">
            <v>3</v>
          </cell>
          <cell r="I1836">
            <v>5</v>
          </cell>
          <cell r="K1836">
            <v>1</v>
          </cell>
          <cell r="L1836">
            <v>55</v>
          </cell>
          <cell r="M1836">
            <v>134</v>
          </cell>
          <cell r="N1836">
            <v>189</v>
          </cell>
        </row>
        <row r="1837">
          <cell r="C1837" t="str">
            <v>4904</v>
          </cell>
          <cell r="D1837" t="str">
            <v>Excel Center - Anderson</v>
          </cell>
          <cell r="E1837">
            <v>5</v>
          </cell>
          <cell r="G1837">
            <v>75</v>
          </cell>
          <cell r="H1837">
            <v>66</v>
          </cell>
          <cell r="I1837">
            <v>15</v>
          </cell>
          <cell r="K1837">
            <v>153</v>
          </cell>
          <cell r="L1837">
            <v>37</v>
          </cell>
          <cell r="M1837">
            <v>277</v>
          </cell>
          <cell r="N1837">
            <v>314</v>
          </cell>
        </row>
        <row r="1838">
          <cell r="C1838" t="str">
            <v>5979</v>
          </cell>
          <cell r="D1838" t="str">
            <v>Carpe Diem - Meridian Campus</v>
          </cell>
          <cell r="F1838">
            <v>1</v>
          </cell>
          <cell r="G1838">
            <v>106</v>
          </cell>
          <cell r="H1838">
            <v>4</v>
          </cell>
          <cell r="I1838">
            <v>4</v>
          </cell>
          <cell r="K1838">
            <v>22</v>
          </cell>
          <cell r="L1838">
            <v>38</v>
          </cell>
          <cell r="M1838">
            <v>99</v>
          </cell>
          <cell r="N1838">
            <v>137</v>
          </cell>
        </row>
        <row r="1839">
          <cell r="C1839" t="str">
            <v>0242</v>
          </cell>
          <cell r="D1839" t="str">
            <v>Smith Academy for Excellence</v>
          </cell>
          <cell r="F1839">
            <v>2</v>
          </cell>
          <cell r="G1839">
            <v>41</v>
          </cell>
          <cell r="I1839">
            <v>9</v>
          </cell>
          <cell r="K1839">
            <v>20</v>
          </cell>
          <cell r="L1839">
            <v>12</v>
          </cell>
          <cell r="M1839">
            <v>60</v>
          </cell>
          <cell r="N1839">
            <v>72</v>
          </cell>
        </row>
        <row r="1840">
          <cell r="C1840" t="str">
            <v>5524</v>
          </cell>
          <cell r="D1840" t="str">
            <v>Indianapolis Lighthouse East</v>
          </cell>
          <cell r="G1840">
            <v>235</v>
          </cell>
          <cell r="H1840">
            <v>15</v>
          </cell>
          <cell r="I1840">
            <v>7</v>
          </cell>
          <cell r="K1840">
            <v>12</v>
          </cell>
          <cell r="M1840">
            <v>269</v>
          </cell>
          <cell r="N1840">
            <v>269</v>
          </cell>
        </row>
        <row r="1841">
          <cell r="C1841" t="str">
            <v>5761</v>
          </cell>
          <cell r="D1841" t="str">
            <v>Indianapolis Academy of Excellence</v>
          </cell>
          <cell r="G1841">
            <v>81</v>
          </cell>
          <cell r="H1841">
            <v>7</v>
          </cell>
          <cell r="I1841">
            <v>4</v>
          </cell>
          <cell r="K1841">
            <v>2</v>
          </cell>
          <cell r="L1841">
            <v>3</v>
          </cell>
          <cell r="M1841">
            <v>91</v>
          </cell>
          <cell r="N1841">
            <v>94</v>
          </cell>
        </row>
        <row r="1842">
          <cell r="C1842" t="str">
            <v>5837</v>
          </cell>
          <cell r="D1842" t="str">
            <v>IN Math &amp; Science Academy</v>
          </cell>
          <cell r="E1842">
            <v>1</v>
          </cell>
          <cell r="F1842">
            <v>1</v>
          </cell>
          <cell r="G1842">
            <v>338</v>
          </cell>
          <cell r="H1842">
            <v>210</v>
          </cell>
          <cell r="I1842">
            <v>22</v>
          </cell>
          <cell r="K1842">
            <v>15</v>
          </cell>
          <cell r="L1842">
            <v>447</v>
          </cell>
          <cell r="M1842">
            <v>140</v>
          </cell>
          <cell r="N1842">
            <v>587</v>
          </cell>
        </row>
        <row r="1843">
          <cell r="C1843" t="str">
            <v>5092</v>
          </cell>
          <cell r="D1843" t="str">
            <v>Anderson Preparatory Academy</v>
          </cell>
          <cell r="F1843">
            <v>2</v>
          </cell>
          <cell r="G1843">
            <v>131</v>
          </cell>
          <cell r="H1843">
            <v>111</v>
          </cell>
          <cell r="I1843">
            <v>59</v>
          </cell>
          <cell r="K1843">
            <v>509</v>
          </cell>
          <cell r="L1843">
            <v>358</v>
          </cell>
          <cell r="M1843">
            <v>454</v>
          </cell>
          <cell r="N1843">
            <v>812</v>
          </cell>
        </row>
        <row r="1844">
          <cell r="C1844" t="str">
            <v>2411</v>
          </cell>
          <cell r="D1844" t="str">
            <v>Dr Robert H Faulkner Academy</v>
          </cell>
          <cell r="G1844">
            <v>41</v>
          </cell>
          <cell r="H1844">
            <v>11</v>
          </cell>
          <cell r="I1844">
            <v>24</v>
          </cell>
          <cell r="K1844">
            <v>44</v>
          </cell>
          <cell r="L1844">
            <v>84</v>
          </cell>
          <cell r="M1844">
            <v>36</v>
          </cell>
          <cell r="N1844">
            <v>120</v>
          </cell>
        </row>
        <row r="1845">
          <cell r="C1845" t="str">
            <v>2527</v>
          </cell>
          <cell r="D1845" t="str">
            <v>Hoosier Academy - Indianapolis</v>
          </cell>
          <cell r="G1845">
            <v>64</v>
          </cell>
          <cell r="H1845">
            <v>7</v>
          </cell>
          <cell r="I1845">
            <v>6</v>
          </cell>
          <cell r="J1845">
            <v>2</v>
          </cell>
          <cell r="K1845">
            <v>168</v>
          </cell>
          <cell r="L1845">
            <v>141</v>
          </cell>
          <cell r="M1845">
            <v>106</v>
          </cell>
          <cell r="N1845">
            <v>247</v>
          </cell>
        </row>
        <row r="1846">
          <cell r="C1846" t="str">
            <v>6215</v>
          </cell>
          <cell r="D1846" t="str">
            <v>The Bloomington Project School</v>
          </cell>
          <cell r="E1846">
            <v>1</v>
          </cell>
          <cell r="F1846">
            <v>7</v>
          </cell>
          <cell r="G1846">
            <v>3</v>
          </cell>
          <cell r="H1846">
            <v>22</v>
          </cell>
          <cell r="I1846">
            <v>30</v>
          </cell>
          <cell r="K1846">
            <v>215</v>
          </cell>
          <cell r="L1846">
            <v>192</v>
          </cell>
          <cell r="M1846">
            <v>86</v>
          </cell>
          <cell r="N1846">
            <v>278</v>
          </cell>
        </row>
        <row r="1847">
          <cell r="C1847" t="str">
            <v>5749</v>
          </cell>
          <cell r="D1847" t="str">
            <v>Excel Center - University Heights</v>
          </cell>
          <cell r="E1847">
            <v>2</v>
          </cell>
          <cell r="F1847">
            <v>76</v>
          </cell>
          <cell r="G1847">
            <v>75</v>
          </cell>
          <cell r="H1847">
            <v>49</v>
          </cell>
          <cell r="I1847">
            <v>12</v>
          </cell>
          <cell r="J1847">
            <v>2</v>
          </cell>
          <cell r="K1847">
            <v>174</v>
          </cell>
          <cell r="L1847">
            <v>74</v>
          </cell>
          <cell r="M1847">
            <v>316</v>
          </cell>
          <cell r="N1847">
            <v>390</v>
          </cell>
        </row>
        <row r="1848">
          <cell r="C1848" t="str">
            <v>7571</v>
          </cell>
          <cell r="D1848" t="str">
            <v>Xavier School of Excellence</v>
          </cell>
          <cell r="G1848">
            <v>127</v>
          </cell>
          <cell r="H1848">
            <v>36</v>
          </cell>
          <cell r="I1848">
            <v>21</v>
          </cell>
          <cell r="K1848">
            <v>30</v>
          </cell>
          <cell r="L1848">
            <v>75</v>
          </cell>
          <cell r="M1848">
            <v>139</v>
          </cell>
          <cell r="N1848">
            <v>214</v>
          </cell>
        </row>
        <row r="1849">
          <cell r="C1849" t="str">
            <v>5748</v>
          </cell>
          <cell r="D1849" t="str">
            <v>Excel Center - Noblesville</v>
          </cell>
          <cell r="E1849">
            <v>1</v>
          </cell>
          <cell r="F1849">
            <v>7</v>
          </cell>
          <cell r="G1849">
            <v>29</v>
          </cell>
          <cell r="H1849">
            <v>41</v>
          </cell>
          <cell r="I1849">
            <v>5</v>
          </cell>
          <cell r="J1849">
            <v>2</v>
          </cell>
          <cell r="K1849">
            <v>113</v>
          </cell>
          <cell r="L1849">
            <v>63</v>
          </cell>
          <cell r="M1849">
            <v>135</v>
          </cell>
          <cell r="N1849">
            <v>198</v>
          </cell>
        </row>
        <row r="1850">
          <cell r="C1850" t="str">
            <v>5290</v>
          </cell>
          <cell r="D1850" t="str">
            <v>Hoosier Acad Virtual Charter Sch</v>
          </cell>
          <cell r="E1850">
            <v>15</v>
          </cell>
          <cell r="F1850">
            <v>28</v>
          </cell>
          <cell r="G1850">
            <v>363</v>
          </cell>
          <cell r="H1850">
            <v>220</v>
          </cell>
          <cell r="I1850">
            <v>143</v>
          </cell>
          <cell r="J1850">
            <v>2</v>
          </cell>
          <cell r="K1850">
            <v>2571</v>
          </cell>
          <cell r="L1850">
            <v>1499</v>
          </cell>
          <cell r="M1850">
            <v>1843</v>
          </cell>
          <cell r="N1850">
            <v>3342</v>
          </cell>
        </row>
        <row r="1851">
          <cell r="C1851" t="str">
            <v>6824</v>
          </cell>
          <cell r="D1851" t="str">
            <v>Discovery Charter School</v>
          </cell>
          <cell r="E1851">
            <v>1</v>
          </cell>
          <cell r="F1851">
            <v>15</v>
          </cell>
          <cell r="G1851">
            <v>30</v>
          </cell>
          <cell r="H1851">
            <v>60</v>
          </cell>
          <cell r="I1851">
            <v>24</v>
          </cell>
          <cell r="K1851">
            <v>388</v>
          </cell>
          <cell r="L1851">
            <v>401</v>
          </cell>
          <cell r="M1851">
            <v>117</v>
          </cell>
          <cell r="N1851">
            <v>518</v>
          </cell>
        </row>
        <row r="1852">
          <cell r="C1852" t="str">
            <v>0771</v>
          </cell>
          <cell r="D1852" t="str">
            <v>Rock Creek Community Academy</v>
          </cell>
          <cell r="F1852">
            <v>3</v>
          </cell>
          <cell r="G1852">
            <v>58</v>
          </cell>
          <cell r="H1852">
            <v>14</v>
          </cell>
          <cell r="I1852">
            <v>37</v>
          </cell>
          <cell r="J1852">
            <v>2</v>
          </cell>
          <cell r="K1852">
            <v>393</v>
          </cell>
          <cell r="L1852">
            <v>405</v>
          </cell>
          <cell r="M1852">
            <v>102</v>
          </cell>
          <cell r="N1852">
            <v>507</v>
          </cell>
        </row>
        <row r="1853">
          <cell r="C1853" t="str">
            <v>7567</v>
          </cell>
          <cell r="D1853" t="str">
            <v>Career Academy High School</v>
          </cell>
          <cell r="E1853">
            <v>3</v>
          </cell>
          <cell r="F1853">
            <v>3</v>
          </cell>
          <cell r="G1853">
            <v>53</v>
          </cell>
          <cell r="H1853">
            <v>30</v>
          </cell>
          <cell r="I1853">
            <v>29</v>
          </cell>
          <cell r="K1853">
            <v>148</v>
          </cell>
          <cell r="L1853">
            <v>118</v>
          </cell>
          <cell r="M1853">
            <v>148</v>
          </cell>
          <cell r="N1853">
            <v>266</v>
          </cell>
        </row>
        <row r="1854">
          <cell r="C1854" t="str">
            <v>4027</v>
          </cell>
          <cell r="D1854" t="str">
            <v>Gary Middle College</v>
          </cell>
          <cell r="G1854">
            <v>214</v>
          </cell>
          <cell r="H1854">
            <v>10</v>
          </cell>
          <cell r="I1854">
            <v>8</v>
          </cell>
          <cell r="K1854">
            <v>5</v>
          </cell>
          <cell r="L1854">
            <v>6</v>
          </cell>
          <cell r="M1854">
            <v>231</v>
          </cell>
          <cell r="N1854">
            <v>237</v>
          </cell>
        </row>
        <row r="1855">
          <cell r="C1855" t="str">
            <v>2488</v>
          </cell>
          <cell r="D1855" t="str">
            <v>Indiana Virtual School</v>
          </cell>
          <cell r="E1855">
            <v>20</v>
          </cell>
          <cell r="F1855">
            <v>11</v>
          </cell>
          <cell r="G1855">
            <v>452</v>
          </cell>
          <cell r="H1855">
            <v>361</v>
          </cell>
          <cell r="I1855">
            <v>162</v>
          </cell>
          <cell r="J1855">
            <v>4</v>
          </cell>
          <cell r="K1855">
            <v>1937</v>
          </cell>
          <cell r="L1855">
            <v>450</v>
          </cell>
          <cell r="M1855">
            <v>2497</v>
          </cell>
          <cell r="N1855">
            <v>2947</v>
          </cell>
        </row>
        <row r="1856">
          <cell r="C1856" t="str">
            <v>5444</v>
          </cell>
          <cell r="D1856" t="str">
            <v>IN Math &amp; Science Academy - North</v>
          </cell>
          <cell r="E1856">
            <v>1</v>
          </cell>
          <cell r="F1856">
            <v>3</v>
          </cell>
          <cell r="G1856">
            <v>395</v>
          </cell>
          <cell r="H1856">
            <v>92</v>
          </cell>
          <cell r="I1856">
            <v>35</v>
          </cell>
          <cell r="K1856">
            <v>29</v>
          </cell>
          <cell r="L1856">
            <v>400</v>
          </cell>
          <cell r="M1856">
            <v>155</v>
          </cell>
          <cell r="N1856">
            <v>555</v>
          </cell>
        </row>
        <row r="1857">
          <cell r="C1857" t="str">
            <v>7566</v>
          </cell>
          <cell r="D1857" t="str">
            <v>Excel Center - South Bend</v>
          </cell>
          <cell r="E1857">
            <v>5</v>
          </cell>
          <cell r="F1857">
            <v>1</v>
          </cell>
          <cell r="G1857">
            <v>151</v>
          </cell>
          <cell r="H1857">
            <v>80</v>
          </cell>
          <cell r="I1857">
            <v>15</v>
          </cell>
          <cell r="K1857">
            <v>108</v>
          </cell>
          <cell r="L1857">
            <v>136</v>
          </cell>
          <cell r="M1857">
            <v>224</v>
          </cell>
          <cell r="N1857">
            <v>360</v>
          </cell>
        </row>
        <row r="1858">
          <cell r="C1858" t="str">
            <v>7944</v>
          </cell>
          <cell r="D1858" t="str">
            <v>Indiana Connections Academy</v>
          </cell>
          <cell r="E1858">
            <v>9</v>
          </cell>
          <cell r="F1858">
            <v>52</v>
          </cell>
          <cell r="G1858">
            <v>241</v>
          </cell>
          <cell r="H1858">
            <v>260</v>
          </cell>
          <cell r="I1858">
            <v>201</v>
          </cell>
          <cell r="J1858">
            <v>1</v>
          </cell>
          <cell r="K1858">
            <v>3268</v>
          </cell>
          <cell r="L1858">
            <v>2276</v>
          </cell>
          <cell r="M1858">
            <v>1756</v>
          </cell>
          <cell r="N1858">
            <v>4032</v>
          </cell>
        </row>
        <row r="1859">
          <cell r="C1859" t="str">
            <v>5669</v>
          </cell>
          <cell r="D1859" t="str">
            <v>Excel Center For Adult Learners</v>
          </cell>
          <cell r="E1859">
            <v>3</v>
          </cell>
          <cell r="F1859">
            <v>3</v>
          </cell>
          <cell r="G1859">
            <v>695</v>
          </cell>
          <cell r="H1859">
            <v>146</v>
          </cell>
          <cell r="I1859">
            <v>45</v>
          </cell>
          <cell r="K1859">
            <v>144</v>
          </cell>
          <cell r="L1859">
            <v>67</v>
          </cell>
          <cell r="M1859">
            <v>969</v>
          </cell>
          <cell r="N1859">
            <v>1036</v>
          </cell>
        </row>
        <row r="1860">
          <cell r="C1860" t="str">
            <v>5903</v>
          </cell>
          <cell r="D1860" t="str">
            <v>Marion Academy</v>
          </cell>
          <cell r="E1860">
            <v>1</v>
          </cell>
          <cell r="G1860">
            <v>92</v>
          </cell>
          <cell r="H1860">
            <v>16</v>
          </cell>
          <cell r="I1860">
            <v>16</v>
          </cell>
          <cell r="K1860">
            <v>45</v>
          </cell>
          <cell r="L1860">
            <v>133</v>
          </cell>
          <cell r="M1860">
            <v>37</v>
          </cell>
          <cell r="N1860">
            <v>170</v>
          </cell>
        </row>
        <row r="1861">
          <cell r="C1861" t="str">
            <v>5191</v>
          </cell>
          <cell r="D1861" t="str">
            <v>Damar Charter Academy</v>
          </cell>
          <cell r="F1861">
            <v>1</v>
          </cell>
          <cell r="G1861">
            <v>41</v>
          </cell>
          <cell r="H1861">
            <v>3</v>
          </cell>
          <cell r="I1861">
            <v>11</v>
          </cell>
          <cell r="K1861">
            <v>108</v>
          </cell>
          <cell r="L1861">
            <v>38</v>
          </cell>
          <cell r="M1861">
            <v>126</v>
          </cell>
          <cell r="N1861">
            <v>164</v>
          </cell>
        </row>
        <row r="1862">
          <cell r="C1862" t="str">
            <v>5496</v>
          </cell>
          <cell r="D1862" t="str">
            <v>Phalen Leadership Academy - IN Inc</v>
          </cell>
          <cell r="G1862">
            <v>282</v>
          </cell>
          <cell r="H1862">
            <v>5</v>
          </cell>
          <cell r="I1862">
            <v>16</v>
          </cell>
          <cell r="K1862">
            <v>7</v>
          </cell>
          <cell r="L1862">
            <v>152</v>
          </cell>
          <cell r="M1862">
            <v>158</v>
          </cell>
          <cell r="N1862">
            <v>310</v>
          </cell>
        </row>
        <row r="1863">
          <cell r="C1863" t="str">
            <v>5302</v>
          </cell>
          <cell r="D1863" t="str">
            <v>Nexus Academy of Indianapolis</v>
          </cell>
          <cell r="F1863">
            <v>3</v>
          </cell>
          <cell r="G1863">
            <v>70</v>
          </cell>
          <cell r="H1863">
            <v>12</v>
          </cell>
          <cell r="I1863">
            <v>8</v>
          </cell>
          <cell r="K1863">
            <v>37</v>
          </cell>
          <cell r="L1863">
            <v>49</v>
          </cell>
          <cell r="M1863">
            <v>81</v>
          </cell>
          <cell r="N1863">
            <v>130</v>
          </cell>
        </row>
        <row r="1864">
          <cell r="C1864" t="str">
            <v>5899</v>
          </cell>
          <cell r="D1864" t="str">
            <v>Vision Academy</v>
          </cell>
          <cell r="E1864">
            <v>2</v>
          </cell>
          <cell r="F1864">
            <v>2</v>
          </cell>
          <cell r="G1864">
            <v>374</v>
          </cell>
          <cell r="H1864">
            <v>30</v>
          </cell>
          <cell r="I1864">
            <v>26</v>
          </cell>
          <cell r="K1864">
            <v>5</v>
          </cell>
          <cell r="L1864">
            <v>95</v>
          </cell>
          <cell r="M1864">
            <v>344</v>
          </cell>
          <cell r="N1864">
            <v>439</v>
          </cell>
        </row>
        <row r="1865">
          <cell r="C1865" t="str">
            <v>5914</v>
          </cell>
          <cell r="D1865" t="str">
            <v>Tindley Collegiate Academy</v>
          </cell>
          <cell r="E1865">
            <v>1</v>
          </cell>
          <cell r="G1865">
            <v>253</v>
          </cell>
          <cell r="H1865">
            <v>3</v>
          </cell>
          <cell r="I1865">
            <v>12</v>
          </cell>
          <cell r="L1865">
            <v>91</v>
          </cell>
          <cell r="M1865">
            <v>178</v>
          </cell>
          <cell r="N1865">
            <v>269</v>
          </cell>
        </row>
        <row r="1866">
          <cell r="C1866" t="str">
            <v>5926</v>
          </cell>
          <cell r="D1866" t="str">
            <v>Tindley Renaissance Academy</v>
          </cell>
          <cell r="G1866">
            <v>515</v>
          </cell>
          <cell r="H1866">
            <v>9</v>
          </cell>
          <cell r="I1866">
            <v>17</v>
          </cell>
          <cell r="K1866">
            <v>3</v>
          </cell>
          <cell r="L1866">
            <v>233</v>
          </cell>
          <cell r="M1866">
            <v>311</v>
          </cell>
          <cell r="N1866">
            <v>544</v>
          </cell>
        </row>
        <row r="1867">
          <cell r="C1867" t="str">
            <v>7952</v>
          </cell>
          <cell r="D1867" t="str">
            <v>Dugger Union Community School Corp</v>
          </cell>
          <cell r="E1867">
            <v>1</v>
          </cell>
          <cell r="G1867">
            <v>1</v>
          </cell>
          <cell r="H1867">
            <v>9</v>
          </cell>
          <cell r="I1867">
            <v>3</v>
          </cell>
          <cell r="K1867">
            <v>292</v>
          </cell>
          <cell r="L1867">
            <v>132</v>
          </cell>
          <cell r="M1867">
            <v>174</v>
          </cell>
          <cell r="N1867">
            <v>306</v>
          </cell>
        </row>
        <row r="1868">
          <cell r="C1868" t="str">
            <v>7231</v>
          </cell>
          <cell r="D1868" t="str">
            <v>Mays Community Academy</v>
          </cell>
          <cell r="H1868">
            <v>2</v>
          </cell>
          <cell r="I1868">
            <v>6</v>
          </cell>
          <cell r="K1868">
            <v>172</v>
          </cell>
          <cell r="L1868">
            <v>60</v>
          </cell>
          <cell r="M1868">
            <v>120</v>
          </cell>
          <cell r="N1868">
            <v>180</v>
          </cell>
        </row>
        <row r="1869">
          <cell r="C1869" t="str">
            <v>7562</v>
          </cell>
          <cell r="D1869" t="str">
            <v>Success Academy Primary School</v>
          </cell>
          <cell r="F1869">
            <v>3</v>
          </cell>
          <cell r="G1869">
            <v>205</v>
          </cell>
          <cell r="H1869">
            <v>53</v>
          </cell>
          <cell r="I1869">
            <v>35</v>
          </cell>
          <cell r="K1869">
            <v>179</v>
          </cell>
          <cell r="L1869">
            <v>95</v>
          </cell>
          <cell r="M1869">
            <v>380</v>
          </cell>
          <cell r="N1869">
            <v>475</v>
          </cell>
        </row>
        <row r="1870">
          <cell r="C1870" t="str">
            <v>7563</v>
          </cell>
          <cell r="D1870" t="str">
            <v>Career Academy Middle School</v>
          </cell>
          <cell r="E1870">
            <v>1</v>
          </cell>
          <cell r="F1870">
            <v>4</v>
          </cell>
          <cell r="G1870">
            <v>122</v>
          </cell>
          <cell r="H1870">
            <v>39</v>
          </cell>
          <cell r="I1870">
            <v>34</v>
          </cell>
          <cell r="K1870">
            <v>199</v>
          </cell>
          <cell r="L1870">
            <v>149</v>
          </cell>
          <cell r="M1870">
            <v>250</v>
          </cell>
          <cell r="N1870">
            <v>399</v>
          </cell>
        </row>
        <row r="1871">
          <cell r="C1871" t="str">
            <v>1111</v>
          </cell>
          <cell r="D1871" t="str">
            <v>ACE Preparatory Academy</v>
          </cell>
          <cell r="G1871">
            <v>23</v>
          </cell>
          <cell r="H1871">
            <v>4</v>
          </cell>
          <cell r="I1871">
            <v>3</v>
          </cell>
          <cell r="K1871">
            <v>6</v>
          </cell>
          <cell r="L1871">
            <v>7</v>
          </cell>
          <cell r="M1871">
            <v>29</v>
          </cell>
          <cell r="N1871">
            <v>36</v>
          </cell>
        </row>
        <row r="1872">
          <cell r="C1872" t="str">
            <v>1112</v>
          </cell>
          <cell r="D1872" t="str">
            <v>Global Preparatory Academy</v>
          </cell>
          <cell r="F1872">
            <v>7</v>
          </cell>
          <cell r="G1872">
            <v>156</v>
          </cell>
          <cell r="H1872">
            <v>67</v>
          </cell>
          <cell r="I1872">
            <v>6</v>
          </cell>
          <cell r="K1872">
            <v>33</v>
          </cell>
          <cell r="L1872">
            <v>77</v>
          </cell>
          <cell r="M1872">
            <v>192</v>
          </cell>
          <cell r="N1872">
            <v>269</v>
          </cell>
        </row>
        <row r="1873">
          <cell r="C1873" t="str">
            <v>1113</v>
          </cell>
          <cell r="D1873" t="str">
            <v>Steel City Academy</v>
          </cell>
          <cell r="G1873">
            <v>142</v>
          </cell>
          <cell r="H1873">
            <v>3</v>
          </cell>
          <cell r="I1873">
            <v>4</v>
          </cell>
          <cell r="K1873">
            <v>3</v>
          </cell>
          <cell r="M1873">
            <v>152</v>
          </cell>
          <cell r="N1873">
            <v>152</v>
          </cell>
        </row>
        <row r="1874">
          <cell r="C1874" t="str">
            <v>1114</v>
          </cell>
          <cell r="D1874" t="str">
            <v>Seven Oaks Classical School</v>
          </cell>
          <cell r="E1874">
            <v>3</v>
          </cell>
          <cell r="F1874">
            <v>2</v>
          </cell>
          <cell r="G1874">
            <v>2</v>
          </cell>
          <cell r="H1874">
            <v>4</v>
          </cell>
          <cell r="I1874">
            <v>12</v>
          </cell>
          <cell r="K1874">
            <v>138</v>
          </cell>
          <cell r="L1874">
            <v>111</v>
          </cell>
          <cell r="M1874">
            <v>50</v>
          </cell>
          <cell r="N1874">
            <v>161</v>
          </cell>
        </row>
        <row r="1875">
          <cell r="C1875" t="str">
            <v>1116</v>
          </cell>
          <cell r="D1875" t="str">
            <v>Heritage Institute of Arts &amp; Tech</v>
          </cell>
          <cell r="E1875">
            <v>1</v>
          </cell>
          <cell r="G1875">
            <v>124</v>
          </cell>
          <cell r="H1875">
            <v>14</v>
          </cell>
          <cell r="I1875">
            <v>7</v>
          </cell>
          <cell r="K1875">
            <v>7</v>
          </cell>
          <cell r="L1875">
            <v>29</v>
          </cell>
          <cell r="M1875">
            <v>124</v>
          </cell>
          <cell r="N1875">
            <v>153</v>
          </cell>
        </row>
        <row r="1876">
          <cell r="C1876" t="str">
            <v>1117</v>
          </cell>
          <cell r="D1876" t="str">
            <v>Excel Center - Shelbyville</v>
          </cell>
          <cell r="G1876">
            <v>3</v>
          </cell>
          <cell r="H1876">
            <v>4</v>
          </cell>
          <cell r="I1876">
            <v>2</v>
          </cell>
          <cell r="K1876">
            <v>75</v>
          </cell>
          <cell r="L1876">
            <v>37</v>
          </cell>
          <cell r="M1876">
            <v>47</v>
          </cell>
          <cell r="N1876">
            <v>84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48.343208101855" createdVersion="6" refreshedVersion="6" minRefreshableVersion="3" recordCount="849" xr:uid="{F99B5646-E8B4-4AB5-9D9D-9718B46BE268}">
  <cacheSource type="worksheet">
    <worksheetSource ref="K4:L853" sheet="ThisOne"/>
  </cacheSource>
  <cacheFields count="2">
    <cacheField name="fraction free" numFmtId="0">
      <sharedItems containsSemiMixedTypes="0" containsString="0" containsNumber="1" minValue="1.8030513176144243E-2" maxValue="1" count="828">
        <n v="0.26470588235294118"/>
        <n v="0.625"/>
        <n v="0.42810985460420031"/>
        <n v="0.13034188034188035"/>
        <n v="0.1979381443298969"/>
        <n v="0.14833759590792839"/>
        <n v="7.4879227053140096E-2"/>
        <n v="0.19695044472681067"/>
        <n v="0.1210762331838565"/>
        <n v="0.2696629213483146"/>
        <n v="0.158"/>
        <n v="5.9574468085106386E-2"/>
        <n v="6.3492063492063489E-2"/>
        <n v="0.17358490566037735"/>
        <n v="0.56862745098039214"/>
        <n v="0.88326848249027234"/>
        <n v="0.79201680672268904"/>
        <n v="0.78021978021978022"/>
        <n v="0.79239766081871343"/>
        <n v="0.72907488986784141"/>
        <n v="0.24306688417618272"/>
        <n v="0.71452145214521456"/>
        <n v="0.67193675889328064"/>
        <n v="0.55848434925864909"/>
        <n v="0.58441558441558439"/>
        <n v="0.72230652503793624"/>
        <n v="0.62679425837320579"/>
        <n v="0.64761904761904765"/>
        <n v="0.55789473684210522"/>
        <n v="0.60422163588390498"/>
        <n v="0.67991631799163177"/>
        <n v="0.47400611620795108"/>
        <n v="0.63502109704641352"/>
        <n v="0.58935361216730042"/>
        <n v="0.52028639618138428"/>
        <n v="0.8241469816272966"/>
        <n v="0.86092715231788075"/>
        <n v="0.76953125"/>
        <n v="0.52290076335877866"/>
        <n v="0.59517045454545459"/>
        <n v="0.67755102040816328"/>
        <n v="0.46284501061571126"/>
        <n v="0.19432624113475178"/>
        <n v="0.34661354581673309"/>
        <n v="0.79203539823008851"/>
        <n v="0.44372294372294374"/>
        <n v="0.41022443890274313"/>
        <n v="0.44067796610169491"/>
        <n v="0.36956521739130432"/>
        <n v="0.70454545454545459"/>
        <n v="0.64150943396226412"/>
        <n v="0.77403846153846156"/>
        <n v="0.21953781512605042"/>
        <n v="0.46832579185520362"/>
        <n v="0.33228840125391851"/>
        <n v="0.75903614457831325"/>
        <n v="0.56932773109243695"/>
        <n v="0.58762886597938147"/>
        <n v="0.34810126582278483"/>
        <n v="0.38588235294117645"/>
        <n v="5.8252427184466021E-2"/>
        <n v="3.565891472868217E-2"/>
        <n v="5.9760956175298807E-2"/>
        <n v="0.26273458445040215"/>
        <n v="0.2442528735632184"/>
        <n v="0.42743538767395628"/>
        <n v="0.63901345291479816"/>
        <n v="0.51141552511415522"/>
        <n v="0.58108108108108103"/>
        <n v="0.56765676567656764"/>
        <n v="0.38013698630136988"/>
        <n v="0.52480000000000004"/>
        <n v="0.45850622406639002"/>
        <n v="0.489247311827957"/>
        <n v="0.60144927536231885"/>
        <n v="0.54034229828850855"/>
        <n v="0.5251533742331288"/>
        <n v="0.73799126637554591"/>
        <n v="0.43593749999999998"/>
        <n v="0.32705882352941179"/>
        <n v="0.32317073170731708"/>
        <n v="0.67509025270758127"/>
        <n v="0.58045977011494254"/>
        <n v="0.41162227602905571"/>
        <n v="0.71725571725571724"/>
        <n v="0.24903474903474904"/>
        <n v="0.51768488745980712"/>
        <n v="0.51422764227642281"/>
        <n v="0.5641025641025641"/>
        <n v="0.69350649350649352"/>
        <n v="0.61038961038961037"/>
        <n v="0.55040322580645162"/>
        <n v="0.78712871287128716"/>
        <n v="0.84905660377358494"/>
        <n v="0.4606741573033708"/>
        <n v="0.3559322033898305"/>
        <n v="0.46979865771812079"/>
        <n v="0.61065573770491799"/>
        <n v="0.73662551440329216"/>
        <n v="0.78767123287671237"/>
        <n v="0.71217712177121772"/>
        <n v="0.51619433198380571"/>
        <n v="0.44233576642335765"/>
        <n v="0.83724569640062596"/>
        <n v="0.32438478747203581"/>
        <n v="0.60301507537688437"/>
        <n v="0.73577235772357719"/>
        <n v="0.63548387096774195"/>
        <n v="0.27972027972027974"/>
        <n v="0.430635838150289"/>
        <n v="0.91235955056179774"/>
        <n v="0.31097560975609756"/>
        <n v="0.51351351351351349"/>
        <n v="0.8"/>
        <n v="0.23950233281493002"/>
        <n v="0.18490566037735848"/>
        <n v="0.40452261306532661"/>
        <n v="0.4935064935064935"/>
        <n v="0.35820895522388058"/>
        <n v="0.61818181818181817"/>
        <n v="0.52622377622377625"/>
        <n v="0.46756152125279643"/>
        <n v="0.5580357142857143"/>
        <n v="0.43920145190562615"/>
        <n v="0.53394123606889565"/>
        <n v="0.56470588235294117"/>
        <n v="0.39802631578947367"/>
        <n v="0.51302083333333337"/>
        <n v="0.39008264462809916"/>
        <n v="0.44023904382470119"/>
        <n v="0.47038327526132406"/>
        <n v="0.3519163763066202"/>
        <n v="0.53333333333333333"/>
        <n v="0.60544217687074831"/>
        <n v="0.5168539325842697"/>
        <n v="0.52631578947368418"/>
        <n v="0.49765258215962443"/>
        <n v="0.37132987910189985"/>
        <n v="0.52079207920792081"/>
        <n v="0.45769230769230768"/>
        <n v="0.92128279883381925"/>
        <n v="0.90736342042755347"/>
        <n v="0.93154761904761907"/>
        <n v="0.52968036529680362"/>
        <n v="0.75886524822695034"/>
        <n v="0.88352272727272729"/>
        <n v="0.63306451612903225"/>
        <n v="8.98876404494382E-2"/>
        <n v="0.25589225589225589"/>
        <n v="0.32126696832579188"/>
        <n v="0.21575342465753425"/>
        <n v="0.30645161290322581"/>
        <n v="0.60849056603773588"/>
        <n v="0.10307414104882459"/>
        <n v="0.21348314606741572"/>
        <n v="0.21481481481481482"/>
        <n v="0.18843683083511778"/>
        <n v="0.53451327433628315"/>
        <n v="0.46292134831460674"/>
        <n v="0.64746543778801846"/>
        <n v="0.40776699029126212"/>
        <n v="0.42524916943521596"/>
        <n v="0.24054982817869416"/>
        <n v="0.27011494252873564"/>
        <n v="0.40399002493765584"/>
        <n v="0.35319148936170214"/>
        <n v="0.55370650529500753"/>
        <n v="0.66666666666666663"/>
        <n v="0.25287356321839083"/>
        <n v="0.51573426573426573"/>
        <n v="0.59519038076152309"/>
        <n v="0.77804295942720769"/>
        <n v="0.57526881720430112"/>
        <n v="0.77604166666666663"/>
        <n v="0.80550098231827116"/>
        <n v="0.5320970042796006"/>
        <n v="0.89311163895486934"/>
        <n v="0.61097256857855364"/>
        <n v="0.66828478964401294"/>
        <n v="0.64725457570715472"/>
        <n v="0.66613418530351443"/>
        <n v="0.69979296066252583"/>
        <n v="0.79597701149425293"/>
        <n v="0.67920792079207926"/>
        <n v="0.63874345549738221"/>
        <n v="0.59454191033138404"/>
        <n v="0.74184782608695654"/>
        <n v="0.55762081784386619"/>
        <n v="0.61639344262295082"/>
        <n v="0.67076923076923078"/>
        <n v="0.78402366863905326"/>
        <n v="0.79022988505747127"/>
        <n v="0.62222222222222223"/>
        <n v="0.23299319727891157"/>
        <n v="0.71103896103896103"/>
        <n v="0.81303116147308785"/>
        <n v="0.19642857142857142"/>
        <n v="0.30531732418524871"/>
        <n v="0.82978723404255317"/>
        <n v="0.12372634643377002"/>
        <n v="0.53112582781456952"/>
        <n v="0.80800000000000005"/>
        <n v="0.5574162679425837"/>
        <n v="0.41092636579572445"/>
        <n v="0.54578754578754574"/>
        <n v="0.55180180180180183"/>
        <n v="0.55022831050228316"/>
        <n v="0.45868945868945871"/>
        <n v="0.34513274336283184"/>
        <n v="0.47191011235955055"/>
        <n v="0.57347670250896055"/>
        <n v="0.33774834437086093"/>
        <n v="0.52956989247311825"/>
        <n v="0.532258064516129"/>
        <n v="0.64483260553129551"/>
        <n v="0.92351274787535409"/>
        <n v="0.6713483146067416"/>
        <n v="0.45076586433260396"/>
        <n v="0.48966942148760328"/>
        <n v="0.49289772727272729"/>
        <n v="0.5788288288288288"/>
        <n v="0.56902356902356899"/>
        <n v="0.10304942166140904"/>
        <n v="0.16411682892906815"/>
        <n v="0.18661257606490872"/>
        <n v="0.15586206896551724"/>
        <n v="4.3731778425655975E-2"/>
        <n v="5.1216389244558257E-2"/>
        <n v="7.3202614379084971E-2"/>
        <n v="0.23832528180354268"/>
        <n v="0.18322981366459629"/>
        <n v="0.10580645161290322"/>
        <n v="0.24010554089709762"/>
        <n v="0.34220532319391633"/>
        <n v="7.4829931972789115E-2"/>
        <n v="0.16498316498316498"/>
        <n v="0.29887640449438202"/>
        <n v="2.8708133971291867E-2"/>
        <n v="0.38028169014084506"/>
        <n v="6.9271758436944941E-2"/>
        <n v="0.41612200435729846"/>
        <n v="6.6666666666666666E-2"/>
        <n v="8.2644628099173556E-2"/>
        <n v="0.15637065637065636"/>
        <n v="1.8030513176144243E-2"/>
        <n v="2.3943661971830985E-2"/>
        <n v="0.29784172661870506"/>
        <n v="2.6984126984126985E-2"/>
        <n v="7.4782608695652175E-2"/>
        <n v="0.16887417218543047"/>
        <n v="6.5648854961832065E-2"/>
        <n v="2.9216467463479414E-2"/>
        <n v="0.19146722164412069"/>
        <n v="0.31190926275992437"/>
        <n v="0.234375"/>
        <n v="0.17972972972972973"/>
        <n v="0.12195121951219512"/>
        <n v="0.25436408977556108"/>
        <n v="0.33948863636363635"/>
        <n v="0.31137724550898205"/>
        <n v="0.1631504922644163"/>
        <n v="0.22596754057428214"/>
        <n v="0.24855491329479767"/>
        <n v="0.404296875"/>
        <n v="0.47368421052631576"/>
        <n v="0.32522796352583588"/>
        <n v="0.36695278969957079"/>
        <n v="0.26323529411764707"/>
        <n v="0.13968253968253969"/>
        <n v="0.34749034749034752"/>
        <n v="0.18205804749340371"/>
        <n v="0.5539906103286385"/>
        <n v="0.4671280276816609"/>
        <n v="0.52539682539682542"/>
        <n v="0.43065693430656932"/>
        <n v="0.70879120879120883"/>
        <n v="0.50158730158730158"/>
        <n v="0.26970954356846472"/>
        <n v="0.1540983606557377"/>
        <n v="0.24808575803981622"/>
        <n v="0.21944444444444444"/>
        <n v="0.22662440570522979"/>
        <n v="0.2543171114599686"/>
        <n v="0.224"/>
        <n v="0.28998242530755713"/>
        <n v="0.26403061224489793"/>
        <n v="0.34241245136186771"/>
        <n v="0.35555555555555557"/>
        <n v="0.26720647773279355"/>
        <n v="0.28870292887029286"/>
        <n v="0.35714285714285715"/>
        <n v="0.24615384615384617"/>
        <n v="0.30294906166219837"/>
        <n v="0.27240977881257278"/>
        <n v="0.23684210526315788"/>
        <n v="0.33522727272727271"/>
        <n v="0.30952380952380953"/>
        <n v="0.29756097560975608"/>
        <n v="0.31772575250836121"/>
        <n v="0.40519480519480522"/>
        <n v="0.5"/>
        <n v="0.4160958904109589"/>
        <n v="0.79487179487179482"/>
        <n v="0.69724770642201839"/>
        <n v="0.6402439024390244"/>
        <n v="0.32644628099173556"/>
        <n v="0.7614942528735632"/>
        <n v="0.52298850574712641"/>
        <n v="0.55810147299509005"/>
        <n v="0.19287833827893175"/>
        <n v="0.43866171003717475"/>
        <n v="0.35816164817749602"/>
        <n v="0.77247706422018347"/>
        <n v="0.91812865497076024"/>
        <n v="0.64673913043478259"/>
        <n v="0.90326975476839233"/>
        <n v="0.65503875968992253"/>
        <n v="0.46086956521739131"/>
        <n v="0.51538461538461533"/>
        <n v="0.25219941348973607"/>
        <n v="0.46078431372549017"/>
        <n v="0.31864406779661014"/>
        <n v="0.55769230769230771"/>
        <n v="0.73932584269662927"/>
        <n v="0.84313725490196079"/>
        <n v="0.30158730158730157"/>
        <n v="0.51594746716697937"/>
        <n v="0.3482142857142857"/>
        <n v="0.72511144130757799"/>
        <n v="0.58436944937833035"/>
        <n v="0.4246987951807229"/>
        <n v="0.59010600706713778"/>
        <n v="0.38073394495412843"/>
        <n v="0.42011834319526625"/>
        <n v="0.5304347826086957"/>
        <n v="0.40562248995983935"/>
        <n v="0.5058139534883721"/>
        <n v="0.68421052631578949"/>
        <n v="0.73303167420814475"/>
        <n v="0.55852842809364545"/>
        <n v="0.65714285714285714"/>
        <n v="0.52066115702479343"/>
        <n v="0.6"/>
        <n v="0.43804034582132567"/>
        <n v="0.60998439937597504"/>
        <n v="0.79720279720279719"/>
        <n v="0.64506172839506171"/>
        <n v="0.5859872611464968"/>
        <n v="0.49305555555555558"/>
        <n v="0.65469613259668513"/>
        <n v="0.65909090909090906"/>
        <n v="0.49053356282271943"/>
        <n v="0.44145199063231849"/>
        <n v="0.44170403587443946"/>
        <n v="0.5022321428571429"/>
        <n v="0.52156862745098043"/>
        <n v="0.20716112531969311"/>
        <n v="0.10569105691056911"/>
        <n v="0.20129032258064516"/>
        <n v="0.38799414348462663"/>
        <n v="0.16956521739130434"/>
        <n v="0.46913580246913578"/>
        <n v="0.33333333333333331"/>
        <n v="0.51680672268907568"/>
        <n v="0.58333333333333337"/>
        <n v="0.37412587412587411"/>
        <n v="0.73350923482849606"/>
        <n v="0.27991452991452992"/>
        <n v="0.42720306513409961"/>
        <n v="0.32664756446991405"/>
        <n v="0.48676171079429736"/>
        <n v="0.81553398058252424"/>
        <n v="0.69589041095890414"/>
        <n v="0.48049281314168379"/>
        <n v="0.49636363636363634"/>
        <n v="0.60227272727272729"/>
        <n v="0.31325301204819278"/>
        <n v="0.62653562653562656"/>
        <n v="0.50806451612903225"/>
        <n v="0.46395563770794823"/>
        <n v="0.38085106382978723"/>
        <n v="0.52112676056338025"/>
        <n v="0.59111111111111114"/>
        <n v="0.57784431137724546"/>
        <n v="0.41549295774647887"/>
        <n v="0.53436807095343686"/>
        <n v="0.42236024844720499"/>
        <n v="0.25735294117647056"/>
        <n v="0.32640949554896143"/>
        <n v="0.46750524109014674"/>
        <n v="0.55607476635514019"/>
        <n v="0.57976653696498059"/>
        <n v="0.33200000000000002"/>
        <n v="8.4677419354838704E-2"/>
        <n v="0.88010899182561309"/>
        <n v="0.76859504132231404"/>
        <n v="0.75163398692810457"/>
        <n v="0.60111317254174401"/>
        <n v="0.73243243243243239"/>
        <n v="0.4890282131661442"/>
        <n v="0.59720062208398139"/>
        <n v="8.4947839046199708E-2"/>
        <n v="0.17582417582417584"/>
        <n v="0.19015280135823429"/>
        <n v="0.25329428989751096"/>
        <n v="0.29044117647058826"/>
        <n v="0.25821596244131456"/>
        <n v="0.27459016393442626"/>
        <n v="0.30079155672823221"/>
        <n v="0.88981288981288986"/>
        <n v="0.91803278688524592"/>
        <n v="0.16508538899430741"/>
        <n v="0.24236641221374045"/>
        <n v="0.14285714285714285"/>
        <n v="0.27893738140417457"/>
        <n v="0.919047619047619"/>
        <n v="0.77256317689530685"/>
        <n v="0.89447236180904521"/>
        <n v="0.83203732503888028"/>
        <n v="0.81432748538011701"/>
        <n v="0.79385964912280704"/>
        <n v="0.78041543026706228"/>
        <n v="0.78431372549019607"/>
        <n v="0.82750000000000001"/>
        <n v="0.85465116279069764"/>
        <n v="0.35490605427974947"/>
        <n v="0.70405727923627681"/>
        <n v="0.52987012987012982"/>
        <n v="0.63384615384615384"/>
        <n v="0.81021897810218979"/>
        <n v="0.70802919708029199"/>
        <n v="0.59933774834437081"/>
        <n v="0.63008130081300817"/>
        <n v="0.75300171526586623"/>
        <n v="0.55974842767295596"/>
        <n v="0.55238095238095242"/>
        <n v="0.89087301587301593"/>
        <n v="0.70588235294117652"/>
        <n v="0.80629539951573848"/>
        <n v="0.62900188323917139"/>
        <n v="0.73076923076923073"/>
        <n v="0.81441441441441442"/>
        <n v="0.4773413897280967"/>
        <n v="0.36271186440677966"/>
        <n v="0.32425742574257427"/>
        <n v="0.38983050847457629"/>
        <n v="0.42369020501138954"/>
        <n v="0.54952076677316297"/>
        <n v="0.37327823691460055"/>
        <n v="0.22862453531598512"/>
        <n v="0.20427553444180521"/>
        <n v="0.13237639553429026"/>
        <n v="0.63691683569979718"/>
        <n v="0.39228295819935693"/>
        <n v="0.49581589958158995"/>
        <n v="0.26693227091633465"/>
        <n v="0.34298440979955458"/>
        <n v="0.629746835443038"/>
        <n v="0.70918367346938771"/>
        <n v="0.69902912621359226"/>
        <n v="0.7445109780439122"/>
        <n v="0.75837320574162681"/>
        <n v="0.76712328767123283"/>
        <n v="0.82315112540192925"/>
        <n v="0.80714285714285716"/>
        <n v="0.34086242299794661"/>
        <n v="0.50406504065040647"/>
        <n v="0.74056603773584906"/>
        <n v="0.45475638051044082"/>
        <n v="0.73903966597077242"/>
        <n v="0.22540250447227192"/>
        <n v="0.76140350877192986"/>
        <n v="0.58637469586374691"/>
        <n v="0.72881355932203384"/>
        <n v="0.48484848484848486"/>
        <n v="0.57999999999999996"/>
        <n v="0.47186147186147187"/>
        <n v="0.5955056179775281"/>
        <n v="0.53080568720379151"/>
        <n v="0.43233082706766918"/>
        <n v="0.64741641337386013"/>
        <n v="0.75793650793650791"/>
        <n v="0.60784313725490191"/>
        <n v="0.44777777777777777"/>
        <n v="0.26441631504922647"/>
        <n v="0.32428940568475451"/>
        <n v="0.28421052631578947"/>
        <n v="0.31004366812227074"/>
        <n v="0.86219081272084808"/>
        <n v="0.89258698940998482"/>
        <n v="0.89396411092985317"/>
        <n v="0.7929373996789727"/>
        <n v="0.96296296296296291"/>
        <n v="0.85623003194888181"/>
        <n v="0.76819923371647514"/>
        <n v="0.67592592592592593"/>
        <n v="0.64218750000000002"/>
        <n v="0.11711711711711711"/>
        <n v="0.31879194630872482"/>
        <n v="0.30612244897959184"/>
        <n v="0.30714285714285716"/>
        <n v="0.5663716814159292"/>
        <n v="0.50259965337954937"/>
        <n v="0.31323283082077052"/>
        <n v="0.70055452865064693"/>
        <n v="0.24938574938574939"/>
        <n v="0.88053691275167789"/>
        <n v="0.8014492753623188"/>
        <n v="0.46704871060171921"/>
        <n v="0.84740740740740739"/>
        <n v="0.6053067993366501"/>
        <n v="0.75559701492537312"/>
        <n v="0.82650273224043713"/>
        <n v="0.72314674735249618"/>
        <n v="0.61254199328107506"/>
        <n v="0.78670012547051438"/>
        <n v="0.60792349726775952"/>
        <n v="0.77040816326530615"/>
        <n v="0.62584118438761771"/>
        <n v="0.77868852459016391"/>
        <n v="0.81101190476190477"/>
        <n v="0.87721893491124259"/>
        <n v="0.52551020408163263"/>
        <n v="0.34039735099337748"/>
        <n v="0.84839203675344566"/>
        <n v="0.787321063394683"/>
        <n v="0.83240997229916902"/>
        <n v="0.6082677165354331"/>
        <n v="0.79819277108433739"/>
        <n v="0.7080491132332879"/>
        <n v="0.77027027027027029"/>
        <n v="0.79392624728850325"/>
        <n v="0.79826464208242953"/>
        <n v="0.59381443298969072"/>
        <n v="0.8282442748091603"/>
        <n v="0.63770794824399257"/>
        <n v="0.8481481481481481"/>
        <n v="0.83505154639175261"/>
        <n v="0.79054054054054057"/>
        <n v="0.6927480916030534"/>
        <n v="0.37347767253044656"/>
        <n v="0.47755102040816327"/>
        <n v="0.80665024630541871"/>
        <n v="0.45324881141045958"/>
        <n v="0.78242074927953886"/>
        <n v="0.61911554921540657"/>
        <n v="0.73764258555133078"/>
        <n v="0.77845036319612593"/>
        <n v="0.80940279542566707"/>
        <n v="0.90527577937649883"/>
        <n v="0.78833967046894804"/>
        <n v="0.875"/>
        <n v="0.46173469387755101"/>
        <n v="0.68727705112960757"/>
        <n v="0.83115183246073299"/>
        <n v="0.75933075933075933"/>
        <n v="0.78125"/>
        <n v="0.65138888888888891"/>
        <n v="0.70711297071129708"/>
        <n v="1"/>
        <n v="0.63961038961038963"/>
        <n v="0.40993788819875776"/>
        <n v="0.48066298342541436"/>
        <n v="0.67521367521367526"/>
        <n v="0.64631043256997456"/>
        <n v="0.50152905198776754"/>
        <n v="0.467204843592331"/>
        <n v="0.52617801047120416"/>
        <n v="0.68597560975609762"/>
        <n v="0.5831062670299727"/>
        <n v="0.46473029045643155"/>
        <n v="0.67391304347826086"/>
        <n v="0.44360902255639095"/>
        <n v="0.61590296495956875"/>
        <n v="0.39921722113502933"/>
        <n v="0.35687732342007433"/>
        <n v="0.57401315789473684"/>
        <n v="0.33557046979865773"/>
        <n v="0.27272727272727271"/>
        <n v="0.29599999999999999"/>
        <n v="0.56561085972850678"/>
        <n v="0.49539594843462248"/>
        <n v="0.15111940298507462"/>
        <n v="0.59177215189873422"/>
        <n v="6.9033530571992116E-2"/>
        <n v="0.41784037558685444"/>
        <n v="0.86018237082066873"/>
        <n v="0.28767123287671231"/>
        <n v="0.59210526315789469"/>
        <n v="0.32424242424242422"/>
        <n v="0.35973597359735976"/>
        <n v="0.47750865051903113"/>
        <n v="0.3776223776223776"/>
        <n v="0.51598173515981738"/>
        <n v="0.46341463414634149"/>
        <n v="0.36254980079681276"/>
        <n v="0.65989847715736039"/>
        <n v="0.44780635400907715"/>
        <n v="0.47435897435897434"/>
        <n v="0.24444444444444444"/>
        <n v="0.5436893203883495"/>
        <n v="0.32420091324200911"/>
        <n v="0.49865951742627346"/>
        <n v="0.64533333333333331"/>
        <n v="0.60552763819095479"/>
        <n v="0.51955307262569828"/>
        <n v="0.57185628742514971"/>
        <n v="0.45794392523364486"/>
        <n v="0.41379310344827586"/>
        <n v="0.35759493670886078"/>
        <n v="0.59195402298850575"/>
        <n v="0.49308755760368661"/>
        <n v="0.6191860465116279"/>
        <n v="0.66050808314087761"/>
        <n v="0.45019920318725098"/>
        <n v="0.42809364548494983"/>
        <n v="0.38139534883720932"/>
        <n v="0.63221884498480241"/>
        <n v="0.56302521008403361"/>
        <n v="0.6403712296983759"/>
        <n v="0.63840830449826991"/>
        <n v="0.39255014326647564"/>
        <n v="0.54545454545454541"/>
        <n v="0.54342105263157892"/>
        <n v="0.71590909090909094"/>
        <n v="0.64804469273743015"/>
        <n v="0.51386861313868615"/>
        <n v="0.5580645161290323"/>
        <n v="0.72844827586206895"/>
        <n v="0.38944365192582026"/>
        <n v="0.77606177606177607"/>
        <n v="0.50303030303030305"/>
        <n v="0.58730158730158732"/>
        <n v="0.54181818181818187"/>
        <n v="0.48"/>
        <n v="0.42574257425742573"/>
        <n v="0.37142857142857144"/>
        <n v="0.16370106761565836"/>
        <n v="0.29729729729729731"/>
        <n v="0.32264529058116231"/>
        <n v="0.3818615751789976"/>
        <n v="0.31741573033707865"/>
        <n v="0.14985590778097982"/>
        <n v="0.22520107238605899"/>
        <n v="0.22282608695652173"/>
        <n v="0.1930835734870317"/>
        <n v="0.17732558139534885"/>
        <n v="0.42465753424657532"/>
        <n v="0.6376811594202898"/>
        <n v="0.5605381165919282"/>
        <n v="0.63829787234042556"/>
        <n v="0.51145038167938928"/>
        <n v="0.48478260869565215"/>
        <n v="0.70467836257309946"/>
        <n v="0.56330749354005172"/>
        <n v="0.54838709677419351"/>
        <n v="0.36565096952908588"/>
        <n v="0.4181494661921708"/>
        <n v="0.20640569395017794"/>
        <n v="0.12044817927170869"/>
        <n v="0.19533527696793002"/>
        <n v="0.14880952380952381"/>
        <n v="0.40569395017793597"/>
        <n v="0.61126005361930291"/>
        <n v="0.27007299270072993"/>
        <n v="0.35873015873015873"/>
        <n v="0.41986455981941312"/>
        <n v="0.24340175953079179"/>
        <n v="0.45723684210526316"/>
        <n v="0.62285714285714289"/>
        <n v="0.46742209631728043"/>
        <n v="0.45588235294117646"/>
        <n v="0.44"/>
        <n v="0.60412371134020615"/>
        <n v="0.61599999999999999"/>
        <n v="0.58736059479553904"/>
        <n v="0.44150943396226416"/>
        <n v="0.57034220532319391"/>
        <n v="0.51707317073170733"/>
        <n v="0.70168067226890751"/>
        <n v="0.55897435897435899"/>
        <n v="0.38990825688073394"/>
        <n v="0.47337278106508873"/>
        <n v="0.54601226993865026"/>
        <n v="0.60983606557377046"/>
        <n v="0.6199376947040498"/>
        <n v="0.45105566218809978"/>
        <n v="0.55263157894736847"/>
        <n v="9.6000000000000002E-2"/>
        <n v="0.17788461538461539"/>
        <n v="0.24193548387096775"/>
        <n v="0.3614678899082569"/>
        <n v="0.40730337078651685"/>
        <n v="0.34411085450346418"/>
        <n v="0.23449612403100775"/>
        <n v="0.11398176291793313"/>
        <n v="0.48157894736842105"/>
        <n v="5.5837563451776651E-2"/>
        <n v="0.47237569060773482"/>
        <n v="0.76534296028880866"/>
        <n v="0.76400000000000001"/>
        <n v="0.86374695863746964"/>
        <n v="0.83030303030303032"/>
        <n v="0.55786350148367958"/>
        <n v="0.54137931034482756"/>
        <n v="0.68565815324165025"/>
        <n v="0.64727272727272722"/>
        <n v="0.43952802359882004"/>
        <n v="0.34686346863468637"/>
        <n v="0.43430656934306572"/>
        <n v="0.40268456375838924"/>
        <n v="0.38267148014440433"/>
        <n v="0.54620462046204621"/>
        <n v="0.49056603773584906"/>
        <n v="0.44984802431610943"/>
        <n v="0.47511312217194568"/>
        <n v="0.16250000000000001"/>
        <n v="0.17280453257790368"/>
        <n v="0.36134453781512604"/>
        <n v="0.48398576512455516"/>
        <n v="0.54858934169278994"/>
        <n v="0.57405281285878296"/>
        <n v="0.40406976744186046"/>
        <n v="0.36470588235294116"/>
        <n v="0.63380281690140849"/>
        <n v="0.32183908045977011"/>
        <n v="0.6151685393258427"/>
        <n v="0.45930232558139533"/>
        <n v="0.60465116279069764"/>
        <n v="0.53623188405797106"/>
        <n v="0.62643678160919536"/>
        <n v="0.45695364238410596"/>
        <n v="0.49354005167958659"/>
        <n v="0.55731225296442688"/>
        <n v="0.58823529411764708"/>
        <n v="0.73412698412698407"/>
        <n v="0.82413087934560325"/>
        <n v="0.8411764705882353"/>
        <n v="0.82624113475177308"/>
        <n v="0.68776371308016881"/>
        <n v="0.79094827586206895"/>
        <n v="0.52512155591572118"/>
        <n v="0.25420168067226889"/>
        <n v="0.20142602495543671"/>
        <n v="0.25342465753424659"/>
        <n v="0.4099526066350711"/>
        <n v="0.31633986928104574"/>
        <n v="0.38524590163934425"/>
        <n v="0.3549920760697306"/>
        <n v="0.34767025089605735"/>
        <n v="0.41598360655737704"/>
        <n v="0.51674641148325362"/>
        <n v="0.20694645441389292"/>
        <n v="0.40816326530612246"/>
        <n v="0.46534653465346537"/>
        <n v="0.5130434782608696"/>
        <n v="0.36206896551724138"/>
        <n v="0.14183673469387756"/>
        <n v="0.18901098901098901"/>
        <n v="0.91116173120728927"/>
        <n v="0.93478260869565222"/>
        <n v="0.8488063660477454"/>
        <n v="0.81818181818181823"/>
        <n v="0.75467289719626163"/>
        <n v="0.52637889688249395"/>
        <n v="0.669449081803005"/>
        <n v="0.44690265486725661"/>
        <n v="0.64530892448512589"/>
        <n v="0.76305220883534142"/>
        <n v="0.62023217247097839"/>
        <n v="0.71148459383753504"/>
        <n v="0.27108433734939757"/>
        <n v="0.53403141361256545"/>
        <n v="0.64495114006514653"/>
        <n v="0.63157894736842102"/>
        <n v="0.44491525423728812"/>
        <n v="0.88472622478386165"/>
        <n v="0.9315589353612167"/>
        <n v="0.50772626931567333"/>
        <n v="0.32896652110625912"/>
        <n v="0.82134570765661252"/>
        <n v="0.42783505154639173"/>
        <n v="0.38401559454191031"/>
        <n v="0.84637681159420286"/>
        <n v="0.47774480712166173"/>
        <n v="0.39193548387096772"/>
        <n v="0.82524271844660191"/>
        <n v="0.70219435736677116"/>
        <n v="0.28402366863905326"/>
        <n v="0.628361858190709"/>
        <n v="0.74203338391502272"/>
        <n v="0.87555555555555553"/>
        <n v="0.49670329670329672"/>
        <n v="0.40820734341252701"/>
        <n v="0.47931034482758622"/>
        <n v="0.61264181523500816"/>
        <n v="0.53051643192488263"/>
        <n v="0.43333333333333335"/>
        <n v="0.29375000000000001"/>
        <n v="0.10082304526748971"/>
        <n v="0.38164251207729466"/>
        <n v="0.43273542600896858"/>
        <n v="0.45579567779960706"/>
        <n v="0.26905132192846032"/>
        <n v="0.36538461538461536"/>
        <n v="0.55800464037122965"/>
        <n v="0.5103578154425612"/>
        <n v="0.55418719211822665"/>
        <n v="0.4300168634064081"/>
        <n v="0.493801652892562"/>
        <n v="0.48450244698205547"/>
        <n v="0.65674603174603174"/>
        <n v="0.6955445544554455"/>
        <n v="0.93729372937293731"/>
        <n v="0.9375"/>
        <n v="0.94303797468354433"/>
        <n v="0.33485193621867881"/>
        <n v="0.3267148014440433"/>
        <n v="0.49120000000000003"/>
        <n v="0.77017114914425433"/>
        <n v="0.27642276422764228"/>
        <n v="0.38461538461538464"/>
        <n v="0.57627118644067798"/>
        <n v="0.54107142857142854"/>
        <n v="0.27387387387387385"/>
        <n v="0.33082706766917291"/>
        <n v="0.2613861386138614"/>
        <n v="0.40114613180515757"/>
      </sharedItems>
      <fieldGroup base="0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Both Math and ELA _x000a_Percent Pass" numFmtId="0">
      <sharedItems containsSemiMixedTypes="0" containsString="0" containsNumber="1" minValue="1.9230769230769232E-2" maxValue="0.96907216494845361" count="644">
        <n v="0.63043478260869568"/>
        <n v="0.36290322580645162"/>
        <n v="0.67045454545454541"/>
        <n v="0.75824175824175821"/>
        <n v="0.53448275862068961"/>
        <n v="0.78846153846153844"/>
        <n v="0.7068965517241379"/>
        <n v="0.50387596899224807"/>
        <n v="0.80882352941176472"/>
        <n v="0.61855670103092786"/>
        <n v="0.58108108108108103"/>
        <n v="0.7857142857142857"/>
        <n v="0.74509803921568629"/>
        <n v="0.73333333333333328"/>
        <n v="0.60194174757281549"/>
        <n v="0.18823529411764706"/>
        <n v="0.13846153846153847"/>
        <n v="0.2978723404255319"/>
        <n v="0.25"/>
        <n v="0.39705882352941174"/>
        <n v="0.69565217391304346"/>
        <n v="0.36249999999999999"/>
        <n v="0.38271604938271603"/>
        <n v="0.49074074074074076"/>
        <n v="0.25252525252525254"/>
        <n v="0.31067961165048541"/>
        <n v="0.47368421052631576"/>
        <n v="0.24242424242424243"/>
        <n v="0.5"/>
        <n v="0.39393939393939392"/>
        <n v="0.46835443037974683"/>
        <n v="0.49230769230769234"/>
        <n v="0.19402985074626866"/>
        <n v="0.36470588235294116"/>
        <n v="0.48148148148148145"/>
        <n v="0.20588235294117646"/>
        <n v="0.31111111111111112"/>
        <n v="0.36842105263157893"/>
        <n v="0.56321839080459768"/>
        <n v="0.49629629629629629"/>
        <n v="0.28985507246376813"/>
        <n v="0.36585365853658536"/>
        <n v="0.45205479452054792"/>
        <n v="0.84795321637426901"/>
        <n v="0.58208955223880599"/>
        <n v="0.3728813559322034"/>
        <n v="0.40322580645161288"/>
        <n v="0.51"/>
        <n v="0.53947368421052633"/>
        <n v="0.47058823529411764"/>
        <n v="0.4175824175824176"/>
        <n v="0.53333333333333333"/>
        <n v="0.3253012048192771"/>
        <n v="0.65"/>
        <n v="0.63636363636363635"/>
        <n v="0.65217391304347827"/>
        <n v="0.625"/>
        <n v="0.53521126760563376"/>
        <n v="0.79411764705882348"/>
        <n v="0.56756756756756754"/>
        <n v="0.890625"/>
        <n v="0.91304347826086951"/>
        <n v="0.60784313725490191"/>
        <n v="0.765625"/>
        <n v="0.67307692307692313"/>
        <n v="0.56818181818181823"/>
        <n v="0.45070422535211269"/>
        <n v="0.64864864864864868"/>
        <n v="0.61290322580645162"/>
        <n v="0.42168674698795183"/>
        <n v="0.58823529411764708"/>
        <n v="0.42857142857142855"/>
        <n v="0.51724137931034486"/>
        <n v="0.4264705882352941"/>
        <n v="0.41818181818181815"/>
        <n v="0.39370078740157483"/>
        <n v="0.37179487179487181"/>
        <n v="0.52941176470588236"/>
        <n v="0.43147208121827413"/>
        <n v="0.61224489795918369"/>
        <n v="0.4"/>
        <n v="0.47126436781609193"/>
        <n v="0.63013698630136983"/>
        <n v="0.38028169014084506"/>
        <n v="0.70666666666666667"/>
        <n v="0.56521739130434778"/>
        <n v="0.40740740740740738"/>
        <n v="0.42105263157894735"/>
        <n v="0.48"/>
        <n v="0.48648648648648651"/>
        <n v="0.42268041237113402"/>
        <n v="0.82926829268292679"/>
        <n v="0.6875"/>
        <n v="0.83333333333333337"/>
        <n v="0.61538461538461542"/>
        <n v="0.41304347826086957"/>
        <n v="0.46913580246913578"/>
        <n v="0.54736842105263162"/>
        <n v="0.34020618556701032"/>
        <n v="0.55681818181818177"/>
        <n v="0.2857142857142857"/>
        <n v="0.59523809523809523"/>
        <n v="0.67567567567567566"/>
        <n v="0.68627450980392157"/>
        <n v="0.48214285714285715"/>
        <n v="0.6428571428571429"/>
        <n v="0.47887323943661969"/>
        <n v="0.58252427184466016"/>
        <n v="0.57894736842105265"/>
        <n v="0.52307692307692311"/>
        <n v="0.55813953488372092"/>
        <n v="0.52777777777777779"/>
        <n v="0.66666666666666663"/>
        <n v="0.56493506493506496"/>
        <n v="0.55737704918032782"/>
        <n v="0.77777777777777779"/>
        <n v="0.43448275862068964"/>
        <n v="0.21153846153846154"/>
        <n v="0.35897435897435898"/>
        <n v="0.50359712230215825"/>
        <n v="0.54255319148936165"/>
        <n v="0.46341463414634149"/>
        <n v="0.5957446808510638"/>
        <n v="0.79245283018867929"/>
        <n v="0.68085106382978722"/>
        <n v="0.39583333333333331"/>
        <n v="0.64516129032258063"/>
        <n v="0.6470588235294118"/>
        <n v="0.45161290322580644"/>
        <n v="0.59900990099009899"/>
        <n v="0.55172413793103448"/>
        <n v="0.12962962962962962"/>
        <n v="0.28749999999999998"/>
        <n v="0.36956521739130432"/>
        <n v="0.4642857142857143"/>
        <n v="0.55319148936170215"/>
        <n v="0.21666666666666667"/>
        <n v="0.46938775510204084"/>
        <n v="0.8"/>
        <n v="0.68571428571428572"/>
        <n v="0.82499999999999996"/>
        <n v="0.875"/>
        <n v="0.9642857142857143"/>
        <n v="0.47572815533980584"/>
        <n v="0.86956521739130432"/>
        <n v="0.63934426229508201"/>
        <n v="0.7384615384615385"/>
        <n v="0.4925373134328358"/>
        <n v="0.5855855855855856"/>
        <n v="0.62376237623762376"/>
        <n v="0.38554216867469882"/>
        <n v="0.7010309278350515"/>
        <n v="0.45569620253164556"/>
        <n v="0.6376811594202898"/>
        <n v="0.56043956043956045"/>
        <n v="0.64102564102564108"/>
        <n v="0.45535714285714285"/>
        <n v="0.44117647058823528"/>
        <n v="0.41538461538461541"/>
        <n v="0.3902439024390244"/>
        <n v="0.29090909090909089"/>
        <n v="2.9411764705882353E-2"/>
        <n v="0.23853211009174313"/>
        <n v="0.21739130434782608"/>
        <n v="0.43965517241379309"/>
        <n v="0.31818181818181818"/>
        <n v="0.39344262295081966"/>
        <n v="6.741573033707865E-2"/>
        <n v="0.27142857142857141"/>
        <n v="0.38636363636363635"/>
        <n v="0.26666666666666666"/>
        <n v="0.29629629629629628"/>
        <n v="0.5625"/>
        <n v="0.5757575757575758"/>
        <n v="0.35714285714285715"/>
        <n v="0.2"/>
        <n v="0.48837209302325579"/>
        <n v="0.54054054054054057"/>
        <n v="0.35849056603773582"/>
        <n v="0.45833333333333331"/>
        <n v="0.51282051282051277"/>
        <n v="0.72093023255813948"/>
        <n v="0.72602739726027399"/>
        <n v="0.69047619047619047"/>
        <n v="0.58695652173913049"/>
        <n v="0.76923076923076927"/>
        <n v="0.65753424657534243"/>
        <n v="0.27692307692307694"/>
        <n v="0.29166666666666669"/>
        <n v="0.50666666666666671"/>
        <n v="0.59722222222222221"/>
        <n v="9.0909090909090912E-2"/>
        <n v="0.46666666666666667"/>
        <n v="0.75"/>
        <n v="0.48717948717948717"/>
        <n v="0.68181818181818177"/>
        <n v="0.54347826086956519"/>
        <n v="0.39622641509433965"/>
        <n v="0.20987654320987653"/>
        <n v="0.42028985507246375"/>
        <n v="0.56716417910447758"/>
        <n v="0.67105263157894735"/>
        <n v="0.72448979591836737"/>
        <n v="0.65454545454545454"/>
        <n v="0.71186440677966101"/>
        <n v="0.7533333333333333"/>
        <n v="0.6262626262626263"/>
        <n v="0.8571428571428571"/>
        <n v="0.76315789473684215"/>
        <n v="0.64912280701754388"/>
        <n v="0.7"/>
        <n v="0.75757575757575757"/>
        <n v="0.71212121212121215"/>
        <n v="0.5816993464052288"/>
        <n v="0.71527777777777779"/>
        <n v="0.61627906976744184"/>
        <n v="0.92307692307692313"/>
        <n v="0.51948051948051943"/>
        <n v="0.70588235294117652"/>
        <n v="0.58904109589041098"/>
        <n v="0.85526315789473684"/>
        <n v="0.86086956521739133"/>
        <n v="0.61467889908256879"/>
        <n v="0.82558139534883723"/>
        <n v="0.70192307692307687"/>
        <n v="0.7978723404255319"/>
        <n v="0.8925619834710744"/>
        <n v="0.74257425742574257"/>
        <n v="0.65625"/>
        <n v="0.61403508771929827"/>
        <n v="0.62307692307692308"/>
        <n v="0.59829059829059827"/>
        <n v="0.51923076923076927"/>
        <n v="0.64893617021276595"/>
        <n v="0.67796610169491522"/>
        <n v="0.79487179487179482"/>
        <n v="0.61111111111111116"/>
        <n v="0.6404494382022472"/>
        <n v="0.69892473118279574"/>
        <n v="0.58139534883720934"/>
        <n v="0.64150943396226412"/>
        <n v="0.67647058823529416"/>
        <n v="0.57471264367816088"/>
        <n v="0.50793650793650791"/>
        <n v="0.7567567567567568"/>
        <n v="0.70454545454545459"/>
        <n v="0.57446808510638303"/>
        <n v="0.78260869565217395"/>
        <n v="0.60869565217391308"/>
        <n v="0.79069767441860461"/>
        <n v="0.73972602739726023"/>
        <n v="0.86776859504132231"/>
        <n v="0.77862595419847325"/>
        <n v="0.84761904761904761"/>
        <n v="0.85123966942148765"/>
        <n v="0.82178217821782173"/>
        <n v="0.82857142857142863"/>
        <n v="0.70186335403726707"/>
        <n v="0.70873786407766992"/>
        <n v="0.59285714285714286"/>
        <n v="0.73770491803278693"/>
        <n v="0.717741935483871"/>
        <n v="0.69841269841269837"/>
        <n v="0.73758865248226946"/>
        <n v="0.63157894736842102"/>
        <n v="0.81333333333333335"/>
        <n v="0.82894736842105265"/>
        <n v="0.66129032258064513"/>
        <n v="0.6"/>
        <n v="0.65333333333333332"/>
        <n v="0.18181818181818182"/>
        <n v="0.36666666666666664"/>
        <n v="0.4375"/>
        <n v="0.32758620689655171"/>
        <n v="0.60227272727272729"/>
        <n v="0.30434782608695654"/>
        <n v="0.64"/>
        <n v="0.70967741935483875"/>
        <n v="0.50505050505050508"/>
        <n v="0.39772727272727271"/>
        <n v="0.10526315789473684"/>
        <n v="0.19672131147540983"/>
        <n v="0.23863636363636365"/>
        <n v="0.64179104477611937"/>
        <n v="0.44444444444444442"/>
        <n v="0.41509433962264153"/>
        <n v="0.33734939759036142"/>
        <n v="0.30232558139534882"/>
        <n v="0.22556390977443608"/>
        <n v="0.35869565217391303"/>
        <n v="0.63551401869158874"/>
        <n v="0.65697674418604646"/>
        <n v="0.60824742268041232"/>
        <n v="0.53608247422680411"/>
        <n v="0.69767441860465118"/>
        <n v="0.69230769230769229"/>
        <n v="0.60606060606060608"/>
        <n v="0.68888888888888888"/>
        <n v="0.51428571428571423"/>
        <n v="0.5423728813559322"/>
        <n v="0.6216216216216216"/>
        <n v="0.58536585365853655"/>
        <n v="0.59183673469387754"/>
        <n v="0.43902439024390244"/>
        <n v="0.65957446808510634"/>
        <n v="0.57971014492753625"/>
        <n v="0.58571428571428574"/>
        <n v="0.70149253731343286"/>
        <n v="0.72027972027972031"/>
        <n v="0.78947368421052633"/>
        <n v="0.71698113207547165"/>
        <n v="0.8110236220472441"/>
        <n v="0.57333333333333336"/>
        <n v="0.51219512195121952"/>
        <n v="0.46875"/>
        <n v="0.54838709677419351"/>
        <n v="0.46969696969696972"/>
        <n v="0.63888888888888884"/>
        <n v="0.51063829787234039"/>
        <n v="0.62264150943396224"/>
        <n v="0.68421052631578949"/>
        <n v="0.29508196721311475"/>
        <n v="0.2807017543859649"/>
        <n v="0.41975308641975306"/>
        <n v="0.51086956521739135"/>
        <n v="0.57627118644067798"/>
        <n v="0.58461538461538465"/>
        <n v="0.58227848101265822"/>
        <n v="0.50724637681159424"/>
        <n v="0.41176470588235292"/>
        <n v="0.63291139240506333"/>
        <n v="0.67692307692307696"/>
        <n v="0.55844155844155841"/>
        <n v="0.19148936170212766"/>
        <n v="0.47540983606557374"/>
        <n v="0.45882352941176469"/>
        <n v="0.5892857142857143"/>
        <n v="0.828125"/>
        <n v="0.53125"/>
        <n v="0.44186046511627908"/>
        <n v="0.45454545454545453"/>
        <n v="0.3"/>
        <n v="0.58333333333333337"/>
        <n v="0.84337349397590367"/>
        <n v="0.55263157894736847"/>
        <n v="0.62666666666666671"/>
        <n v="0.54878048780487809"/>
        <n v="0.5161290322580645"/>
        <n v="0.40697674418604651"/>
        <n v="0.6097560975609756"/>
        <n v="0.74603174603174605"/>
        <n v="0.82278481012658233"/>
        <n v="0.74"/>
        <n v="0.72661870503597126"/>
        <n v="0.65384615384615385"/>
        <n v="0.68518518518518523"/>
        <n v="0.4157303370786517"/>
        <n v="0.80555555555555558"/>
        <n v="0.74213836477987416"/>
        <n v="0.66249999999999998"/>
        <n v="0.31707317073170732"/>
        <n v="0.16216216216216217"/>
        <n v="0.16"/>
        <n v="0.1875"/>
        <n v="0.43243243243243246"/>
        <n v="5.1724137931034482E-2"/>
        <n v="1.9230769230769232E-2"/>
        <n v="0.74242424242424243"/>
        <n v="0.55223880597014929"/>
        <n v="0.43529411764705883"/>
        <n v="0.16326530612244897"/>
        <n v="0.38"/>
        <n v="0.28723404255319152"/>
        <n v="0.34693877551020408"/>
        <n v="0.63076923076923075"/>
        <n v="0.43181818181818182"/>
        <n v="0.31428571428571428"/>
        <n v="0.38947368421052631"/>
        <n v="0.43617021276595747"/>
        <n v="0.32857142857142857"/>
        <n v="0.34883720930232559"/>
        <n v="0.53164556962025311"/>
        <n v="0.57999999999999996"/>
        <n v="0.5730337078651685"/>
        <n v="0.44642857142857145"/>
        <n v="0.64556962025316456"/>
        <n v="0.73109243697478987"/>
        <n v="0.82456140350877194"/>
        <n v="0.64761904761904765"/>
        <n v="0.61904761904761907"/>
        <n v="0.35185185185185186"/>
        <n v="0.31666666666666665"/>
        <n v="0.30555555555555558"/>
        <n v="0.47916666666666669"/>
        <n v="0.25490196078431371"/>
        <n v="0.61038961038961037"/>
        <n v="0.7592592592592593"/>
        <n v="0.88235294117647056"/>
        <n v="0.52500000000000002"/>
        <n v="0.75324675324675328"/>
        <n v="0.84615384615384615"/>
        <n v="0.40540540540540543"/>
        <n v="0.46376811594202899"/>
        <n v="0.68"/>
        <n v="0.5714285714285714"/>
        <n v="0.56097560975609762"/>
        <n v="0.41860465116279072"/>
        <n v="0.57009345794392519"/>
        <n v="0.50961538461538458"/>
        <n v="0.6198347107438017"/>
        <n v="0.67441860465116277"/>
        <n v="0.35135135135135137"/>
        <n v="0.47524752475247523"/>
        <n v="0.31578947368421051"/>
        <n v="0.47945205479452052"/>
        <n v="0.37272727272727274"/>
        <n v="0.75609756097560976"/>
        <n v="0.75471698113207553"/>
        <n v="0.70833333333333337"/>
        <n v="0.80281690140845074"/>
        <n v="0.59740259740259738"/>
        <n v="0.44692737430167595"/>
        <n v="0.77570093457943923"/>
        <n v="0.20370370370370369"/>
        <n v="0.38095238095238093"/>
        <n v="0.33333333333333331"/>
        <n v="0.71232876712328763"/>
        <n v="0.23770491803278687"/>
        <n v="0.27966101694915252"/>
        <n v="0.20909090909090908"/>
        <n v="0.47422680412371132"/>
        <n v="0.20689655172413793"/>
        <n v="0.30701754385964913"/>
        <n v="0.6454545454545455"/>
        <n v="0.43262411347517732"/>
        <n v="0.42307692307692307"/>
        <n v="0.54651162790697672"/>
        <n v="0.44086021505376344"/>
        <n v="0.65432098765432101"/>
        <n v="0.5934959349593496"/>
        <n v="0.32203389830508472"/>
        <n v="0.22222222222222221"/>
        <n v="0.23931623931623933"/>
        <n v="0.33043478260869563"/>
        <n v="0.35915492957746481"/>
        <n v="0.27368421052631581"/>
        <n v="0.24444444444444444"/>
        <n v="0.17894736842105263"/>
        <n v="0.37373737373737376"/>
        <n v="0.23584905660377359"/>
        <n v="0.2781954887218045"/>
        <n v="0.23636363636363636"/>
        <n v="0.72077922077922074"/>
        <n v="0.50819672131147542"/>
        <n v="0.38582677165354329"/>
        <n v="0.5662650602409639"/>
        <n v="0.3504273504273504"/>
        <n v="0.46464646464646464"/>
        <n v="0.30201342281879195"/>
        <n v="0.28205128205128205"/>
        <n v="0.40566037735849059"/>
        <n v="0.22857142857142856"/>
        <n v="0.32330827067669171"/>
        <n v="0.31896551724137934"/>
        <n v="0.56603773584905659"/>
        <n v="0.39473684210526316"/>
        <n v="0.34166666666666667"/>
        <n v="0.5213675213675214"/>
        <n v="0.30290456431535268"/>
        <n v="0.59090909090909094"/>
        <n v="0.85"/>
        <n v="0.85185185185185186"/>
        <n v="0.52830188679245282"/>
        <n v="0.37254901960784315"/>
        <n v="0.6607142857142857"/>
        <n v="0.4358974358974359"/>
        <n v="0.48051948051948051"/>
        <n v="0.72340425531914898"/>
        <n v="0.43103448275862066"/>
        <n v="0.67741935483870963"/>
        <n v="0.54761904761904767"/>
        <n v="0.9375"/>
        <n v="0.51111111111111107"/>
        <n v="0.63235294117647056"/>
        <n v="0.7767857142857143"/>
        <n v="0.53703703703703709"/>
        <n v="0.48979591836734693"/>
        <n v="0.18867924528301888"/>
        <n v="0.7407407407407407"/>
        <n v="0.50704225352112675"/>
        <n v="0.78378378378378377"/>
        <n v="0.62790697674418605"/>
        <n v="0.85365853658536583"/>
        <n v="0.43333333333333335"/>
        <n v="0.41129032258064518"/>
        <n v="0.28000000000000003"/>
        <n v="0.68292682926829273"/>
        <n v="0.51851851851851849"/>
        <n v="0.25531914893617019"/>
        <n v="0.57352941176470584"/>
        <n v="0.45588235294117646"/>
        <n v="0.45652173913043476"/>
        <n v="0.61643835616438358"/>
        <n v="0.65306122448979587"/>
        <n v="0.32653061224489793"/>
        <n v="0.58974358974358976"/>
        <n v="0.68965517241379315"/>
        <n v="0.36206896551724138"/>
        <n v="0.49714285714285716"/>
        <n v="0.609375"/>
        <n v="0.46534653465346537"/>
        <n v="0.40963855421686746"/>
        <n v="0.34285714285714286"/>
        <n v="0.78048780487804881"/>
        <n v="0.52427184466019416"/>
        <n v="0.53488372093023251"/>
        <n v="0.375"/>
        <n v="0.7415730337078652"/>
        <n v="0.6333333333333333"/>
        <n v="0.66176470588235292"/>
        <n v="0.60952380952380958"/>
        <n v="0.57317073170731703"/>
        <n v="0.69444444444444442"/>
        <n v="0.77419354838709675"/>
        <n v="0.6588235294117647"/>
        <n v="0.78787878787878785"/>
        <n v="0.74358974358974361"/>
        <n v="0.52127659574468088"/>
        <n v="0.53658536585365857"/>
        <n v="0.58163265306122447"/>
        <n v="0.27777777777777779"/>
        <n v="0.55714285714285716"/>
        <n v="0.41666666666666669"/>
        <n v="0.88888888888888884"/>
        <n v="0.81818181818181823"/>
        <n v="0.55434782608695654"/>
        <n v="0.71666666666666667"/>
        <n v="0.89473684210526316"/>
        <n v="0.76"/>
        <n v="0.57777777777777772"/>
        <n v="0.5178571428571429"/>
        <n v="0.59615384615384615"/>
        <n v="0.72727272727272729"/>
        <n v="0.69696969696969702"/>
        <n v="0.40909090909090912"/>
        <n v="0.41379310344827586"/>
        <n v="0.47826086956521741"/>
        <n v="0.61333333333333329"/>
        <n v="0.64210526315789473"/>
        <n v="0.50549450549450547"/>
        <n v="0.51515151515151514"/>
        <n v="0.39130434782608697"/>
        <n v="0.65517241379310343"/>
        <n v="0.29213483146067415"/>
        <n v="0.44"/>
        <n v="0.80701754385964908"/>
        <n v="0.40384615384615385"/>
        <n v="0.67123287671232879"/>
        <n v="0.61250000000000004"/>
        <n v="0.81578947368421051"/>
        <n v="0.96907216494845361"/>
        <n v="0.38775510204081631"/>
        <n v="0.27272727272727271"/>
        <n v="0.3125"/>
        <n v="0.36619718309859156"/>
        <n v="0.37113402061855671"/>
        <n v="0.52380952380952384"/>
        <n v="0.52272727272727271"/>
        <n v="0.72972972972972971"/>
        <n v="0.60204081632653061"/>
        <n v="0.86206896551724133"/>
        <n v="0.70370370370370372"/>
        <n v="0.30769230769230771"/>
        <n v="0.44525547445255476"/>
        <n v="0.56000000000000005"/>
        <n v="0.26530612244897961"/>
        <n v="0.52631578947368418"/>
        <n v="0.60526315789473684"/>
        <n v="0.62222222222222223"/>
        <n v="0.5368421052631579"/>
        <n v="0.71074380165289253"/>
        <n v="0.4891304347826087"/>
        <n v="0.54411764705882348"/>
        <n v="0.74193548387096775"/>
        <n v="0.660377358490566"/>
        <n v="0.51190476190476186"/>
        <n v="0.59259259259259256"/>
        <n v="0.75510204081632648"/>
        <n v="0.810126582278481"/>
        <n v="0.56923076923076921"/>
        <n v="0.34951456310679613"/>
        <n v="0.7021276595744681"/>
        <n v="0.61702127659574468"/>
        <n v="0.55238095238095242"/>
        <n v="0.73026315789473684"/>
        <n v="0.62"/>
        <n v="0.54430379746835444"/>
        <n v="0.70866141732283461"/>
        <n v="2.5316455696202531E-2"/>
        <n v="0.37878787878787878"/>
        <n v="0.14516129032258066"/>
        <n v="0.2711864406779661"/>
        <n v="0.34328358208955223"/>
        <n v="0.46456692913385828"/>
        <n v="0.54081632653061229"/>
        <n v="0.41025641025641024"/>
        <n v="0.64367816091954022"/>
        <n v="0.66355140186915884"/>
        <n v="0.46511627906976744"/>
        <n v="0.25757575757575757"/>
        <n v="0.72368421052631582"/>
        <n v="0.38297872340425532"/>
        <n v="0.60377358490566035"/>
        <n v="0.50847457627118642"/>
        <n v="0.37037037037037035"/>
        <n v="0.76271186440677963"/>
        <n v="0.56896551724137934"/>
        <n v="0.41836734693877553"/>
        <n v="0.52"/>
        <n v="0.53246753246753242"/>
        <n v="0.43"/>
        <n v="0.34482758620689657"/>
        <n v="0.45283018867924529"/>
        <n v="0.78431372549019607"/>
        <n v="0.75135135135135134"/>
        <n v="0.6811594202898551"/>
        <n v="0.55670103092783507"/>
        <n v="0.40458015267175573"/>
        <n v="0.6339285714285714"/>
        <n v="0.8867924528301887"/>
        <n v="0.3188405797101449"/>
        <n v="0.59595959595959591"/>
        <n v="0.38181818181818183"/>
        <n v="0.15"/>
        <n v="0.46031746031746029"/>
        <n v="0.46296296296296297"/>
        <n v="0.58677685950413228"/>
        <n v="0.57407407407407407"/>
        <n v="0.55882352941176472"/>
        <n v="0.49180327868852458"/>
        <n v="0.5268817204301075"/>
        <n v="0.43010752688172044"/>
        <n v="0.60396039603960394"/>
        <n v="0.46153846153846156"/>
      </sharedItems>
      <fieldGroup base="1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9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1"/>
    <x v="42"/>
  </r>
  <r>
    <x v="42"/>
    <x v="43"/>
  </r>
  <r>
    <x v="43"/>
    <x v="44"/>
  </r>
  <r>
    <x v="44"/>
    <x v="45"/>
  </r>
  <r>
    <x v="45"/>
    <x v="46"/>
  </r>
  <r>
    <x v="46"/>
    <x v="47"/>
  </r>
  <r>
    <x v="47"/>
    <x v="48"/>
  </r>
  <r>
    <x v="48"/>
    <x v="49"/>
  </r>
  <r>
    <x v="49"/>
    <x v="50"/>
  </r>
  <r>
    <x v="50"/>
    <x v="51"/>
  </r>
  <r>
    <x v="51"/>
    <x v="52"/>
  </r>
  <r>
    <x v="52"/>
    <x v="53"/>
  </r>
  <r>
    <x v="53"/>
    <x v="54"/>
  </r>
  <r>
    <x v="54"/>
    <x v="55"/>
  </r>
  <r>
    <x v="55"/>
    <x v="56"/>
  </r>
  <r>
    <x v="56"/>
    <x v="57"/>
  </r>
  <r>
    <x v="57"/>
    <x v="28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41"/>
  </r>
  <r>
    <x v="68"/>
    <x v="67"/>
  </r>
  <r>
    <x v="69"/>
    <x v="68"/>
  </r>
  <r>
    <x v="70"/>
    <x v="69"/>
  </r>
  <r>
    <x v="71"/>
    <x v="70"/>
  </r>
  <r>
    <x v="72"/>
    <x v="71"/>
  </r>
  <r>
    <x v="73"/>
    <x v="72"/>
  </r>
  <r>
    <x v="74"/>
    <x v="73"/>
  </r>
  <r>
    <x v="75"/>
    <x v="74"/>
  </r>
  <r>
    <x v="76"/>
    <x v="75"/>
  </r>
  <r>
    <x v="77"/>
    <x v="76"/>
  </r>
  <r>
    <x v="78"/>
    <x v="77"/>
  </r>
  <r>
    <x v="79"/>
    <x v="78"/>
  </r>
  <r>
    <x v="80"/>
    <x v="79"/>
  </r>
  <r>
    <x v="81"/>
    <x v="80"/>
  </r>
  <r>
    <x v="82"/>
    <x v="81"/>
  </r>
  <r>
    <x v="83"/>
    <x v="82"/>
  </r>
  <r>
    <x v="84"/>
    <x v="83"/>
  </r>
  <r>
    <x v="85"/>
    <x v="84"/>
  </r>
  <r>
    <x v="86"/>
    <x v="85"/>
  </r>
  <r>
    <x v="87"/>
    <x v="86"/>
  </r>
  <r>
    <x v="88"/>
    <x v="51"/>
  </r>
  <r>
    <x v="89"/>
    <x v="87"/>
  </r>
  <r>
    <x v="90"/>
    <x v="28"/>
  </r>
  <r>
    <x v="91"/>
    <x v="88"/>
  </r>
  <r>
    <x v="92"/>
    <x v="89"/>
  </r>
  <r>
    <x v="93"/>
    <x v="90"/>
  </r>
  <r>
    <x v="94"/>
    <x v="91"/>
  </r>
  <r>
    <x v="95"/>
    <x v="92"/>
  </r>
  <r>
    <x v="96"/>
    <x v="93"/>
  </r>
  <r>
    <x v="97"/>
    <x v="58"/>
  </r>
  <r>
    <x v="98"/>
    <x v="94"/>
  </r>
  <r>
    <x v="99"/>
    <x v="95"/>
  </r>
  <r>
    <x v="100"/>
    <x v="53"/>
  </r>
  <r>
    <x v="101"/>
    <x v="96"/>
  </r>
  <r>
    <x v="102"/>
    <x v="97"/>
  </r>
  <r>
    <x v="103"/>
    <x v="98"/>
  </r>
  <r>
    <x v="104"/>
    <x v="99"/>
  </r>
  <r>
    <x v="105"/>
    <x v="100"/>
  </r>
  <r>
    <x v="106"/>
    <x v="101"/>
  </r>
  <r>
    <x v="107"/>
    <x v="28"/>
  </r>
  <r>
    <x v="108"/>
    <x v="102"/>
  </r>
  <r>
    <x v="109"/>
    <x v="103"/>
  </r>
  <r>
    <x v="110"/>
    <x v="104"/>
  </r>
  <r>
    <x v="111"/>
    <x v="105"/>
  </r>
  <r>
    <x v="112"/>
    <x v="106"/>
  </r>
  <r>
    <x v="113"/>
    <x v="31"/>
  </r>
  <r>
    <x v="114"/>
    <x v="107"/>
  </r>
  <r>
    <x v="115"/>
    <x v="108"/>
  </r>
  <r>
    <x v="116"/>
    <x v="109"/>
  </r>
  <r>
    <x v="117"/>
    <x v="110"/>
  </r>
  <r>
    <x v="118"/>
    <x v="111"/>
  </r>
  <r>
    <x v="119"/>
    <x v="26"/>
  </r>
  <r>
    <x v="120"/>
    <x v="112"/>
  </r>
  <r>
    <x v="121"/>
    <x v="113"/>
  </r>
  <r>
    <x v="122"/>
    <x v="114"/>
  </r>
  <r>
    <x v="123"/>
    <x v="115"/>
  </r>
  <r>
    <x v="124"/>
    <x v="116"/>
  </r>
  <r>
    <x v="125"/>
    <x v="117"/>
  </r>
  <r>
    <x v="126"/>
    <x v="118"/>
  </r>
  <r>
    <x v="127"/>
    <x v="119"/>
  </r>
  <r>
    <x v="128"/>
    <x v="120"/>
  </r>
  <r>
    <x v="129"/>
    <x v="121"/>
  </r>
  <r>
    <x v="130"/>
    <x v="122"/>
  </r>
  <r>
    <x v="131"/>
    <x v="123"/>
  </r>
  <r>
    <x v="132"/>
    <x v="124"/>
  </r>
  <r>
    <x v="133"/>
    <x v="125"/>
  </r>
  <r>
    <x v="134"/>
    <x v="126"/>
  </r>
  <r>
    <x v="135"/>
    <x v="127"/>
  </r>
  <r>
    <x v="136"/>
    <x v="128"/>
  </r>
  <r>
    <x v="137"/>
    <x v="129"/>
  </r>
  <r>
    <x v="138"/>
    <x v="88"/>
  </r>
  <r>
    <x v="139"/>
    <x v="130"/>
  </r>
  <r>
    <x v="140"/>
    <x v="131"/>
  </r>
  <r>
    <x v="141"/>
    <x v="132"/>
  </r>
  <r>
    <x v="142"/>
    <x v="133"/>
  </r>
  <r>
    <x v="143"/>
    <x v="134"/>
  </r>
  <r>
    <x v="144"/>
    <x v="135"/>
  </r>
  <r>
    <x v="145"/>
    <x v="136"/>
  </r>
  <r>
    <x v="146"/>
    <x v="137"/>
  </r>
  <r>
    <x v="147"/>
    <x v="138"/>
  </r>
  <r>
    <x v="148"/>
    <x v="139"/>
  </r>
  <r>
    <x v="149"/>
    <x v="140"/>
  </r>
  <r>
    <x v="150"/>
    <x v="141"/>
  </r>
  <r>
    <x v="151"/>
    <x v="142"/>
  </r>
  <r>
    <x v="152"/>
    <x v="143"/>
  </r>
  <r>
    <x v="153"/>
    <x v="144"/>
  </r>
  <r>
    <x v="154"/>
    <x v="145"/>
  </r>
  <r>
    <x v="155"/>
    <x v="146"/>
  </r>
  <r>
    <x v="156"/>
    <x v="147"/>
  </r>
  <r>
    <x v="157"/>
    <x v="148"/>
  </r>
  <r>
    <x v="158"/>
    <x v="149"/>
  </r>
  <r>
    <x v="159"/>
    <x v="150"/>
  </r>
  <r>
    <x v="160"/>
    <x v="151"/>
  </r>
  <r>
    <x v="161"/>
    <x v="152"/>
  </r>
  <r>
    <x v="162"/>
    <x v="153"/>
  </r>
  <r>
    <x v="163"/>
    <x v="154"/>
  </r>
  <r>
    <x v="164"/>
    <x v="153"/>
  </r>
  <r>
    <x v="165"/>
    <x v="155"/>
  </r>
  <r>
    <x v="166"/>
    <x v="156"/>
  </r>
  <r>
    <x v="167"/>
    <x v="157"/>
  </r>
  <r>
    <x v="168"/>
    <x v="158"/>
  </r>
  <r>
    <x v="169"/>
    <x v="159"/>
  </r>
  <r>
    <x v="170"/>
    <x v="160"/>
  </r>
  <r>
    <x v="171"/>
    <x v="18"/>
  </r>
  <r>
    <x v="172"/>
    <x v="161"/>
  </r>
  <r>
    <x v="173"/>
    <x v="162"/>
  </r>
  <r>
    <x v="174"/>
    <x v="163"/>
  </r>
  <r>
    <x v="175"/>
    <x v="164"/>
  </r>
  <r>
    <x v="176"/>
    <x v="165"/>
  </r>
  <r>
    <x v="177"/>
    <x v="166"/>
  </r>
  <r>
    <x v="178"/>
    <x v="167"/>
  </r>
  <r>
    <x v="179"/>
    <x v="168"/>
  </r>
  <r>
    <x v="180"/>
    <x v="98"/>
  </r>
  <r>
    <x v="181"/>
    <x v="169"/>
  </r>
  <r>
    <x v="182"/>
    <x v="170"/>
  </r>
  <r>
    <x v="183"/>
    <x v="171"/>
  </r>
  <r>
    <x v="184"/>
    <x v="172"/>
  </r>
  <r>
    <x v="185"/>
    <x v="173"/>
  </r>
  <r>
    <x v="186"/>
    <x v="174"/>
  </r>
  <r>
    <x v="187"/>
    <x v="175"/>
  </r>
  <r>
    <x v="188"/>
    <x v="176"/>
  </r>
  <r>
    <x v="189"/>
    <x v="177"/>
  </r>
  <r>
    <x v="190"/>
    <x v="178"/>
  </r>
  <r>
    <x v="191"/>
    <x v="179"/>
  </r>
  <r>
    <x v="192"/>
    <x v="180"/>
  </r>
  <r>
    <x v="193"/>
    <x v="181"/>
  </r>
  <r>
    <x v="194"/>
    <x v="86"/>
  </r>
  <r>
    <x v="195"/>
    <x v="182"/>
  </r>
  <r>
    <x v="196"/>
    <x v="183"/>
  </r>
  <r>
    <x v="197"/>
    <x v="184"/>
  </r>
  <r>
    <x v="198"/>
    <x v="100"/>
  </r>
  <r>
    <x v="199"/>
    <x v="185"/>
  </r>
  <r>
    <x v="200"/>
    <x v="186"/>
  </r>
  <r>
    <x v="201"/>
    <x v="187"/>
  </r>
  <r>
    <x v="202"/>
    <x v="188"/>
  </r>
  <r>
    <x v="203"/>
    <x v="189"/>
  </r>
  <r>
    <x v="204"/>
    <x v="190"/>
  </r>
  <r>
    <x v="205"/>
    <x v="28"/>
  </r>
  <r>
    <x v="206"/>
    <x v="191"/>
  </r>
  <r>
    <x v="207"/>
    <x v="192"/>
  </r>
  <r>
    <x v="208"/>
    <x v="193"/>
  </r>
  <r>
    <x v="209"/>
    <x v="28"/>
  </r>
  <r>
    <x v="210"/>
    <x v="194"/>
  </r>
  <r>
    <x v="211"/>
    <x v="195"/>
  </r>
  <r>
    <x v="212"/>
    <x v="196"/>
  </r>
  <r>
    <x v="213"/>
    <x v="197"/>
  </r>
  <r>
    <x v="214"/>
    <x v="180"/>
  </r>
  <r>
    <x v="215"/>
    <x v="198"/>
  </r>
  <r>
    <x v="216"/>
    <x v="199"/>
  </r>
  <r>
    <x v="217"/>
    <x v="200"/>
  </r>
  <r>
    <x v="218"/>
    <x v="201"/>
  </r>
  <r>
    <x v="219"/>
    <x v="202"/>
  </r>
  <r>
    <x v="220"/>
    <x v="54"/>
  </r>
  <r>
    <x v="221"/>
    <x v="203"/>
  </r>
  <r>
    <x v="222"/>
    <x v="204"/>
  </r>
  <r>
    <x v="223"/>
    <x v="205"/>
  </r>
  <r>
    <x v="224"/>
    <x v="206"/>
  </r>
  <r>
    <x v="225"/>
    <x v="54"/>
  </r>
  <r>
    <x v="226"/>
    <x v="207"/>
  </r>
  <r>
    <x v="227"/>
    <x v="12"/>
  </r>
  <r>
    <x v="228"/>
    <x v="208"/>
  </r>
  <r>
    <x v="229"/>
    <x v="209"/>
  </r>
  <r>
    <x v="230"/>
    <x v="210"/>
  </r>
  <r>
    <x v="231"/>
    <x v="211"/>
  </r>
  <r>
    <x v="232"/>
    <x v="212"/>
  </r>
  <r>
    <x v="233"/>
    <x v="213"/>
  </r>
  <r>
    <x v="234"/>
    <x v="151"/>
  </r>
  <r>
    <x v="235"/>
    <x v="214"/>
  </r>
  <r>
    <x v="236"/>
    <x v="215"/>
  </r>
  <r>
    <x v="237"/>
    <x v="216"/>
  </r>
  <r>
    <x v="238"/>
    <x v="217"/>
  </r>
  <r>
    <x v="239"/>
    <x v="218"/>
  </r>
  <r>
    <x v="240"/>
    <x v="219"/>
  </r>
  <r>
    <x v="241"/>
    <x v="11"/>
  </r>
  <r>
    <x v="242"/>
    <x v="185"/>
  </r>
  <r>
    <x v="243"/>
    <x v="220"/>
  </r>
  <r>
    <x v="244"/>
    <x v="60"/>
  </r>
  <r>
    <x v="245"/>
    <x v="221"/>
  </r>
  <r>
    <x v="246"/>
    <x v="222"/>
  </r>
  <r>
    <x v="247"/>
    <x v="216"/>
  </r>
  <r>
    <x v="248"/>
    <x v="223"/>
  </r>
  <r>
    <x v="249"/>
    <x v="224"/>
  </r>
  <r>
    <x v="250"/>
    <x v="225"/>
  </r>
  <r>
    <x v="251"/>
    <x v="226"/>
  </r>
  <r>
    <x v="252"/>
    <x v="193"/>
  </r>
  <r>
    <x v="253"/>
    <x v="201"/>
  </r>
  <r>
    <x v="254"/>
    <x v="227"/>
  </r>
  <r>
    <x v="255"/>
    <x v="228"/>
  </r>
  <r>
    <x v="256"/>
    <x v="229"/>
  </r>
  <r>
    <x v="257"/>
    <x v="230"/>
  </r>
  <r>
    <x v="258"/>
    <x v="231"/>
  </r>
  <r>
    <x v="259"/>
    <x v="232"/>
  </r>
  <r>
    <x v="260"/>
    <x v="233"/>
  </r>
  <r>
    <x v="261"/>
    <x v="234"/>
  </r>
  <r>
    <x v="262"/>
    <x v="235"/>
  </r>
  <r>
    <x v="263"/>
    <x v="236"/>
  </r>
  <r>
    <x v="264"/>
    <x v="237"/>
  </r>
  <r>
    <x v="265"/>
    <x v="238"/>
  </r>
  <r>
    <x v="266"/>
    <x v="239"/>
  </r>
  <r>
    <x v="267"/>
    <x v="240"/>
  </r>
  <r>
    <x v="268"/>
    <x v="241"/>
  </r>
  <r>
    <x v="269"/>
    <x v="242"/>
  </r>
  <r>
    <x v="270"/>
    <x v="243"/>
  </r>
  <r>
    <x v="271"/>
    <x v="244"/>
  </r>
  <r>
    <x v="272"/>
    <x v="245"/>
  </r>
  <r>
    <x v="273"/>
    <x v="246"/>
  </r>
  <r>
    <x v="274"/>
    <x v="247"/>
  </r>
  <r>
    <x v="275"/>
    <x v="171"/>
  </r>
  <r>
    <x v="276"/>
    <x v="248"/>
  </r>
  <r>
    <x v="277"/>
    <x v="249"/>
  </r>
  <r>
    <x v="278"/>
    <x v="250"/>
  </r>
  <r>
    <x v="279"/>
    <x v="251"/>
  </r>
  <r>
    <x v="280"/>
    <x v="252"/>
  </r>
  <r>
    <x v="281"/>
    <x v="253"/>
  </r>
  <r>
    <x v="282"/>
    <x v="254"/>
  </r>
  <r>
    <x v="283"/>
    <x v="255"/>
  </r>
  <r>
    <x v="284"/>
    <x v="256"/>
  </r>
  <r>
    <x v="285"/>
    <x v="257"/>
  </r>
  <r>
    <x v="286"/>
    <x v="185"/>
  </r>
  <r>
    <x v="287"/>
    <x v="127"/>
  </r>
  <r>
    <x v="288"/>
    <x v="258"/>
  </r>
  <r>
    <x v="289"/>
    <x v="259"/>
  </r>
  <r>
    <x v="290"/>
    <x v="260"/>
  </r>
  <r>
    <x v="291"/>
    <x v="261"/>
  </r>
  <r>
    <x v="292"/>
    <x v="262"/>
  </r>
  <r>
    <x v="293"/>
    <x v="263"/>
  </r>
  <r>
    <x v="294"/>
    <x v="264"/>
  </r>
  <r>
    <x v="295"/>
    <x v="265"/>
  </r>
  <r>
    <x v="296"/>
    <x v="266"/>
  </r>
  <r>
    <x v="297"/>
    <x v="267"/>
  </r>
  <r>
    <x v="298"/>
    <x v="268"/>
  </r>
  <r>
    <x v="299"/>
    <x v="65"/>
  </r>
  <r>
    <x v="300"/>
    <x v="269"/>
  </r>
  <r>
    <x v="301"/>
    <x v="112"/>
  </r>
  <r>
    <x v="302"/>
    <x v="270"/>
  </r>
  <r>
    <x v="303"/>
    <x v="271"/>
  </r>
  <r>
    <x v="304"/>
    <x v="272"/>
  </r>
  <r>
    <x v="305"/>
    <x v="105"/>
  </r>
  <r>
    <x v="306"/>
    <x v="273"/>
  </r>
  <r>
    <x v="307"/>
    <x v="274"/>
  </r>
  <r>
    <x v="308"/>
    <x v="275"/>
  </r>
  <r>
    <x v="309"/>
    <x v="276"/>
  </r>
  <r>
    <x v="310"/>
    <x v="277"/>
  </r>
  <r>
    <x v="311"/>
    <x v="278"/>
  </r>
  <r>
    <x v="312"/>
    <x v="279"/>
  </r>
  <r>
    <x v="313"/>
    <x v="280"/>
  </r>
  <r>
    <x v="314"/>
    <x v="18"/>
  </r>
  <r>
    <x v="315"/>
    <x v="281"/>
  </r>
  <r>
    <x v="316"/>
    <x v="282"/>
  </r>
  <r>
    <x v="317"/>
    <x v="85"/>
  </r>
  <r>
    <x v="318"/>
    <x v="283"/>
  </r>
  <r>
    <x v="319"/>
    <x v="284"/>
  </r>
  <r>
    <x v="320"/>
    <x v="184"/>
  </r>
  <r>
    <x v="321"/>
    <x v="112"/>
  </r>
  <r>
    <x v="322"/>
    <x v="285"/>
  </r>
  <r>
    <x v="323"/>
    <x v="286"/>
  </r>
  <r>
    <x v="324"/>
    <x v="100"/>
  </r>
  <r>
    <x v="325"/>
    <x v="112"/>
  </r>
  <r>
    <x v="326"/>
    <x v="287"/>
  </r>
  <r>
    <x v="327"/>
    <x v="260"/>
  </r>
  <r>
    <x v="328"/>
    <x v="288"/>
  </r>
  <r>
    <x v="329"/>
    <x v="289"/>
  </r>
  <r>
    <x v="330"/>
    <x v="290"/>
  </r>
  <r>
    <x v="331"/>
    <x v="112"/>
  </r>
  <r>
    <x v="332"/>
    <x v="291"/>
  </r>
  <r>
    <x v="333"/>
    <x v="292"/>
  </r>
  <r>
    <x v="334"/>
    <x v="293"/>
  </r>
  <r>
    <x v="335"/>
    <x v="294"/>
  </r>
  <r>
    <x v="336"/>
    <x v="295"/>
  </r>
  <r>
    <x v="337"/>
    <x v="28"/>
  </r>
  <r>
    <x v="338"/>
    <x v="296"/>
  </r>
  <r>
    <x v="339"/>
    <x v="297"/>
  </r>
  <r>
    <x v="340"/>
    <x v="241"/>
  </r>
  <r>
    <x v="341"/>
    <x v="26"/>
  </r>
  <r>
    <x v="342"/>
    <x v="41"/>
  </r>
  <r>
    <x v="343"/>
    <x v="298"/>
  </r>
  <r>
    <x v="1"/>
    <x v="41"/>
  </r>
  <r>
    <x v="344"/>
    <x v="299"/>
  </r>
  <r>
    <x v="345"/>
    <x v="28"/>
  </r>
  <r>
    <x v="346"/>
    <x v="300"/>
  </r>
  <r>
    <x v="347"/>
    <x v="301"/>
  </r>
  <r>
    <x v="348"/>
    <x v="302"/>
  </r>
  <r>
    <x v="349"/>
    <x v="303"/>
  </r>
  <r>
    <x v="350"/>
    <x v="304"/>
  </r>
  <r>
    <x v="351"/>
    <x v="295"/>
  </r>
  <r>
    <x v="352"/>
    <x v="305"/>
  </r>
  <r>
    <x v="353"/>
    <x v="112"/>
  </r>
  <r>
    <x v="354"/>
    <x v="306"/>
  </r>
  <r>
    <x v="355"/>
    <x v="307"/>
  </r>
  <r>
    <x v="356"/>
    <x v="308"/>
  </r>
  <r>
    <x v="357"/>
    <x v="309"/>
  </r>
  <r>
    <x v="358"/>
    <x v="310"/>
  </r>
  <r>
    <x v="359"/>
    <x v="209"/>
  </r>
  <r>
    <x v="360"/>
    <x v="311"/>
  </r>
  <r>
    <x v="337"/>
    <x v="312"/>
  </r>
  <r>
    <x v="361"/>
    <x v="313"/>
  </r>
  <r>
    <x v="362"/>
    <x v="314"/>
  </r>
  <r>
    <x v="363"/>
    <x v="315"/>
  </r>
  <r>
    <x v="364"/>
    <x v="316"/>
  </r>
  <r>
    <x v="365"/>
    <x v="317"/>
  </r>
  <r>
    <x v="366"/>
    <x v="112"/>
  </r>
  <r>
    <x v="367"/>
    <x v="13"/>
  </r>
  <r>
    <x v="368"/>
    <x v="318"/>
  </r>
  <r>
    <x v="369"/>
    <x v="319"/>
  </r>
  <r>
    <x v="370"/>
    <x v="320"/>
  </r>
  <r>
    <x v="371"/>
    <x v="321"/>
  </r>
  <r>
    <x v="372"/>
    <x v="322"/>
  </r>
  <r>
    <x v="373"/>
    <x v="323"/>
  </r>
  <r>
    <x v="374"/>
    <x v="324"/>
  </r>
  <r>
    <x v="375"/>
    <x v="325"/>
  </r>
  <r>
    <x v="376"/>
    <x v="326"/>
  </r>
  <r>
    <x v="342"/>
    <x v="327"/>
  </r>
  <r>
    <x v="377"/>
    <x v="328"/>
  </r>
  <r>
    <x v="378"/>
    <x v="329"/>
  </r>
  <r>
    <x v="322"/>
    <x v="330"/>
  </r>
  <r>
    <x v="379"/>
    <x v="300"/>
  </r>
  <r>
    <x v="380"/>
    <x v="331"/>
  </r>
  <r>
    <x v="381"/>
    <x v="28"/>
  </r>
  <r>
    <x v="382"/>
    <x v="332"/>
  </r>
  <r>
    <x v="383"/>
    <x v="333"/>
  </r>
  <r>
    <x v="384"/>
    <x v="334"/>
  </r>
  <r>
    <x v="385"/>
    <x v="335"/>
  </r>
  <r>
    <x v="386"/>
    <x v="336"/>
  </r>
  <r>
    <x v="387"/>
    <x v="337"/>
  </r>
  <r>
    <x v="388"/>
    <x v="338"/>
  </r>
  <r>
    <x v="389"/>
    <x v="339"/>
  </r>
  <r>
    <x v="390"/>
    <x v="340"/>
  </r>
  <r>
    <x v="391"/>
    <x v="341"/>
  </r>
  <r>
    <x v="392"/>
    <x v="342"/>
  </r>
  <r>
    <x v="393"/>
    <x v="343"/>
  </r>
  <r>
    <x v="394"/>
    <x v="344"/>
  </r>
  <r>
    <x v="395"/>
    <x v="345"/>
  </r>
  <r>
    <x v="396"/>
    <x v="346"/>
  </r>
  <r>
    <x v="397"/>
    <x v="347"/>
  </r>
  <r>
    <x v="398"/>
    <x v="348"/>
  </r>
  <r>
    <x v="399"/>
    <x v="0"/>
  </r>
  <r>
    <x v="400"/>
    <x v="349"/>
  </r>
  <r>
    <x v="401"/>
    <x v="350"/>
  </r>
  <r>
    <x v="402"/>
    <x v="351"/>
  </r>
  <r>
    <x v="403"/>
    <x v="352"/>
  </r>
  <r>
    <x v="404"/>
    <x v="353"/>
  </r>
  <r>
    <x v="405"/>
    <x v="55"/>
  </r>
  <r>
    <x v="406"/>
    <x v="337"/>
  </r>
  <r>
    <x v="407"/>
    <x v="354"/>
  </r>
  <r>
    <x v="408"/>
    <x v="355"/>
  </r>
  <r>
    <x v="409"/>
    <x v="356"/>
  </r>
  <r>
    <x v="410"/>
    <x v="108"/>
  </r>
  <r>
    <x v="411"/>
    <x v="245"/>
  </r>
  <r>
    <x v="412"/>
    <x v="357"/>
  </r>
  <r>
    <x v="413"/>
    <x v="358"/>
  </r>
  <r>
    <x v="414"/>
    <x v="359"/>
  </r>
  <r>
    <x v="415"/>
    <x v="360"/>
  </r>
  <r>
    <x v="416"/>
    <x v="361"/>
  </r>
  <r>
    <x v="417"/>
    <x v="18"/>
  </r>
  <r>
    <x v="418"/>
    <x v="362"/>
  </r>
  <r>
    <x v="419"/>
    <x v="363"/>
  </r>
  <r>
    <x v="420"/>
    <x v="26"/>
  </r>
  <r>
    <x v="421"/>
    <x v="364"/>
  </r>
  <r>
    <x v="422"/>
    <x v="296"/>
  </r>
  <r>
    <x v="423"/>
    <x v="365"/>
  </r>
  <r>
    <x v="424"/>
    <x v="366"/>
  </r>
  <r>
    <x v="425"/>
    <x v="367"/>
  </r>
  <r>
    <x v="426"/>
    <x v="302"/>
  </r>
  <r>
    <x v="427"/>
    <x v="368"/>
  </r>
  <r>
    <x v="428"/>
    <x v="369"/>
  </r>
  <r>
    <x v="429"/>
    <x v="370"/>
  </r>
  <r>
    <x v="430"/>
    <x v="26"/>
  </r>
  <r>
    <x v="431"/>
    <x v="371"/>
  </r>
  <r>
    <x v="432"/>
    <x v="372"/>
  </r>
  <r>
    <x v="433"/>
    <x v="373"/>
  </r>
  <r>
    <x v="434"/>
    <x v="374"/>
  </r>
  <r>
    <x v="435"/>
    <x v="375"/>
  </r>
  <r>
    <x v="436"/>
    <x v="376"/>
  </r>
  <r>
    <x v="437"/>
    <x v="377"/>
  </r>
  <r>
    <x v="438"/>
    <x v="340"/>
  </r>
  <r>
    <x v="439"/>
    <x v="378"/>
  </r>
  <r>
    <x v="440"/>
    <x v="379"/>
  </r>
  <r>
    <x v="441"/>
    <x v="318"/>
  </r>
  <r>
    <x v="442"/>
    <x v="352"/>
  </r>
  <r>
    <x v="443"/>
    <x v="380"/>
  </r>
  <r>
    <x v="444"/>
    <x v="381"/>
  </r>
  <r>
    <x v="445"/>
    <x v="382"/>
  </r>
  <r>
    <x v="446"/>
    <x v="383"/>
  </r>
  <r>
    <x v="447"/>
    <x v="384"/>
  </r>
  <r>
    <x v="448"/>
    <x v="385"/>
  </r>
  <r>
    <x v="449"/>
    <x v="386"/>
  </r>
  <r>
    <x v="450"/>
    <x v="387"/>
  </r>
  <r>
    <x v="451"/>
    <x v="388"/>
  </r>
  <r>
    <x v="452"/>
    <x v="71"/>
  </r>
  <r>
    <x v="453"/>
    <x v="155"/>
  </r>
  <r>
    <x v="454"/>
    <x v="306"/>
  </r>
  <r>
    <x v="455"/>
    <x v="210"/>
  </r>
  <r>
    <x v="456"/>
    <x v="389"/>
  </r>
  <r>
    <x v="457"/>
    <x v="390"/>
  </r>
  <r>
    <x v="458"/>
    <x v="391"/>
  </r>
  <r>
    <x v="459"/>
    <x v="28"/>
  </r>
  <r>
    <x v="460"/>
    <x v="392"/>
  </r>
  <r>
    <x v="461"/>
    <x v="393"/>
  </r>
  <r>
    <x v="462"/>
    <x v="393"/>
  </r>
  <r>
    <x v="463"/>
    <x v="394"/>
  </r>
  <r>
    <x v="464"/>
    <x v="379"/>
  </r>
  <r>
    <x v="465"/>
    <x v="395"/>
  </r>
  <r>
    <x v="466"/>
    <x v="396"/>
  </r>
  <r>
    <x v="467"/>
    <x v="397"/>
  </r>
  <r>
    <x v="468"/>
    <x v="398"/>
  </r>
  <r>
    <x v="469"/>
    <x v="399"/>
  </r>
  <r>
    <x v="470"/>
    <x v="400"/>
  </r>
  <r>
    <x v="471"/>
    <x v="401"/>
  </r>
  <r>
    <x v="472"/>
    <x v="402"/>
  </r>
  <r>
    <x v="473"/>
    <x v="56"/>
  </r>
  <r>
    <x v="474"/>
    <x v="403"/>
  </r>
  <r>
    <x v="475"/>
    <x v="404"/>
  </r>
  <r>
    <x v="476"/>
    <x v="405"/>
  </r>
  <r>
    <x v="477"/>
    <x v="175"/>
  </r>
  <r>
    <x v="478"/>
    <x v="268"/>
  </r>
  <r>
    <x v="479"/>
    <x v="406"/>
  </r>
  <r>
    <x v="480"/>
    <x v="110"/>
  </r>
  <r>
    <x v="481"/>
    <x v="121"/>
  </r>
  <r>
    <x v="482"/>
    <x v="364"/>
  </r>
  <r>
    <x v="483"/>
    <x v="407"/>
  </r>
  <r>
    <x v="484"/>
    <x v="408"/>
  </r>
  <r>
    <x v="485"/>
    <x v="103"/>
  </r>
  <r>
    <x v="486"/>
    <x v="409"/>
  </r>
  <r>
    <x v="487"/>
    <x v="410"/>
  </r>
  <r>
    <x v="488"/>
    <x v="34"/>
  </r>
  <r>
    <x v="489"/>
    <x v="411"/>
  </r>
  <r>
    <x v="490"/>
    <x v="412"/>
  </r>
  <r>
    <x v="491"/>
    <x v="89"/>
  </r>
  <r>
    <x v="492"/>
    <x v="174"/>
  </r>
  <r>
    <x v="493"/>
    <x v="413"/>
  </r>
  <r>
    <x v="494"/>
    <x v="414"/>
  </r>
  <r>
    <x v="495"/>
    <x v="375"/>
  </r>
  <r>
    <x v="496"/>
    <x v="415"/>
  </r>
  <r>
    <x v="497"/>
    <x v="416"/>
  </r>
  <r>
    <x v="498"/>
    <x v="417"/>
  </r>
  <r>
    <x v="499"/>
    <x v="418"/>
  </r>
  <r>
    <x v="500"/>
    <x v="419"/>
  </r>
  <r>
    <x v="501"/>
    <x v="420"/>
  </r>
  <r>
    <x v="502"/>
    <x v="421"/>
  </r>
  <r>
    <x v="503"/>
    <x v="422"/>
  </r>
  <r>
    <x v="418"/>
    <x v="423"/>
  </r>
  <r>
    <x v="475"/>
    <x v="424"/>
  </r>
  <r>
    <x v="504"/>
    <x v="425"/>
  </r>
  <r>
    <x v="505"/>
    <x v="426"/>
  </r>
  <r>
    <x v="506"/>
    <x v="427"/>
  </r>
  <r>
    <x v="507"/>
    <x v="428"/>
  </r>
  <r>
    <x v="508"/>
    <x v="54"/>
  </r>
  <r>
    <x v="509"/>
    <x v="429"/>
  </r>
  <r>
    <x v="510"/>
    <x v="430"/>
  </r>
  <r>
    <x v="511"/>
    <x v="175"/>
  </r>
  <r>
    <x v="512"/>
    <x v="431"/>
  </r>
  <r>
    <x v="513"/>
    <x v="240"/>
  </r>
  <r>
    <x v="514"/>
    <x v="28"/>
  </r>
  <r>
    <x v="515"/>
    <x v="432"/>
  </r>
  <r>
    <x v="516"/>
    <x v="433"/>
  </r>
  <r>
    <x v="517"/>
    <x v="434"/>
  </r>
  <r>
    <x v="518"/>
    <x v="112"/>
  </r>
  <r>
    <x v="519"/>
    <x v="435"/>
  </r>
  <r>
    <x v="520"/>
    <x v="436"/>
  </r>
  <r>
    <x v="521"/>
    <x v="437"/>
  </r>
  <r>
    <x v="522"/>
    <x v="438"/>
  </r>
  <r>
    <x v="523"/>
    <x v="439"/>
  </r>
  <r>
    <x v="524"/>
    <x v="440"/>
  </r>
  <r>
    <x v="525"/>
    <x v="441"/>
  </r>
  <r>
    <x v="526"/>
    <x v="442"/>
  </r>
  <r>
    <x v="527"/>
    <x v="268"/>
  </r>
  <r>
    <x v="528"/>
    <x v="443"/>
  </r>
  <r>
    <x v="529"/>
    <x v="444"/>
  </r>
  <r>
    <x v="530"/>
    <x v="445"/>
  </r>
  <r>
    <x v="531"/>
    <x v="446"/>
  </r>
  <r>
    <x v="532"/>
    <x v="447"/>
  </r>
  <r>
    <x v="533"/>
    <x v="448"/>
  </r>
  <r>
    <x v="534"/>
    <x v="394"/>
  </r>
  <r>
    <x v="535"/>
    <x v="17"/>
  </r>
  <r>
    <x v="536"/>
    <x v="361"/>
  </r>
  <r>
    <x v="537"/>
    <x v="449"/>
  </r>
  <r>
    <x v="538"/>
    <x v="450"/>
  </r>
  <r>
    <x v="539"/>
    <x v="451"/>
  </r>
  <r>
    <x v="540"/>
    <x v="452"/>
  </r>
  <r>
    <x v="541"/>
    <x v="453"/>
  </r>
  <r>
    <x v="542"/>
    <x v="454"/>
  </r>
  <r>
    <x v="543"/>
    <x v="455"/>
  </r>
  <r>
    <x v="544"/>
    <x v="456"/>
  </r>
  <r>
    <x v="545"/>
    <x v="457"/>
  </r>
  <r>
    <x v="546"/>
    <x v="458"/>
  </r>
  <r>
    <x v="547"/>
    <x v="459"/>
  </r>
  <r>
    <x v="548"/>
    <x v="460"/>
  </r>
  <r>
    <x v="549"/>
    <x v="461"/>
  </r>
  <r>
    <x v="550"/>
    <x v="462"/>
  </r>
  <r>
    <x v="551"/>
    <x v="463"/>
  </r>
  <r>
    <x v="552"/>
    <x v="464"/>
  </r>
  <r>
    <x v="553"/>
    <x v="425"/>
  </r>
  <r>
    <x v="554"/>
    <x v="465"/>
  </r>
  <r>
    <x v="555"/>
    <x v="466"/>
  </r>
  <r>
    <x v="556"/>
    <x v="467"/>
  </r>
  <r>
    <x v="557"/>
    <x v="425"/>
  </r>
  <r>
    <x v="558"/>
    <x v="468"/>
  </r>
  <r>
    <x v="559"/>
    <x v="280"/>
  </r>
  <r>
    <x v="560"/>
    <x v="469"/>
  </r>
  <r>
    <x v="561"/>
    <x v="470"/>
  </r>
  <r>
    <x v="562"/>
    <x v="471"/>
  </r>
  <r>
    <x v="563"/>
    <x v="472"/>
  </r>
  <r>
    <x v="564"/>
    <x v="473"/>
  </r>
  <r>
    <x v="565"/>
    <x v="425"/>
  </r>
  <r>
    <x v="566"/>
    <x v="474"/>
  </r>
  <r>
    <x v="567"/>
    <x v="475"/>
  </r>
  <r>
    <x v="568"/>
    <x v="49"/>
  </r>
  <r>
    <x v="569"/>
    <x v="476"/>
  </r>
  <r>
    <x v="570"/>
    <x v="342"/>
  </r>
  <r>
    <x v="571"/>
    <x v="246"/>
  </r>
  <r>
    <x v="572"/>
    <x v="477"/>
  </r>
  <r>
    <x v="573"/>
    <x v="478"/>
  </r>
  <r>
    <x v="574"/>
    <x v="479"/>
  </r>
  <r>
    <x v="575"/>
    <x v="480"/>
  </r>
  <r>
    <x v="576"/>
    <x v="51"/>
  </r>
  <r>
    <x v="577"/>
    <x v="210"/>
  </r>
  <r>
    <x v="578"/>
    <x v="481"/>
  </r>
  <r>
    <x v="579"/>
    <x v="42"/>
  </r>
  <r>
    <x v="580"/>
    <x v="401"/>
  </r>
  <r>
    <x v="212"/>
    <x v="482"/>
  </r>
  <r>
    <x v="581"/>
    <x v="483"/>
  </r>
  <r>
    <x v="582"/>
    <x v="484"/>
  </r>
  <r>
    <x v="583"/>
    <x v="485"/>
  </r>
  <r>
    <x v="584"/>
    <x v="61"/>
  </r>
  <r>
    <x v="585"/>
    <x v="486"/>
  </r>
  <r>
    <x v="586"/>
    <x v="487"/>
  </r>
  <r>
    <x v="587"/>
    <x v="488"/>
  </r>
  <r>
    <x v="588"/>
    <x v="489"/>
  </r>
  <r>
    <x v="589"/>
    <x v="490"/>
  </r>
  <r>
    <x v="590"/>
    <x v="491"/>
  </r>
  <r>
    <x v="591"/>
    <x v="341"/>
  </r>
  <r>
    <x v="592"/>
    <x v="80"/>
  </r>
  <r>
    <x v="593"/>
    <x v="110"/>
  </r>
  <r>
    <x v="594"/>
    <x v="207"/>
  </r>
  <r>
    <x v="595"/>
    <x v="492"/>
  </r>
  <r>
    <x v="596"/>
    <x v="493"/>
  </r>
  <r>
    <x v="597"/>
    <x v="494"/>
  </r>
  <r>
    <x v="598"/>
    <x v="495"/>
  </r>
  <r>
    <x v="599"/>
    <x v="496"/>
  </r>
  <r>
    <x v="600"/>
    <x v="329"/>
  </r>
  <r>
    <x v="601"/>
    <x v="53"/>
  </r>
  <r>
    <x v="602"/>
    <x v="497"/>
  </r>
  <r>
    <x v="603"/>
    <x v="483"/>
  </r>
  <r>
    <x v="146"/>
    <x v="498"/>
  </r>
  <r>
    <x v="604"/>
    <x v="499"/>
  </r>
  <r>
    <x v="605"/>
    <x v="500"/>
  </r>
  <r>
    <x v="606"/>
    <x v="501"/>
  </r>
  <r>
    <x v="607"/>
    <x v="274"/>
  </r>
  <r>
    <x v="608"/>
    <x v="502"/>
  </r>
  <r>
    <x v="609"/>
    <x v="503"/>
  </r>
  <r>
    <x v="610"/>
    <x v="112"/>
  </r>
  <r>
    <x v="611"/>
    <x v="54"/>
  </r>
  <r>
    <x v="612"/>
    <x v="504"/>
  </r>
  <r>
    <x v="613"/>
    <x v="51"/>
  </r>
  <r>
    <x v="614"/>
    <x v="505"/>
  </r>
  <r>
    <x v="615"/>
    <x v="110"/>
  </r>
  <r>
    <x v="616"/>
    <x v="506"/>
  </r>
  <r>
    <x v="617"/>
    <x v="495"/>
  </r>
  <r>
    <x v="618"/>
    <x v="464"/>
  </r>
  <r>
    <x v="619"/>
    <x v="507"/>
  </r>
  <r>
    <x v="620"/>
    <x v="508"/>
  </r>
  <r>
    <x v="621"/>
    <x v="509"/>
  </r>
  <r>
    <x v="622"/>
    <x v="28"/>
  </r>
  <r>
    <x v="623"/>
    <x v="510"/>
  </r>
  <r>
    <x v="300"/>
    <x v="105"/>
  </r>
  <r>
    <x v="624"/>
    <x v="88"/>
  </r>
  <r>
    <x v="625"/>
    <x v="284"/>
  </r>
  <r>
    <x v="626"/>
    <x v="511"/>
  </r>
  <r>
    <x v="300"/>
    <x v="384"/>
  </r>
  <r>
    <x v="627"/>
    <x v="486"/>
  </r>
  <r>
    <x v="628"/>
    <x v="512"/>
  </r>
  <r>
    <x v="629"/>
    <x v="513"/>
  </r>
  <r>
    <x v="630"/>
    <x v="210"/>
  </r>
  <r>
    <x v="631"/>
    <x v="514"/>
  </r>
  <r>
    <x v="632"/>
    <x v="515"/>
  </r>
  <r>
    <x v="633"/>
    <x v="80"/>
  </r>
  <r>
    <x v="634"/>
    <x v="516"/>
  </r>
  <r>
    <x v="635"/>
    <x v="425"/>
  </r>
  <r>
    <x v="636"/>
    <x v="517"/>
  </r>
  <r>
    <x v="637"/>
    <x v="518"/>
  </r>
  <r>
    <x v="638"/>
    <x v="519"/>
  </r>
  <r>
    <x v="639"/>
    <x v="520"/>
  </r>
  <r>
    <x v="640"/>
    <x v="521"/>
  </r>
  <r>
    <x v="641"/>
    <x v="522"/>
  </r>
  <r>
    <x v="642"/>
    <x v="523"/>
  </r>
  <r>
    <x v="643"/>
    <x v="268"/>
  </r>
  <r>
    <x v="644"/>
    <x v="138"/>
  </r>
  <r>
    <x v="645"/>
    <x v="524"/>
  </r>
  <r>
    <x v="646"/>
    <x v="525"/>
  </r>
  <r>
    <x v="647"/>
    <x v="526"/>
  </r>
  <r>
    <x v="648"/>
    <x v="527"/>
  </r>
  <r>
    <x v="649"/>
    <x v="528"/>
  </r>
  <r>
    <x v="650"/>
    <x v="529"/>
  </r>
  <r>
    <x v="651"/>
    <x v="199"/>
  </r>
  <r>
    <x v="652"/>
    <x v="345"/>
  </r>
  <r>
    <x v="653"/>
    <x v="530"/>
  </r>
  <r>
    <x v="654"/>
    <x v="531"/>
  </r>
  <r>
    <x v="655"/>
    <x v="532"/>
  </r>
  <r>
    <x v="300"/>
    <x v="533"/>
  </r>
  <r>
    <x v="656"/>
    <x v="534"/>
  </r>
  <r>
    <x v="657"/>
    <x v="535"/>
  </r>
  <r>
    <x v="658"/>
    <x v="93"/>
  </r>
  <r>
    <x v="659"/>
    <x v="536"/>
  </r>
  <r>
    <x v="660"/>
    <x v="537"/>
  </r>
  <r>
    <x v="661"/>
    <x v="538"/>
  </r>
  <r>
    <x v="662"/>
    <x v="539"/>
  </r>
  <r>
    <x v="663"/>
    <x v="540"/>
  </r>
  <r>
    <x v="664"/>
    <x v="295"/>
  </r>
  <r>
    <x v="665"/>
    <x v="28"/>
  </r>
  <r>
    <x v="666"/>
    <x v="541"/>
  </r>
  <r>
    <x v="667"/>
    <x v="542"/>
  </r>
  <r>
    <x v="668"/>
    <x v="543"/>
  </r>
  <r>
    <x v="669"/>
    <x v="544"/>
  </r>
  <r>
    <x v="670"/>
    <x v="545"/>
  </r>
  <r>
    <x v="671"/>
    <x v="546"/>
  </r>
  <r>
    <x v="672"/>
    <x v="547"/>
  </r>
  <r>
    <x v="67"/>
    <x v="183"/>
  </r>
  <r>
    <x v="673"/>
    <x v="548"/>
  </r>
  <r>
    <x v="674"/>
    <x v="172"/>
  </r>
  <r>
    <x v="675"/>
    <x v="28"/>
  </r>
  <r>
    <x v="676"/>
    <x v="268"/>
  </r>
  <r>
    <x v="677"/>
    <x v="549"/>
  </r>
  <r>
    <x v="678"/>
    <x v="550"/>
  </r>
  <r>
    <x v="679"/>
    <x v="551"/>
  </r>
  <r>
    <x v="680"/>
    <x v="477"/>
  </r>
  <r>
    <x v="681"/>
    <x v="552"/>
  </r>
  <r>
    <x v="682"/>
    <x v="553"/>
  </r>
  <r>
    <x v="683"/>
    <x v="28"/>
  </r>
  <r>
    <x v="678"/>
    <x v="85"/>
  </r>
  <r>
    <x v="684"/>
    <x v="28"/>
  </r>
  <r>
    <x v="685"/>
    <x v="554"/>
  </r>
  <r>
    <x v="686"/>
    <x v="315"/>
  </r>
  <r>
    <x v="687"/>
    <x v="476"/>
  </r>
  <r>
    <x v="688"/>
    <x v="470"/>
  </r>
  <r>
    <x v="689"/>
    <x v="555"/>
  </r>
  <r>
    <x v="690"/>
    <x v="309"/>
  </r>
  <r>
    <x v="691"/>
    <x v="503"/>
  </r>
  <r>
    <x v="692"/>
    <x v="556"/>
  </r>
  <r>
    <x v="693"/>
    <x v="557"/>
  </r>
  <r>
    <x v="694"/>
    <x v="558"/>
  </r>
  <r>
    <x v="695"/>
    <x v="559"/>
  </r>
  <r>
    <x v="696"/>
    <x v="210"/>
  </r>
  <r>
    <x v="697"/>
    <x v="560"/>
  </r>
  <r>
    <x v="698"/>
    <x v="561"/>
  </r>
  <r>
    <x v="699"/>
    <x v="172"/>
  </r>
  <r>
    <x v="273"/>
    <x v="562"/>
  </r>
  <r>
    <x v="700"/>
    <x v="45"/>
  </r>
  <r>
    <x v="701"/>
    <x v="563"/>
  </r>
  <r>
    <x v="702"/>
    <x v="175"/>
  </r>
  <r>
    <x v="703"/>
    <x v="122"/>
  </r>
  <r>
    <x v="704"/>
    <x v="564"/>
  </r>
  <r>
    <x v="705"/>
    <x v="565"/>
  </r>
  <r>
    <x v="706"/>
    <x v="528"/>
  </r>
  <r>
    <x v="342"/>
    <x v="566"/>
  </r>
  <r>
    <x v="707"/>
    <x v="268"/>
  </r>
  <r>
    <x v="708"/>
    <x v="567"/>
  </r>
  <r>
    <x v="709"/>
    <x v="522"/>
  </r>
  <r>
    <x v="710"/>
    <x v="28"/>
  </r>
  <r>
    <x v="711"/>
    <x v="568"/>
  </r>
  <r>
    <x v="712"/>
    <x v="88"/>
  </r>
  <r>
    <x v="713"/>
    <x v="569"/>
  </r>
  <r>
    <x v="714"/>
    <x v="13"/>
  </r>
  <r>
    <x v="715"/>
    <x v="570"/>
  </r>
  <r>
    <x v="716"/>
    <x v="571"/>
  </r>
  <r>
    <x v="717"/>
    <x v="207"/>
  </r>
  <r>
    <x v="718"/>
    <x v="542"/>
  </r>
  <r>
    <x v="719"/>
    <x v="268"/>
  </r>
  <r>
    <x v="720"/>
    <x v="572"/>
  </r>
  <r>
    <x v="721"/>
    <x v="573"/>
  </r>
  <r>
    <x v="722"/>
    <x v="241"/>
  </r>
  <r>
    <x v="723"/>
    <x v="574"/>
  </r>
  <r>
    <x v="724"/>
    <x v="575"/>
  </r>
  <r>
    <x v="725"/>
    <x v="44"/>
  </r>
  <r>
    <x v="726"/>
    <x v="576"/>
  </r>
  <r>
    <x v="727"/>
    <x v="577"/>
  </r>
  <r>
    <x v="728"/>
    <x v="578"/>
  </r>
  <r>
    <x v="729"/>
    <x v="193"/>
  </r>
  <r>
    <x v="730"/>
    <x v="268"/>
  </r>
  <r>
    <x v="731"/>
    <x v="579"/>
  </r>
  <r>
    <x v="732"/>
    <x v="478"/>
  </r>
  <r>
    <x v="733"/>
    <x v="425"/>
  </r>
  <r>
    <x v="734"/>
    <x v="580"/>
  </r>
  <r>
    <x v="735"/>
    <x v="491"/>
  </r>
  <r>
    <x v="736"/>
    <x v="581"/>
  </r>
  <r>
    <x v="737"/>
    <x v="582"/>
  </r>
  <r>
    <x v="738"/>
    <x v="583"/>
  </r>
  <r>
    <x v="739"/>
    <x v="584"/>
  </r>
  <r>
    <x v="740"/>
    <x v="585"/>
  </r>
  <r>
    <x v="604"/>
    <x v="586"/>
  </r>
  <r>
    <x v="741"/>
    <x v="556"/>
  </r>
  <r>
    <x v="742"/>
    <x v="67"/>
  </r>
  <r>
    <x v="743"/>
    <x v="587"/>
  </r>
  <r>
    <x v="744"/>
    <x v="588"/>
  </r>
  <r>
    <x v="745"/>
    <x v="589"/>
  </r>
  <r>
    <x v="746"/>
    <x v="479"/>
  </r>
  <r>
    <x v="747"/>
    <x v="590"/>
  </r>
  <r>
    <x v="748"/>
    <x v="99"/>
  </r>
  <r>
    <x v="749"/>
    <x v="591"/>
  </r>
  <r>
    <x v="750"/>
    <x v="592"/>
  </r>
  <r>
    <x v="751"/>
    <x v="593"/>
  </r>
  <r>
    <x v="752"/>
    <x v="594"/>
  </r>
  <r>
    <x v="753"/>
    <x v="518"/>
  </r>
  <r>
    <x v="754"/>
    <x v="55"/>
  </r>
  <r>
    <x v="755"/>
    <x v="595"/>
  </r>
  <r>
    <x v="756"/>
    <x v="596"/>
  </r>
  <r>
    <x v="757"/>
    <x v="115"/>
  </r>
  <r>
    <x v="758"/>
    <x v="597"/>
  </r>
  <r>
    <x v="759"/>
    <x v="598"/>
  </r>
  <r>
    <x v="760"/>
    <x v="599"/>
  </r>
  <r>
    <x v="761"/>
    <x v="600"/>
  </r>
  <r>
    <x v="762"/>
    <x v="601"/>
  </r>
  <r>
    <x v="763"/>
    <x v="602"/>
  </r>
  <r>
    <x v="764"/>
    <x v="603"/>
  </r>
  <r>
    <x v="765"/>
    <x v="604"/>
  </r>
  <r>
    <x v="766"/>
    <x v="112"/>
  </r>
  <r>
    <x v="767"/>
    <x v="605"/>
  </r>
  <r>
    <x v="768"/>
    <x v="121"/>
  </r>
  <r>
    <x v="769"/>
    <x v="606"/>
  </r>
  <r>
    <x v="770"/>
    <x v="80"/>
  </r>
  <r>
    <x v="771"/>
    <x v="607"/>
  </r>
  <r>
    <x v="772"/>
    <x v="322"/>
  </r>
  <r>
    <x v="773"/>
    <x v="608"/>
  </r>
  <r>
    <x v="774"/>
    <x v="340"/>
  </r>
  <r>
    <x v="775"/>
    <x v="315"/>
  </r>
  <r>
    <x v="776"/>
    <x v="28"/>
  </r>
  <r>
    <x v="777"/>
    <x v="170"/>
  </r>
  <r>
    <x v="778"/>
    <x v="332"/>
  </r>
  <r>
    <x v="779"/>
    <x v="260"/>
  </r>
  <r>
    <x v="780"/>
    <x v="609"/>
  </r>
  <r>
    <x v="781"/>
    <x v="185"/>
  </r>
  <r>
    <x v="782"/>
    <x v="610"/>
  </r>
  <r>
    <x v="783"/>
    <x v="611"/>
  </r>
  <r>
    <x v="784"/>
    <x v="612"/>
  </r>
  <r>
    <x v="785"/>
    <x v="613"/>
  </r>
  <r>
    <x v="786"/>
    <x v="516"/>
  </r>
  <r>
    <x v="787"/>
    <x v="614"/>
  </r>
  <r>
    <x v="788"/>
    <x v="615"/>
  </r>
  <r>
    <x v="789"/>
    <x v="616"/>
  </r>
  <r>
    <x v="790"/>
    <x v="617"/>
  </r>
  <r>
    <x v="791"/>
    <x v="605"/>
  </r>
  <r>
    <x v="792"/>
    <x v="618"/>
  </r>
  <r>
    <x v="793"/>
    <x v="619"/>
  </r>
  <r>
    <x v="794"/>
    <x v="489"/>
  </r>
  <r>
    <x v="795"/>
    <x v="620"/>
  </r>
  <r>
    <x v="796"/>
    <x v="621"/>
  </r>
  <r>
    <x v="634"/>
    <x v="236"/>
  </r>
  <r>
    <x v="797"/>
    <x v="622"/>
  </r>
  <r>
    <x v="798"/>
    <x v="623"/>
  </r>
  <r>
    <x v="799"/>
    <x v="624"/>
  </r>
  <r>
    <x v="406"/>
    <x v="404"/>
  </r>
  <r>
    <x v="800"/>
    <x v="534"/>
  </r>
  <r>
    <x v="801"/>
    <x v="625"/>
  </r>
  <r>
    <x v="379"/>
    <x v="108"/>
  </r>
  <r>
    <x v="802"/>
    <x v="112"/>
  </r>
  <r>
    <x v="803"/>
    <x v="626"/>
  </r>
  <r>
    <x v="804"/>
    <x v="387"/>
  </r>
  <r>
    <x v="805"/>
    <x v="627"/>
  </r>
  <r>
    <x v="806"/>
    <x v="628"/>
  </r>
  <r>
    <x v="807"/>
    <x v="629"/>
  </r>
  <r>
    <x v="808"/>
    <x v="630"/>
  </r>
  <r>
    <x v="809"/>
    <x v="275"/>
  </r>
  <r>
    <x v="810"/>
    <x v="34"/>
  </r>
  <r>
    <x v="811"/>
    <x v="631"/>
  </r>
  <r>
    <x v="812"/>
    <x v="241"/>
  </r>
  <r>
    <x v="813"/>
    <x v="632"/>
  </r>
  <r>
    <x v="814"/>
    <x v="633"/>
  </r>
  <r>
    <x v="815"/>
    <x v="516"/>
  </r>
  <r>
    <x v="113"/>
    <x v="179"/>
  </r>
  <r>
    <x v="816"/>
    <x v="634"/>
  </r>
  <r>
    <x v="817"/>
    <x v="635"/>
  </r>
  <r>
    <x v="818"/>
    <x v="636"/>
  </r>
  <r>
    <x v="819"/>
    <x v="637"/>
  </r>
  <r>
    <x v="820"/>
    <x v="28"/>
  </r>
  <r>
    <x v="821"/>
    <x v="638"/>
  </r>
  <r>
    <x v="822"/>
    <x v="639"/>
  </r>
  <r>
    <x v="823"/>
    <x v="41"/>
  </r>
  <r>
    <x v="824"/>
    <x v="640"/>
  </r>
  <r>
    <x v="825"/>
    <x v="641"/>
  </r>
  <r>
    <x v="826"/>
    <x v="642"/>
  </r>
  <r>
    <x v="827"/>
    <x v="6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5000B-88CD-4E0B-9A59-3E6CE75DB8C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R12:S23" firstHeaderRow="1" firstDataRow="1" firstDataCol="1"/>
  <pivotFields count="2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Both Math and ELA _x000a_Percent Pass" fld="1" subtotal="average" baseField="0" baseItem="0"/>
  </dataFields>
  <formats count="2">
    <format dxfId="3">
      <pivotArea collapsedLevelsAreSubtotals="1" fieldPosition="0">
        <references count="1">
          <reference field="0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">
      <pivotArea dataOnly="0" labelOnly="1" fieldPosition="0">
        <references count="1">
          <reference field="0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6DA31-C79C-49BD-97F2-5E9D0BDA684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R12:S23" firstHeaderRow="1" firstDataRow="1" firstDataCol="1"/>
  <pivotFields count="2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Both Math and ELA _x000a_Percent Pass" fld="1" subtotal="average" baseField="0" baseItem="0"/>
  </dataFields>
  <formats count="2">
    <format dxfId="1">
      <pivotArea collapsedLevelsAreSubtotals="1" fieldPosition="0">
        <references count="1">
          <reference field="0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0">
      <pivotArea dataOnly="0" labelOnly="1" fieldPosition="0">
        <references count="1">
          <reference field="0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M1705"/>
  <sheetViews>
    <sheetView workbookViewId="0">
      <pane xSplit="4" ySplit="2" topLeftCell="H1410" activePane="bottomRight" state="frozen"/>
      <selection pane="topRight" activeCell="E1" sqref="E1"/>
      <selection pane="bottomLeft" activeCell="A3" sqref="A3"/>
      <selection pane="bottomRight" activeCell="B2" sqref="B2:I1597"/>
    </sheetView>
  </sheetViews>
  <sheetFormatPr baseColWidth="10" defaultColWidth="8.83203125" defaultRowHeight="14" x14ac:dyDescent="0.2"/>
  <cols>
    <col min="1" max="1" width="9.1640625" style="2" bestFit="1" customWidth="1"/>
    <col min="2" max="2" width="31.5" style="2" bestFit="1" customWidth="1"/>
    <col min="3" max="3" width="8.33203125" style="2" bestFit="1" customWidth="1"/>
    <col min="4" max="8" width="31.5" style="2" customWidth="1"/>
    <col min="9" max="9" width="16.1640625" style="6" bestFit="1" customWidth="1"/>
    <col min="10" max="10" width="16.1640625" style="6" customWidth="1"/>
    <col min="11" max="11" width="6.1640625" style="1" bestFit="1" customWidth="1"/>
    <col min="12" max="12" width="6" style="1" bestFit="1" customWidth="1"/>
    <col min="13" max="13" width="11" style="6" bestFit="1" customWidth="1"/>
    <col min="14" max="14" width="6.1640625" style="1" bestFit="1" customWidth="1"/>
    <col min="15" max="15" width="6" style="1" bestFit="1" customWidth="1"/>
    <col min="16" max="16" width="11" style="6" bestFit="1" customWidth="1"/>
    <col min="17" max="18" width="16.1640625" style="1" bestFit="1" customWidth="1"/>
    <col min="19" max="19" width="16.1640625" style="6" bestFit="1" customWidth="1"/>
    <col min="20" max="20" width="6.1640625" style="1" bestFit="1" customWidth="1"/>
    <col min="21" max="21" width="6" style="1" bestFit="1" customWidth="1"/>
    <col min="22" max="22" width="11" style="6" bestFit="1" customWidth="1"/>
    <col min="23" max="23" width="6.1640625" style="1" bestFit="1" customWidth="1"/>
    <col min="24" max="24" width="6" style="1" bestFit="1" customWidth="1"/>
    <col min="25" max="25" width="11" style="6" bestFit="1" customWidth="1"/>
    <col min="26" max="27" width="16.1640625" style="1" bestFit="1" customWidth="1"/>
    <col min="28" max="28" width="16.1640625" style="6" bestFit="1" customWidth="1"/>
    <col min="29" max="29" width="6.1640625" style="1" bestFit="1" customWidth="1"/>
    <col min="30" max="30" width="6" style="1" bestFit="1" customWidth="1"/>
    <col min="31" max="31" width="11" style="6" bestFit="1" customWidth="1"/>
    <col min="32" max="32" width="6.1640625" style="1" bestFit="1" customWidth="1"/>
    <col min="33" max="33" width="6" style="1" bestFit="1" customWidth="1"/>
    <col min="34" max="34" width="11" style="6" bestFit="1" customWidth="1"/>
    <col min="35" max="36" width="16.1640625" style="1" bestFit="1" customWidth="1"/>
    <col min="37" max="37" width="16.1640625" style="6" bestFit="1" customWidth="1"/>
    <col min="38" max="38" width="6.1640625" style="1" bestFit="1" customWidth="1"/>
    <col min="39" max="39" width="6" style="1" bestFit="1" customWidth="1"/>
    <col min="40" max="40" width="11" style="6" bestFit="1" customWidth="1"/>
    <col min="41" max="41" width="6.1640625" style="1" bestFit="1" customWidth="1"/>
    <col min="42" max="42" width="6" style="1" bestFit="1" customWidth="1"/>
    <col min="43" max="43" width="11" style="6" bestFit="1" customWidth="1"/>
    <col min="44" max="45" width="16.1640625" style="1" bestFit="1" customWidth="1"/>
    <col min="46" max="46" width="16.1640625" style="6" bestFit="1" customWidth="1"/>
    <col min="47" max="47" width="6.1640625" style="1" bestFit="1" customWidth="1"/>
    <col min="48" max="48" width="6" style="1" bestFit="1" customWidth="1"/>
    <col min="49" max="49" width="11" style="6" bestFit="1" customWidth="1"/>
    <col min="50" max="50" width="6.1640625" style="1" bestFit="1" customWidth="1"/>
    <col min="51" max="51" width="6" style="1" bestFit="1" customWidth="1"/>
    <col min="52" max="52" width="11" style="6" bestFit="1" customWidth="1"/>
    <col min="53" max="54" width="16.1640625" style="1" bestFit="1" customWidth="1"/>
    <col min="55" max="55" width="16.1640625" style="6" bestFit="1" customWidth="1"/>
    <col min="56" max="56" width="6.1640625" style="1" bestFit="1" customWidth="1"/>
    <col min="57" max="57" width="6" style="1" bestFit="1" customWidth="1"/>
    <col min="58" max="58" width="11" style="6" bestFit="1" customWidth="1"/>
    <col min="59" max="59" width="6.1640625" style="1" bestFit="1" customWidth="1"/>
    <col min="60" max="60" width="6" style="1" bestFit="1" customWidth="1"/>
    <col min="61" max="61" width="11" style="6" bestFit="1" customWidth="1"/>
    <col min="62" max="63" width="16.1640625" style="1" bestFit="1" customWidth="1"/>
    <col min="64" max="64" width="16.1640625" style="6" bestFit="1" customWidth="1"/>
    <col min="65" max="16384" width="8.83203125" style="1"/>
  </cols>
  <sheetData>
    <row r="1" spans="1:65" x14ac:dyDescent="0.2">
      <c r="A1" s="9"/>
      <c r="B1" s="9"/>
      <c r="C1" s="9"/>
      <c r="D1" s="9"/>
      <c r="E1" s="9"/>
      <c r="F1" s="9"/>
      <c r="G1" s="9"/>
      <c r="H1" s="9"/>
      <c r="I1" s="11"/>
      <c r="J1" s="11"/>
      <c r="K1" s="22" t="s">
        <v>572</v>
      </c>
      <c r="L1" s="23"/>
      <c r="M1" s="23"/>
      <c r="N1" s="23"/>
      <c r="O1" s="23"/>
      <c r="P1" s="23"/>
      <c r="Q1" s="23"/>
      <c r="R1" s="23"/>
      <c r="S1" s="23"/>
      <c r="T1" s="24" t="s">
        <v>573</v>
      </c>
      <c r="U1" s="25"/>
      <c r="V1" s="25"/>
      <c r="W1" s="25"/>
      <c r="X1" s="25"/>
      <c r="Y1" s="25"/>
      <c r="Z1" s="25"/>
      <c r="AA1" s="25"/>
      <c r="AB1" s="25"/>
      <c r="AC1" s="22" t="s">
        <v>574</v>
      </c>
      <c r="AD1" s="23"/>
      <c r="AE1" s="23"/>
      <c r="AF1" s="23"/>
      <c r="AG1" s="23"/>
      <c r="AH1" s="23"/>
      <c r="AI1" s="23"/>
      <c r="AJ1" s="23"/>
      <c r="AK1" s="23"/>
      <c r="AL1" s="24" t="s">
        <v>575</v>
      </c>
      <c r="AM1" s="25"/>
      <c r="AN1" s="25"/>
      <c r="AO1" s="25"/>
      <c r="AP1" s="25"/>
      <c r="AQ1" s="25"/>
      <c r="AR1" s="25"/>
      <c r="AS1" s="25"/>
      <c r="AT1" s="25"/>
      <c r="AU1" s="22" t="s">
        <v>576</v>
      </c>
      <c r="AV1" s="23"/>
      <c r="AW1" s="23"/>
      <c r="AX1" s="23"/>
      <c r="AY1" s="23"/>
      <c r="AZ1" s="23"/>
      <c r="BA1" s="23"/>
      <c r="BB1" s="23"/>
      <c r="BC1" s="23"/>
      <c r="BD1" s="20" t="s">
        <v>3925</v>
      </c>
      <c r="BE1" s="21"/>
      <c r="BF1" s="21"/>
      <c r="BG1" s="21"/>
      <c r="BH1" s="21"/>
      <c r="BI1" s="21"/>
      <c r="BJ1" s="21"/>
      <c r="BK1" s="21"/>
      <c r="BL1" s="21"/>
      <c r="BM1" s="10"/>
    </row>
    <row r="2" spans="1:65" ht="38" customHeight="1" x14ac:dyDescent="0.2">
      <c r="A2" s="7" t="s">
        <v>577</v>
      </c>
      <c r="B2" s="8" t="s">
        <v>596</v>
      </c>
      <c r="C2" s="8" t="s">
        <v>735</v>
      </c>
      <c r="D2" s="8" t="s">
        <v>736</v>
      </c>
      <c r="E2" s="8" t="s">
        <v>3934</v>
      </c>
      <c r="F2" s="8" t="s">
        <v>3937</v>
      </c>
      <c r="G2" s="8" t="s">
        <v>3932</v>
      </c>
      <c r="H2" s="8" t="s">
        <v>3933</v>
      </c>
      <c r="I2" s="5" t="s">
        <v>595</v>
      </c>
      <c r="J2" s="5"/>
      <c r="K2" s="3" t="s">
        <v>591</v>
      </c>
      <c r="L2" s="4" t="s">
        <v>718</v>
      </c>
      <c r="M2" s="5" t="s">
        <v>592</v>
      </c>
      <c r="N2" s="4" t="s">
        <v>593</v>
      </c>
      <c r="O2" s="4" t="s">
        <v>719</v>
      </c>
      <c r="P2" s="5" t="s">
        <v>594</v>
      </c>
      <c r="Q2" s="5" t="s">
        <v>720</v>
      </c>
      <c r="R2" s="5" t="s">
        <v>721</v>
      </c>
      <c r="S2" s="5" t="s">
        <v>595</v>
      </c>
      <c r="T2" s="3" t="s">
        <v>591</v>
      </c>
      <c r="U2" s="4" t="s">
        <v>718</v>
      </c>
      <c r="V2" s="5" t="s">
        <v>592</v>
      </c>
      <c r="W2" s="4" t="s">
        <v>593</v>
      </c>
      <c r="X2" s="4" t="s">
        <v>719</v>
      </c>
      <c r="Y2" s="5" t="s">
        <v>594</v>
      </c>
      <c r="Z2" s="5" t="s">
        <v>720</v>
      </c>
      <c r="AA2" s="5" t="s">
        <v>721</v>
      </c>
      <c r="AB2" s="5" t="s">
        <v>595</v>
      </c>
      <c r="AC2" s="3" t="s">
        <v>591</v>
      </c>
      <c r="AD2" s="4" t="s">
        <v>718</v>
      </c>
      <c r="AE2" s="5" t="s">
        <v>592</v>
      </c>
      <c r="AF2" s="4" t="s">
        <v>593</v>
      </c>
      <c r="AG2" s="4" t="s">
        <v>719</v>
      </c>
      <c r="AH2" s="5" t="s">
        <v>594</v>
      </c>
      <c r="AI2" s="5" t="s">
        <v>720</v>
      </c>
      <c r="AJ2" s="5" t="s">
        <v>721</v>
      </c>
      <c r="AK2" s="5" t="s">
        <v>595</v>
      </c>
      <c r="AL2" s="3" t="s">
        <v>591</v>
      </c>
      <c r="AM2" s="4" t="s">
        <v>718</v>
      </c>
      <c r="AN2" s="5" t="s">
        <v>592</v>
      </c>
      <c r="AO2" s="4" t="s">
        <v>593</v>
      </c>
      <c r="AP2" s="4" t="s">
        <v>719</v>
      </c>
      <c r="AQ2" s="5" t="s">
        <v>594</v>
      </c>
      <c r="AR2" s="5" t="s">
        <v>720</v>
      </c>
      <c r="AS2" s="5" t="s">
        <v>721</v>
      </c>
      <c r="AT2" s="5" t="s">
        <v>595</v>
      </c>
      <c r="AU2" s="3" t="s">
        <v>591</v>
      </c>
      <c r="AV2" s="4" t="s">
        <v>718</v>
      </c>
      <c r="AW2" s="5" t="s">
        <v>592</v>
      </c>
      <c r="AX2" s="4" t="s">
        <v>593</v>
      </c>
      <c r="AY2" s="4" t="s">
        <v>719</v>
      </c>
      <c r="AZ2" s="5" t="s">
        <v>594</v>
      </c>
      <c r="BA2" s="5" t="s">
        <v>720</v>
      </c>
      <c r="BB2" s="5" t="s">
        <v>721</v>
      </c>
      <c r="BC2" s="5" t="s">
        <v>595</v>
      </c>
      <c r="BD2" s="3" t="s">
        <v>591</v>
      </c>
      <c r="BE2" s="4" t="s">
        <v>718</v>
      </c>
      <c r="BF2" s="5" t="s">
        <v>592</v>
      </c>
      <c r="BG2" s="4" t="s">
        <v>593</v>
      </c>
      <c r="BH2" s="4" t="s">
        <v>719</v>
      </c>
      <c r="BI2" s="5" t="s">
        <v>594</v>
      </c>
      <c r="BJ2" s="5" t="s">
        <v>720</v>
      </c>
      <c r="BK2" s="5" t="s">
        <v>721</v>
      </c>
      <c r="BL2" s="5" t="s">
        <v>595</v>
      </c>
      <c r="BM2" s="10"/>
    </row>
    <row r="3" spans="1:65" hidden="1" x14ac:dyDescent="0.2">
      <c r="A3" s="2" t="s">
        <v>0</v>
      </c>
      <c r="B3" s="2" t="s">
        <v>1</v>
      </c>
      <c r="C3" s="2" t="s">
        <v>737</v>
      </c>
      <c r="D3" s="2" t="s">
        <v>738</v>
      </c>
      <c r="E3" s="2" t="str">
        <f>IFERROR(IF(SEARCH("Elementary",D3,1)&gt;0,D3,"zzz"),"zzzz")</f>
        <v>zzzz</v>
      </c>
      <c r="F3" s="2" t="str">
        <f>IFERROR(VLOOKUP(C3,'[1]2017'!$C$2:$N$1876,11,FALSE),"")</f>
        <v/>
      </c>
      <c r="G3" s="2" t="str">
        <f>IFERROR(VLOOKUP(C3,'[1]2019'!$D$2:$DO$1872,9,FALSE),"")</f>
        <v/>
      </c>
      <c r="H3" s="2" t="str">
        <f>IFERROR(G3/F3,"")</f>
        <v/>
      </c>
      <c r="AC3" s="1">
        <v>57</v>
      </c>
      <c r="AD3" s="1">
        <v>80</v>
      </c>
      <c r="AE3" s="6">
        <v>0.71250000000000002</v>
      </c>
      <c r="AF3" s="1">
        <v>53</v>
      </c>
      <c r="AG3" s="1">
        <v>81</v>
      </c>
      <c r="AH3" s="6">
        <v>0.65432098765432101</v>
      </c>
      <c r="AI3" s="1">
        <v>45</v>
      </c>
      <c r="AJ3" s="1">
        <v>80</v>
      </c>
      <c r="AK3" s="6">
        <v>0.5625</v>
      </c>
      <c r="AL3" s="1">
        <v>56</v>
      </c>
      <c r="AM3" s="1">
        <v>78</v>
      </c>
      <c r="AN3" s="6">
        <v>0.71794871794871795</v>
      </c>
      <c r="AO3" s="1">
        <v>38</v>
      </c>
      <c r="AP3" s="1">
        <v>58</v>
      </c>
      <c r="AQ3" s="6">
        <v>0.65517241379310343</v>
      </c>
      <c r="AR3" s="1">
        <v>34</v>
      </c>
      <c r="AS3" s="1">
        <v>58</v>
      </c>
      <c r="AT3" s="6">
        <v>0.58620689655172409</v>
      </c>
      <c r="AU3" s="1">
        <v>61</v>
      </c>
      <c r="AV3" s="1">
        <v>99</v>
      </c>
      <c r="AW3" s="6">
        <v>0.61616161616161613</v>
      </c>
      <c r="AX3" s="1">
        <v>78</v>
      </c>
      <c r="AY3" s="1">
        <v>99</v>
      </c>
      <c r="AZ3" s="6">
        <v>0.78787878787878785</v>
      </c>
      <c r="BA3" s="1">
        <v>56</v>
      </c>
      <c r="BB3" s="1">
        <v>99</v>
      </c>
      <c r="BC3" s="6">
        <v>0.56565656565656564</v>
      </c>
      <c r="BD3" s="1">
        <v>174</v>
      </c>
      <c r="BE3" s="1">
        <v>257</v>
      </c>
      <c r="BF3" s="6">
        <v>0.67704280155642027</v>
      </c>
      <c r="BG3" s="1">
        <v>169</v>
      </c>
      <c r="BH3" s="1">
        <v>238</v>
      </c>
      <c r="BI3" s="6">
        <v>0.71008403361344541</v>
      </c>
      <c r="BJ3" s="1">
        <v>135</v>
      </c>
      <c r="BK3" s="1">
        <v>237</v>
      </c>
      <c r="BL3" s="6">
        <v>0.569620253164557</v>
      </c>
    </row>
    <row r="4" spans="1:65" x14ac:dyDescent="0.2">
      <c r="A4" s="2" t="s">
        <v>0</v>
      </c>
      <c r="B4" s="2" t="s">
        <v>1</v>
      </c>
      <c r="C4" s="2" t="s">
        <v>739</v>
      </c>
      <c r="D4" s="2" t="s">
        <v>740</v>
      </c>
      <c r="E4" s="2" t="str">
        <f t="shared" ref="E4:E67" si="0">IFERROR(IF(SEARCH("Elementary",D4,1)&gt;0,D4,"zzz"),"zzzz")</f>
        <v>Adams Central Elementary School</v>
      </c>
      <c r="F4" s="2">
        <f>IFERROR(VLOOKUP(C4,'[1]2017'!$C$2:$N$1876,11,FALSE),"")</f>
        <v>162</v>
      </c>
      <c r="G4" s="2">
        <f>IFERROR(VLOOKUP(C4,'[1]2017'!$C$2:$N$1876,12,FALSE),"")</f>
        <v>612</v>
      </c>
      <c r="H4" s="2">
        <f>IFERROR(F4/G4,"")</f>
        <v>0.26470588235294118</v>
      </c>
      <c r="I4" s="6">
        <v>0.63043478260869568</v>
      </c>
      <c r="J4" s="12">
        <f>RANK(I4,$I$4:$I$1705,0)</f>
        <v>410</v>
      </c>
      <c r="K4" s="1">
        <v>82</v>
      </c>
      <c r="L4" s="1">
        <v>102</v>
      </c>
      <c r="M4" s="6">
        <v>0.80392156862745101</v>
      </c>
      <c r="N4" s="1">
        <v>63</v>
      </c>
      <c r="O4" s="1">
        <v>102</v>
      </c>
      <c r="P4" s="6">
        <v>0.61764705882352944</v>
      </c>
      <c r="Q4" s="1">
        <v>59</v>
      </c>
      <c r="R4" s="1">
        <v>102</v>
      </c>
      <c r="S4" s="6">
        <v>0.57843137254901966</v>
      </c>
      <c r="T4" s="1">
        <v>78</v>
      </c>
      <c r="U4" s="1">
        <v>99</v>
      </c>
      <c r="V4" s="6">
        <v>0.78787878787878785</v>
      </c>
      <c r="W4" s="1">
        <v>69</v>
      </c>
      <c r="X4" s="1">
        <v>99</v>
      </c>
      <c r="Y4" s="6">
        <v>0.69696969696969702</v>
      </c>
      <c r="Z4" s="1">
        <v>60</v>
      </c>
      <c r="AA4" s="1">
        <v>99</v>
      </c>
      <c r="AB4" s="6">
        <v>0.60606060606060608</v>
      </c>
      <c r="BD4" s="1">
        <v>230</v>
      </c>
      <c r="BE4" s="1">
        <v>293</v>
      </c>
      <c r="BF4" s="6">
        <v>0.78498293515358364</v>
      </c>
      <c r="BG4" s="1">
        <v>197</v>
      </c>
      <c r="BH4" s="1">
        <v>296</v>
      </c>
      <c r="BI4" s="6">
        <v>0.66554054054054057</v>
      </c>
      <c r="BJ4" s="1">
        <v>177</v>
      </c>
      <c r="BK4" s="1">
        <v>293</v>
      </c>
      <c r="BL4" s="6">
        <v>0.60409556313993173</v>
      </c>
    </row>
    <row r="5" spans="1:65" hidden="1" x14ac:dyDescent="0.2">
      <c r="A5" s="2" t="s">
        <v>2</v>
      </c>
      <c r="B5" s="2" t="s">
        <v>3</v>
      </c>
      <c r="C5" s="2" t="s">
        <v>741</v>
      </c>
      <c r="D5" s="2" t="s">
        <v>742</v>
      </c>
      <c r="E5" s="2" t="str">
        <f t="shared" si="0"/>
        <v>zzzz</v>
      </c>
      <c r="F5" s="2">
        <f>IFERROR(VLOOKUP(C5,'[1]2017'!$C$2:$N$1876,11,FALSE),"")</f>
        <v>251</v>
      </c>
      <c r="G5" s="2">
        <f>IFERROR(VLOOKUP(C5,'[1]2017'!$C$2:$N$1876,12,FALSE),"")</f>
        <v>465</v>
      </c>
      <c r="H5" s="2">
        <f t="shared" ref="H5:H68" si="1">IFERROR(F5/G5,"")</f>
        <v>0.53978494623655915</v>
      </c>
      <c r="J5" s="12">
        <f t="shared" ref="J5:J68" si="2">RANK(I5,$I$4:$I$1705,0)</f>
        <v>1215</v>
      </c>
      <c r="T5" s="1">
        <v>66</v>
      </c>
      <c r="U5" s="1">
        <v>102</v>
      </c>
      <c r="V5" s="6">
        <v>0.6470588235294118</v>
      </c>
      <c r="W5" s="1">
        <v>68</v>
      </c>
      <c r="X5" s="1">
        <v>102</v>
      </c>
      <c r="Y5" s="6">
        <v>0.66666666666666663</v>
      </c>
      <c r="Z5" s="1">
        <v>48</v>
      </c>
      <c r="AA5" s="1">
        <v>102</v>
      </c>
      <c r="AB5" s="6">
        <v>0.47058823529411764</v>
      </c>
      <c r="AC5" s="1">
        <v>70</v>
      </c>
      <c r="AD5" s="1">
        <v>109</v>
      </c>
      <c r="AE5" s="6">
        <v>0.64220183486238536</v>
      </c>
      <c r="AF5" s="1">
        <v>54</v>
      </c>
      <c r="AG5" s="1">
        <v>109</v>
      </c>
      <c r="AH5" s="6">
        <v>0.49541284403669728</v>
      </c>
      <c r="AI5" s="1">
        <v>47</v>
      </c>
      <c r="AJ5" s="1">
        <v>109</v>
      </c>
      <c r="AK5" s="6">
        <v>0.43119266055045874</v>
      </c>
      <c r="AL5" s="1">
        <v>72</v>
      </c>
      <c r="AM5" s="1">
        <v>121</v>
      </c>
      <c r="AN5" s="6">
        <v>0.5950413223140496</v>
      </c>
      <c r="AO5" s="1">
        <v>40</v>
      </c>
      <c r="AP5" s="1">
        <v>121</v>
      </c>
      <c r="AQ5" s="6">
        <v>0.33057851239669422</v>
      </c>
      <c r="AR5" s="1">
        <v>36</v>
      </c>
      <c r="AS5" s="1">
        <v>121</v>
      </c>
      <c r="AT5" s="6">
        <v>0.2975206611570248</v>
      </c>
      <c r="AU5" s="1">
        <v>79</v>
      </c>
      <c r="AV5" s="1">
        <v>123</v>
      </c>
      <c r="AW5" s="6">
        <v>0.64227642276422769</v>
      </c>
      <c r="AX5" s="1">
        <v>65</v>
      </c>
      <c r="AY5" s="1">
        <v>123</v>
      </c>
      <c r="AZ5" s="6">
        <v>0.52845528455284552</v>
      </c>
      <c r="BA5" s="1">
        <v>55</v>
      </c>
      <c r="BB5" s="1">
        <v>123</v>
      </c>
      <c r="BC5" s="6">
        <v>0.44715447154471544</v>
      </c>
      <c r="BD5" s="1">
        <v>287</v>
      </c>
      <c r="BE5" s="1">
        <v>455</v>
      </c>
      <c r="BF5" s="6">
        <v>0.63076923076923075</v>
      </c>
      <c r="BG5" s="1">
        <v>227</v>
      </c>
      <c r="BH5" s="1">
        <v>455</v>
      </c>
      <c r="BI5" s="6">
        <v>0.49890109890109891</v>
      </c>
      <c r="BJ5" s="1">
        <v>186</v>
      </c>
      <c r="BK5" s="1">
        <v>455</v>
      </c>
      <c r="BL5" s="6">
        <v>0.40879120879120878</v>
      </c>
    </row>
    <row r="6" spans="1:65" x14ac:dyDescent="0.2">
      <c r="A6" s="2" t="s">
        <v>2</v>
      </c>
      <c r="B6" s="2" t="s">
        <v>3</v>
      </c>
      <c r="C6" s="2" t="s">
        <v>743</v>
      </c>
      <c r="D6" s="2" t="s">
        <v>744</v>
      </c>
      <c r="E6" s="2" t="str">
        <f t="shared" si="0"/>
        <v>Northwest Elementary</v>
      </c>
      <c r="F6" s="2">
        <f>IFERROR(VLOOKUP(C6,'[1]2017'!$C$2:$N$1876,11,FALSE),"")</f>
        <v>225</v>
      </c>
      <c r="G6" s="2">
        <f>IFERROR(VLOOKUP(C6,'[1]2017'!$C$2:$N$1876,12,FALSE),"")</f>
        <v>360</v>
      </c>
      <c r="H6" s="2">
        <f t="shared" si="1"/>
        <v>0.625</v>
      </c>
      <c r="I6" s="6">
        <v>0.36290322580645162</v>
      </c>
      <c r="J6" s="12">
        <f t="shared" si="2"/>
        <v>964</v>
      </c>
      <c r="K6" s="1">
        <v>66</v>
      </c>
      <c r="L6" s="1">
        <v>108</v>
      </c>
      <c r="M6" s="6">
        <v>0.61111111111111116</v>
      </c>
      <c r="N6" s="1">
        <v>59</v>
      </c>
      <c r="O6" s="1">
        <v>108</v>
      </c>
      <c r="P6" s="6">
        <v>0.54629629629629628</v>
      </c>
      <c r="Q6" s="1">
        <v>50</v>
      </c>
      <c r="R6" s="1">
        <v>108</v>
      </c>
      <c r="S6" s="6">
        <v>0.46296296296296297</v>
      </c>
      <c r="BD6" s="1">
        <v>128</v>
      </c>
      <c r="BE6" s="1">
        <v>232</v>
      </c>
      <c r="BF6" s="6">
        <v>0.55172413793103448</v>
      </c>
      <c r="BG6" s="1">
        <v>108</v>
      </c>
      <c r="BH6" s="1">
        <v>232</v>
      </c>
      <c r="BI6" s="6">
        <v>0.46551724137931033</v>
      </c>
      <c r="BJ6" s="1">
        <v>95</v>
      </c>
      <c r="BK6" s="1">
        <v>232</v>
      </c>
      <c r="BL6" s="6">
        <v>0.40948275862068967</v>
      </c>
    </row>
    <row r="7" spans="1:65" hidden="1" x14ac:dyDescent="0.2">
      <c r="A7" s="2" t="s">
        <v>4</v>
      </c>
      <c r="B7" s="2" t="s">
        <v>5</v>
      </c>
      <c r="C7" s="2" t="s">
        <v>745</v>
      </c>
      <c r="D7" s="2" t="s">
        <v>746</v>
      </c>
      <c r="E7" s="2" t="str">
        <f t="shared" si="0"/>
        <v>zzzz</v>
      </c>
      <c r="F7" s="2">
        <f>IFERROR(VLOOKUP(C7,'[1]2017'!$C$2:$N$1876,11,FALSE),"")</f>
        <v>136</v>
      </c>
      <c r="G7" s="2">
        <f>IFERROR(VLOOKUP(C7,'[1]2017'!$C$2:$N$1876,12,FALSE),"")</f>
        <v>310</v>
      </c>
      <c r="H7" s="2">
        <f t="shared" si="1"/>
        <v>0.43870967741935485</v>
      </c>
      <c r="J7" s="12">
        <f t="shared" si="2"/>
        <v>1215</v>
      </c>
      <c r="AC7" s="1">
        <v>60</v>
      </c>
      <c r="AD7" s="1">
        <v>80</v>
      </c>
      <c r="AE7" s="6">
        <v>0.75</v>
      </c>
      <c r="AF7" s="1">
        <v>54</v>
      </c>
      <c r="AG7" s="1">
        <v>80</v>
      </c>
      <c r="AH7" s="6">
        <v>0.67500000000000004</v>
      </c>
      <c r="AI7" s="1">
        <v>45</v>
      </c>
      <c r="AJ7" s="1">
        <v>80</v>
      </c>
      <c r="AK7" s="6">
        <v>0.5625</v>
      </c>
      <c r="AL7" s="1">
        <v>64</v>
      </c>
      <c r="AM7" s="1">
        <v>103</v>
      </c>
      <c r="AN7" s="6">
        <v>0.62135922330097082</v>
      </c>
      <c r="AO7" s="1">
        <v>56</v>
      </c>
      <c r="AP7" s="1">
        <v>102</v>
      </c>
      <c r="AQ7" s="6">
        <v>0.5490196078431373</v>
      </c>
      <c r="AR7" s="1">
        <v>46</v>
      </c>
      <c r="AS7" s="1">
        <v>102</v>
      </c>
      <c r="AT7" s="6">
        <v>0.45098039215686275</v>
      </c>
      <c r="AU7" s="1">
        <v>70</v>
      </c>
      <c r="AV7" s="1">
        <v>106</v>
      </c>
      <c r="AW7" s="6">
        <v>0.660377358490566</v>
      </c>
      <c r="AX7" s="1">
        <v>67</v>
      </c>
      <c r="AY7" s="1">
        <v>107</v>
      </c>
      <c r="AZ7" s="6">
        <v>0.62616822429906538</v>
      </c>
      <c r="BA7" s="1">
        <v>58</v>
      </c>
      <c r="BB7" s="1">
        <v>106</v>
      </c>
      <c r="BC7" s="6">
        <v>0.54716981132075471</v>
      </c>
      <c r="BD7" s="1">
        <v>194</v>
      </c>
      <c r="BE7" s="1">
        <v>289</v>
      </c>
      <c r="BF7" s="6">
        <v>0.67128027681660896</v>
      </c>
      <c r="BG7" s="1">
        <v>177</v>
      </c>
      <c r="BH7" s="1">
        <v>289</v>
      </c>
      <c r="BI7" s="6">
        <v>0.61245674740484424</v>
      </c>
      <c r="BJ7" s="1">
        <v>149</v>
      </c>
      <c r="BK7" s="1">
        <v>288</v>
      </c>
      <c r="BL7" s="6">
        <v>0.51736111111111116</v>
      </c>
    </row>
    <row r="8" spans="1:65" x14ac:dyDescent="0.2">
      <c r="A8" s="2" t="s">
        <v>4</v>
      </c>
      <c r="B8" s="2" t="s">
        <v>5</v>
      </c>
      <c r="C8" s="2" t="s">
        <v>2</v>
      </c>
      <c r="D8" s="2" t="s">
        <v>747</v>
      </c>
      <c r="E8" s="2" t="str">
        <f t="shared" si="0"/>
        <v>South Adams Elementary School</v>
      </c>
      <c r="F8" s="2">
        <f>IFERROR(VLOOKUP(C8,'[1]2017'!$C$2:$N$1876,11,FALSE),"")</f>
        <v>265</v>
      </c>
      <c r="G8" s="2">
        <f>IFERROR(VLOOKUP(C8,'[1]2017'!$C$2:$N$1876,12,FALSE),"")</f>
        <v>619</v>
      </c>
      <c r="H8" s="2">
        <f t="shared" si="1"/>
        <v>0.42810985460420031</v>
      </c>
      <c r="I8" s="6">
        <v>0.67045454545454541</v>
      </c>
      <c r="J8" s="12">
        <f t="shared" si="2"/>
        <v>320</v>
      </c>
      <c r="K8" s="1">
        <v>61</v>
      </c>
      <c r="L8" s="1">
        <v>94</v>
      </c>
      <c r="M8" s="6">
        <v>0.64893617021276595</v>
      </c>
      <c r="N8" s="1">
        <v>74</v>
      </c>
      <c r="O8" s="1">
        <v>94</v>
      </c>
      <c r="P8" s="6">
        <v>0.78723404255319152</v>
      </c>
      <c r="Q8" s="1">
        <v>56</v>
      </c>
      <c r="R8" s="1">
        <v>94</v>
      </c>
      <c r="S8" s="6">
        <v>0.5957446808510638</v>
      </c>
      <c r="T8" s="1">
        <v>57</v>
      </c>
      <c r="U8" s="1">
        <v>87</v>
      </c>
      <c r="V8" s="6">
        <v>0.65517241379310343</v>
      </c>
      <c r="W8" s="1">
        <v>78</v>
      </c>
      <c r="X8" s="1">
        <v>87</v>
      </c>
      <c r="Y8" s="6">
        <v>0.89655172413793105</v>
      </c>
      <c r="Z8" s="1">
        <v>56</v>
      </c>
      <c r="AA8" s="1">
        <v>87</v>
      </c>
      <c r="AB8" s="6">
        <v>0.64367816091954022</v>
      </c>
      <c r="BD8" s="1">
        <v>191</v>
      </c>
      <c r="BE8" s="1">
        <v>269</v>
      </c>
      <c r="BF8" s="6">
        <v>0.71003717472118955</v>
      </c>
      <c r="BG8" s="1">
        <v>214</v>
      </c>
      <c r="BH8" s="1">
        <v>269</v>
      </c>
      <c r="BI8" s="6">
        <v>0.79553903345724908</v>
      </c>
      <c r="BJ8" s="1">
        <v>171</v>
      </c>
      <c r="BK8" s="1">
        <v>269</v>
      </c>
      <c r="BL8" s="6">
        <v>0.63568773234200748</v>
      </c>
    </row>
    <row r="9" spans="1:65" x14ac:dyDescent="0.2">
      <c r="A9" s="2" t="s">
        <v>6</v>
      </c>
      <c r="B9" s="2" t="s">
        <v>580</v>
      </c>
      <c r="C9" s="2" t="s">
        <v>748</v>
      </c>
      <c r="D9" s="2" t="s">
        <v>749</v>
      </c>
      <c r="E9" s="2" t="str">
        <f t="shared" si="0"/>
        <v>Aboite Elementary School</v>
      </c>
      <c r="F9" s="2">
        <f>IFERROR(VLOOKUP(C9,'[1]2017'!$C$2:$N$1876,11,FALSE),"")</f>
        <v>61</v>
      </c>
      <c r="G9" s="2">
        <f>IFERROR(VLOOKUP(C9,'[1]2017'!$C$2:$N$1876,12,FALSE),"")</f>
        <v>468</v>
      </c>
      <c r="H9" s="2">
        <f t="shared" si="1"/>
        <v>0.13034188034188035</v>
      </c>
      <c r="I9" s="6">
        <v>0.75824175824175821</v>
      </c>
      <c r="J9" s="12">
        <f t="shared" si="2"/>
        <v>164</v>
      </c>
      <c r="K9" s="1">
        <v>96</v>
      </c>
      <c r="L9" s="1">
        <v>113</v>
      </c>
      <c r="M9" s="6">
        <v>0.84955752212389379</v>
      </c>
      <c r="N9" s="1">
        <v>83</v>
      </c>
      <c r="O9" s="1">
        <v>112</v>
      </c>
      <c r="P9" s="6">
        <v>0.7410714285714286</v>
      </c>
      <c r="Q9" s="1">
        <v>82</v>
      </c>
      <c r="R9" s="1">
        <v>112</v>
      </c>
      <c r="S9" s="6">
        <v>0.7321428571428571</v>
      </c>
      <c r="T9" s="1">
        <v>88</v>
      </c>
      <c r="U9" s="1">
        <v>100</v>
      </c>
      <c r="V9" s="6">
        <v>0.88</v>
      </c>
      <c r="W9" s="1">
        <v>86</v>
      </c>
      <c r="X9" s="1">
        <v>99</v>
      </c>
      <c r="Y9" s="6">
        <v>0.86868686868686873</v>
      </c>
      <c r="Z9" s="1">
        <v>80</v>
      </c>
      <c r="AA9" s="1">
        <v>99</v>
      </c>
      <c r="AB9" s="6">
        <v>0.80808080808080807</v>
      </c>
      <c r="BD9" s="1">
        <v>265</v>
      </c>
      <c r="BE9" s="1">
        <v>304</v>
      </c>
      <c r="BF9" s="6">
        <v>0.87171052631578949</v>
      </c>
      <c r="BG9" s="1">
        <v>239</v>
      </c>
      <c r="BH9" s="1">
        <v>302</v>
      </c>
      <c r="BI9" s="6">
        <v>0.79139072847682124</v>
      </c>
      <c r="BJ9" s="1">
        <v>231</v>
      </c>
      <c r="BK9" s="1">
        <v>302</v>
      </c>
      <c r="BL9" s="6">
        <v>0.76490066225165565</v>
      </c>
    </row>
    <row r="10" spans="1:65" x14ac:dyDescent="0.2">
      <c r="A10" s="2" t="s">
        <v>6</v>
      </c>
      <c r="B10" s="2" t="s">
        <v>580</v>
      </c>
      <c r="C10" s="2" t="s">
        <v>750</v>
      </c>
      <c r="D10" s="2" t="s">
        <v>751</v>
      </c>
      <c r="E10" s="2" t="str">
        <f t="shared" si="0"/>
        <v>Whispering Meadow Elementary Sch</v>
      </c>
      <c r="F10" s="2">
        <f>IFERROR(VLOOKUP(C10,'[1]2017'!$C$2:$N$1876,11,FALSE),"")</f>
        <v>96</v>
      </c>
      <c r="G10" s="2">
        <f>IFERROR(VLOOKUP(C10,'[1]2017'!$C$2:$N$1876,12,FALSE),"")</f>
        <v>485</v>
      </c>
      <c r="H10" s="2">
        <f t="shared" si="1"/>
        <v>0.1979381443298969</v>
      </c>
      <c r="I10" s="6">
        <v>0.53448275862068961</v>
      </c>
      <c r="J10" s="12">
        <f t="shared" si="2"/>
        <v>625</v>
      </c>
      <c r="K10" s="1">
        <v>54</v>
      </c>
      <c r="L10" s="1">
        <v>72</v>
      </c>
      <c r="M10" s="6">
        <v>0.75</v>
      </c>
      <c r="N10" s="1">
        <v>45</v>
      </c>
      <c r="O10" s="1">
        <v>73</v>
      </c>
      <c r="P10" s="6">
        <v>0.61643835616438358</v>
      </c>
      <c r="Q10" s="1">
        <v>40</v>
      </c>
      <c r="R10" s="1">
        <v>72</v>
      </c>
      <c r="S10" s="6">
        <v>0.55555555555555558</v>
      </c>
      <c r="T10" s="1">
        <v>45</v>
      </c>
      <c r="U10" s="1">
        <v>65</v>
      </c>
      <c r="V10" s="6">
        <v>0.69230769230769229</v>
      </c>
      <c r="W10" s="1">
        <v>40</v>
      </c>
      <c r="X10" s="1">
        <v>67</v>
      </c>
      <c r="Y10" s="6">
        <v>0.59701492537313428</v>
      </c>
      <c r="Z10" s="1">
        <v>34</v>
      </c>
      <c r="AA10" s="1">
        <v>65</v>
      </c>
      <c r="AB10" s="6">
        <v>0.52307692307692311</v>
      </c>
      <c r="BD10" s="1">
        <v>146</v>
      </c>
      <c r="BE10" s="1">
        <v>196</v>
      </c>
      <c r="BF10" s="6">
        <v>0.74489795918367352</v>
      </c>
      <c r="BG10" s="1">
        <v>117</v>
      </c>
      <c r="BH10" s="1">
        <v>198</v>
      </c>
      <c r="BI10" s="6">
        <v>0.59090909090909094</v>
      </c>
      <c r="BJ10" s="1">
        <v>105</v>
      </c>
      <c r="BK10" s="1">
        <v>195</v>
      </c>
      <c r="BL10" s="6">
        <v>0.53846153846153844</v>
      </c>
    </row>
    <row r="11" spans="1:65" hidden="1" x14ac:dyDescent="0.2">
      <c r="A11" s="2" t="s">
        <v>6</v>
      </c>
      <c r="B11" s="2" t="s">
        <v>580</v>
      </c>
      <c r="C11" s="2" t="s">
        <v>752</v>
      </c>
      <c r="D11" s="2" t="s">
        <v>753</v>
      </c>
      <c r="E11" s="2" t="str">
        <f t="shared" si="0"/>
        <v>zzzz</v>
      </c>
      <c r="F11" s="2">
        <f>IFERROR(VLOOKUP(C11,'[1]2017'!$C$2:$N$1876,11,FALSE),"")</f>
        <v>120</v>
      </c>
      <c r="G11" s="2">
        <f>IFERROR(VLOOKUP(C11,'[1]2017'!$C$2:$N$1876,12,FALSE),"")</f>
        <v>706</v>
      </c>
      <c r="H11" s="2">
        <f t="shared" si="1"/>
        <v>0.16997167138810199</v>
      </c>
      <c r="J11" s="12">
        <f t="shared" si="2"/>
        <v>1215</v>
      </c>
      <c r="AC11" s="1">
        <v>166</v>
      </c>
      <c r="AD11" s="1">
        <v>222</v>
      </c>
      <c r="AE11" s="6">
        <v>0.74774774774774777</v>
      </c>
      <c r="AF11" s="1">
        <v>158</v>
      </c>
      <c r="AG11" s="1">
        <v>224</v>
      </c>
      <c r="AH11" s="6">
        <v>0.7053571428571429</v>
      </c>
      <c r="AI11" s="1">
        <v>143</v>
      </c>
      <c r="AJ11" s="1">
        <v>222</v>
      </c>
      <c r="AK11" s="6">
        <v>0.64414414414414412</v>
      </c>
      <c r="AL11" s="1">
        <v>188</v>
      </c>
      <c r="AM11" s="1">
        <v>238</v>
      </c>
      <c r="AN11" s="6">
        <v>0.78991596638655459</v>
      </c>
      <c r="AO11" s="1">
        <v>151</v>
      </c>
      <c r="AP11" s="1">
        <v>240</v>
      </c>
      <c r="AQ11" s="6">
        <v>0.62916666666666665</v>
      </c>
      <c r="AR11" s="1">
        <v>142</v>
      </c>
      <c r="AS11" s="1">
        <v>237</v>
      </c>
      <c r="AT11" s="6">
        <v>0.59915611814345993</v>
      </c>
      <c r="AU11" s="1">
        <v>170</v>
      </c>
      <c r="AV11" s="1">
        <v>235</v>
      </c>
      <c r="AW11" s="6">
        <v>0.72340425531914898</v>
      </c>
      <c r="AX11" s="1">
        <v>166</v>
      </c>
      <c r="AY11" s="1">
        <v>235</v>
      </c>
      <c r="AZ11" s="6">
        <v>0.70638297872340428</v>
      </c>
      <c r="BA11" s="1">
        <v>143</v>
      </c>
      <c r="BB11" s="1">
        <v>234</v>
      </c>
      <c r="BC11" s="6">
        <v>0.61111111111111116</v>
      </c>
      <c r="BD11" s="1">
        <v>524</v>
      </c>
      <c r="BE11" s="1">
        <v>695</v>
      </c>
      <c r="BF11" s="6">
        <v>0.75395683453237405</v>
      </c>
      <c r="BG11" s="1">
        <v>475</v>
      </c>
      <c r="BH11" s="1">
        <v>699</v>
      </c>
      <c r="BI11" s="6">
        <v>0.67954220314735336</v>
      </c>
      <c r="BJ11" s="1">
        <v>428</v>
      </c>
      <c r="BK11" s="1">
        <v>693</v>
      </c>
      <c r="BL11" s="6">
        <v>0.6176046176046176</v>
      </c>
    </row>
    <row r="12" spans="1:65" hidden="1" x14ac:dyDescent="0.2">
      <c r="A12" s="2" t="s">
        <v>6</v>
      </c>
      <c r="B12" s="2" t="s">
        <v>580</v>
      </c>
      <c r="C12" s="2" t="s">
        <v>754</v>
      </c>
      <c r="D12" s="2" t="s">
        <v>755</v>
      </c>
      <c r="E12" s="2" t="str">
        <f t="shared" si="0"/>
        <v>zzzz</v>
      </c>
      <c r="F12" s="2">
        <f>IFERROR(VLOOKUP(C12,'[1]2017'!$C$2:$N$1876,11,FALSE),"")</f>
        <v>101</v>
      </c>
      <c r="G12" s="2">
        <f>IFERROR(VLOOKUP(C12,'[1]2017'!$C$2:$N$1876,12,FALSE),"")</f>
        <v>558</v>
      </c>
      <c r="H12" s="2">
        <f t="shared" si="1"/>
        <v>0.18100358422939067</v>
      </c>
      <c r="I12" s="6">
        <v>0.70454545454545459</v>
      </c>
      <c r="J12" s="12">
        <f t="shared" si="2"/>
        <v>248</v>
      </c>
      <c r="K12" s="1">
        <v>74</v>
      </c>
      <c r="L12" s="1">
        <v>93</v>
      </c>
      <c r="M12" s="6">
        <v>0.79569892473118276</v>
      </c>
      <c r="N12" s="1">
        <v>47</v>
      </c>
      <c r="O12" s="1">
        <v>93</v>
      </c>
      <c r="P12" s="6">
        <v>0.5053763440860215</v>
      </c>
      <c r="Q12" s="1">
        <v>45</v>
      </c>
      <c r="R12" s="1">
        <v>93</v>
      </c>
      <c r="S12" s="6">
        <v>0.4838709677419355</v>
      </c>
      <c r="T12" s="1">
        <v>67</v>
      </c>
      <c r="U12" s="1">
        <v>91</v>
      </c>
      <c r="V12" s="6">
        <v>0.73626373626373631</v>
      </c>
      <c r="W12" s="1">
        <v>67</v>
      </c>
      <c r="X12" s="1">
        <v>91</v>
      </c>
      <c r="Y12" s="6">
        <v>0.73626373626373631</v>
      </c>
      <c r="Z12" s="1">
        <v>61</v>
      </c>
      <c r="AA12" s="1">
        <v>91</v>
      </c>
      <c r="AB12" s="6">
        <v>0.67032967032967028</v>
      </c>
      <c r="BD12" s="1">
        <v>214</v>
      </c>
      <c r="BE12" s="1">
        <v>273</v>
      </c>
      <c r="BF12" s="6">
        <v>0.78388278388278387</v>
      </c>
      <c r="BG12" s="1">
        <v>181</v>
      </c>
      <c r="BH12" s="1">
        <v>273</v>
      </c>
      <c r="BI12" s="6">
        <v>0.66300366300366298</v>
      </c>
      <c r="BJ12" s="1">
        <v>168</v>
      </c>
      <c r="BK12" s="1">
        <v>272</v>
      </c>
      <c r="BL12" s="6">
        <v>0.61764705882352944</v>
      </c>
    </row>
    <row r="13" spans="1:65" hidden="1" x14ac:dyDescent="0.2">
      <c r="A13" s="2" t="s">
        <v>6</v>
      </c>
      <c r="B13" s="2" t="s">
        <v>580</v>
      </c>
      <c r="C13" s="2" t="s">
        <v>756</v>
      </c>
      <c r="D13" s="2" t="s">
        <v>757</v>
      </c>
      <c r="E13" s="2" t="str">
        <f t="shared" si="0"/>
        <v>zzzz</v>
      </c>
      <c r="F13" s="2">
        <f>IFERROR(VLOOKUP(C13,'[1]2017'!$C$2:$N$1876,11,FALSE),"")</f>
        <v>140</v>
      </c>
      <c r="G13" s="2">
        <f>IFERROR(VLOOKUP(C13,'[1]2017'!$C$2:$N$1876,12,FALSE),"")</f>
        <v>1033</v>
      </c>
      <c r="H13" s="2">
        <f t="shared" si="1"/>
        <v>0.13552758954501451</v>
      </c>
      <c r="J13" s="12">
        <f t="shared" si="2"/>
        <v>1215</v>
      </c>
      <c r="AC13" s="1">
        <v>266</v>
      </c>
      <c r="AD13" s="1">
        <v>323</v>
      </c>
      <c r="AE13" s="6">
        <v>0.82352941176470584</v>
      </c>
      <c r="AF13" s="1">
        <v>239</v>
      </c>
      <c r="AG13" s="1">
        <v>322</v>
      </c>
      <c r="AH13" s="6">
        <v>0.74223602484472051</v>
      </c>
      <c r="AI13" s="1">
        <v>221</v>
      </c>
      <c r="AJ13" s="1">
        <v>322</v>
      </c>
      <c r="AK13" s="6">
        <v>0.68633540372670809</v>
      </c>
      <c r="AL13" s="1">
        <v>299</v>
      </c>
      <c r="AM13" s="1">
        <v>357</v>
      </c>
      <c r="AN13" s="6">
        <v>0.83753501400560226</v>
      </c>
      <c r="AO13" s="1">
        <v>261</v>
      </c>
      <c r="AP13" s="1">
        <v>356</v>
      </c>
      <c r="AQ13" s="6">
        <v>0.7331460674157303</v>
      </c>
      <c r="AR13" s="1">
        <v>251</v>
      </c>
      <c r="AS13" s="1">
        <v>356</v>
      </c>
      <c r="AT13" s="6">
        <v>0.7050561797752809</v>
      </c>
      <c r="AU13" s="1">
        <v>273</v>
      </c>
      <c r="AV13" s="1">
        <v>333</v>
      </c>
      <c r="AW13" s="6">
        <v>0.81981981981981977</v>
      </c>
      <c r="AX13" s="1">
        <v>246</v>
      </c>
      <c r="AY13" s="1">
        <v>333</v>
      </c>
      <c r="AZ13" s="6">
        <v>0.73873873873873874</v>
      </c>
      <c r="BA13" s="1">
        <v>235</v>
      </c>
      <c r="BB13" s="1">
        <v>333</v>
      </c>
      <c r="BC13" s="6">
        <v>0.70570570570570568</v>
      </c>
      <c r="BD13" s="1">
        <v>838</v>
      </c>
      <c r="BE13" s="1">
        <v>1013</v>
      </c>
      <c r="BF13" s="6">
        <v>0.82724580454096741</v>
      </c>
      <c r="BG13" s="1">
        <v>746</v>
      </c>
      <c r="BH13" s="1">
        <v>1011</v>
      </c>
      <c r="BI13" s="6">
        <v>0.73788328387734914</v>
      </c>
      <c r="BJ13" s="1">
        <v>707</v>
      </c>
      <c r="BK13" s="1">
        <v>1011</v>
      </c>
      <c r="BL13" s="6">
        <v>0.69930761622156279</v>
      </c>
    </row>
    <row r="14" spans="1:65" x14ac:dyDescent="0.2">
      <c r="A14" s="2" t="s">
        <v>6</v>
      </c>
      <c r="B14" s="2" t="s">
        <v>580</v>
      </c>
      <c r="C14" s="2" t="s">
        <v>758</v>
      </c>
      <c r="D14" s="2" t="s">
        <v>759</v>
      </c>
      <c r="E14" s="2" t="str">
        <f t="shared" si="0"/>
        <v>Haverhill Elementary School</v>
      </c>
      <c r="F14" s="2">
        <f>IFERROR(VLOOKUP(C14,'[1]2017'!$C$2:$N$1876,11,FALSE),"")</f>
        <v>58</v>
      </c>
      <c r="G14" s="2">
        <f>IFERROR(VLOOKUP(C14,'[1]2017'!$C$2:$N$1876,12,FALSE),"")</f>
        <v>391</v>
      </c>
      <c r="H14" s="2">
        <f t="shared" si="1"/>
        <v>0.14833759590792839</v>
      </c>
      <c r="I14" s="6">
        <v>0.78846153846153844</v>
      </c>
      <c r="J14" s="12">
        <f t="shared" si="2"/>
        <v>127</v>
      </c>
      <c r="K14" s="1">
        <v>47</v>
      </c>
      <c r="L14" s="1">
        <v>51</v>
      </c>
      <c r="M14" s="6">
        <v>0.92156862745098034</v>
      </c>
      <c r="N14" s="1">
        <v>34</v>
      </c>
      <c r="O14" s="1">
        <v>52</v>
      </c>
      <c r="P14" s="6">
        <v>0.65384615384615385</v>
      </c>
      <c r="Q14" s="1">
        <v>34</v>
      </c>
      <c r="R14" s="1">
        <v>51</v>
      </c>
      <c r="S14" s="6">
        <v>0.66666666666666663</v>
      </c>
      <c r="T14" s="1">
        <v>51</v>
      </c>
      <c r="U14" s="1">
        <v>72</v>
      </c>
      <c r="V14" s="6">
        <v>0.70833333333333337</v>
      </c>
      <c r="W14" s="1">
        <v>39</v>
      </c>
      <c r="X14" s="1">
        <v>72</v>
      </c>
      <c r="Y14" s="6">
        <v>0.54166666666666663</v>
      </c>
      <c r="Z14" s="1">
        <v>34</v>
      </c>
      <c r="AA14" s="1">
        <v>72</v>
      </c>
      <c r="AB14" s="6">
        <v>0.47222222222222221</v>
      </c>
      <c r="BD14" s="1">
        <v>144</v>
      </c>
      <c r="BE14" s="1">
        <v>175</v>
      </c>
      <c r="BF14" s="6">
        <v>0.82285714285714284</v>
      </c>
      <c r="BG14" s="1">
        <v>116</v>
      </c>
      <c r="BH14" s="1">
        <v>176</v>
      </c>
      <c r="BI14" s="6">
        <v>0.65909090909090906</v>
      </c>
      <c r="BJ14" s="1">
        <v>109</v>
      </c>
      <c r="BK14" s="1">
        <v>175</v>
      </c>
      <c r="BL14" s="6">
        <v>0.62285714285714289</v>
      </c>
    </row>
    <row r="15" spans="1:65" x14ac:dyDescent="0.2">
      <c r="A15" s="2" t="s">
        <v>6</v>
      </c>
      <c r="B15" s="2" t="s">
        <v>580</v>
      </c>
      <c r="C15" s="2" t="s">
        <v>760</v>
      </c>
      <c r="D15" s="2" t="s">
        <v>761</v>
      </c>
      <c r="E15" s="2" t="str">
        <f t="shared" si="0"/>
        <v>Deer Ridge Elementary</v>
      </c>
      <c r="F15" s="2">
        <f>IFERROR(VLOOKUP(C15,'[1]2017'!$C$2:$N$1876,11,FALSE),"")</f>
        <v>31</v>
      </c>
      <c r="G15" s="2">
        <f>IFERROR(VLOOKUP(C15,'[1]2017'!$C$2:$N$1876,12,FALSE),"")</f>
        <v>414</v>
      </c>
      <c r="H15" s="2">
        <f t="shared" si="1"/>
        <v>7.4879227053140096E-2</v>
      </c>
      <c r="I15" s="6">
        <v>0.7068965517241379</v>
      </c>
      <c r="J15" s="12">
        <f t="shared" si="2"/>
        <v>241</v>
      </c>
      <c r="K15" s="1">
        <v>70</v>
      </c>
      <c r="L15" s="1">
        <v>83</v>
      </c>
      <c r="M15" s="6">
        <v>0.84337349397590367</v>
      </c>
      <c r="N15" s="1">
        <v>59</v>
      </c>
      <c r="O15" s="1">
        <v>83</v>
      </c>
      <c r="P15" s="6">
        <v>0.71084337349397586</v>
      </c>
      <c r="Q15" s="1">
        <v>53</v>
      </c>
      <c r="R15" s="1">
        <v>83</v>
      </c>
      <c r="S15" s="6">
        <v>0.63855421686746983</v>
      </c>
      <c r="T15" s="1">
        <v>56</v>
      </c>
      <c r="U15" s="1">
        <v>70</v>
      </c>
      <c r="V15" s="6">
        <v>0.8</v>
      </c>
      <c r="W15" s="1">
        <v>52</v>
      </c>
      <c r="X15" s="1">
        <v>70</v>
      </c>
      <c r="Y15" s="6">
        <v>0.74285714285714288</v>
      </c>
      <c r="Z15" s="1">
        <v>50</v>
      </c>
      <c r="AA15" s="1">
        <v>70</v>
      </c>
      <c r="AB15" s="6">
        <v>0.7142857142857143</v>
      </c>
      <c r="BD15" s="1">
        <v>178</v>
      </c>
      <c r="BE15" s="1">
        <v>211</v>
      </c>
      <c r="BF15" s="6">
        <v>0.84360189573459721</v>
      </c>
      <c r="BG15" s="1">
        <v>153</v>
      </c>
      <c r="BH15" s="1">
        <v>211</v>
      </c>
      <c r="BI15" s="6">
        <v>0.72511848341232232</v>
      </c>
      <c r="BJ15" s="1">
        <v>144</v>
      </c>
      <c r="BK15" s="1">
        <v>211</v>
      </c>
      <c r="BL15" s="6">
        <v>0.68246445497630337</v>
      </c>
    </row>
    <row r="16" spans="1:65" x14ac:dyDescent="0.2">
      <c r="A16" s="2" t="s">
        <v>6</v>
      </c>
      <c r="B16" s="2" t="s">
        <v>580</v>
      </c>
      <c r="C16" s="2" t="s">
        <v>762</v>
      </c>
      <c r="D16" s="2" t="s">
        <v>763</v>
      </c>
      <c r="E16" s="2" t="str">
        <f t="shared" si="0"/>
        <v>Covington Elementary School</v>
      </c>
      <c r="F16" s="2">
        <f>IFERROR(VLOOKUP(C16,'[1]2017'!$C$2:$N$1876,11,FALSE),"")</f>
        <v>155</v>
      </c>
      <c r="G16" s="2">
        <f>IFERROR(VLOOKUP(C16,'[1]2017'!$C$2:$N$1876,12,FALSE),"")</f>
        <v>787</v>
      </c>
      <c r="H16" s="2">
        <f t="shared" si="1"/>
        <v>0.19695044472681067</v>
      </c>
      <c r="I16" s="6">
        <v>0.50387596899224807</v>
      </c>
      <c r="J16" s="12">
        <f t="shared" si="2"/>
        <v>689</v>
      </c>
      <c r="K16" s="1">
        <v>102</v>
      </c>
      <c r="L16" s="1">
        <v>137</v>
      </c>
      <c r="M16" s="6">
        <v>0.74452554744525545</v>
      </c>
      <c r="N16" s="1">
        <v>80</v>
      </c>
      <c r="O16" s="1">
        <v>137</v>
      </c>
      <c r="P16" s="6">
        <v>0.58394160583941601</v>
      </c>
      <c r="Q16" s="1">
        <v>75</v>
      </c>
      <c r="R16" s="1">
        <v>137</v>
      </c>
      <c r="S16" s="6">
        <v>0.54744525547445255</v>
      </c>
      <c r="T16" s="1">
        <v>105</v>
      </c>
      <c r="U16" s="1">
        <v>137</v>
      </c>
      <c r="V16" s="6">
        <v>0.76642335766423353</v>
      </c>
      <c r="W16" s="1">
        <v>83</v>
      </c>
      <c r="X16" s="1">
        <v>135</v>
      </c>
      <c r="Y16" s="6">
        <v>0.61481481481481481</v>
      </c>
      <c r="Z16" s="1">
        <v>74</v>
      </c>
      <c r="AA16" s="1">
        <v>135</v>
      </c>
      <c r="AB16" s="6">
        <v>0.54814814814814816</v>
      </c>
      <c r="BD16" s="1">
        <v>315</v>
      </c>
      <c r="BE16" s="1">
        <v>403</v>
      </c>
      <c r="BF16" s="6">
        <v>0.78163771712158814</v>
      </c>
      <c r="BG16" s="1">
        <v>231</v>
      </c>
      <c r="BH16" s="1">
        <v>402</v>
      </c>
      <c r="BI16" s="6">
        <v>0.57462686567164178</v>
      </c>
      <c r="BJ16" s="1">
        <v>214</v>
      </c>
      <c r="BK16" s="1">
        <v>401</v>
      </c>
      <c r="BL16" s="6">
        <v>0.53366583541147128</v>
      </c>
    </row>
    <row r="17" spans="1:64" hidden="1" x14ac:dyDescent="0.2">
      <c r="A17" s="2" t="s">
        <v>7</v>
      </c>
      <c r="B17" s="2" t="s">
        <v>8</v>
      </c>
      <c r="C17" s="2" t="s">
        <v>764</v>
      </c>
      <c r="D17" s="2" t="s">
        <v>765</v>
      </c>
      <c r="E17" s="2" t="str">
        <f t="shared" si="0"/>
        <v>zzzz</v>
      </c>
      <c r="F17" s="2">
        <f>IFERROR(VLOOKUP(C17,'[1]2017'!$C$2:$N$1876,11,FALSE),"")</f>
        <v>57</v>
      </c>
      <c r="G17" s="2">
        <f>IFERROR(VLOOKUP(C17,'[1]2017'!$C$2:$N$1876,12,FALSE),"")</f>
        <v>178</v>
      </c>
      <c r="H17" s="2">
        <f t="shared" si="1"/>
        <v>0.3202247191011236</v>
      </c>
      <c r="I17" s="6">
        <v>0.73076923076923073</v>
      </c>
      <c r="J17" s="12">
        <f t="shared" si="2"/>
        <v>207</v>
      </c>
      <c r="K17" s="1">
        <v>21</v>
      </c>
      <c r="L17" s="1">
        <v>28</v>
      </c>
      <c r="M17" s="6">
        <v>0.75</v>
      </c>
      <c r="N17" s="1">
        <v>21</v>
      </c>
      <c r="O17" s="1">
        <v>28</v>
      </c>
      <c r="P17" s="6">
        <v>0.75</v>
      </c>
      <c r="Q17" s="1">
        <v>18</v>
      </c>
      <c r="R17" s="1">
        <v>28</v>
      </c>
      <c r="S17" s="6">
        <v>0.6428571428571429</v>
      </c>
      <c r="T17" s="1">
        <v>13</v>
      </c>
      <c r="U17" s="1">
        <v>25</v>
      </c>
      <c r="V17" s="6">
        <v>0.52</v>
      </c>
      <c r="W17" s="1">
        <v>17</v>
      </c>
      <c r="X17" s="1">
        <v>24</v>
      </c>
      <c r="Y17" s="6">
        <v>0.70833333333333337</v>
      </c>
      <c r="Z17" s="1">
        <v>10</v>
      </c>
      <c r="AA17" s="1">
        <v>24</v>
      </c>
      <c r="AB17" s="6">
        <v>0.41666666666666669</v>
      </c>
      <c r="BD17" s="1">
        <v>56</v>
      </c>
      <c r="BE17" s="1">
        <v>80</v>
      </c>
      <c r="BF17" s="6">
        <v>0.7</v>
      </c>
      <c r="BG17" s="1">
        <v>59</v>
      </c>
      <c r="BH17" s="1">
        <v>78</v>
      </c>
      <c r="BI17" s="6">
        <v>0.75641025641025639</v>
      </c>
      <c r="BJ17" s="1">
        <v>47</v>
      </c>
      <c r="BK17" s="1">
        <v>78</v>
      </c>
      <c r="BL17" s="6">
        <v>0.60256410256410253</v>
      </c>
    </row>
    <row r="18" spans="1:64" hidden="1" x14ac:dyDescent="0.2">
      <c r="A18" s="2" t="s">
        <v>7</v>
      </c>
      <c r="B18" s="2" t="s">
        <v>8</v>
      </c>
      <c r="C18" s="2" t="s">
        <v>766</v>
      </c>
      <c r="D18" s="2" t="s">
        <v>767</v>
      </c>
      <c r="E18" s="2" t="str">
        <f t="shared" si="0"/>
        <v>zzzz</v>
      </c>
      <c r="F18" s="2">
        <f>IFERROR(VLOOKUP(C18,'[1]2017'!$C$2:$N$1876,11,FALSE),"")</f>
        <v>96</v>
      </c>
      <c r="G18" s="2">
        <f>IFERROR(VLOOKUP(C18,'[1]2017'!$C$2:$N$1876,12,FALSE),"")</f>
        <v>823</v>
      </c>
      <c r="H18" s="2">
        <f t="shared" si="1"/>
        <v>0.1166464155528554</v>
      </c>
      <c r="J18" s="12">
        <f t="shared" si="2"/>
        <v>1215</v>
      </c>
      <c r="AC18" s="1">
        <v>213</v>
      </c>
      <c r="AD18" s="1">
        <v>289</v>
      </c>
      <c r="AE18" s="6">
        <v>0.73702422145328716</v>
      </c>
      <c r="AF18" s="1">
        <v>220</v>
      </c>
      <c r="AG18" s="1">
        <v>290</v>
      </c>
      <c r="AH18" s="6">
        <v>0.75862068965517238</v>
      </c>
      <c r="AI18" s="1">
        <v>190</v>
      </c>
      <c r="AJ18" s="1">
        <v>289</v>
      </c>
      <c r="AK18" s="6">
        <v>0.65743944636678198</v>
      </c>
      <c r="AL18" s="1">
        <v>199</v>
      </c>
      <c r="AM18" s="1">
        <v>255</v>
      </c>
      <c r="AN18" s="6">
        <v>0.7803921568627451</v>
      </c>
      <c r="AO18" s="1">
        <v>179</v>
      </c>
      <c r="AP18" s="1">
        <v>252</v>
      </c>
      <c r="AQ18" s="6">
        <v>0.71031746031746035</v>
      </c>
      <c r="AR18" s="1">
        <v>162</v>
      </c>
      <c r="AS18" s="1">
        <v>252</v>
      </c>
      <c r="AT18" s="6">
        <v>0.6428571428571429</v>
      </c>
      <c r="AU18" s="1">
        <v>223</v>
      </c>
      <c r="AV18" s="1">
        <v>279</v>
      </c>
      <c r="AW18" s="6">
        <v>0.79928315412186379</v>
      </c>
      <c r="AX18" s="1">
        <v>211</v>
      </c>
      <c r="AY18" s="1">
        <v>277</v>
      </c>
      <c r="AZ18" s="6">
        <v>0.76173285198555951</v>
      </c>
      <c r="BA18" s="1">
        <v>189</v>
      </c>
      <c r="BB18" s="1">
        <v>277</v>
      </c>
      <c r="BC18" s="6">
        <v>0.68231046931407946</v>
      </c>
      <c r="BD18" s="1">
        <v>635</v>
      </c>
      <c r="BE18" s="1">
        <v>823</v>
      </c>
      <c r="BF18" s="6">
        <v>0.77156743620899149</v>
      </c>
      <c r="BG18" s="1">
        <v>610</v>
      </c>
      <c r="BH18" s="1">
        <v>819</v>
      </c>
      <c r="BI18" s="6">
        <v>0.74481074481074483</v>
      </c>
      <c r="BJ18" s="1">
        <v>541</v>
      </c>
      <c r="BK18" s="1">
        <v>818</v>
      </c>
      <c r="BL18" s="6">
        <v>0.6613691931540342</v>
      </c>
    </row>
    <row r="19" spans="1:64" x14ac:dyDescent="0.2">
      <c r="A19" s="2" t="s">
        <v>7</v>
      </c>
      <c r="B19" s="2" t="s">
        <v>8</v>
      </c>
      <c r="C19" s="2" t="s">
        <v>768</v>
      </c>
      <c r="D19" s="2" t="s">
        <v>769</v>
      </c>
      <c r="E19" s="2" t="str">
        <f t="shared" si="0"/>
        <v>Hickory Center Elementary School</v>
      </c>
      <c r="F19" s="2">
        <f>IFERROR(VLOOKUP(C19,'[1]2017'!$C$2:$N$1876,11,FALSE),"")</f>
        <v>54</v>
      </c>
      <c r="G19" s="2">
        <f>IFERROR(VLOOKUP(C19,'[1]2017'!$C$2:$N$1876,12,FALSE),"")</f>
        <v>446</v>
      </c>
      <c r="H19" s="2">
        <f t="shared" si="1"/>
        <v>0.1210762331838565</v>
      </c>
      <c r="I19" s="6">
        <v>0.80882352941176472</v>
      </c>
      <c r="J19" s="12">
        <f t="shared" si="2"/>
        <v>104</v>
      </c>
      <c r="K19" s="1">
        <v>54</v>
      </c>
      <c r="L19" s="1">
        <v>67</v>
      </c>
      <c r="M19" s="6">
        <v>0.80597014925373134</v>
      </c>
      <c r="N19" s="1">
        <v>51</v>
      </c>
      <c r="O19" s="1">
        <v>68</v>
      </c>
      <c r="P19" s="6">
        <v>0.75</v>
      </c>
      <c r="Q19" s="1">
        <v>45</v>
      </c>
      <c r="R19" s="1">
        <v>67</v>
      </c>
      <c r="S19" s="6">
        <v>0.67164179104477617</v>
      </c>
      <c r="T19" s="1">
        <v>55</v>
      </c>
      <c r="U19" s="1">
        <v>80</v>
      </c>
      <c r="V19" s="6">
        <v>0.6875</v>
      </c>
      <c r="W19" s="1">
        <v>57</v>
      </c>
      <c r="X19" s="1">
        <v>80</v>
      </c>
      <c r="Y19" s="6">
        <v>0.71250000000000002</v>
      </c>
      <c r="Z19" s="1">
        <v>50</v>
      </c>
      <c r="AA19" s="1">
        <v>80</v>
      </c>
      <c r="AB19" s="6">
        <v>0.625</v>
      </c>
      <c r="BD19" s="1">
        <v>170</v>
      </c>
      <c r="BE19" s="1">
        <v>215</v>
      </c>
      <c r="BF19" s="6">
        <v>0.79069767441860461</v>
      </c>
      <c r="BG19" s="1">
        <v>165</v>
      </c>
      <c r="BH19" s="1">
        <v>217</v>
      </c>
      <c r="BI19" s="6">
        <v>0.76036866359447008</v>
      </c>
      <c r="BJ19" s="1">
        <v>150</v>
      </c>
      <c r="BK19" s="1">
        <v>215</v>
      </c>
      <c r="BL19" s="6">
        <v>0.69767441860465118</v>
      </c>
    </row>
    <row r="20" spans="1:64" x14ac:dyDescent="0.2">
      <c r="A20" s="2" t="s">
        <v>7</v>
      </c>
      <c r="B20" s="2" t="s">
        <v>8</v>
      </c>
      <c r="C20" s="2" t="s">
        <v>770</v>
      </c>
      <c r="D20" s="2" t="s">
        <v>771</v>
      </c>
      <c r="E20" s="2" t="str">
        <f t="shared" si="0"/>
        <v>Huntertown Elementary School</v>
      </c>
      <c r="F20" s="2">
        <f>IFERROR(VLOOKUP(C20,'[1]2017'!$C$2:$N$1876,11,FALSE),"")</f>
        <v>168</v>
      </c>
      <c r="G20" s="2">
        <f>IFERROR(VLOOKUP(C20,'[1]2017'!$C$2:$N$1876,12,FALSE),"")</f>
        <v>623</v>
      </c>
      <c r="H20" s="2">
        <f t="shared" si="1"/>
        <v>0.2696629213483146</v>
      </c>
      <c r="I20" s="6">
        <v>0.61855670103092786</v>
      </c>
      <c r="J20" s="12">
        <f t="shared" si="2"/>
        <v>434</v>
      </c>
      <c r="K20" s="1">
        <v>70</v>
      </c>
      <c r="L20" s="1">
        <v>110</v>
      </c>
      <c r="M20" s="6">
        <v>0.63636363636363635</v>
      </c>
      <c r="N20" s="1">
        <v>60</v>
      </c>
      <c r="O20" s="1">
        <v>110</v>
      </c>
      <c r="P20" s="6">
        <v>0.54545454545454541</v>
      </c>
      <c r="Q20" s="1">
        <v>50</v>
      </c>
      <c r="R20" s="1">
        <v>110</v>
      </c>
      <c r="S20" s="6">
        <v>0.45454545454545453</v>
      </c>
      <c r="T20" s="1">
        <v>70</v>
      </c>
      <c r="U20" s="1">
        <v>91</v>
      </c>
      <c r="V20" s="6">
        <v>0.76923076923076927</v>
      </c>
      <c r="W20" s="1">
        <v>78</v>
      </c>
      <c r="X20" s="1">
        <v>91</v>
      </c>
      <c r="Y20" s="6">
        <v>0.8571428571428571</v>
      </c>
      <c r="Z20" s="1">
        <v>64</v>
      </c>
      <c r="AA20" s="1">
        <v>91</v>
      </c>
      <c r="AB20" s="6">
        <v>0.70329670329670335</v>
      </c>
      <c r="BD20" s="1">
        <v>215</v>
      </c>
      <c r="BE20" s="1">
        <v>298</v>
      </c>
      <c r="BF20" s="6">
        <v>0.72147651006711411</v>
      </c>
      <c r="BG20" s="1">
        <v>204</v>
      </c>
      <c r="BH20" s="1">
        <v>299</v>
      </c>
      <c r="BI20" s="6">
        <v>0.68227424749163879</v>
      </c>
      <c r="BJ20" s="1">
        <v>174</v>
      </c>
      <c r="BK20" s="1">
        <v>298</v>
      </c>
      <c r="BL20" s="6">
        <v>0.58389261744966447</v>
      </c>
    </row>
    <row r="21" spans="1:64" hidden="1" x14ac:dyDescent="0.2">
      <c r="A21" s="2" t="s">
        <v>7</v>
      </c>
      <c r="B21" s="2" t="s">
        <v>8</v>
      </c>
      <c r="C21" s="2" t="s">
        <v>772</v>
      </c>
      <c r="D21" s="2" t="s">
        <v>773</v>
      </c>
      <c r="E21" s="2" t="str">
        <f t="shared" si="0"/>
        <v>zzzz</v>
      </c>
      <c r="F21" s="2">
        <f>IFERROR(VLOOKUP(C21,'[1]2017'!$C$2:$N$1876,11,FALSE),"")</f>
        <v>197</v>
      </c>
      <c r="G21" s="2">
        <f>IFERROR(VLOOKUP(C21,'[1]2017'!$C$2:$N$1876,12,FALSE),"")</f>
        <v>933</v>
      </c>
      <c r="H21" s="2">
        <f t="shared" si="1"/>
        <v>0.21114683815648447</v>
      </c>
      <c r="J21" s="12">
        <f t="shared" si="2"/>
        <v>1215</v>
      </c>
      <c r="AC21" s="1">
        <v>220</v>
      </c>
      <c r="AD21" s="1">
        <v>274</v>
      </c>
      <c r="AE21" s="6">
        <v>0.8029197080291971</v>
      </c>
      <c r="AF21" s="1">
        <v>222</v>
      </c>
      <c r="AG21" s="1">
        <v>275</v>
      </c>
      <c r="AH21" s="6">
        <v>0.80727272727272725</v>
      </c>
      <c r="AI21" s="1">
        <v>201</v>
      </c>
      <c r="AJ21" s="1">
        <v>274</v>
      </c>
      <c r="AK21" s="6">
        <v>0.73357664233576647</v>
      </c>
      <c r="AL21" s="1">
        <v>220</v>
      </c>
      <c r="AM21" s="1">
        <v>297</v>
      </c>
      <c r="AN21" s="6">
        <v>0.7407407407407407</v>
      </c>
      <c r="AO21" s="1">
        <v>186</v>
      </c>
      <c r="AP21" s="1">
        <v>296</v>
      </c>
      <c r="AQ21" s="6">
        <v>0.6283783783783784</v>
      </c>
      <c r="AR21" s="1">
        <v>165</v>
      </c>
      <c r="AS21" s="1">
        <v>296</v>
      </c>
      <c r="AT21" s="6">
        <v>0.55743243243243246</v>
      </c>
      <c r="AU21" s="1">
        <v>243</v>
      </c>
      <c r="AV21" s="1">
        <v>334</v>
      </c>
      <c r="AW21" s="6">
        <v>0.72754491017964074</v>
      </c>
      <c r="AX21" s="1">
        <v>211</v>
      </c>
      <c r="AY21" s="1">
        <v>336</v>
      </c>
      <c r="AZ21" s="6">
        <v>0.62797619047619047</v>
      </c>
      <c r="BA21" s="1">
        <v>191</v>
      </c>
      <c r="BB21" s="1">
        <v>334</v>
      </c>
      <c r="BC21" s="6">
        <v>0.57185628742514971</v>
      </c>
      <c r="BD21" s="1">
        <v>683</v>
      </c>
      <c r="BE21" s="1">
        <v>905</v>
      </c>
      <c r="BF21" s="6">
        <v>0.75469613259668511</v>
      </c>
      <c r="BG21" s="1">
        <v>619</v>
      </c>
      <c r="BH21" s="1">
        <v>907</v>
      </c>
      <c r="BI21" s="6">
        <v>0.68246968026460864</v>
      </c>
      <c r="BJ21" s="1">
        <v>557</v>
      </c>
      <c r="BK21" s="1">
        <v>904</v>
      </c>
      <c r="BL21" s="6">
        <v>0.61615044247787609</v>
      </c>
    </row>
    <row r="22" spans="1:64" x14ac:dyDescent="0.2">
      <c r="A22" s="2" t="s">
        <v>7</v>
      </c>
      <c r="B22" s="2" t="s">
        <v>8</v>
      </c>
      <c r="C22" s="2" t="s">
        <v>774</v>
      </c>
      <c r="D22" s="2" t="s">
        <v>775</v>
      </c>
      <c r="E22" s="2" t="str">
        <f t="shared" si="0"/>
        <v>Perry Hill Elementary School</v>
      </c>
      <c r="F22" s="2">
        <f>IFERROR(VLOOKUP(C22,'[1]2017'!$C$2:$N$1876,11,FALSE),"")</f>
        <v>79</v>
      </c>
      <c r="G22" s="2">
        <f>IFERROR(VLOOKUP(C22,'[1]2017'!$C$2:$N$1876,12,FALSE),"")</f>
        <v>500</v>
      </c>
      <c r="H22" s="2">
        <f t="shared" si="1"/>
        <v>0.158</v>
      </c>
      <c r="I22" s="6">
        <v>0.58108108108108103</v>
      </c>
      <c r="J22" s="12">
        <f t="shared" si="2"/>
        <v>522</v>
      </c>
      <c r="K22" s="1">
        <v>60</v>
      </c>
      <c r="L22" s="1">
        <v>84</v>
      </c>
      <c r="M22" s="6">
        <v>0.7142857142857143</v>
      </c>
      <c r="N22" s="1">
        <v>70</v>
      </c>
      <c r="O22" s="1">
        <v>84</v>
      </c>
      <c r="P22" s="6">
        <v>0.83333333333333337</v>
      </c>
      <c r="Q22" s="1">
        <v>58</v>
      </c>
      <c r="R22" s="1">
        <v>84</v>
      </c>
      <c r="S22" s="6">
        <v>0.69047619047619047</v>
      </c>
      <c r="T22" s="1">
        <v>68</v>
      </c>
      <c r="U22" s="1">
        <v>89</v>
      </c>
      <c r="V22" s="6">
        <v>0.7640449438202247</v>
      </c>
      <c r="W22" s="1">
        <v>58</v>
      </c>
      <c r="X22" s="1">
        <v>89</v>
      </c>
      <c r="Y22" s="6">
        <v>0.651685393258427</v>
      </c>
      <c r="Z22" s="1">
        <v>54</v>
      </c>
      <c r="AA22" s="1">
        <v>89</v>
      </c>
      <c r="AB22" s="6">
        <v>0.6067415730337079</v>
      </c>
      <c r="BD22" s="1">
        <v>183</v>
      </c>
      <c r="BE22" s="1">
        <v>247</v>
      </c>
      <c r="BF22" s="6">
        <v>0.74089068825910931</v>
      </c>
      <c r="BG22" s="1">
        <v>177</v>
      </c>
      <c r="BH22" s="1">
        <v>247</v>
      </c>
      <c r="BI22" s="6">
        <v>0.7165991902834008</v>
      </c>
      <c r="BJ22" s="1">
        <v>155</v>
      </c>
      <c r="BK22" s="1">
        <v>247</v>
      </c>
      <c r="BL22" s="6">
        <v>0.62753036437246967</v>
      </c>
    </row>
    <row r="23" spans="1:64" x14ac:dyDescent="0.2">
      <c r="A23" s="2" t="s">
        <v>7</v>
      </c>
      <c r="B23" s="2" t="s">
        <v>8</v>
      </c>
      <c r="C23" s="2" t="s">
        <v>776</v>
      </c>
      <c r="D23" s="2" t="s">
        <v>777</v>
      </c>
      <c r="E23" s="2" t="str">
        <f t="shared" si="0"/>
        <v>Oak View Elementary School</v>
      </c>
      <c r="F23" s="2">
        <f>IFERROR(VLOOKUP(C23,'[1]2017'!$C$2:$N$1876,11,FALSE),"")</f>
        <v>28</v>
      </c>
      <c r="G23" s="2">
        <f>IFERROR(VLOOKUP(C23,'[1]2017'!$C$2:$N$1876,12,FALSE),"")</f>
        <v>470</v>
      </c>
      <c r="H23" s="2">
        <f t="shared" si="1"/>
        <v>5.9574468085106386E-2</v>
      </c>
      <c r="I23" s="6">
        <v>0.7857142857142857</v>
      </c>
      <c r="J23" s="12">
        <f t="shared" si="2"/>
        <v>129</v>
      </c>
      <c r="K23" s="1">
        <v>69</v>
      </c>
      <c r="L23" s="1">
        <v>83</v>
      </c>
      <c r="M23" s="6">
        <v>0.83132530120481929</v>
      </c>
      <c r="N23" s="1">
        <v>68</v>
      </c>
      <c r="O23" s="1">
        <v>83</v>
      </c>
      <c r="P23" s="6">
        <v>0.81927710843373491</v>
      </c>
      <c r="Q23" s="1">
        <v>63</v>
      </c>
      <c r="R23" s="1">
        <v>83</v>
      </c>
      <c r="S23" s="6">
        <v>0.75903614457831325</v>
      </c>
      <c r="T23" s="1">
        <v>63</v>
      </c>
      <c r="U23" s="1">
        <v>76</v>
      </c>
      <c r="V23" s="6">
        <v>0.82894736842105265</v>
      </c>
      <c r="W23" s="1">
        <v>70</v>
      </c>
      <c r="X23" s="1">
        <v>76</v>
      </c>
      <c r="Y23" s="6">
        <v>0.92105263157894735</v>
      </c>
      <c r="Z23" s="1">
        <v>62</v>
      </c>
      <c r="AA23" s="1">
        <v>76</v>
      </c>
      <c r="AB23" s="6">
        <v>0.81578947368421051</v>
      </c>
      <c r="BD23" s="1">
        <v>193</v>
      </c>
      <c r="BE23" s="1">
        <v>229</v>
      </c>
      <c r="BF23" s="6">
        <v>0.84279475982532748</v>
      </c>
      <c r="BG23" s="1">
        <v>198</v>
      </c>
      <c r="BH23" s="1">
        <v>229</v>
      </c>
      <c r="BI23" s="6">
        <v>0.86462882096069871</v>
      </c>
      <c r="BJ23" s="1">
        <v>180</v>
      </c>
      <c r="BK23" s="1">
        <v>229</v>
      </c>
      <c r="BL23" s="6">
        <v>0.78602620087336239</v>
      </c>
    </row>
    <row r="24" spans="1:64" x14ac:dyDescent="0.2">
      <c r="A24" s="2" t="s">
        <v>7</v>
      </c>
      <c r="B24" s="2" t="s">
        <v>8</v>
      </c>
      <c r="C24" s="2" t="s">
        <v>778</v>
      </c>
      <c r="D24" s="2" t="s">
        <v>779</v>
      </c>
      <c r="E24" s="2" t="str">
        <f t="shared" si="0"/>
        <v>Cedar Canyon Elementary School</v>
      </c>
      <c r="F24" s="2">
        <f>IFERROR(VLOOKUP(C24,'[1]2017'!$C$2:$N$1876,11,FALSE),"")</f>
        <v>36</v>
      </c>
      <c r="G24" s="2">
        <f>IFERROR(VLOOKUP(C24,'[1]2017'!$C$2:$N$1876,12,FALSE),"")</f>
        <v>567</v>
      </c>
      <c r="H24" s="2">
        <f t="shared" si="1"/>
        <v>6.3492063492063489E-2</v>
      </c>
      <c r="I24" s="6">
        <v>0.74509803921568629</v>
      </c>
      <c r="J24" s="12">
        <f t="shared" si="2"/>
        <v>182</v>
      </c>
      <c r="K24" s="1">
        <v>83</v>
      </c>
      <c r="L24" s="1">
        <v>109</v>
      </c>
      <c r="M24" s="6">
        <v>0.76146788990825687</v>
      </c>
      <c r="N24" s="1">
        <v>90</v>
      </c>
      <c r="O24" s="1">
        <v>109</v>
      </c>
      <c r="P24" s="6">
        <v>0.82568807339449546</v>
      </c>
      <c r="Q24" s="1">
        <v>79</v>
      </c>
      <c r="R24" s="1">
        <v>109</v>
      </c>
      <c r="S24" s="6">
        <v>0.72477064220183485</v>
      </c>
      <c r="T24" s="1">
        <v>87</v>
      </c>
      <c r="U24" s="1">
        <v>109</v>
      </c>
      <c r="V24" s="6">
        <v>0.79816513761467889</v>
      </c>
      <c r="W24" s="1">
        <v>91</v>
      </c>
      <c r="X24" s="1">
        <v>109</v>
      </c>
      <c r="Y24" s="6">
        <v>0.83486238532110091</v>
      </c>
      <c r="Z24" s="1">
        <v>83</v>
      </c>
      <c r="AA24" s="1">
        <v>109</v>
      </c>
      <c r="AB24" s="6">
        <v>0.76146788990825687</v>
      </c>
      <c r="BD24" s="1">
        <v>256</v>
      </c>
      <c r="BE24" s="1">
        <v>320</v>
      </c>
      <c r="BF24" s="6">
        <v>0.8</v>
      </c>
      <c r="BG24" s="1">
        <v>262</v>
      </c>
      <c r="BH24" s="1">
        <v>320</v>
      </c>
      <c r="BI24" s="6">
        <v>0.81874999999999998</v>
      </c>
      <c r="BJ24" s="1">
        <v>238</v>
      </c>
      <c r="BK24" s="1">
        <v>320</v>
      </c>
      <c r="BL24" s="6">
        <v>0.74375000000000002</v>
      </c>
    </row>
    <row r="25" spans="1:64" x14ac:dyDescent="0.2">
      <c r="A25" s="2" t="s">
        <v>7</v>
      </c>
      <c r="B25" s="2" t="s">
        <v>8</v>
      </c>
      <c r="C25" s="2" t="s">
        <v>780</v>
      </c>
      <c r="D25" s="2" t="s">
        <v>781</v>
      </c>
      <c r="E25" s="2" t="str">
        <f t="shared" si="0"/>
        <v>Eel River Elementary School</v>
      </c>
      <c r="F25" s="2">
        <f>IFERROR(VLOOKUP(C25,'[1]2017'!$C$2:$N$1876,11,FALSE),"")</f>
        <v>92</v>
      </c>
      <c r="G25" s="2">
        <f>IFERROR(VLOOKUP(C25,'[1]2017'!$C$2:$N$1876,12,FALSE),"")</f>
        <v>530</v>
      </c>
      <c r="H25" s="2">
        <f t="shared" si="1"/>
        <v>0.17358490566037735</v>
      </c>
      <c r="I25" s="6">
        <v>0.73333333333333328</v>
      </c>
      <c r="J25" s="12">
        <f t="shared" si="2"/>
        <v>202</v>
      </c>
      <c r="K25" s="1">
        <v>77</v>
      </c>
      <c r="L25" s="1">
        <v>88</v>
      </c>
      <c r="M25" s="6">
        <v>0.875</v>
      </c>
      <c r="N25" s="1">
        <v>73</v>
      </c>
      <c r="O25" s="1">
        <v>81</v>
      </c>
      <c r="P25" s="6">
        <v>0.90123456790123457</v>
      </c>
      <c r="Q25" s="1">
        <v>68</v>
      </c>
      <c r="R25" s="1">
        <v>80</v>
      </c>
      <c r="S25" s="6">
        <v>0.85</v>
      </c>
      <c r="T25" s="1">
        <v>74</v>
      </c>
      <c r="U25" s="1">
        <v>86</v>
      </c>
      <c r="V25" s="6">
        <v>0.86046511627906974</v>
      </c>
      <c r="W25" s="1">
        <v>73</v>
      </c>
      <c r="X25" s="1">
        <v>86</v>
      </c>
      <c r="Y25" s="6">
        <v>0.84883720930232553</v>
      </c>
      <c r="Z25" s="1">
        <v>69</v>
      </c>
      <c r="AA25" s="1">
        <v>86</v>
      </c>
      <c r="AB25" s="6">
        <v>0.80232558139534882</v>
      </c>
      <c r="BD25" s="1">
        <v>234</v>
      </c>
      <c r="BE25" s="1">
        <v>272</v>
      </c>
      <c r="BF25" s="6">
        <v>0.86029411764705888</v>
      </c>
      <c r="BG25" s="1">
        <v>215</v>
      </c>
      <c r="BH25" s="1">
        <v>258</v>
      </c>
      <c r="BI25" s="6">
        <v>0.83333333333333337</v>
      </c>
      <c r="BJ25" s="1">
        <v>203</v>
      </c>
      <c r="BK25" s="1">
        <v>256</v>
      </c>
      <c r="BL25" s="6">
        <v>0.79296875</v>
      </c>
    </row>
    <row r="26" spans="1:64" hidden="1" x14ac:dyDescent="0.2">
      <c r="A26" s="2" t="s">
        <v>9</v>
      </c>
      <c r="B26" s="2" t="s">
        <v>10</v>
      </c>
      <c r="C26" s="2" t="s">
        <v>782</v>
      </c>
      <c r="D26" s="2" t="s">
        <v>783</v>
      </c>
      <c r="E26" s="2" t="str">
        <f t="shared" si="0"/>
        <v>zzzz</v>
      </c>
      <c r="F26" s="2">
        <f>IFERROR(VLOOKUP(C26,'[1]2017'!$C$2:$N$1876,11,FALSE),"")</f>
        <v>316</v>
      </c>
      <c r="G26" s="2">
        <f>IFERROR(VLOOKUP(C26,'[1]2017'!$C$2:$N$1876,12,FALSE),"")</f>
        <v>776</v>
      </c>
      <c r="H26" s="2">
        <f t="shared" si="1"/>
        <v>0.40721649484536082</v>
      </c>
      <c r="J26" s="12">
        <f t="shared" si="2"/>
        <v>1215</v>
      </c>
      <c r="AC26" s="1">
        <v>176</v>
      </c>
      <c r="AD26" s="1">
        <v>243</v>
      </c>
      <c r="AE26" s="6">
        <v>0.72427983539094654</v>
      </c>
      <c r="AF26" s="1">
        <v>163</v>
      </c>
      <c r="AG26" s="1">
        <v>244</v>
      </c>
      <c r="AH26" s="6">
        <v>0.66803278688524592</v>
      </c>
      <c r="AI26" s="1">
        <v>146</v>
      </c>
      <c r="AJ26" s="1">
        <v>243</v>
      </c>
      <c r="AK26" s="6">
        <v>0.60082304526748975</v>
      </c>
      <c r="AL26" s="1">
        <v>165</v>
      </c>
      <c r="AM26" s="1">
        <v>265</v>
      </c>
      <c r="AN26" s="6">
        <v>0.62264150943396224</v>
      </c>
      <c r="AO26" s="1">
        <v>131</v>
      </c>
      <c r="AP26" s="1">
        <v>266</v>
      </c>
      <c r="AQ26" s="6">
        <v>0.4924812030075188</v>
      </c>
      <c r="AR26" s="1">
        <v>121</v>
      </c>
      <c r="AS26" s="1">
        <v>265</v>
      </c>
      <c r="AT26" s="6">
        <v>0.45660377358490567</v>
      </c>
      <c r="AU26" s="1">
        <v>160</v>
      </c>
      <c r="AV26" s="1">
        <v>264</v>
      </c>
      <c r="AW26" s="6">
        <v>0.60606060606060608</v>
      </c>
      <c r="AX26" s="1">
        <v>160</v>
      </c>
      <c r="AY26" s="1">
        <v>264</v>
      </c>
      <c r="AZ26" s="6">
        <v>0.60606060606060608</v>
      </c>
      <c r="BA26" s="1">
        <v>139</v>
      </c>
      <c r="BB26" s="1">
        <v>264</v>
      </c>
      <c r="BC26" s="6">
        <v>0.52651515151515149</v>
      </c>
      <c r="BD26" s="1">
        <v>501</v>
      </c>
      <c r="BE26" s="1">
        <v>772</v>
      </c>
      <c r="BF26" s="6">
        <v>0.64896373056994816</v>
      </c>
      <c r="BG26" s="1">
        <v>454</v>
      </c>
      <c r="BH26" s="1">
        <v>774</v>
      </c>
      <c r="BI26" s="6">
        <v>0.58656330749354002</v>
      </c>
      <c r="BJ26" s="1">
        <v>406</v>
      </c>
      <c r="BK26" s="1">
        <v>772</v>
      </c>
      <c r="BL26" s="6">
        <v>0.52590673575129532</v>
      </c>
    </row>
    <row r="27" spans="1:64" hidden="1" x14ac:dyDescent="0.2">
      <c r="A27" s="2" t="s">
        <v>9</v>
      </c>
      <c r="B27" s="2" t="s">
        <v>10</v>
      </c>
      <c r="C27" s="2" t="s">
        <v>784</v>
      </c>
      <c r="D27" s="2" t="s">
        <v>785</v>
      </c>
      <c r="E27" s="2" t="str">
        <f t="shared" si="0"/>
        <v>zzzz</v>
      </c>
      <c r="F27" s="2">
        <f>IFERROR(VLOOKUP(C27,'[1]2017'!$C$2:$N$1876,11,FALSE),"")</f>
        <v>294</v>
      </c>
      <c r="G27" s="2">
        <f>IFERROR(VLOOKUP(C27,'[1]2017'!$C$2:$N$1876,12,FALSE),"")</f>
        <v>596</v>
      </c>
      <c r="H27" s="2">
        <f t="shared" si="1"/>
        <v>0.49328859060402686</v>
      </c>
      <c r="I27" s="6">
        <v>0.58064516129032262</v>
      </c>
      <c r="J27" s="12">
        <f t="shared" si="2"/>
        <v>523</v>
      </c>
      <c r="K27" s="1">
        <v>41</v>
      </c>
      <c r="L27" s="1">
        <v>69</v>
      </c>
      <c r="M27" s="6">
        <v>0.59420289855072461</v>
      </c>
      <c r="N27" s="1">
        <v>28</v>
      </c>
      <c r="O27" s="1">
        <v>69</v>
      </c>
      <c r="P27" s="6">
        <v>0.40579710144927539</v>
      </c>
      <c r="Q27" s="1">
        <v>26</v>
      </c>
      <c r="R27" s="1">
        <v>69</v>
      </c>
      <c r="S27" s="6">
        <v>0.37681159420289856</v>
      </c>
      <c r="T27" s="1">
        <v>40</v>
      </c>
      <c r="U27" s="1">
        <v>77</v>
      </c>
      <c r="V27" s="6">
        <v>0.51948051948051943</v>
      </c>
      <c r="W27" s="1">
        <v>37</v>
      </c>
      <c r="X27" s="1">
        <v>77</v>
      </c>
      <c r="Y27" s="6">
        <v>0.48051948051948051</v>
      </c>
      <c r="Z27" s="1">
        <v>30</v>
      </c>
      <c r="AA27" s="1">
        <v>77</v>
      </c>
      <c r="AB27" s="6">
        <v>0.38961038961038963</v>
      </c>
      <c r="AC27" s="1">
        <v>49</v>
      </c>
      <c r="AD27" s="1">
        <v>75</v>
      </c>
      <c r="AE27" s="6">
        <v>0.65333333333333332</v>
      </c>
      <c r="AF27" s="1">
        <v>34</v>
      </c>
      <c r="AG27" s="1">
        <v>76</v>
      </c>
      <c r="AH27" s="6">
        <v>0.44736842105263158</v>
      </c>
      <c r="AI27" s="1">
        <v>32</v>
      </c>
      <c r="AJ27" s="1">
        <v>75</v>
      </c>
      <c r="AK27" s="6">
        <v>0.42666666666666669</v>
      </c>
      <c r="AL27" s="1">
        <v>48</v>
      </c>
      <c r="AM27" s="1">
        <v>75</v>
      </c>
      <c r="AN27" s="6">
        <v>0.64</v>
      </c>
      <c r="AO27" s="1">
        <v>27</v>
      </c>
      <c r="AP27" s="1">
        <v>75</v>
      </c>
      <c r="AQ27" s="6">
        <v>0.36</v>
      </c>
      <c r="AR27" s="1">
        <v>24</v>
      </c>
      <c r="AS27" s="1">
        <v>75</v>
      </c>
      <c r="AT27" s="6">
        <v>0.32</v>
      </c>
      <c r="AU27" s="1">
        <v>53</v>
      </c>
      <c r="AV27" s="1">
        <v>81</v>
      </c>
      <c r="AW27" s="6">
        <v>0.65432098765432101</v>
      </c>
      <c r="AX27" s="1">
        <v>37</v>
      </c>
      <c r="AY27" s="1">
        <v>81</v>
      </c>
      <c r="AZ27" s="6">
        <v>0.4567901234567901</v>
      </c>
      <c r="BA27" s="1">
        <v>36</v>
      </c>
      <c r="BB27" s="1">
        <v>81</v>
      </c>
      <c r="BC27" s="6">
        <v>0.44444444444444442</v>
      </c>
      <c r="BD27" s="1">
        <v>277</v>
      </c>
      <c r="BE27" s="1">
        <v>439</v>
      </c>
      <c r="BF27" s="6">
        <v>0.63097949886104787</v>
      </c>
      <c r="BG27" s="1">
        <v>200</v>
      </c>
      <c r="BH27" s="1">
        <v>442</v>
      </c>
      <c r="BI27" s="6">
        <v>0.45248868778280543</v>
      </c>
      <c r="BJ27" s="1">
        <v>184</v>
      </c>
      <c r="BK27" s="1">
        <v>439</v>
      </c>
      <c r="BL27" s="6">
        <v>0.4191343963553531</v>
      </c>
    </row>
    <row r="28" spans="1:64" hidden="1" x14ac:dyDescent="0.2">
      <c r="A28" s="2" t="s">
        <v>9</v>
      </c>
      <c r="B28" s="2" t="s">
        <v>10</v>
      </c>
      <c r="C28" s="2" t="s">
        <v>786</v>
      </c>
      <c r="D28" s="2" t="s">
        <v>787</v>
      </c>
      <c r="E28" s="2" t="str">
        <f t="shared" si="0"/>
        <v>zzzz</v>
      </c>
      <c r="F28" s="2">
        <f>IFERROR(VLOOKUP(C28,'[1]2017'!$C$2:$N$1876,11,FALSE),"")</f>
        <v>340</v>
      </c>
      <c r="G28" s="2">
        <f>IFERROR(VLOOKUP(C28,'[1]2017'!$C$2:$N$1876,12,FALSE),"")</f>
        <v>718</v>
      </c>
      <c r="H28" s="2">
        <f t="shared" si="1"/>
        <v>0.47353760445682452</v>
      </c>
      <c r="J28" s="12">
        <f t="shared" si="2"/>
        <v>1215</v>
      </c>
      <c r="AC28" s="1">
        <v>161</v>
      </c>
      <c r="AD28" s="1">
        <v>246</v>
      </c>
      <c r="AE28" s="6">
        <v>0.65447154471544711</v>
      </c>
      <c r="AF28" s="1">
        <v>139</v>
      </c>
      <c r="AG28" s="1">
        <v>247</v>
      </c>
      <c r="AH28" s="6">
        <v>0.56275303643724695</v>
      </c>
      <c r="AI28" s="1">
        <v>123</v>
      </c>
      <c r="AJ28" s="1">
        <v>245</v>
      </c>
      <c r="AK28" s="6">
        <v>0.50204081632653064</v>
      </c>
      <c r="AL28" s="1">
        <v>146</v>
      </c>
      <c r="AM28" s="1">
        <v>223</v>
      </c>
      <c r="AN28" s="6">
        <v>0.6547085201793722</v>
      </c>
      <c r="AO28" s="1">
        <v>96</v>
      </c>
      <c r="AP28" s="1">
        <v>223</v>
      </c>
      <c r="AQ28" s="6">
        <v>0.43049327354260092</v>
      </c>
      <c r="AR28" s="1">
        <v>86</v>
      </c>
      <c r="AS28" s="1">
        <v>223</v>
      </c>
      <c r="AT28" s="6">
        <v>0.38565022421524664</v>
      </c>
      <c r="AU28" s="1">
        <v>149</v>
      </c>
      <c r="AV28" s="1">
        <v>230</v>
      </c>
      <c r="AW28" s="6">
        <v>0.64782608695652177</v>
      </c>
      <c r="AX28" s="1">
        <v>110</v>
      </c>
      <c r="AY28" s="1">
        <v>233</v>
      </c>
      <c r="AZ28" s="6">
        <v>0.47210300429184548</v>
      </c>
      <c r="BA28" s="1">
        <v>97</v>
      </c>
      <c r="BB28" s="1">
        <v>230</v>
      </c>
      <c r="BC28" s="6">
        <v>0.42173913043478262</v>
      </c>
      <c r="BD28" s="1">
        <v>456</v>
      </c>
      <c r="BE28" s="1">
        <v>699</v>
      </c>
      <c r="BF28" s="6">
        <v>0.6523605150214592</v>
      </c>
      <c r="BG28" s="1">
        <v>345</v>
      </c>
      <c r="BH28" s="1">
        <v>703</v>
      </c>
      <c r="BI28" s="6">
        <v>0.49075391180654337</v>
      </c>
      <c r="BJ28" s="1">
        <v>306</v>
      </c>
      <c r="BK28" s="1">
        <v>698</v>
      </c>
      <c r="BL28" s="6">
        <v>0.43839541547277938</v>
      </c>
    </row>
    <row r="29" spans="1:64" hidden="1" x14ac:dyDescent="0.2">
      <c r="A29" s="2" t="s">
        <v>9</v>
      </c>
      <c r="B29" s="2" t="s">
        <v>10</v>
      </c>
      <c r="C29" s="2" t="s">
        <v>788</v>
      </c>
      <c r="D29" s="2" t="s">
        <v>789</v>
      </c>
      <c r="E29" s="2" t="str">
        <f t="shared" si="0"/>
        <v>zzzz</v>
      </c>
      <c r="F29" s="2">
        <f>IFERROR(VLOOKUP(C29,'[1]2017'!$C$2:$N$1876,11,FALSE),"")</f>
        <v>399</v>
      </c>
      <c r="G29" s="2">
        <f>IFERROR(VLOOKUP(C29,'[1]2017'!$C$2:$N$1876,12,FALSE),"")</f>
        <v>516</v>
      </c>
      <c r="H29" s="2">
        <f t="shared" si="1"/>
        <v>0.77325581395348841</v>
      </c>
      <c r="J29" s="12">
        <f t="shared" si="2"/>
        <v>1215</v>
      </c>
      <c r="AC29" s="1">
        <v>69</v>
      </c>
      <c r="AD29" s="1">
        <v>196</v>
      </c>
      <c r="AE29" s="6">
        <v>0.35204081632653061</v>
      </c>
      <c r="AF29" s="1">
        <v>57</v>
      </c>
      <c r="AG29" s="1">
        <v>195</v>
      </c>
      <c r="AH29" s="6">
        <v>0.29230769230769232</v>
      </c>
      <c r="AI29" s="1">
        <v>44</v>
      </c>
      <c r="AJ29" s="1">
        <v>194</v>
      </c>
      <c r="AK29" s="6">
        <v>0.22680412371134021</v>
      </c>
      <c r="AL29" s="1">
        <v>65</v>
      </c>
      <c r="AM29" s="1">
        <v>165</v>
      </c>
      <c r="AN29" s="6">
        <v>0.39393939393939392</v>
      </c>
      <c r="AO29" s="1">
        <v>25</v>
      </c>
      <c r="AP29" s="1">
        <v>170</v>
      </c>
      <c r="AQ29" s="6">
        <v>0.14705882352941177</v>
      </c>
      <c r="AR29" s="1">
        <v>24</v>
      </c>
      <c r="AS29" s="1">
        <v>165</v>
      </c>
      <c r="AT29" s="6">
        <v>0.14545454545454545</v>
      </c>
      <c r="AU29" s="1">
        <v>53</v>
      </c>
      <c r="AV29" s="1">
        <v>152</v>
      </c>
      <c r="AW29" s="6">
        <v>0.34868421052631576</v>
      </c>
      <c r="AX29" s="1">
        <v>33</v>
      </c>
      <c r="AY29" s="1">
        <v>157</v>
      </c>
      <c r="AZ29" s="6">
        <v>0.21019108280254778</v>
      </c>
      <c r="BA29" s="1">
        <v>28</v>
      </c>
      <c r="BB29" s="1">
        <v>152</v>
      </c>
      <c r="BC29" s="6">
        <v>0.18421052631578946</v>
      </c>
      <c r="BD29" s="1">
        <v>187</v>
      </c>
      <c r="BE29" s="1">
        <v>513</v>
      </c>
      <c r="BF29" s="6">
        <v>0.36452241715399608</v>
      </c>
      <c r="BG29" s="1">
        <v>115</v>
      </c>
      <c r="BH29" s="1">
        <v>522</v>
      </c>
      <c r="BI29" s="6">
        <v>0.22030651340996169</v>
      </c>
      <c r="BJ29" s="1">
        <v>96</v>
      </c>
      <c r="BK29" s="1">
        <v>511</v>
      </c>
      <c r="BL29" s="6">
        <v>0.18786692759295498</v>
      </c>
    </row>
    <row r="30" spans="1:64" hidden="1" x14ac:dyDescent="0.2">
      <c r="A30" s="2" t="s">
        <v>9</v>
      </c>
      <c r="B30" s="2" t="s">
        <v>10</v>
      </c>
      <c r="C30" s="2" t="s">
        <v>6</v>
      </c>
      <c r="D30" s="2" t="s">
        <v>790</v>
      </c>
      <c r="E30" s="2" t="str">
        <f t="shared" si="0"/>
        <v>zzzz</v>
      </c>
      <c r="F30" s="2">
        <f>IFERROR(VLOOKUP(C30,'[1]2017'!$C$2:$N$1876,11,FALSE),"")</f>
        <v>378</v>
      </c>
      <c r="G30" s="2">
        <f>IFERROR(VLOOKUP(C30,'[1]2017'!$C$2:$N$1876,12,FALSE),"")</f>
        <v>497</v>
      </c>
      <c r="H30" s="2">
        <f t="shared" si="1"/>
        <v>0.76056338028169013</v>
      </c>
      <c r="J30" s="12">
        <f t="shared" si="2"/>
        <v>1215</v>
      </c>
      <c r="AC30" s="1">
        <v>79</v>
      </c>
      <c r="AD30" s="1">
        <v>182</v>
      </c>
      <c r="AE30" s="6">
        <v>0.43406593406593408</v>
      </c>
      <c r="AF30" s="1">
        <v>73</v>
      </c>
      <c r="AG30" s="1">
        <v>186</v>
      </c>
      <c r="AH30" s="6">
        <v>0.39247311827956988</v>
      </c>
      <c r="AI30" s="1">
        <v>53</v>
      </c>
      <c r="AJ30" s="1">
        <v>182</v>
      </c>
      <c r="AK30" s="6">
        <v>0.29120879120879123</v>
      </c>
      <c r="AL30" s="1">
        <v>81</v>
      </c>
      <c r="AM30" s="1">
        <v>156</v>
      </c>
      <c r="AN30" s="6">
        <v>0.51923076923076927</v>
      </c>
      <c r="AO30" s="1">
        <v>49</v>
      </c>
      <c r="AP30" s="1">
        <v>158</v>
      </c>
      <c r="AQ30" s="6">
        <v>0.310126582278481</v>
      </c>
      <c r="AR30" s="1">
        <v>44</v>
      </c>
      <c r="AS30" s="1">
        <v>156</v>
      </c>
      <c r="AT30" s="6">
        <v>0.28205128205128205</v>
      </c>
      <c r="AU30" s="1">
        <v>84</v>
      </c>
      <c r="AV30" s="1">
        <v>164</v>
      </c>
      <c r="AW30" s="6">
        <v>0.51219512195121952</v>
      </c>
      <c r="AX30" s="1">
        <v>56</v>
      </c>
      <c r="AY30" s="1">
        <v>169</v>
      </c>
      <c r="AZ30" s="6">
        <v>0.33136094674556216</v>
      </c>
      <c r="BA30" s="1">
        <v>49</v>
      </c>
      <c r="BB30" s="1">
        <v>164</v>
      </c>
      <c r="BC30" s="6">
        <v>0.29878048780487804</v>
      </c>
      <c r="BD30" s="1">
        <v>244</v>
      </c>
      <c r="BE30" s="1">
        <v>502</v>
      </c>
      <c r="BF30" s="6">
        <v>0.48605577689243029</v>
      </c>
      <c r="BG30" s="1">
        <v>178</v>
      </c>
      <c r="BH30" s="1">
        <v>513</v>
      </c>
      <c r="BI30" s="6">
        <v>0.34697855750487328</v>
      </c>
      <c r="BJ30" s="1">
        <v>146</v>
      </c>
      <c r="BK30" s="1">
        <v>502</v>
      </c>
      <c r="BL30" s="6">
        <v>0.2908366533864542</v>
      </c>
    </row>
    <row r="31" spans="1:64" hidden="1" x14ac:dyDescent="0.2">
      <c r="A31" s="2" t="s">
        <v>9</v>
      </c>
      <c r="B31" s="2" t="s">
        <v>10</v>
      </c>
      <c r="C31" s="2" t="s">
        <v>791</v>
      </c>
      <c r="D31" s="2" t="s">
        <v>792</v>
      </c>
      <c r="E31" s="2" t="str">
        <f t="shared" si="0"/>
        <v>zzzz</v>
      </c>
      <c r="F31" s="2">
        <f>IFERROR(VLOOKUP(C31,'[1]2017'!$C$2:$N$1876,11,FALSE),"")</f>
        <v>419</v>
      </c>
      <c r="G31" s="2">
        <f>IFERROR(VLOOKUP(C31,'[1]2017'!$C$2:$N$1876,12,FALSE),"")</f>
        <v>679</v>
      </c>
      <c r="H31" s="2">
        <f t="shared" si="1"/>
        <v>0.61708394698085423</v>
      </c>
      <c r="J31" s="12">
        <f t="shared" si="2"/>
        <v>1215</v>
      </c>
      <c r="AC31" s="1">
        <v>130</v>
      </c>
      <c r="AD31" s="1">
        <v>243</v>
      </c>
      <c r="AE31" s="6">
        <v>0.53497942386831276</v>
      </c>
      <c r="AF31" s="1">
        <v>102</v>
      </c>
      <c r="AG31" s="1">
        <v>243</v>
      </c>
      <c r="AH31" s="6">
        <v>0.41975308641975306</v>
      </c>
      <c r="AI31" s="1">
        <v>87</v>
      </c>
      <c r="AJ31" s="1">
        <v>243</v>
      </c>
      <c r="AK31" s="6">
        <v>0.35802469135802467</v>
      </c>
      <c r="AL31" s="1">
        <v>108</v>
      </c>
      <c r="AM31" s="1">
        <v>202</v>
      </c>
      <c r="AN31" s="6">
        <v>0.53465346534653468</v>
      </c>
      <c r="AO31" s="1">
        <v>48</v>
      </c>
      <c r="AP31" s="1">
        <v>204</v>
      </c>
      <c r="AQ31" s="6">
        <v>0.23529411764705882</v>
      </c>
      <c r="AR31" s="1">
        <v>46</v>
      </c>
      <c r="AS31" s="1">
        <v>202</v>
      </c>
      <c r="AT31" s="6">
        <v>0.22772277227722773</v>
      </c>
      <c r="AU31" s="1">
        <v>124</v>
      </c>
      <c r="AV31" s="1">
        <v>217</v>
      </c>
      <c r="AW31" s="6">
        <v>0.5714285714285714</v>
      </c>
      <c r="AX31" s="1">
        <v>78</v>
      </c>
      <c r="AY31" s="1">
        <v>220</v>
      </c>
      <c r="AZ31" s="6">
        <v>0.35454545454545455</v>
      </c>
      <c r="BA31" s="1">
        <v>73</v>
      </c>
      <c r="BB31" s="1">
        <v>217</v>
      </c>
      <c r="BC31" s="6">
        <v>0.33640552995391704</v>
      </c>
      <c r="BD31" s="1">
        <v>362</v>
      </c>
      <c r="BE31" s="1">
        <v>662</v>
      </c>
      <c r="BF31" s="6">
        <v>0.54682779456193353</v>
      </c>
      <c r="BG31" s="1">
        <v>228</v>
      </c>
      <c r="BH31" s="1">
        <v>667</v>
      </c>
      <c r="BI31" s="6">
        <v>0.34182908545727136</v>
      </c>
      <c r="BJ31" s="1">
        <v>206</v>
      </c>
      <c r="BK31" s="1">
        <v>662</v>
      </c>
      <c r="BL31" s="6">
        <v>0.31117824773413899</v>
      </c>
    </row>
    <row r="32" spans="1:64" hidden="1" x14ac:dyDescent="0.2">
      <c r="A32" s="2" t="s">
        <v>9</v>
      </c>
      <c r="B32" s="2" t="s">
        <v>10</v>
      </c>
      <c r="C32" s="2" t="s">
        <v>793</v>
      </c>
      <c r="D32" s="2" t="s">
        <v>794</v>
      </c>
      <c r="E32" s="2" t="str">
        <f t="shared" si="0"/>
        <v>zzzz</v>
      </c>
      <c r="F32" s="2">
        <f>IFERROR(VLOOKUP(C32,'[1]2017'!$C$2:$N$1876,11,FALSE),"")</f>
        <v>365</v>
      </c>
      <c r="G32" s="2">
        <f>IFERROR(VLOOKUP(C32,'[1]2017'!$C$2:$N$1876,12,FALSE),"")</f>
        <v>601</v>
      </c>
      <c r="H32" s="2">
        <f t="shared" si="1"/>
        <v>0.60732113144758737</v>
      </c>
      <c r="J32" s="12">
        <f t="shared" si="2"/>
        <v>1215</v>
      </c>
      <c r="AC32" s="1">
        <v>120</v>
      </c>
      <c r="AD32" s="1">
        <v>196</v>
      </c>
      <c r="AE32" s="6">
        <v>0.61224489795918369</v>
      </c>
      <c r="AF32" s="1">
        <v>109</v>
      </c>
      <c r="AG32" s="1">
        <v>198</v>
      </c>
      <c r="AH32" s="6">
        <v>0.5505050505050505</v>
      </c>
      <c r="AI32" s="1">
        <v>94</v>
      </c>
      <c r="AJ32" s="1">
        <v>196</v>
      </c>
      <c r="AK32" s="6">
        <v>0.47959183673469385</v>
      </c>
      <c r="AL32" s="1">
        <v>106</v>
      </c>
      <c r="AM32" s="1">
        <v>168</v>
      </c>
      <c r="AN32" s="6">
        <v>0.63095238095238093</v>
      </c>
      <c r="AO32" s="1">
        <v>82</v>
      </c>
      <c r="AP32" s="1">
        <v>171</v>
      </c>
      <c r="AQ32" s="6">
        <v>0.47953216374269003</v>
      </c>
      <c r="AR32" s="1">
        <v>73</v>
      </c>
      <c r="AS32" s="1">
        <v>168</v>
      </c>
      <c r="AT32" s="6">
        <v>0.43452380952380953</v>
      </c>
      <c r="AU32" s="1">
        <v>107</v>
      </c>
      <c r="AV32" s="1">
        <v>167</v>
      </c>
      <c r="AW32" s="6">
        <v>0.64071856287425155</v>
      </c>
      <c r="AX32" s="1">
        <v>99</v>
      </c>
      <c r="AY32" s="1">
        <v>168</v>
      </c>
      <c r="AZ32" s="6">
        <v>0.5892857142857143</v>
      </c>
      <c r="BA32" s="1">
        <v>85</v>
      </c>
      <c r="BB32" s="1">
        <v>167</v>
      </c>
      <c r="BC32" s="6">
        <v>0.50898203592814373</v>
      </c>
      <c r="BD32" s="1">
        <v>333</v>
      </c>
      <c r="BE32" s="1">
        <v>531</v>
      </c>
      <c r="BF32" s="6">
        <v>0.6271186440677966</v>
      </c>
      <c r="BG32" s="1">
        <v>290</v>
      </c>
      <c r="BH32" s="1">
        <v>537</v>
      </c>
      <c r="BI32" s="6">
        <v>0.54003724394785846</v>
      </c>
      <c r="BJ32" s="1">
        <v>252</v>
      </c>
      <c r="BK32" s="1">
        <v>531</v>
      </c>
      <c r="BL32" s="6">
        <v>0.47457627118644069</v>
      </c>
    </row>
    <row r="33" spans="1:64" hidden="1" x14ac:dyDescent="0.2">
      <c r="A33" s="2" t="s">
        <v>9</v>
      </c>
      <c r="B33" s="2" t="s">
        <v>10</v>
      </c>
      <c r="C33" s="2" t="s">
        <v>795</v>
      </c>
      <c r="D33" s="2" t="s">
        <v>796</v>
      </c>
      <c r="E33" s="2" t="str">
        <f t="shared" si="0"/>
        <v>zzzz</v>
      </c>
      <c r="F33" s="2">
        <f>IFERROR(VLOOKUP(C33,'[1]2017'!$C$2:$N$1876,11,FALSE),"")</f>
        <v>403</v>
      </c>
      <c r="G33" s="2">
        <f>IFERROR(VLOOKUP(C33,'[1]2017'!$C$2:$N$1876,12,FALSE),"")</f>
        <v>551</v>
      </c>
      <c r="H33" s="2">
        <f t="shared" si="1"/>
        <v>0.73139745916515431</v>
      </c>
      <c r="J33" s="12">
        <f t="shared" si="2"/>
        <v>1215</v>
      </c>
      <c r="AC33" s="1">
        <v>77</v>
      </c>
      <c r="AD33" s="1">
        <v>174</v>
      </c>
      <c r="AE33" s="6">
        <v>0.44252873563218392</v>
      </c>
      <c r="AF33" s="1">
        <v>57</v>
      </c>
      <c r="AG33" s="1">
        <v>176</v>
      </c>
      <c r="AH33" s="6">
        <v>0.32386363636363635</v>
      </c>
      <c r="AI33" s="1">
        <v>50</v>
      </c>
      <c r="AJ33" s="1">
        <v>174</v>
      </c>
      <c r="AK33" s="6">
        <v>0.28735632183908044</v>
      </c>
      <c r="AL33" s="1">
        <v>96</v>
      </c>
      <c r="AM33" s="1">
        <v>168</v>
      </c>
      <c r="AN33" s="6">
        <v>0.5714285714285714</v>
      </c>
      <c r="AO33" s="1">
        <v>62</v>
      </c>
      <c r="AP33" s="1">
        <v>173</v>
      </c>
      <c r="AQ33" s="6">
        <v>0.3583815028901734</v>
      </c>
      <c r="AR33" s="1">
        <v>54</v>
      </c>
      <c r="AS33" s="1">
        <v>168</v>
      </c>
      <c r="AT33" s="6">
        <v>0.32142857142857145</v>
      </c>
      <c r="AU33" s="1">
        <v>64</v>
      </c>
      <c r="AV33" s="1">
        <v>164</v>
      </c>
      <c r="AW33" s="6">
        <v>0.3902439024390244</v>
      </c>
      <c r="AX33" s="1">
        <v>72</v>
      </c>
      <c r="AY33" s="1">
        <v>166</v>
      </c>
      <c r="AZ33" s="6">
        <v>0.43373493975903615</v>
      </c>
      <c r="BA33" s="1">
        <v>52</v>
      </c>
      <c r="BB33" s="1">
        <v>164</v>
      </c>
      <c r="BC33" s="6">
        <v>0.31707317073170732</v>
      </c>
      <c r="BD33" s="1">
        <v>237</v>
      </c>
      <c r="BE33" s="1">
        <v>506</v>
      </c>
      <c r="BF33" s="6">
        <v>0.46837944664031622</v>
      </c>
      <c r="BG33" s="1">
        <v>191</v>
      </c>
      <c r="BH33" s="1">
        <v>515</v>
      </c>
      <c r="BI33" s="6">
        <v>0.37087378640776697</v>
      </c>
      <c r="BJ33" s="1">
        <v>156</v>
      </c>
      <c r="BK33" s="1">
        <v>506</v>
      </c>
      <c r="BL33" s="6">
        <v>0.30830039525691699</v>
      </c>
    </row>
    <row r="34" spans="1:64" hidden="1" x14ac:dyDescent="0.2">
      <c r="A34" s="2" t="s">
        <v>9</v>
      </c>
      <c r="B34" s="2" t="s">
        <v>10</v>
      </c>
      <c r="C34" s="2" t="s">
        <v>797</v>
      </c>
      <c r="D34" s="2" t="s">
        <v>798</v>
      </c>
      <c r="E34" s="2" t="str">
        <f t="shared" si="0"/>
        <v>zzzz</v>
      </c>
      <c r="F34" s="2">
        <f>IFERROR(VLOOKUP(C34,'[1]2017'!$C$2:$N$1876,11,FALSE),"")</f>
        <v>370</v>
      </c>
      <c r="G34" s="2">
        <f>IFERROR(VLOOKUP(C34,'[1]2017'!$C$2:$N$1876,12,FALSE),"")</f>
        <v>604</v>
      </c>
      <c r="H34" s="2">
        <f t="shared" si="1"/>
        <v>0.61258278145695366</v>
      </c>
      <c r="J34" s="12">
        <f t="shared" si="2"/>
        <v>1215</v>
      </c>
      <c r="AC34" s="1">
        <v>117</v>
      </c>
      <c r="AD34" s="1">
        <v>202</v>
      </c>
      <c r="AE34" s="6">
        <v>0.57920792079207917</v>
      </c>
      <c r="AF34" s="1">
        <v>87</v>
      </c>
      <c r="AG34" s="1">
        <v>205</v>
      </c>
      <c r="AH34" s="6">
        <v>0.42439024390243901</v>
      </c>
      <c r="AI34" s="1">
        <v>76</v>
      </c>
      <c r="AJ34" s="1">
        <v>202</v>
      </c>
      <c r="AK34" s="6">
        <v>0.37623762376237624</v>
      </c>
      <c r="AL34" s="1">
        <v>121</v>
      </c>
      <c r="AM34" s="1">
        <v>205</v>
      </c>
      <c r="AN34" s="6">
        <v>0.59024390243902436</v>
      </c>
      <c r="AO34" s="1">
        <v>65</v>
      </c>
      <c r="AP34" s="1">
        <v>210</v>
      </c>
      <c r="AQ34" s="6">
        <v>0.30952380952380953</v>
      </c>
      <c r="AR34" s="1">
        <v>64</v>
      </c>
      <c r="AS34" s="1">
        <v>205</v>
      </c>
      <c r="AT34" s="6">
        <v>0.31219512195121951</v>
      </c>
      <c r="AU34" s="1">
        <v>117</v>
      </c>
      <c r="AV34" s="1">
        <v>192</v>
      </c>
      <c r="AW34" s="6">
        <v>0.609375</v>
      </c>
      <c r="AX34" s="1">
        <v>63</v>
      </c>
      <c r="AY34" s="1">
        <v>194</v>
      </c>
      <c r="AZ34" s="6">
        <v>0.32474226804123713</v>
      </c>
      <c r="BA34" s="1">
        <v>60</v>
      </c>
      <c r="BB34" s="1">
        <v>192</v>
      </c>
      <c r="BC34" s="6">
        <v>0.3125</v>
      </c>
      <c r="BD34" s="1">
        <v>355</v>
      </c>
      <c r="BE34" s="1">
        <v>599</v>
      </c>
      <c r="BF34" s="6">
        <v>0.59265442404006674</v>
      </c>
      <c r="BG34" s="1">
        <v>215</v>
      </c>
      <c r="BH34" s="1">
        <v>609</v>
      </c>
      <c r="BI34" s="6">
        <v>0.35303776683087029</v>
      </c>
      <c r="BJ34" s="1">
        <v>200</v>
      </c>
      <c r="BK34" s="1">
        <v>599</v>
      </c>
      <c r="BL34" s="6">
        <v>0.333889816360601</v>
      </c>
    </row>
    <row r="35" spans="1:64" hidden="1" x14ac:dyDescent="0.2">
      <c r="A35" s="2" t="s">
        <v>9</v>
      </c>
      <c r="B35" s="2" t="s">
        <v>10</v>
      </c>
      <c r="C35" s="2" t="s">
        <v>799</v>
      </c>
      <c r="D35" s="2" t="s">
        <v>800</v>
      </c>
      <c r="E35" s="2" t="str">
        <f t="shared" si="0"/>
        <v>zzzz</v>
      </c>
      <c r="F35" s="2">
        <f>IFERROR(VLOOKUP(C35,'[1]2017'!$C$2:$N$1876,11,FALSE),"")</f>
        <v>309</v>
      </c>
      <c r="G35" s="2">
        <f>IFERROR(VLOOKUP(C35,'[1]2017'!$C$2:$N$1876,12,FALSE),"")</f>
        <v>411</v>
      </c>
      <c r="H35" s="2">
        <f t="shared" si="1"/>
        <v>0.75182481751824815</v>
      </c>
      <c r="J35" s="12">
        <f t="shared" si="2"/>
        <v>1215</v>
      </c>
      <c r="AC35" s="1">
        <v>65</v>
      </c>
      <c r="AD35" s="1">
        <v>143</v>
      </c>
      <c r="AE35" s="6">
        <v>0.45454545454545453</v>
      </c>
      <c r="AF35" s="1">
        <v>58</v>
      </c>
      <c r="AG35" s="1">
        <v>145</v>
      </c>
      <c r="AH35" s="6">
        <v>0.4</v>
      </c>
      <c r="AI35" s="1">
        <v>42</v>
      </c>
      <c r="AJ35" s="1">
        <v>143</v>
      </c>
      <c r="AK35" s="6">
        <v>0.2937062937062937</v>
      </c>
      <c r="AL35" s="1">
        <v>52</v>
      </c>
      <c r="AM35" s="1">
        <v>124</v>
      </c>
      <c r="AN35" s="6">
        <v>0.41935483870967744</v>
      </c>
      <c r="AO35" s="1">
        <v>38</v>
      </c>
      <c r="AP35" s="1">
        <v>128</v>
      </c>
      <c r="AQ35" s="6">
        <v>0.296875</v>
      </c>
      <c r="AR35" s="1">
        <v>32</v>
      </c>
      <c r="AS35" s="1">
        <v>123</v>
      </c>
      <c r="AT35" s="6">
        <v>0.26016260162601629</v>
      </c>
      <c r="AU35" s="1">
        <v>46</v>
      </c>
      <c r="AV35" s="1">
        <v>124</v>
      </c>
      <c r="AW35" s="6">
        <v>0.37096774193548387</v>
      </c>
      <c r="AX35" s="1">
        <v>49</v>
      </c>
      <c r="AY35" s="1">
        <v>127</v>
      </c>
      <c r="AZ35" s="6">
        <v>0.38582677165354329</v>
      </c>
      <c r="BA35" s="1">
        <v>34</v>
      </c>
      <c r="BB35" s="1">
        <v>124</v>
      </c>
      <c r="BC35" s="6">
        <v>0.27419354838709675</v>
      </c>
      <c r="BD35" s="1">
        <v>163</v>
      </c>
      <c r="BE35" s="1">
        <v>391</v>
      </c>
      <c r="BF35" s="6">
        <v>0.41687979539641945</v>
      </c>
      <c r="BG35" s="1">
        <v>145</v>
      </c>
      <c r="BH35" s="1">
        <v>400</v>
      </c>
      <c r="BI35" s="6">
        <v>0.36249999999999999</v>
      </c>
      <c r="BJ35" s="1">
        <v>108</v>
      </c>
      <c r="BK35" s="1">
        <v>390</v>
      </c>
      <c r="BL35" s="6">
        <v>0.27692307692307694</v>
      </c>
    </row>
    <row r="36" spans="1:64" x14ac:dyDescent="0.2">
      <c r="A36" s="2" t="s">
        <v>9</v>
      </c>
      <c r="B36" s="2" t="s">
        <v>10</v>
      </c>
      <c r="C36" s="2" t="s">
        <v>801</v>
      </c>
      <c r="D36" s="2" t="s">
        <v>802</v>
      </c>
      <c r="E36" s="2" t="str">
        <f t="shared" si="0"/>
        <v>Weisser Park Elementary School</v>
      </c>
      <c r="F36" s="2">
        <f>IFERROR(VLOOKUP(C36,'[1]2017'!$C$2:$N$1876,11,FALSE),"")</f>
        <v>319</v>
      </c>
      <c r="G36" s="2">
        <f>IFERROR(VLOOKUP(C36,'[1]2017'!$C$2:$N$1876,12,FALSE),"")</f>
        <v>561</v>
      </c>
      <c r="H36" s="2">
        <f t="shared" si="1"/>
        <v>0.56862745098039214</v>
      </c>
      <c r="I36" s="6">
        <v>0.60194174757281549</v>
      </c>
      <c r="J36" s="12">
        <f t="shared" si="2"/>
        <v>468</v>
      </c>
      <c r="K36" s="1">
        <v>86</v>
      </c>
      <c r="L36" s="1">
        <v>108</v>
      </c>
      <c r="M36" s="6">
        <v>0.79629629629629628</v>
      </c>
      <c r="N36" s="1">
        <v>82</v>
      </c>
      <c r="O36" s="1">
        <v>108</v>
      </c>
      <c r="P36" s="6">
        <v>0.7592592592592593</v>
      </c>
      <c r="Q36" s="1">
        <v>75</v>
      </c>
      <c r="R36" s="1">
        <v>107</v>
      </c>
      <c r="S36" s="6">
        <v>0.7009345794392523</v>
      </c>
      <c r="T36" s="1">
        <v>70</v>
      </c>
      <c r="U36" s="1">
        <v>107</v>
      </c>
      <c r="V36" s="6">
        <v>0.65420560747663548</v>
      </c>
      <c r="W36" s="1">
        <v>64</v>
      </c>
      <c r="X36" s="1">
        <v>107</v>
      </c>
      <c r="Y36" s="6">
        <v>0.59813084112149528</v>
      </c>
      <c r="Z36" s="1">
        <v>58</v>
      </c>
      <c r="AA36" s="1">
        <v>107</v>
      </c>
      <c r="AB36" s="6">
        <v>0.54205607476635509</v>
      </c>
      <c r="BD36" s="1">
        <v>234</v>
      </c>
      <c r="BE36" s="1">
        <v>318</v>
      </c>
      <c r="BF36" s="6">
        <v>0.73584905660377353</v>
      </c>
      <c r="BG36" s="1">
        <v>213</v>
      </c>
      <c r="BH36" s="1">
        <v>318</v>
      </c>
      <c r="BI36" s="6">
        <v>0.66981132075471694</v>
      </c>
      <c r="BJ36" s="1">
        <v>195</v>
      </c>
      <c r="BK36" s="1">
        <v>317</v>
      </c>
      <c r="BL36" s="6">
        <v>0.6151419558359621</v>
      </c>
    </row>
    <row r="37" spans="1:64" x14ac:dyDescent="0.2">
      <c r="A37" s="2" t="s">
        <v>9</v>
      </c>
      <c r="B37" s="2" t="s">
        <v>10</v>
      </c>
      <c r="C37" s="2" t="s">
        <v>803</v>
      </c>
      <c r="D37" s="2" t="s">
        <v>804</v>
      </c>
      <c r="E37" s="2" t="str">
        <f t="shared" si="0"/>
        <v>Fairfield Elementary School</v>
      </c>
      <c r="F37" s="2">
        <f>IFERROR(VLOOKUP(C37,'[1]2017'!$C$2:$N$1876,11,FALSE),"")</f>
        <v>454</v>
      </c>
      <c r="G37" s="2">
        <f>IFERROR(VLOOKUP(C37,'[1]2017'!$C$2:$N$1876,12,FALSE),"")</f>
        <v>514</v>
      </c>
      <c r="H37" s="2">
        <f t="shared" si="1"/>
        <v>0.88326848249027234</v>
      </c>
      <c r="I37" s="6">
        <v>0.18823529411764706</v>
      </c>
      <c r="J37" s="12">
        <f t="shared" si="2"/>
        <v>1150</v>
      </c>
      <c r="K37" s="1">
        <v>31</v>
      </c>
      <c r="L37" s="1">
        <v>72</v>
      </c>
      <c r="M37" s="6">
        <v>0.43055555555555558</v>
      </c>
      <c r="N37" s="1">
        <v>33</v>
      </c>
      <c r="O37" s="1">
        <v>72</v>
      </c>
      <c r="P37" s="6">
        <v>0.45833333333333331</v>
      </c>
      <c r="Q37" s="1">
        <v>27</v>
      </c>
      <c r="R37" s="1">
        <v>72</v>
      </c>
      <c r="S37" s="6">
        <v>0.375</v>
      </c>
      <c r="T37" s="1">
        <v>39</v>
      </c>
      <c r="U37" s="1">
        <v>74</v>
      </c>
      <c r="V37" s="6">
        <v>0.52702702702702697</v>
      </c>
      <c r="W37" s="1">
        <v>50</v>
      </c>
      <c r="X37" s="1">
        <v>74</v>
      </c>
      <c r="Y37" s="6">
        <v>0.67567567567567566</v>
      </c>
      <c r="Z37" s="1">
        <v>35</v>
      </c>
      <c r="AA37" s="1">
        <v>73</v>
      </c>
      <c r="AB37" s="6">
        <v>0.47945205479452052</v>
      </c>
      <c r="BD37" s="1">
        <v>101</v>
      </c>
      <c r="BE37" s="1">
        <v>231</v>
      </c>
      <c r="BF37" s="6">
        <v>0.43722943722943725</v>
      </c>
      <c r="BG37" s="1">
        <v>100</v>
      </c>
      <c r="BH37" s="1">
        <v>233</v>
      </c>
      <c r="BI37" s="6">
        <v>0.42918454935622319</v>
      </c>
      <c r="BJ37" s="1">
        <v>78</v>
      </c>
      <c r="BK37" s="1">
        <v>230</v>
      </c>
      <c r="BL37" s="6">
        <v>0.33913043478260868</v>
      </c>
    </row>
    <row r="38" spans="1:64" x14ac:dyDescent="0.2">
      <c r="A38" s="2" t="s">
        <v>9</v>
      </c>
      <c r="B38" s="2" t="s">
        <v>10</v>
      </c>
      <c r="C38" s="2" t="s">
        <v>805</v>
      </c>
      <c r="D38" s="2" t="s">
        <v>806</v>
      </c>
      <c r="E38" s="2" t="str">
        <f t="shared" si="0"/>
        <v>Merle J Abbett Elementary School</v>
      </c>
      <c r="F38" s="2">
        <f>IFERROR(VLOOKUP(C38,'[1]2017'!$C$2:$N$1876,11,FALSE),"")</f>
        <v>377</v>
      </c>
      <c r="G38" s="2">
        <f>IFERROR(VLOOKUP(C38,'[1]2017'!$C$2:$N$1876,12,FALSE),"")</f>
        <v>476</v>
      </c>
      <c r="H38" s="2">
        <f t="shared" si="1"/>
        <v>0.79201680672268904</v>
      </c>
      <c r="I38" s="6">
        <v>0.13846153846153847</v>
      </c>
      <c r="J38" s="12">
        <f t="shared" si="2"/>
        <v>1183</v>
      </c>
      <c r="K38" s="1">
        <v>26</v>
      </c>
      <c r="L38" s="1">
        <v>76</v>
      </c>
      <c r="M38" s="6">
        <v>0.34210526315789475</v>
      </c>
      <c r="N38" s="1">
        <v>13</v>
      </c>
      <c r="O38" s="1">
        <v>77</v>
      </c>
      <c r="P38" s="6">
        <v>0.16883116883116883</v>
      </c>
      <c r="Q38" s="1">
        <v>11</v>
      </c>
      <c r="R38" s="1">
        <v>76</v>
      </c>
      <c r="S38" s="6">
        <v>0.14473684210526316</v>
      </c>
      <c r="T38" s="1">
        <v>8</v>
      </c>
      <c r="U38" s="1">
        <v>53</v>
      </c>
      <c r="V38" s="6">
        <v>0.15094339622641509</v>
      </c>
      <c r="W38" s="1">
        <v>5</v>
      </c>
      <c r="X38" s="1">
        <v>56</v>
      </c>
      <c r="Y38" s="6">
        <v>8.9285714285714288E-2</v>
      </c>
      <c r="Z38" s="1">
        <v>4</v>
      </c>
      <c r="AA38" s="1">
        <v>53</v>
      </c>
      <c r="AB38" s="6">
        <v>7.5471698113207544E-2</v>
      </c>
      <c r="BD38" s="1">
        <v>60</v>
      </c>
      <c r="BE38" s="1">
        <v>194</v>
      </c>
      <c r="BF38" s="6">
        <v>0.30927835051546393</v>
      </c>
      <c r="BG38" s="1">
        <v>27</v>
      </c>
      <c r="BH38" s="1">
        <v>203</v>
      </c>
      <c r="BI38" s="6">
        <v>0.13300492610837439</v>
      </c>
      <c r="BJ38" s="1">
        <v>24</v>
      </c>
      <c r="BK38" s="1">
        <v>194</v>
      </c>
      <c r="BL38" s="6">
        <v>0.12371134020618557</v>
      </c>
    </row>
    <row r="39" spans="1:64" x14ac:dyDescent="0.2">
      <c r="A39" s="2" t="s">
        <v>9</v>
      </c>
      <c r="B39" s="2" t="s">
        <v>10</v>
      </c>
      <c r="C39" s="2" t="s">
        <v>807</v>
      </c>
      <c r="D39" s="2" t="s">
        <v>808</v>
      </c>
      <c r="E39" s="2" t="str">
        <f t="shared" si="0"/>
        <v>Adams Elementary School</v>
      </c>
      <c r="F39" s="2">
        <f>IFERROR(VLOOKUP(C39,'[1]2017'!$C$2:$N$1876,11,FALSE),"")</f>
        <v>213</v>
      </c>
      <c r="G39" s="2">
        <f>IFERROR(VLOOKUP(C39,'[1]2017'!$C$2:$N$1876,12,FALSE),"")</f>
        <v>273</v>
      </c>
      <c r="H39" s="2">
        <f t="shared" si="1"/>
        <v>0.78021978021978022</v>
      </c>
      <c r="I39" s="6">
        <v>0.2978723404255319</v>
      </c>
      <c r="J39" s="12">
        <f t="shared" si="2"/>
        <v>1044</v>
      </c>
      <c r="K39" s="1">
        <v>17</v>
      </c>
      <c r="L39" s="1">
        <v>34</v>
      </c>
      <c r="M39" s="6">
        <v>0.5</v>
      </c>
      <c r="N39" s="1">
        <v>10</v>
      </c>
      <c r="O39" s="1">
        <v>35</v>
      </c>
      <c r="P39" s="6">
        <v>0.2857142857142857</v>
      </c>
      <c r="Q39" s="1">
        <v>8</v>
      </c>
      <c r="R39" s="1">
        <v>34</v>
      </c>
      <c r="S39" s="6">
        <v>0.23529411764705882</v>
      </c>
      <c r="T39" s="1">
        <v>14</v>
      </c>
      <c r="U39" s="1">
        <v>30</v>
      </c>
      <c r="V39" s="6">
        <v>0.46666666666666667</v>
      </c>
      <c r="W39" s="1">
        <v>16</v>
      </c>
      <c r="X39" s="1">
        <v>30</v>
      </c>
      <c r="Y39" s="6">
        <v>0.53333333333333333</v>
      </c>
      <c r="Z39" s="1">
        <v>12</v>
      </c>
      <c r="AA39" s="1">
        <v>30</v>
      </c>
      <c r="AB39" s="6">
        <v>0.4</v>
      </c>
      <c r="BD39" s="1">
        <v>55</v>
      </c>
      <c r="BE39" s="1">
        <v>111</v>
      </c>
      <c r="BF39" s="6">
        <v>0.49549549549549549</v>
      </c>
      <c r="BG39" s="1">
        <v>44</v>
      </c>
      <c r="BH39" s="1">
        <v>112</v>
      </c>
      <c r="BI39" s="6">
        <v>0.39285714285714285</v>
      </c>
      <c r="BJ39" s="1">
        <v>34</v>
      </c>
      <c r="BK39" s="1">
        <v>111</v>
      </c>
      <c r="BL39" s="6">
        <v>0.30630630630630629</v>
      </c>
    </row>
    <row r="40" spans="1:64" x14ac:dyDescent="0.2">
      <c r="A40" s="2" t="s">
        <v>9</v>
      </c>
      <c r="B40" s="2" t="s">
        <v>10</v>
      </c>
      <c r="C40" s="2" t="s">
        <v>809</v>
      </c>
      <c r="D40" s="2" t="s">
        <v>810</v>
      </c>
      <c r="E40" s="2" t="str">
        <f t="shared" si="0"/>
        <v>Bloomingdale Elementary School</v>
      </c>
      <c r="F40" s="2">
        <f>IFERROR(VLOOKUP(C40,'[1]2017'!$C$2:$N$1876,11,FALSE),"")</f>
        <v>271</v>
      </c>
      <c r="G40" s="2">
        <f>IFERROR(VLOOKUP(C40,'[1]2017'!$C$2:$N$1876,12,FALSE),"")</f>
        <v>342</v>
      </c>
      <c r="H40" s="2">
        <f t="shared" si="1"/>
        <v>0.79239766081871343</v>
      </c>
      <c r="I40" s="6">
        <v>0.25</v>
      </c>
      <c r="J40" s="12">
        <f t="shared" si="2"/>
        <v>1094</v>
      </c>
      <c r="K40" s="1">
        <v>15</v>
      </c>
      <c r="L40" s="1">
        <v>38</v>
      </c>
      <c r="M40" s="6">
        <v>0.39473684210526316</v>
      </c>
      <c r="N40" s="1">
        <v>13</v>
      </c>
      <c r="O40" s="1">
        <v>39</v>
      </c>
      <c r="P40" s="6">
        <v>0.33333333333333331</v>
      </c>
      <c r="Q40" s="1">
        <v>7</v>
      </c>
      <c r="R40" s="1">
        <v>38</v>
      </c>
      <c r="S40" s="6">
        <v>0.18421052631578946</v>
      </c>
      <c r="T40" s="1">
        <v>22</v>
      </c>
      <c r="U40" s="1">
        <v>53</v>
      </c>
      <c r="V40" s="6">
        <v>0.41509433962264153</v>
      </c>
      <c r="W40" s="1">
        <v>18</v>
      </c>
      <c r="X40" s="1">
        <v>53</v>
      </c>
      <c r="Y40" s="6">
        <v>0.33962264150943394</v>
      </c>
      <c r="Z40" s="1">
        <v>15</v>
      </c>
      <c r="AA40" s="1">
        <v>52</v>
      </c>
      <c r="AB40" s="6">
        <v>0.28846153846153844</v>
      </c>
      <c r="BD40" s="1">
        <v>58</v>
      </c>
      <c r="BE40" s="1">
        <v>148</v>
      </c>
      <c r="BF40" s="6">
        <v>0.39189189189189189</v>
      </c>
      <c r="BG40" s="1">
        <v>47</v>
      </c>
      <c r="BH40" s="1">
        <v>148</v>
      </c>
      <c r="BI40" s="6">
        <v>0.31756756756756754</v>
      </c>
      <c r="BJ40" s="1">
        <v>36</v>
      </c>
      <c r="BK40" s="1">
        <v>146</v>
      </c>
      <c r="BL40" s="6">
        <v>0.24657534246575341</v>
      </c>
    </row>
    <row r="41" spans="1:64" x14ac:dyDescent="0.2">
      <c r="A41" s="2" t="s">
        <v>9</v>
      </c>
      <c r="B41" s="2" t="s">
        <v>10</v>
      </c>
      <c r="C41" s="2" t="s">
        <v>811</v>
      </c>
      <c r="D41" s="2" t="s">
        <v>812</v>
      </c>
      <c r="E41" s="2" t="str">
        <f t="shared" si="0"/>
        <v>Brentwood Elementary School</v>
      </c>
      <c r="F41" s="2">
        <f>IFERROR(VLOOKUP(C41,'[1]2017'!$C$2:$N$1876,11,FALSE),"")</f>
        <v>331</v>
      </c>
      <c r="G41" s="2">
        <f>IFERROR(VLOOKUP(C41,'[1]2017'!$C$2:$N$1876,12,FALSE),"")</f>
        <v>454</v>
      </c>
      <c r="H41" s="2">
        <f t="shared" si="1"/>
        <v>0.72907488986784141</v>
      </c>
      <c r="I41" s="6">
        <v>0.39705882352941174</v>
      </c>
      <c r="J41" s="12">
        <f t="shared" si="2"/>
        <v>908</v>
      </c>
      <c r="K41" s="1">
        <v>34</v>
      </c>
      <c r="L41" s="1">
        <v>57</v>
      </c>
      <c r="M41" s="6">
        <v>0.59649122807017541</v>
      </c>
      <c r="N41" s="1">
        <v>30</v>
      </c>
      <c r="O41" s="1">
        <v>58</v>
      </c>
      <c r="P41" s="6">
        <v>0.51724137931034486</v>
      </c>
      <c r="Q41" s="1">
        <v>26</v>
      </c>
      <c r="R41" s="1">
        <v>57</v>
      </c>
      <c r="S41" s="6">
        <v>0.45614035087719296</v>
      </c>
      <c r="T41" s="1">
        <v>47</v>
      </c>
      <c r="U41" s="1">
        <v>73</v>
      </c>
      <c r="V41" s="6">
        <v>0.64383561643835618</v>
      </c>
      <c r="W41" s="1">
        <v>50</v>
      </c>
      <c r="X41" s="1">
        <v>73</v>
      </c>
      <c r="Y41" s="6">
        <v>0.68493150684931503</v>
      </c>
      <c r="Z41" s="1">
        <v>41</v>
      </c>
      <c r="AA41" s="1">
        <v>73</v>
      </c>
      <c r="AB41" s="6">
        <v>0.56164383561643838</v>
      </c>
      <c r="BD41" s="1">
        <v>120</v>
      </c>
      <c r="BE41" s="1">
        <v>198</v>
      </c>
      <c r="BF41" s="6">
        <v>0.60606060606060608</v>
      </c>
      <c r="BG41" s="1">
        <v>112</v>
      </c>
      <c r="BH41" s="1">
        <v>201</v>
      </c>
      <c r="BI41" s="6">
        <v>0.55721393034825872</v>
      </c>
      <c r="BJ41" s="1">
        <v>94</v>
      </c>
      <c r="BK41" s="1">
        <v>198</v>
      </c>
      <c r="BL41" s="6">
        <v>0.47474747474747475</v>
      </c>
    </row>
    <row r="42" spans="1:64" x14ac:dyDescent="0.2">
      <c r="A42" s="2" t="s">
        <v>9</v>
      </c>
      <c r="B42" s="2" t="s">
        <v>10</v>
      </c>
      <c r="C42" s="2" t="s">
        <v>813</v>
      </c>
      <c r="D42" s="2" t="s">
        <v>814</v>
      </c>
      <c r="E42" s="2" t="str">
        <f t="shared" si="0"/>
        <v>Fred H Croninger Elementary School</v>
      </c>
      <c r="F42" s="2">
        <f>IFERROR(VLOOKUP(C42,'[1]2017'!$C$2:$N$1876,11,FALSE),"")</f>
        <v>149</v>
      </c>
      <c r="G42" s="2">
        <f>IFERROR(VLOOKUP(C42,'[1]2017'!$C$2:$N$1876,12,FALSE),"")</f>
        <v>613</v>
      </c>
      <c r="H42" s="2">
        <f t="shared" si="1"/>
        <v>0.24306688417618272</v>
      </c>
      <c r="I42" s="6">
        <v>0.69565217391304346</v>
      </c>
      <c r="J42" s="12">
        <f t="shared" si="2"/>
        <v>270</v>
      </c>
      <c r="K42" s="1">
        <v>88</v>
      </c>
      <c r="L42" s="1">
        <v>99</v>
      </c>
      <c r="M42" s="6">
        <v>0.88888888888888884</v>
      </c>
      <c r="N42" s="1">
        <v>81</v>
      </c>
      <c r="O42" s="1">
        <v>99</v>
      </c>
      <c r="P42" s="6">
        <v>0.81818181818181823</v>
      </c>
      <c r="Q42" s="1">
        <v>77</v>
      </c>
      <c r="R42" s="1">
        <v>99</v>
      </c>
      <c r="S42" s="6">
        <v>0.77777777777777779</v>
      </c>
      <c r="T42" s="1">
        <v>78</v>
      </c>
      <c r="U42" s="1">
        <v>88</v>
      </c>
      <c r="V42" s="6">
        <v>0.88636363636363635</v>
      </c>
      <c r="W42" s="1">
        <v>80</v>
      </c>
      <c r="X42" s="1">
        <v>88</v>
      </c>
      <c r="Y42" s="6">
        <v>0.90909090909090906</v>
      </c>
      <c r="Z42" s="1">
        <v>75</v>
      </c>
      <c r="AA42" s="1">
        <v>88</v>
      </c>
      <c r="AB42" s="6">
        <v>0.85227272727272729</v>
      </c>
      <c r="BD42" s="1">
        <v>249</v>
      </c>
      <c r="BE42" s="1">
        <v>279</v>
      </c>
      <c r="BF42" s="6">
        <v>0.89247311827956988</v>
      </c>
      <c r="BG42" s="1">
        <v>226</v>
      </c>
      <c r="BH42" s="1">
        <v>280</v>
      </c>
      <c r="BI42" s="6">
        <v>0.80714285714285716</v>
      </c>
      <c r="BJ42" s="1">
        <v>216</v>
      </c>
      <c r="BK42" s="1">
        <v>279</v>
      </c>
      <c r="BL42" s="6">
        <v>0.77419354838709675</v>
      </c>
    </row>
    <row r="43" spans="1:64" x14ac:dyDescent="0.2">
      <c r="A43" s="2" t="s">
        <v>9</v>
      </c>
      <c r="B43" s="2" t="s">
        <v>10</v>
      </c>
      <c r="C43" s="2" t="s">
        <v>815</v>
      </c>
      <c r="D43" s="2" t="s">
        <v>816</v>
      </c>
      <c r="E43" s="2" t="str">
        <f t="shared" si="0"/>
        <v>Forest Park Elementary School</v>
      </c>
      <c r="F43" s="2">
        <f>IFERROR(VLOOKUP(C43,'[1]2017'!$C$2:$N$1876,11,FALSE),"")</f>
        <v>433</v>
      </c>
      <c r="G43" s="2">
        <f>IFERROR(VLOOKUP(C43,'[1]2017'!$C$2:$N$1876,12,FALSE),"")</f>
        <v>606</v>
      </c>
      <c r="H43" s="2">
        <f t="shared" si="1"/>
        <v>0.71452145214521456</v>
      </c>
      <c r="I43" s="6">
        <v>0.36249999999999999</v>
      </c>
      <c r="J43" s="12">
        <f t="shared" si="2"/>
        <v>965</v>
      </c>
      <c r="K43" s="1">
        <v>32</v>
      </c>
      <c r="L43" s="1">
        <v>83</v>
      </c>
      <c r="M43" s="6">
        <v>0.38554216867469882</v>
      </c>
      <c r="N43" s="1">
        <v>31</v>
      </c>
      <c r="O43" s="1">
        <v>85</v>
      </c>
      <c r="P43" s="6">
        <v>0.36470588235294116</v>
      </c>
      <c r="Q43" s="1">
        <v>24</v>
      </c>
      <c r="R43" s="1">
        <v>83</v>
      </c>
      <c r="S43" s="6">
        <v>0.28915662650602408</v>
      </c>
      <c r="T43" s="1">
        <v>42</v>
      </c>
      <c r="U43" s="1">
        <v>96</v>
      </c>
      <c r="V43" s="6">
        <v>0.4375</v>
      </c>
      <c r="W43" s="1">
        <v>36</v>
      </c>
      <c r="X43" s="1">
        <v>98</v>
      </c>
      <c r="Y43" s="6">
        <v>0.36734693877551022</v>
      </c>
      <c r="Z43" s="1">
        <v>28</v>
      </c>
      <c r="AA43" s="1">
        <v>96</v>
      </c>
      <c r="AB43" s="6">
        <v>0.29166666666666669</v>
      </c>
      <c r="BD43" s="1">
        <v>116</v>
      </c>
      <c r="BE43" s="1">
        <v>259</v>
      </c>
      <c r="BF43" s="6">
        <v>0.44787644787644787</v>
      </c>
      <c r="BG43" s="1">
        <v>101</v>
      </c>
      <c r="BH43" s="1">
        <v>266</v>
      </c>
      <c r="BI43" s="6">
        <v>0.37969924812030076</v>
      </c>
      <c r="BJ43" s="1">
        <v>81</v>
      </c>
      <c r="BK43" s="1">
        <v>259</v>
      </c>
      <c r="BL43" s="6">
        <v>0.31274131274131273</v>
      </c>
    </row>
    <row r="44" spans="1:64" x14ac:dyDescent="0.2">
      <c r="A44" s="2" t="s">
        <v>9</v>
      </c>
      <c r="B44" s="2" t="s">
        <v>10</v>
      </c>
      <c r="C44" s="2" t="s">
        <v>817</v>
      </c>
      <c r="D44" s="2" t="s">
        <v>818</v>
      </c>
      <c r="E44" s="2" t="str">
        <f t="shared" si="0"/>
        <v>Franke Park Elementary School</v>
      </c>
      <c r="F44" s="2">
        <f>IFERROR(VLOOKUP(C44,'[1]2017'!$C$2:$N$1876,11,FALSE),"")</f>
        <v>340</v>
      </c>
      <c r="G44" s="2">
        <f>IFERROR(VLOOKUP(C44,'[1]2017'!$C$2:$N$1876,12,FALSE),"")</f>
        <v>506</v>
      </c>
      <c r="H44" s="2">
        <f t="shared" si="1"/>
        <v>0.67193675889328064</v>
      </c>
      <c r="I44" s="6">
        <v>0.38271604938271603</v>
      </c>
      <c r="J44" s="12">
        <f t="shared" si="2"/>
        <v>928</v>
      </c>
      <c r="K44" s="1">
        <v>33</v>
      </c>
      <c r="L44" s="1">
        <v>67</v>
      </c>
      <c r="M44" s="6">
        <v>0.4925373134328358</v>
      </c>
      <c r="N44" s="1">
        <v>25</v>
      </c>
      <c r="O44" s="1">
        <v>67</v>
      </c>
      <c r="P44" s="6">
        <v>0.37313432835820898</v>
      </c>
      <c r="Q44" s="1">
        <v>21</v>
      </c>
      <c r="R44" s="1">
        <v>67</v>
      </c>
      <c r="S44" s="6">
        <v>0.31343283582089554</v>
      </c>
      <c r="T44" s="1">
        <v>37</v>
      </c>
      <c r="U44" s="1">
        <v>68</v>
      </c>
      <c r="V44" s="6">
        <v>0.54411764705882348</v>
      </c>
      <c r="W44" s="1">
        <v>38</v>
      </c>
      <c r="X44" s="1">
        <v>68</v>
      </c>
      <c r="Y44" s="6">
        <v>0.55882352941176472</v>
      </c>
      <c r="Z44" s="1">
        <v>30</v>
      </c>
      <c r="AA44" s="1">
        <v>68</v>
      </c>
      <c r="AB44" s="6">
        <v>0.44117647058823528</v>
      </c>
      <c r="BD44" s="1">
        <v>111</v>
      </c>
      <c r="BE44" s="1">
        <v>217</v>
      </c>
      <c r="BF44" s="6">
        <v>0.51152073732718895</v>
      </c>
      <c r="BG44" s="1">
        <v>100</v>
      </c>
      <c r="BH44" s="1">
        <v>220</v>
      </c>
      <c r="BI44" s="6">
        <v>0.45454545454545453</v>
      </c>
      <c r="BJ44" s="1">
        <v>82</v>
      </c>
      <c r="BK44" s="1">
        <v>216</v>
      </c>
      <c r="BL44" s="6">
        <v>0.37962962962962965</v>
      </c>
    </row>
    <row r="45" spans="1:64" x14ac:dyDescent="0.2">
      <c r="A45" s="2" t="s">
        <v>9</v>
      </c>
      <c r="B45" s="2" t="s">
        <v>10</v>
      </c>
      <c r="C45" s="2" t="s">
        <v>819</v>
      </c>
      <c r="D45" s="2" t="s">
        <v>820</v>
      </c>
      <c r="E45" s="2" t="str">
        <f t="shared" si="0"/>
        <v>Glenwood Park Elementary School</v>
      </c>
      <c r="F45" s="2">
        <f>IFERROR(VLOOKUP(C45,'[1]2017'!$C$2:$N$1876,11,FALSE),"")</f>
        <v>339</v>
      </c>
      <c r="G45" s="2">
        <f>IFERROR(VLOOKUP(C45,'[1]2017'!$C$2:$N$1876,12,FALSE),"")</f>
        <v>607</v>
      </c>
      <c r="H45" s="2">
        <f t="shared" si="1"/>
        <v>0.55848434925864909</v>
      </c>
      <c r="I45" s="6">
        <v>0.49074074074074076</v>
      </c>
      <c r="J45" s="12">
        <f t="shared" si="2"/>
        <v>731</v>
      </c>
      <c r="K45" s="1">
        <v>66</v>
      </c>
      <c r="L45" s="1">
        <v>102</v>
      </c>
      <c r="M45" s="6">
        <v>0.6470588235294118</v>
      </c>
      <c r="N45" s="1">
        <v>69</v>
      </c>
      <c r="O45" s="1">
        <v>102</v>
      </c>
      <c r="P45" s="6">
        <v>0.67647058823529416</v>
      </c>
      <c r="Q45" s="1">
        <v>53</v>
      </c>
      <c r="R45" s="1">
        <v>101</v>
      </c>
      <c r="S45" s="6">
        <v>0.52475247524752477</v>
      </c>
      <c r="T45" s="1">
        <v>57</v>
      </c>
      <c r="U45" s="1">
        <v>102</v>
      </c>
      <c r="V45" s="6">
        <v>0.55882352941176472</v>
      </c>
      <c r="W45" s="1">
        <v>67</v>
      </c>
      <c r="X45" s="1">
        <v>102</v>
      </c>
      <c r="Y45" s="6">
        <v>0.65686274509803921</v>
      </c>
      <c r="Z45" s="1">
        <v>54</v>
      </c>
      <c r="AA45" s="1">
        <v>102</v>
      </c>
      <c r="AB45" s="6">
        <v>0.52941176470588236</v>
      </c>
      <c r="BD45" s="1">
        <v>193</v>
      </c>
      <c r="BE45" s="1">
        <v>312</v>
      </c>
      <c r="BF45" s="6">
        <v>0.61858974358974361</v>
      </c>
      <c r="BG45" s="1">
        <v>192</v>
      </c>
      <c r="BH45" s="1">
        <v>317</v>
      </c>
      <c r="BI45" s="6">
        <v>0.60567823343848581</v>
      </c>
      <c r="BJ45" s="1">
        <v>160</v>
      </c>
      <c r="BK45" s="1">
        <v>311</v>
      </c>
      <c r="BL45" s="6">
        <v>0.51446945337620575</v>
      </c>
    </row>
    <row r="46" spans="1:64" x14ac:dyDescent="0.2">
      <c r="A46" s="2" t="s">
        <v>9</v>
      </c>
      <c r="B46" s="2" t="s">
        <v>10</v>
      </c>
      <c r="C46" s="2" t="s">
        <v>821</v>
      </c>
      <c r="D46" s="2" t="s">
        <v>822</v>
      </c>
      <c r="E46" s="2" t="str">
        <f t="shared" si="0"/>
        <v>J Wilbur Haley Elementary School</v>
      </c>
      <c r="F46" s="2">
        <f>IFERROR(VLOOKUP(C46,'[1]2017'!$C$2:$N$1876,11,FALSE),"")</f>
        <v>360</v>
      </c>
      <c r="G46" s="2">
        <f>IFERROR(VLOOKUP(C46,'[1]2017'!$C$2:$N$1876,12,FALSE),"")</f>
        <v>616</v>
      </c>
      <c r="H46" s="2">
        <f t="shared" si="1"/>
        <v>0.58441558441558439</v>
      </c>
      <c r="I46" s="6">
        <v>0.25252525252525254</v>
      </c>
      <c r="J46" s="12">
        <f t="shared" si="2"/>
        <v>1093</v>
      </c>
      <c r="K46" s="1">
        <v>38</v>
      </c>
      <c r="L46" s="1">
        <v>100</v>
      </c>
      <c r="M46" s="6">
        <v>0.38</v>
      </c>
      <c r="N46" s="1">
        <v>36</v>
      </c>
      <c r="O46" s="1">
        <v>102</v>
      </c>
      <c r="P46" s="6">
        <v>0.35294117647058826</v>
      </c>
      <c r="Q46" s="1">
        <v>31</v>
      </c>
      <c r="R46" s="1">
        <v>100</v>
      </c>
      <c r="S46" s="6">
        <v>0.31</v>
      </c>
      <c r="T46" s="1">
        <v>39</v>
      </c>
      <c r="U46" s="1">
        <v>96</v>
      </c>
      <c r="V46" s="6">
        <v>0.40625</v>
      </c>
      <c r="W46" s="1">
        <v>34</v>
      </c>
      <c r="X46" s="1">
        <v>96</v>
      </c>
      <c r="Y46" s="6">
        <v>0.35416666666666669</v>
      </c>
      <c r="Z46" s="1">
        <v>29</v>
      </c>
      <c r="AA46" s="1">
        <v>96</v>
      </c>
      <c r="AB46" s="6">
        <v>0.30208333333333331</v>
      </c>
      <c r="BD46" s="1">
        <v>131</v>
      </c>
      <c r="BE46" s="1">
        <v>295</v>
      </c>
      <c r="BF46" s="6">
        <v>0.44406779661016949</v>
      </c>
      <c r="BG46" s="1">
        <v>95</v>
      </c>
      <c r="BH46" s="1">
        <v>302</v>
      </c>
      <c r="BI46" s="6">
        <v>0.31456953642384106</v>
      </c>
      <c r="BJ46" s="1">
        <v>85</v>
      </c>
      <c r="BK46" s="1">
        <v>295</v>
      </c>
      <c r="BL46" s="6">
        <v>0.28813559322033899</v>
      </c>
    </row>
    <row r="47" spans="1:64" x14ac:dyDescent="0.2">
      <c r="A47" s="2" t="s">
        <v>9</v>
      </c>
      <c r="B47" s="2" t="s">
        <v>10</v>
      </c>
      <c r="C47" s="2" t="s">
        <v>823</v>
      </c>
      <c r="D47" s="2" t="s">
        <v>824</v>
      </c>
      <c r="E47" s="2" t="str">
        <f t="shared" si="0"/>
        <v>Harrison Hill Elementary School</v>
      </c>
      <c r="F47" s="2">
        <f>IFERROR(VLOOKUP(C47,'[1]2017'!$C$2:$N$1876,11,FALSE),"")</f>
        <v>476</v>
      </c>
      <c r="G47" s="2">
        <f>IFERROR(VLOOKUP(C47,'[1]2017'!$C$2:$N$1876,12,FALSE),"")</f>
        <v>659</v>
      </c>
      <c r="H47" s="2">
        <f t="shared" si="1"/>
        <v>0.72230652503793624</v>
      </c>
      <c r="I47" s="6">
        <v>0.31067961165048541</v>
      </c>
      <c r="J47" s="12">
        <f t="shared" si="2"/>
        <v>1031</v>
      </c>
      <c r="K47" s="1">
        <v>50</v>
      </c>
      <c r="L47" s="1">
        <v>104</v>
      </c>
      <c r="M47" s="6">
        <v>0.48076923076923078</v>
      </c>
      <c r="N47" s="1">
        <v>39</v>
      </c>
      <c r="O47" s="1">
        <v>103</v>
      </c>
      <c r="P47" s="6">
        <v>0.37864077669902912</v>
      </c>
      <c r="Q47" s="1">
        <v>32</v>
      </c>
      <c r="R47" s="1">
        <v>103</v>
      </c>
      <c r="S47" s="6">
        <v>0.31067961165048541</v>
      </c>
      <c r="T47" s="1">
        <v>47</v>
      </c>
      <c r="U47" s="1">
        <v>92</v>
      </c>
      <c r="V47" s="6">
        <v>0.51086956521739135</v>
      </c>
      <c r="W47" s="1">
        <v>39</v>
      </c>
      <c r="X47" s="1">
        <v>93</v>
      </c>
      <c r="Y47" s="6">
        <v>0.41935483870967744</v>
      </c>
      <c r="Z47" s="1">
        <v>28</v>
      </c>
      <c r="AA47" s="1">
        <v>92</v>
      </c>
      <c r="AB47" s="6">
        <v>0.30434782608695654</v>
      </c>
      <c r="BD47" s="1">
        <v>157</v>
      </c>
      <c r="BE47" s="1">
        <v>300</v>
      </c>
      <c r="BF47" s="6">
        <v>0.52333333333333332</v>
      </c>
      <c r="BG47" s="1">
        <v>113</v>
      </c>
      <c r="BH47" s="1">
        <v>299</v>
      </c>
      <c r="BI47" s="6">
        <v>0.3779264214046823</v>
      </c>
      <c r="BJ47" s="1">
        <v>92</v>
      </c>
      <c r="BK47" s="1">
        <v>298</v>
      </c>
      <c r="BL47" s="6">
        <v>0.3087248322147651</v>
      </c>
    </row>
    <row r="48" spans="1:64" x14ac:dyDescent="0.2">
      <c r="A48" s="2" t="s">
        <v>9</v>
      </c>
      <c r="B48" s="2" t="s">
        <v>10</v>
      </c>
      <c r="C48" s="2" t="s">
        <v>825</v>
      </c>
      <c r="D48" s="2" t="s">
        <v>826</v>
      </c>
      <c r="E48" s="2" t="str">
        <f t="shared" si="0"/>
        <v>Mabel K Holland Elementary School</v>
      </c>
      <c r="F48" s="2">
        <f>IFERROR(VLOOKUP(C48,'[1]2017'!$C$2:$N$1876,11,FALSE),"")</f>
        <v>262</v>
      </c>
      <c r="G48" s="2">
        <f>IFERROR(VLOOKUP(C48,'[1]2017'!$C$2:$N$1876,12,FALSE),"")</f>
        <v>418</v>
      </c>
      <c r="H48" s="2">
        <f t="shared" si="1"/>
        <v>0.62679425837320579</v>
      </c>
      <c r="I48" s="6">
        <v>0.47368421052631576</v>
      </c>
      <c r="J48" s="12">
        <f t="shared" si="2"/>
        <v>767</v>
      </c>
      <c r="K48" s="1">
        <v>48</v>
      </c>
      <c r="L48" s="1">
        <v>63</v>
      </c>
      <c r="M48" s="6">
        <v>0.76190476190476186</v>
      </c>
      <c r="N48" s="1">
        <v>51</v>
      </c>
      <c r="O48" s="1">
        <v>63</v>
      </c>
      <c r="P48" s="6">
        <v>0.80952380952380953</v>
      </c>
      <c r="Q48" s="1">
        <v>44</v>
      </c>
      <c r="R48" s="1">
        <v>63</v>
      </c>
      <c r="S48" s="6">
        <v>0.69841269841269837</v>
      </c>
      <c r="T48" s="1">
        <v>40</v>
      </c>
      <c r="U48" s="1">
        <v>53</v>
      </c>
      <c r="V48" s="6">
        <v>0.75471698113207553</v>
      </c>
      <c r="W48" s="1">
        <v>50</v>
      </c>
      <c r="X48" s="1">
        <v>54</v>
      </c>
      <c r="Y48" s="6">
        <v>0.92592592592592593</v>
      </c>
      <c r="Z48" s="1">
        <v>39</v>
      </c>
      <c r="AA48" s="1">
        <v>53</v>
      </c>
      <c r="AB48" s="6">
        <v>0.73584905660377353</v>
      </c>
      <c r="BD48" s="1">
        <v>125</v>
      </c>
      <c r="BE48" s="1">
        <v>173</v>
      </c>
      <c r="BF48" s="6">
        <v>0.7225433526011561</v>
      </c>
      <c r="BG48" s="1">
        <v>130</v>
      </c>
      <c r="BH48" s="1">
        <v>176</v>
      </c>
      <c r="BI48" s="6">
        <v>0.73863636363636365</v>
      </c>
      <c r="BJ48" s="1">
        <v>110</v>
      </c>
      <c r="BK48" s="1">
        <v>173</v>
      </c>
      <c r="BL48" s="6">
        <v>0.63583815028901736</v>
      </c>
    </row>
    <row r="49" spans="1:64" x14ac:dyDescent="0.2">
      <c r="A49" s="2" t="s">
        <v>9</v>
      </c>
      <c r="B49" s="2" t="s">
        <v>10</v>
      </c>
      <c r="C49" s="2" t="s">
        <v>827</v>
      </c>
      <c r="D49" s="2" t="s">
        <v>828</v>
      </c>
      <c r="E49" s="2" t="str">
        <f t="shared" si="0"/>
        <v>Indian Village Elementary School</v>
      </c>
      <c r="F49" s="2">
        <f>IFERROR(VLOOKUP(C49,'[1]2017'!$C$2:$N$1876,11,FALSE),"")</f>
        <v>272</v>
      </c>
      <c r="G49" s="2">
        <f>IFERROR(VLOOKUP(C49,'[1]2017'!$C$2:$N$1876,12,FALSE),"")</f>
        <v>420</v>
      </c>
      <c r="H49" s="2">
        <f t="shared" si="1"/>
        <v>0.64761904761904765</v>
      </c>
      <c r="I49" s="6">
        <v>0.24242424242424243</v>
      </c>
      <c r="J49" s="12">
        <f t="shared" si="2"/>
        <v>1101</v>
      </c>
      <c r="K49" s="1">
        <v>31</v>
      </c>
      <c r="L49" s="1">
        <v>58</v>
      </c>
      <c r="M49" s="6">
        <v>0.53448275862068961</v>
      </c>
      <c r="N49" s="1">
        <v>19</v>
      </c>
      <c r="O49" s="1">
        <v>59</v>
      </c>
      <c r="P49" s="6">
        <v>0.32203389830508472</v>
      </c>
      <c r="Q49" s="1">
        <v>14</v>
      </c>
      <c r="R49" s="1">
        <v>58</v>
      </c>
      <c r="S49" s="6">
        <v>0.2413793103448276</v>
      </c>
      <c r="T49" s="1">
        <v>24</v>
      </c>
      <c r="U49" s="1">
        <v>54</v>
      </c>
      <c r="V49" s="6">
        <v>0.44444444444444442</v>
      </c>
      <c r="W49" s="1">
        <v>23</v>
      </c>
      <c r="X49" s="1">
        <v>54</v>
      </c>
      <c r="Y49" s="6">
        <v>0.42592592592592593</v>
      </c>
      <c r="Z49" s="1">
        <v>15</v>
      </c>
      <c r="AA49" s="1">
        <v>54</v>
      </c>
      <c r="AB49" s="6">
        <v>0.27777777777777779</v>
      </c>
      <c r="BD49" s="1">
        <v>85</v>
      </c>
      <c r="BE49" s="1">
        <v>178</v>
      </c>
      <c r="BF49" s="6">
        <v>0.47752808988764045</v>
      </c>
      <c r="BG49" s="1">
        <v>58</v>
      </c>
      <c r="BH49" s="1">
        <v>179</v>
      </c>
      <c r="BI49" s="6">
        <v>0.32402234636871508</v>
      </c>
      <c r="BJ49" s="1">
        <v>45</v>
      </c>
      <c r="BK49" s="1">
        <v>178</v>
      </c>
      <c r="BL49" s="6">
        <v>0.25280898876404495</v>
      </c>
    </row>
    <row r="50" spans="1:64" x14ac:dyDescent="0.2">
      <c r="A50" s="2" t="s">
        <v>9</v>
      </c>
      <c r="B50" s="2" t="s">
        <v>10</v>
      </c>
      <c r="C50" s="2" t="s">
        <v>829</v>
      </c>
      <c r="D50" s="2" t="s">
        <v>830</v>
      </c>
      <c r="E50" s="2" t="str">
        <f t="shared" si="0"/>
        <v>John S Irwin Elementary School</v>
      </c>
      <c r="F50" s="2">
        <f>IFERROR(VLOOKUP(C50,'[1]2017'!$C$2:$N$1876,11,FALSE),"")</f>
        <v>159</v>
      </c>
      <c r="G50" s="2">
        <f>IFERROR(VLOOKUP(C50,'[1]2017'!$C$2:$N$1876,12,FALSE),"")</f>
        <v>285</v>
      </c>
      <c r="H50" s="2">
        <f t="shared" si="1"/>
        <v>0.55789473684210522</v>
      </c>
      <c r="I50" s="6">
        <v>0.5</v>
      </c>
      <c r="J50" s="12">
        <f t="shared" si="2"/>
        <v>691</v>
      </c>
      <c r="K50" s="1">
        <v>21</v>
      </c>
      <c r="L50" s="1">
        <v>46</v>
      </c>
      <c r="M50" s="6">
        <v>0.45652173913043476</v>
      </c>
      <c r="N50" s="1">
        <v>30</v>
      </c>
      <c r="O50" s="1">
        <v>46</v>
      </c>
      <c r="P50" s="6">
        <v>0.65217391304347827</v>
      </c>
      <c r="Q50" s="1">
        <v>20</v>
      </c>
      <c r="R50" s="1">
        <v>46</v>
      </c>
      <c r="S50" s="6">
        <v>0.43478260869565216</v>
      </c>
      <c r="T50" s="1">
        <v>26</v>
      </c>
      <c r="U50" s="1">
        <v>44</v>
      </c>
      <c r="V50" s="6">
        <v>0.59090909090909094</v>
      </c>
      <c r="W50" s="1">
        <v>28</v>
      </c>
      <c r="X50" s="1">
        <v>44</v>
      </c>
      <c r="Y50" s="6">
        <v>0.63636363636363635</v>
      </c>
      <c r="Z50" s="1">
        <v>24</v>
      </c>
      <c r="AA50" s="1">
        <v>44</v>
      </c>
      <c r="AB50" s="6">
        <v>0.54545454545454541</v>
      </c>
      <c r="BD50" s="1">
        <v>78</v>
      </c>
      <c r="BE50" s="1">
        <v>136</v>
      </c>
      <c r="BF50" s="6">
        <v>0.57352941176470584</v>
      </c>
      <c r="BG50" s="1">
        <v>83</v>
      </c>
      <c r="BH50" s="1">
        <v>136</v>
      </c>
      <c r="BI50" s="6">
        <v>0.61029411764705888</v>
      </c>
      <c r="BJ50" s="1">
        <v>67</v>
      </c>
      <c r="BK50" s="1">
        <v>136</v>
      </c>
      <c r="BL50" s="6">
        <v>0.49264705882352944</v>
      </c>
    </row>
    <row r="51" spans="1:64" x14ac:dyDescent="0.2">
      <c r="A51" s="2" t="s">
        <v>9</v>
      </c>
      <c r="B51" s="2" t="s">
        <v>10</v>
      </c>
      <c r="C51" s="2" t="s">
        <v>831</v>
      </c>
      <c r="D51" s="2" t="s">
        <v>832</v>
      </c>
      <c r="E51" s="2" t="str">
        <f t="shared" si="0"/>
        <v>Lindley Elementary School</v>
      </c>
      <c r="F51" s="2">
        <f>IFERROR(VLOOKUP(C51,'[1]2017'!$C$2:$N$1876,11,FALSE),"")</f>
        <v>229</v>
      </c>
      <c r="G51" s="2">
        <f>IFERROR(VLOOKUP(C51,'[1]2017'!$C$2:$N$1876,12,FALSE),"")</f>
        <v>379</v>
      </c>
      <c r="H51" s="2">
        <f t="shared" si="1"/>
        <v>0.60422163588390498</v>
      </c>
      <c r="I51" s="6">
        <v>0.39393939393939392</v>
      </c>
      <c r="J51" s="12">
        <f t="shared" si="2"/>
        <v>913</v>
      </c>
      <c r="K51" s="1">
        <v>45</v>
      </c>
      <c r="L51" s="1">
        <v>59</v>
      </c>
      <c r="M51" s="6">
        <v>0.76271186440677963</v>
      </c>
      <c r="N51" s="1">
        <v>43</v>
      </c>
      <c r="O51" s="1">
        <v>59</v>
      </c>
      <c r="P51" s="6">
        <v>0.72881355932203384</v>
      </c>
      <c r="Q51" s="1">
        <v>40</v>
      </c>
      <c r="R51" s="1">
        <v>59</v>
      </c>
      <c r="S51" s="6">
        <v>0.67796610169491522</v>
      </c>
      <c r="T51" s="1">
        <v>21</v>
      </c>
      <c r="U51" s="1">
        <v>48</v>
      </c>
      <c r="V51" s="6">
        <v>0.4375</v>
      </c>
      <c r="W51" s="1">
        <v>21</v>
      </c>
      <c r="X51" s="1">
        <v>49</v>
      </c>
      <c r="Y51" s="6">
        <v>0.42857142857142855</v>
      </c>
      <c r="Z51" s="1">
        <v>16</v>
      </c>
      <c r="AA51" s="1">
        <v>48</v>
      </c>
      <c r="AB51" s="6">
        <v>0.33333333333333331</v>
      </c>
      <c r="BD51" s="1">
        <v>108</v>
      </c>
      <c r="BE51" s="1">
        <v>173</v>
      </c>
      <c r="BF51" s="6">
        <v>0.62427745664739887</v>
      </c>
      <c r="BG51" s="1">
        <v>94</v>
      </c>
      <c r="BH51" s="1">
        <v>177</v>
      </c>
      <c r="BI51" s="6">
        <v>0.53107344632768361</v>
      </c>
      <c r="BJ51" s="1">
        <v>82</v>
      </c>
      <c r="BK51" s="1">
        <v>173</v>
      </c>
      <c r="BL51" s="6">
        <v>0.47398843930635837</v>
      </c>
    </row>
    <row r="52" spans="1:64" x14ac:dyDescent="0.2">
      <c r="A52" s="2" t="s">
        <v>9</v>
      </c>
      <c r="B52" s="2" t="s">
        <v>10</v>
      </c>
      <c r="C52" s="2" t="s">
        <v>833</v>
      </c>
      <c r="D52" s="2" t="s">
        <v>834</v>
      </c>
      <c r="E52" s="2" t="str">
        <f t="shared" si="0"/>
        <v>Maplewood Elementary School</v>
      </c>
      <c r="F52" s="2">
        <f>IFERROR(VLOOKUP(C52,'[1]2017'!$C$2:$N$1876,11,FALSE),"")</f>
        <v>325</v>
      </c>
      <c r="G52" s="2">
        <f>IFERROR(VLOOKUP(C52,'[1]2017'!$C$2:$N$1876,12,FALSE),"")</f>
        <v>478</v>
      </c>
      <c r="H52" s="2">
        <f t="shared" si="1"/>
        <v>0.67991631799163177</v>
      </c>
      <c r="I52" s="6">
        <v>0.46835443037974683</v>
      </c>
      <c r="J52" s="12">
        <f t="shared" si="2"/>
        <v>780</v>
      </c>
      <c r="K52" s="1">
        <v>31</v>
      </c>
      <c r="L52" s="1">
        <v>74</v>
      </c>
      <c r="M52" s="6">
        <v>0.41891891891891891</v>
      </c>
      <c r="N52" s="1">
        <v>30</v>
      </c>
      <c r="O52" s="1">
        <v>75</v>
      </c>
      <c r="P52" s="6">
        <v>0.4</v>
      </c>
      <c r="Q52" s="1">
        <v>22</v>
      </c>
      <c r="R52" s="1">
        <v>74</v>
      </c>
      <c r="S52" s="6">
        <v>0.29729729729729731</v>
      </c>
      <c r="T52" s="1">
        <v>29</v>
      </c>
      <c r="U52" s="1">
        <v>82</v>
      </c>
      <c r="V52" s="6">
        <v>0.35365853658536583</v>
      </c>
      <c r="W52" s="1">
        <v>38</v>
      </c>
      <c r="X52" s="1">
        <v>82</v>
      </c>
      <c r="Y52" s="6">
        <v>0.46341463414634149</v>
      </c>
      <c r="Z52" s="1">
        <v>23</v>
      </c>
      <c r="AA52" s="1">
        <v>82</v>
      </c>
      <c r="AB52" s="6">
        <v>0.28048780487804881</v>
      </c>
      <c r="BD52" s="1">
        <v>111</v>
      </c>
      <c r="BE52" s="1">
        <v>235</v>
      </c>
      <c r="BF52" s="6">
        <v>0.47234042553191491</v>
      </c>
      <c r="BG52" s="1">
        <v>106</v>
      </c>
      <c r="BH52" s="1">
        <v>236</v>
      </c>
      <c r="BI52" s="6">
        <v>0.44915254237288138</v>
      </c>
      <c r="BJ52" s="1">
        <v>82</v>
      </c>
      <c r="BK52" s="1">
        <v>235</v>
      </c>
      <c r="BL52" s="6">
        <v>0.34893617021276596</v>
      </c>
    </row>
    <row r="53" spans="1:64" x14ac:dyDescent="0.2">
      <c r="A53" s="2" t="s">
        <v>9</v>
      </c>
      <c r="B53" s="2" t="s">
        <v>10</v>
      </c>
      <c r="C53" s="2" t="s">
        <v>835</v>
      </c>
      <c r="D53" s="2" t="s">
        <v>836</v>
      </c>
      <c r="E53" s="2" t="str">
        <f t="shared" si="0"/>
        <v>Willard Shambaugh Elementary Sch</v>
      </c>
      <c r="F53" s="2">
        <f>IFERROR(VLOOKUP(C53,'[1]2017'!$C$2:$N$1876,11,FALSE),"")</f>
        <v>155</v>
      </c>
      <c r="G53" s="2">
        <f>IFERROR(VLOOKUP(C53,'[1]2017'!$C$2:$N$1876,12,FALSE),"")</f>
        <v>327</v>
      </c>
      <c r="H53" s="2">
        <f t="shared" si="1"/>
        <v>0.47400611620795108</v>
      </c>
      <c r="I53" s="6">
        <v>0.49230769230769234</v>
      </c>
      <c r="J53" s="12">
        <f t="shared" si="2"/>
        <v>727</v>
      </c>
      <c r="K53" s="1">
        <v>40</v>
      </c>
      <c r="L53" s="1">
        <v>54</v>
      </c>
      <c r="M53" s="6">
        <v>0.7407407407407407</v>
      </c>
      <c r="N53" s="1">
        <v>36</v>
      </c>
      <c r="O53" s="1">
        <v>54</v>
      </c>
      <c r="P53" s="6">
        <v>0.66666666666666663</v>
      </c>
      <c r="Q53" s="1">
        <v>32</v>
      </c>
      <c r="R53" s="1">
        <v>54</v>
      </c>
      <c r="S53" s="6">
        <v>0.59259259259259256</v>
      </c>
      <c r="T53" s="1">
        <v>46</v>
      </c>
      <c r="U53" s="1">
        <v>69</v>
      </c>
      <c r="V53" s="6">
        <v>0.66666666666666663</v>
      </c>
      <c r="W53" s="1">
        <v>44</v>
      </c>
      <c r="X53" s="1">
        <v>69</v>
      </c>
      <c r="Y53" s="6">
        <v>0.6376811594202898</v>
      </c>
      <c r="Z53" s="1">
        <v>37</v>
      </c>
      <c r="AA53" s="1">
        <v>69</v>
      </c>
      <c r="AB53" s="6">
        <v>0.53623188405797106</v>
      </c>
      <c r="BD53" s="1">
        <v>128</v>
      </c>
      <c r="BE53" s="1">
        <v>188</v>
      </c>
      <c r="BF53" s="6">
        <v>0.68085106382978722</v>
      </c>
      <c r="BG53" s="1">
        <v>116</v>
      </c>
      <c r="BH53" s="1">
        <v>189</v>
      </c>
      <c r="BI53" s="6">
        <v>0.61375661375661372</v>
      </c>
      <c r="BJ53" s="1">
        <v>101</v>
      </c>
      <c r="BK53" s="1">
        <v>188</v>
      </c>
      <c r="BL53" s="6">
        <v>0.53723404255319152</v>
      </c>
    </row>
    <row r="54" spans="1:64" x14ac:dyDescent="0.2">
      <c r="A54" s="2" t="s">
        <v>9</v>
      </c>
      <c r="B54" s="2" t="s">
        <v>10</v>
      </c>
      <c r="C54" s="2" t="s">
        <v>837</v>
      </c>
      <c r="D54" s="2" t="s">
        <v>838</v>
      </c>
      <c r="E54" s="2" t="str">
        <f t="shared" si="0"/>
        <v>Northcrest Elementary School</v>
      </c>
      <c r="F54" s="2">
        <f>IFERROR(VLOOKUP(C54,'[1]2017'!$C$2:$N$1876,11,FALSE),"")</f>
        <v>301</v>
      </c>
      <c r="G54" s="2">
        <f>IFERROR(VLOOKUP(C54,'[1]2017'!$C$2:$N$1876,12,FALSE),"")</f>
        <v>474</v>
      </c>
      <c r="H54" s="2">
        <f t="shared" si="1"/>
        <v>0.63502109704641352</v>
      </c>
      <c r="I54" s="6">
        <v>0.19402985074626866</v>
      </c>
      <c r="J54" s="12">
        <f t="shared" si="2"/>
        <v>1142</v>
      </c>
      <c r="K54" s="1">
        <v>16</v>
      </c>
      <c r="L54" s="1">
        <v>51</v>
      </c>
      <c r="M54" s="6">
        <v>0.31372549019607843</v>
      </c>
      <c r="N54" s="1">
        <v>14</v>
      </c>
      <c r="O54" s="1">
        <v>52</v>
      </c>
      <c r="P54" s="6">
        <v>0.26923076923076922</v>
      </c>
      <c r="Q54" s="1">
        <v>12</v>
      </c>
      <c r="R54" s="1">
        <v>51</v>
      </c>
      <c r="S54" s="6">
        <v>0.23529411764705882</v>
      </c>
      <c r="T54" s="1">
        <v>39</v>
      </c>
      <c r="U54" s="1">
        <v>70</v>
      </c>
      <c r="V54" s="6">
        <v>0.55714285714285716</v>
      </c>
      <c r="W54" s="1">
        <v>28</v>
      </c>
      <c r="X54" s="1">
        <v>70</v>
      </c>
      <c r="Y54" s="6">
        <v>0.4</v>
      </c>
      <c r="Z54" s="1">
        <v>27</v>
      </c>
      <c r="AA54" s="1">
        <v>70</v>
      </c>
      <c r="AB54" s="6">
        <v>0.38571428571428573</v>
      </c>
      <c r="BD54" s="1">
        <v>86</v>
      </c>
      <c r="BE54" s="1">
        <v>188</v>
      </c>
      <c r="BF54" s="6">
        <v>0.45744680851063829</v>
      </c>
      <c r="BG54" s="1">
        <v>56</v>
      </c>
      <c r="BH54" s="1">
        <v>194</v>
      </c>
      <c r="BI54" s="6">
        <v>0.28865979381443296</v>
      </c>
      <c r="BJ54" s="1">
        <v>52</v>
      </c>
      <c r="BK54" s="1">
        <v>188</v>
      </c>
      <c r="BL54" s="6">
        <v>0.27659574468085107</v>
      </c>
    </row>
    <row r="55" spans="1:64" x14ac:dyDescent="0.2">
      <c r="A55" s="2" t="s">
        <v>9</v>
      </c>
      <c r="B55" s="2" t="s">
        <v>10</v>
      </c>
      <c r="C55" s="2" t="s">
        <v>839</v>
      </c>
      <c r="D55" s="2" t="s">
        <v>840</v>
      </c>
      <c r="E55" s="2" t="str">
        <f t="shared" si="0"/>
        <v>Francis M Price Elementary School</v>
      </c>
      <c r="F55" s="2">
        <f>IFERROR(VLOOKUP(C55,'[1]2017'!$C$2:$N$1876,11,FALSE),"")</f>
        <v>310</v>
      </c>
      <c r="G55" s="2">
        <f>IFERROR(VLOOKUP(C55,'[1]2017'!$C$2:$N$1876,12,FALSE),"")</f>
        <v>526</v>
      </c>
      <c r="H55" s="2">
        <f t="shared" si="1"/>
        <v>0.58935361216730042</v>
      </c>
      <c r="I55" s="6">
        <v>0.36470588235294116</v>
      </c>
      <c r="J55" s="12">
        <f t="shared" si="2"/>
        <v>961</v>
      </c>
      <c r="K55" s="1">
        <v>63</v>
      </c>
      <c r="L55" s="1">
        <v>96</v>
      </c>
      <c r="M55" s="6">
        <v>0.65625</v>
      </c>
      <c r="N55" s="1">
        <v>51</v>
      </c>
      <c r="O55" s="1">
        <v>95</v>
      </c>
      <c r="P55" s="6">
        <v>0.5368421052631579</v>
      </c>
      <c r="Q55" s="1">
        <v>49</v>
      </c>
      <c r="R55" s="1">
        <v>95</v>
      </c>
      <c r="S55" s="6">
        <v>0.51578947368421058</v>
      </c>
      <c r="T55" s="1">
        <v>46</v>
      </c>
      <c r="U55" s="1">
        <v>87</v>
      </c>
      <c r="V55" s="6">
        <v>0.52873563218390807</v>
      </c>
      <c r="W55" s="1">
        <v>35</v>
      </c>
      <c r="X55" s="1">
        <v>88</v>
      </c>
      <c r="Y55" s="6">
        <v>0.39772727272727271</v>
      </c>
      <c r="Z55" s="1">
        <v>32</v>
      </c>
      <c r="AA55" s="1">
        <v>87</v>
      </c>
      <c r="AB55" s="6">
        <v>0.36781609195402298</v>
      </c>
      <c r="BD55" s="1">
        <v>158</v>
      </c>
      <c r="BE55" s="1">
        <v>268</v>
      </c>
      <c r="BF55" s="6">
        <v>0.58955223880597019</v>
      </c>
      <c r="BG55" s="1">
        <v>118</v>
      </c>
      <c r="BH55" s="1">
        <v>269</v>
      </c>
      <c r="BI55" s="6">
        <v>0.43866171003717475</v>
      </c>
      <c r="BJ55" s="1">
        <v>112</v>
      </c>
      <c r="BK55" s="1">
        <v>267</v>
      </c>
      <c r="BL55" s="6">
        <v>0.41947565543071164</v>
      </c>
    </row>
    <row r="56" spans="1:64" hidden="1" x14ac:dyDescent="0.2">
      <c r="A56" s="2" t="s">
        <v>9</v>
      </c>
      <c r="B56" s="2" t="s">
        <v>10</v>
      </c>
      <c r="C56" s="2" t="s">
        <v>841</v>
      </c>
      <c r="D56" s="2" t="s">
        <v>842</v>
      </c>
      <c r="E56" s="2" t="str">
        <f t="shared" si="0"/>
        <v>zzzz</v>
      </c>
      <c r="F56" s="2">
        <f>IFERROR(VLOOKUP(C56,'[1]2017'!$C$2:$N$1876,11,FALSE),"")</f>
        <v>175</v>
      </c>
      <c r="G56" s="2">
        <f>IFERROR(VLOOKUP(C56,'[1]2017'!$C$2:$N$1876,12,FALSE),"")</f>
        <v>437</v>
      </c>
      <c r="H56" s="2">
        <f t="shared" si="1"/>
        <v>0.40045766590389015</v>
      </c>
      <c r="I56" s="6">
        <v>0.5357142857142857</v>
      </c>
      <c r="J56" s="12">
        <f t="shared" si="2"/>
        <v>621</v>
      </c>
      <c r="K56" s="1">
        <v>44</v>
      </c>
      <c r="L56" s="1">
        <v>71</v>
      </c>
      <c r="M56" s="6">
        <v>0.61971830985915488</v>
      </c>
      <c r="N56" s="1">
        <v>31</v>
      </c>
      <c r="O56" s="1">
        <v>73</v>
      </c>
      <c r="P56" s="6">
        <v>0.42465753424657532</v>
      </c>
      <c r="Q56" s="1">
        <v>26</v>
      </c>
      <c r="R56" s="1">
        <v>71</v>
      </c>
      <c r="S56" s="6">
        <v>0.36619718309859156</v>
      </c>
      <c r="T56" s="1">
        <v>44</v>
      </c>
      <c r="U56" s="1">
        <v>65</v>
      </c>
      <c r="V56" s="6">
        <v>0.67692307692307696</v>
      </c>
      <c r="W56" s="1">
        <v>51</v>
      </c>
      <c r="X56" s="1">
        <v>65</v>
      </c>
      <c r="Y56" s="6">
        <v>0.7846153846153846</v>
      </c>
      <c r="Z56" s="1">
        <v>42</v>
      </c>
      <c r="AA56" s="1">
        <v>65</v>
      </c>
      <c r="AB56" s="6">
        <v>0.64615384615384619</v>
      </c>
      <c r="BD56" s="1">
        <v>151</v>
      </c>
      <c r="BE56" s="1">
        <v>220</v>
      </c>
      <c r="BF56" s="6">
        <v>0.6863636363636364</v>
      </c>
      <c r="BG56" s="1">
        <v>131</v>
      </c>
      <c r="BH56" s="1">
        <v>224</v>
      </c>
      <c r="BI56" s="6">
        <v>0.5848214285714286</v>
      </c>
      <c r="BJ56" s="1">
        <v>113</v>
      </c>
      <c r="BK56" s="1">
        <v>220</v>
      </c>
      <c r="BL56" s="6">
        <v>0.51363636363636367</v>
      </c>
    </row>
    <row r="57" spans="1:64" x14ac:dyDescent="0.2">
      <c r="A57" s="2" t="s">
        <v>9</v>
      </c>
      <c r="B57" s="2" t="s">
        <v>10</v>
      </c>
      <c r="C57" s="2" t="s">
        <v>843</v>
      </c>
      <c r="D57" s="2" t="s">
        <v>844</v>
      </c>
      <c r="E57" s="2" t="str">
        <f t="shared" si="0"/>
        <v>Robert C Harris Elementary School</v>
      </c>
      <c r="F57" s="2">
        <f>IFERROR(VLOOKUP(C57,'[1]2017'!$C$2:$N$1876,11,FALSE),"")</f>
        <v>218</v>
      </c>
      <c r="G57" s="2">
        <f>IFERROR(VLOOKUP(C57,'[1]2017'!$C$2:$N$1876,12,FALSE),"")</f>
        <v>419</v>
      </c>
      <c r="H57" s="2">
        <f t="shared" si="1"/>
        <v>0.52028639618138428</v>
      </c>
      <c r="I57" s="6">
        <v>0.48148148148148145</v>
      </c>
      <c r="J57" s="12">
        <f t="shared" si="2"/>
        <v>744</v>
      </c>
      <c r="K57" s="1">
        <v>38</v>
      </c>
      <c r="L57" s="1">
        <v>70</v>
      </c>
      <c r="M57" s="6">
        <v>0.54285714285714282</v>
      </c>
      <c r="N57" s="1">
        <v>42</v>
      </c>
      <c r="O57" s="1">
        <v>70</v>
      </c>
      <c r="P57" s="6">
        <v>0.6</v>
      </c>
      <c r="Q57" s="1">
        <v>31</v>
      </c>
      <c r="R57" s="1">
        <v>70</v>
      </c>
      <c r="S57" s="6">
        <v>0.44285714285714284</v>
      </c>
      <c r="T57" s="1">
        <v>34</v>
      </c>
      <c r="U57" s="1">
        <v>51</v>
      </c>
      <c r="V57" s="6">
        <v>0.66666666666666663</v>
      </c>
      <c r="W57" s="1">
        <v>44</v>
      </c>
      <c r="X57" s="1">
        <v>51</v>
      </c>
      <c r="Y57" s="6">
        <v>0.86274509803921573</v>
      </c>
      <c r="Z57" s="1">
        <v>33</v>
      </c>
      <c r="AA57" s="1">
        <v>51</v>
      </c>
      <c r="AB57" s="6">
        <v>0.6470588235294118</v>
      </c>
      <c r="BD57" s="1">
        <v>127</v>
      </c>
      <c r="BE57" s="1">
        <v>203</v>
      </c>
      <c r="BF57" s="6">
        <v>0.62561576354679804</v>
      </c>
      <c r="BG57" s="1">
        <v>127</v>
      </c>
      <c r="BH57" s="1">
        <v>205</v>
      </c>
      <c r="BI57" s="6">
        <v>0.61951219512195121</v>
      </c>
      <c r="BJ57" s="1">
        <v>103</v>
      </c>
      <c r="BK57" s="1">
        <v>202</v>
      </c>
      <c r="BL57" s="6">
        <v>0.50990099009900991</v>
      </c>
    </row>
    <row r="58" spans="1:64" hidden="1" x14ac:dyDescent="0.2">
      <c r="A58" s="2" t="s">
        <v>9</v>
      </c>
      <c r="B58" s="2" t="s">
        <v>10</v>
      </c>
      <c r="C58" s="2" t="s">
        <v>845</v>
      </c>
      <c r="D58" s="2" t="s">
        <v>846</v>
      </c>
      <c r="E58" s="2" t="str">
        <f t="shared" si="0"/>
        <v>zzzz</v>
      </c>
      <c r="F58" s="2">
        <f>IFERROR(VLOOKUP(C58,'[1]2017'!$C$2:$N$1876,11,FALSE),"")</f>
        <v>415</v>
      </c>
      <c r="G58" s="2">
        <f>IFERROR(VLOOKUP(C58,'[1]2017'!$C$2:$N$1876,12,FALSE),"")</f>
        <v>676</v>
      </c>
      <c r="H58" s="2">
        <f t="shared" si="1"/>
        <v>0.61390532544378695</v>
      </c>
      <c r="J58" s="12">
        <f t="shared" si="2"/>
        <v>1215</v>
      </c>
      <c r="AC58" s="1">
        <v>129</v>
      </c>
      <c r="AD58" s="1">
        <v>236</v>
      </c>
      <c r="AE58" s="6">
        <v>0.54661016949152541</v>
      </c>
      <c r="AF58" s="1">
        <v>120</v>
      </c>
      <c r="AG58" s="1">
        <v>240</v>
      </c>
      <c r="AH58" s="6">
        <v>0.5</v>
      </c>
      <c r="AI58" s="1">
        <v>97</v>
      </c>
      <c r="AJ58" s="1">
        <v>235</v>
      </c>
      <c r="AK58" s="6">
        <v>0.4127659574468085</v>
      </c>
      <c r="AL58" s="1">
        <v>110</v>
      </c>
      <c r="AM58" s="1">
        <v>186</v>
      </c>
      <c r="AN58" s="6">
        <v>0.59139784946236562</v>
      </c>
      <c r="AO58" s="1">
        <v>77</v>
      </c>
      <c r="AP58" s="1">
        <v>184</v>
      </c>
      <c r="AQ58" s="6">
        <v>0.41847826086956524</v>
      </c>
      <c r="AR58" s="1">
        <v>70</v>
      </c>
      <c r="AS58" s="1">
        <v>184</v>
      </c>
      <c r="AT58" s="6">
        <v>0.38043478260869568</v>
      </c>
      <c r="AU58" s="1">
        <v>117</v>
      </c>
      <c r="AV58" s="1">
        <v>218</v>
      </c>
      <c r="AW58" s="6">
        <v>0.53669724770642202</v>
      </c>
      <c r="AX58" s="1">
        <v>82</v>
      </c>
      <c r="AY58" s="1">
        <v>220</v>
      </c>
      <c r="AZ58" s="6">
        <v>0.37272727272727274</v>
      </c>
      <c r="BA58" s="1">
        <v>77</v>
      </c>
      <c r="BB58" s="1">
        <v>218</v>
      </c>
      <c r="BC58" s="6">
        <v>0.35321100917431192</v>
      </c>
      <c r="BD58" s="1">
        <v>356</v>
      </c>
      <c r="BE58" s="1">
        <v>640</v>
      </c>
      <c r="BF58" s="6">
        <v>0.55625000000000002</v>
      </c>
      <c r="BG58" s="1">
        <v>279</v>
      </c>
      <c r="BH58" s="1">
        <v>644</v>
      </c>
      <c r="BI58" s="6">
        <v>0.43322981366459629</v>
      </c>
      <c r="BJ58" s="1">
        <v>244</v>
      </c>
      <c r="BK58" s="1">
        <v>637</v>
      </c>
      <c r="BL58" s="6">
        <v>0.38304552590266877</v>
      </c>
    </row>
    <row r="59" spans="1:64" hidden="1" x14ac:dyDescent="0.2">
      <c r="A59" s="2" t="s">
        <v>9</v>
      </c>
      <c r="B59" s="2" t="s">
        <v>10</v>
      </c>
      <c r="C59" s="2" t="s">
        <v>847</v>
      </c>
      <c r="D59" s="2" t="s">
        <v>848</v>
      </c>
      <c r="E59" s="2" t="str">
        <f t="shared" si="0"/>
        <v>zzzz</v>
      </c>
      <c r="F59" s="2">
        <f>IFERROR(VLOOKUP(C59,'[1]2017'!$C$2:$N$1876,11,FALSE),"")</f>
        <v>309</v>
      </c>
      <c r="G59" s="2">
        <f>IFERROR(VLOOKUP(C59,'[1]2017'!$C$2:$N$1876,12,FALSE),"")</f>
        <v>374</v>
      </c>
      <c r="H59" s="2">
        <f t="shared" si="1"/>
        <v>0.8262032085561497</v>
      </c>
      <c r="I59" s="6">
        <v>3.8461538461538464E-2</v>
      </c>
      <c r="J59" s="12">
        <f t="shared" si="2"/>
        <v>1209</v>
      </c>
      <c r="K59" s="1">
        <v>21</v>
      </c>
      <c r="L59" s="1">
        <v>58</v>
      </c>
      <c r="M59" s="6">
        <v>0.36206896551724138</v>
      </c>
      <c r="N59" s="1">
        <v>21</v>
      </c>
      <c r="O59" s="1">
        <v>59</v>
      </c>
      <c r="P59" s="6">
        <v>0.3559322033898305</v>
      </c>
      <c r="Q59" s="1">
        <v>14</v>
      </c>
      <c r="R59" s="1">
        <v>58</v>
      </c>
      <c r="S59" s="6">
        <v>0.2413793103448276</v>
      </c>
      <c r="T59" s="1">
        <v>18</v>
      </c>
      <c r="U59" s="1">
        <v>52</v>
      </c>
      <c r="V59" s="6">
        <v>0.34615384615384615</v>
      </c>
      <c r="W59" s="1">
        <v>23</v>
      </c>
      <c r="X59" s="1">
        <v>52</v>
      </c>
      <c r="Y59" s="6">
        <v>0.44230769230769229</v>
      </c>
      <c r="Z59" s="1">
        <v>13</v>
      </c>
      <c r="AA59" s="1">
        <v>52</v>
      </c>
      <c r="AB59" s="6">
        <v>0.25</v>
      </c>
      <c r="BD59" s="1">
        <v>57</v>
      </c>
      <c r="BE59" s="1">
        <v>162</v>
      </c>
      <c r="BF59" s="6">
        <v>0.35185185185185186</v>
      </c>
      <c r="BG59" s="1">
        <v>47</v>
      </c>
      <c r="BH59" s="1">
        <v>164</v>
      </c>
      <c r="BI59" s="6">
        <v>0.28658536585365851</v>
      </c>
      <c r="BJ59" s="1">
        <v>29</v>
      </c>
      <c r="BK59" s="1">
        <v>162</v>
      </c>
      <c r="BL59" s="6">
        <v>0.17901234567901234</v>
      </c>
    </row>
    <row r="60" spans="1:64" x14ac:dyDescent="0.2">
      <c r="A60" s="2" t="s">
        <v>9</v>
      </c>
      <c r="B60" s="2" t="s">
        <v>10</v>
      </c>
      <c r="C60" s="2" t="s">
        <v>849</v>
      </c>
      <c r="D60" s="2" t="s">
        <v>850</v>
      </c>
      <c r="E60" s="2" t="str">
        <f t="shared" si="0"/>
        <v>South Wayne Elementary School</v>
      </c>
      <c r="F60" s="2">
        <f>IFERROR(VLOOKUP(C60,'[1]2017'!$C$2:$N$1876,11,FALSE),"")</f>
        <v>314</v>
      </c>
      <c r="G60" s="2">
        <f>IFERROR(VLOOKUP(C60,'[1]2017'!$C$2:$N$1876,12,FALSE),"")</f>
        <v>381</v>
      </c>
      <c r="H60" s="2">
        <f t="shared" si="1"/>
        <v>0.8241469816272966</v>
      </c>
      <c r="I60" s="6">
        <v>0.20588235294117646</v>
      </c>
      <c r="J60" s="12">
        <f t="shared" si="2"/>
        <v>1131</v>
      </c>
      <c r="K60" s="1">
        <v>25</v>
      </c>
      <c r="L60" s="1">
        <v>54</v>
      </c>
      <c r="M60" s="6">
        <v>0.46296296296296297</v>
      </c>
      <c r="N60" s="1">
        <v>23</v>
      </c>
      <c r="O60" s="1">
        <v>56</v>
      </c>
      <c r="P60" s="6">
        <v>0.4107142857142857</v>
      </c>
      <c r="Q60" s="1">
        <v>16</v>
      </c>
      <c r="R60" s="1">
        <v>54</v>
      </c>
      <c r="S60" s="6">
        <v>0.29629629629629628</v>
      </c>
      <c r="T60" s="1">
        <v>22</v>
      </c>
      <c r="U60" s="1">
        <v>61</v>
      </c>
      <c r="V60" s="6">
        <v>0.36065573770491804</v>
      </c>
      <c r="W60" s="1">
        <v>27</v>
      </c>
      <c r="X60" s="1">
        <v>61</v>
      </c>
      <c r="Y60" s="6">
        <v>0.44262295081967212</v>
      </c>
      <c r="Z60" s="1">
        <v>19</v>
      </c>
      <c r="AA60" s="1">
        <v>61</v>
      </c>
      <c r="AB60" s="6">
        <v>0.31147540983606559</v>
      </c>
      <c r="BD60" s="1">
        <v>69</v>
      </c>
      <c r="BE60" s="1">
        <v>183</v>
      </c>
      <c r="BF60" s="6">
        <v>0.37704918032786883</v>
      </c>
      <c r="BG60" s="1">
        <v>69</v>
      </c>
      <c r="BH60" s="1">
        <v>185</v>
      </c>
      <c r="BI60" s="6">
        <v>0.37297297297297299</v>
      </c>
      <c r="BJ60" s="1">
        <v>49</v>
      </c>
      <c r="BK60" s="1">
        <v>183</v>
      </c>
      <c r="BL60" s="6">
        <v>0.26775956284153007</v>
      </c>
    </row>
    <row r="61" spans="1:64" x14ac:dyDescent="0.2">
      <c r="A61" s="2" t="s">
        <v>9</v>
      </c>
      <c r="B61" s="2" t="s">
        <v>10</v>
      </c>
      <c r="C61" s="2" t="s">
        <v>851</v>
      </c>
      <c r="D61" s="2" t="s">
        <v>852</v>
      </c>
      <c r="E61" s="2" t="str">
        <f t="shared" si="0"/>
        <v>Study Elementary School</v>
      </c>
      <c r="F61" s="2">
        <f>IFERROR(VLOOKUP(C61,'[1]2017'!$C$2:$N$1876,11,FALSE),"")</f>
        <v>260</v>
      </c>
      <c r="G61" s="2">
        <f>IFERROR(VLOOKUP(C61,'[1]2017'!$C$2:$N$1876,12,FALSE),"")</f>
        <v>302</v>
      </c>
      <c r="H61" s="2">
        <f t="shared" si="1"/>
        <v>0.86092715231788075</v>
      </c>
      <c r="I61" s="6">
        <v>0.31111111111111112</v>
      </c>
      <c r="J61" s="12">
        <f t="shared" si="2"/>
        <v>1030</v>
      </c>
      <c r="K61" s="1">
        <v>29</v>
      </c>
      <c r="L61" s="1">
        <v>52</v>
      </c>
      <c r="M61" s="6">
        <v>0.55769230769230771</v>
      </c>
      <c r="N61" s="1">
        <v>22</v>
      </c>
      <c r="O61" s="1">
        <v>53</v>
      </c>
      <c r="P61" s="6">
        <v>0.41509433962264153</v>
      </c>
      <c r="Q61" s="1">
        <v>20</v>
      </c>
      <c r="R61" s="1">
        <v>52</v>
      </c>
      <c r="S61" s="6">
        <v>0.38461538461538464</v>
      </c>
      <c r="T61" s="1">
        <v>21</v>
      </c>
      <c r="U61" s="1">
        <v>38</v>
      </c>
      <c r="V61" s="6">
        <v>0.55263157894736847</v>
      </c>
      <c r="W61" s="1">
        <v>23</v>
      </c>
      <c r="X61" s="1">
        <v>38</v>
      </c>
      <c r="Y61" s="6">
        <v>0.60526315789473684</v>
      </c>
      <c r="Z61" s="1">
        <v>17</v>
      </c>
      <c r="AA61" s="1">
        <v>38</v>
      </c>
      <c r="AB61" s="6">
        <v>0.44736842105263158</v>
      </c>
      <c r="BD61" s="1">
        <v>77</v>
      </c>
      <c r="BE61" s="1">
        <v>135</v>
      </c>
      <c r="BF61" s="6">
        <v>0.57037037037037042</v>
      </c>
      <c r="BG61" s="1">
        <v>62</v>
      </c>
      <c r="BH61" s="1">
        <v>136</v>
      </c>
      <c r="BI61" s="6">
        <v>0.45588235294117646</v>
      </c>
      <c r="BJ61" s="1">
        <v>51</v>
      </c>
      <c r="BK61" s="1">
        <v>135</v>
      </c>
      <c r="BL61" s="6">
        <v>0.37777777777777777</v>
      </c>
    </row>
    <row r="62" spans="1:64" x14ac:dyDescent="0.2">
      <c r="A62" s="2" t="s">
        <v>9</v>
      </c>
      <c r="B62" s="2" t="s">
        <v>10</v>
      </c>
      <c r="C62" s="2" t="s">
        <v>853</v>
      </c>
      <c r="D62" s="2" t="s">
        <v>854</v>
      </c>
      <c r="E62" s="2" t="str">
        <f t="shared" si="0"/>
        <v>Washington Elementary School</v>
      </c>
      <c r="F62" s="2">
        <f>IFERROR(VLOOKUP(C62,'[1]2017'!$C$2:$N$1876,11,FALSE),"")</f>
        <v>197</v>
      </c>
      <c r="G62" s="2">
        <f>IFERROR(VLOOKUP(C62,'[1]2017'!$C$2:$N$1876,12,FALSE),"")</f>
        <v>256</v>
      </c>
      <c r="H62" s="2">
        <f t="shared" si="1"/>
        <v>0.76953125</v>
      </c>
      <c r="I62" s="6">
        <v>0.36842105263157893</v>
      </c>
      <c r="J62" s="12">
        <f t="shared" si="2"/>
        <v>952</v>
      </c>
      <c r="K62" s="1">
        <v>17</v>
      </c>
      <c r="L62" s="1">
        <v>41</v>
      </c>
      <c r="M62" s="6">
        <v>0.41463414634146339</v>
      </c>
      <c r="N62" s="1">
        <v>12</v>
      </c>
      <c r="O62" s="1">
        <v>42</v>
      </c>
      <c r="P62" s="6">
        <v>0.2857142857142857</v>
      </c>
      <c r="Q62" s="1">
        <v>8</v>
      </c>
      <c r="R62" s="1">
        <v>41</v>
      </c>
      <c r="S62" s="6">
        <v>0.1951219512195122</v>
      </c>
      <c r="T62" s="1">
        <v>17</v>
      </c>
      <c r="U62" s="1">
        <v>35</v>
      </c>
      <c r="V62" s="6">
        <v>0.48571428571428571</v>
      </c>
      <c r="W62" s="1">
        <v>20</v>
      </c>
      <c r="X62" s="1">
        <v>37</v>
      </c>
      <c r="Y62" s="6">
        <v>0.54054054054054057</v>
      </c>
      <c r="Z62" s="1">
        <v>15</v>
      </c>
      <c r="AA62" s="1">
        <v>35</v>
      </c>
      <c r="AB62" s="6">
        <v>0.42857142857142855</v>
      </c>
      <c r="BD62" s="1">
        <v>56</v>
      </c>
      <c r="BE62" s="1">
        <v>114</v>
      </c>
      <c r="BF62" s="6">
        <v>0.49122807017543857</v>
      </c>
      <c r="BG62" s="1">
        <v>49</v>
      </c>
      <c r="BH62" s="1">
        <v>117</v>
      </c>
      <c r="BI62" s="6">
        <v>0.41880341880341881</v>
      </c>
      <c r="BJ62" s="1">
        <v>37</v>
      </c>
      <c r="BK62" s="1">
        <v>114</v>
      </c>
      <c r="BL62" s="6">
        <v>0.32456140350877194</v>
      </c>
    </row>
    <row r="63" spans="1:64" x14ac:dyDescent="0.2">
      <c r="A63" s="2" t="s">
        <v>9</v>
      </c>
      <c r="B63" s="2" t="s">
        <v>10</v>
      </c>
      <c r="C63" s="2" t="s">
        <v>855</v>
      </c>
      <c r="D63" s="2" t="s">
        <v>856</v>
      </c>
      <c r="E63" s="2" t="str">
        <f t="shared" si="0"/>
        <v>Washington Center Elementary Sch</v>
      </c>
      <c r="F63" s="2">
        <f>IFERROR(VLOOKUP(C63,'[1]2017'!$C$2:$N$1876,11,FALSE),"")</f>
        <v>274</v>
      </c>
      <c r="G63" s="2">
        <f>IFERROR(VLOOKUP(C63,'[1]2017'!$C$2:$N$1876,12,FALSE),"")</f>
        <v>524</v>
      </c>
      <c r="H63" s="2">
        <f t="shared" si="1"/>
        <v>0.52290076335877866</v>
      </c>
      <c r="I63" s="6">
        <v>0.56321839080459768</v>
      </c>
      <c r="J63" s="12">
        <f t="shared" si="2"/>
        <v>560</v>
      </c>
      <c r="K63" s="1">
        <v>52</v>
      </c>
      <c r="L63" s="1">
        <v>93</v>
      </c>
      <c r="M63" s="6">
        <v>0.55913978494623651</v>
      </c>
      <c r="N63" s="1">
        <v>60</v>
      </c>
      <c r="O63" s="1">
        <v>93</v>
      </c>
      <c r="P63" s="6">
        <v>0.64516129032258063</v>
      </c>
      <c r="Q63" s="1">
        <v>45</v>
      </c>
      <c r="R63" s="1">
        <v>93</v>
      </c>
      <c r="S63" s="6">
        <v>0.4838709677419355</v>
      </c>
      <c r="T63" s="1">
        <v>52</v>
      </c>
      <c r="U63" s="1">
        <v>75</v>
      </c>
      <c r="V63" s="6">
        <v>0.69333333333333336</v>
      </c>
      <c r="W63" s="1">
        <v>58</v>
      </c>
      <c r="X63" s="1">
        <v>76</v>
      </c>
      <c r="Y63" s="6">
        <v>0.76315789473684215</v>
      </c>
      <c r="Z63" s="1">
        <v>48</v>
      </c>
      <c r="AA63" s="1">
        <v>75</v>
      </c>
      <c r="AB63" s="6">
        <v>0.64</v>
      </c>
      <c r="BD63" s="1">
        <v>175</v>
      </c>
      <c r="BE63" s="1">
        <v>255</v>
      </c>
      <c r="BF63" s="6">
        <v>0.68627450980392157</v>
      </c>
      <c r="BG63" s="1">
        <v>170</v>
      </c>
      <c r="BH63" s="1">
        <v>256</v>
      </c>
      <c r="BI63" s="6">
        <v>0.6640625</v>
      </c>
      <c r="BJ63" s="1">
        <v>142</v>
      </c>
      <c r="BK63" s="1">
        <v>255</v>
      </c>
      <c r="BL63" s="6">
        <v>0.55686274509803924</v>
      </c>
    </row>
    <row r="64" spans="1:64" x14ac:dyDescent="0.2">
      <c r="A64" s="2" t="s">
        <v>9</v>
      </c>
      <c r="B64" s="2" t="s">
        <v>10</v>
      </c>
      <c r="C64" s="2" t="s">
        <v>857</v>
      </c>
      <c r="D64" s="2" t="s">
        <v>858</v>
      </c>
      <c r="E64" s="2" t="str">
        <f t="shared" si="0"/>
        <v>Lincoln Elementary School</v>
      </c>
      <c r="F64" s="2">
        <f>IFERROR(VLOOKUP(C64,'[1]2017'!$C$2:$N$1876,11,FALSE),"")</f>
        <v>419</v>
      </c>
      <c r="G64" s="2">
        <f>IFERROR(VLOOKUP(C64,'[1]2017'!$C$2:$N$1876,12,FALSE),"")</f>
        <v>704</v>
      </c>
      <c r="H64" s="2">
        <f t="shared" si="1"/>
        <v>0.59517045454545459</v>
      </c>
      <c r="I64" s="6">
        <v>0.49629629629629629</v>
      </c>
      <c r="J64" s="12">
        <f t="shared" si="2"/>
        <v>724</v>
      </c>
      <c r="K64" s="1">
        <v>89</v>
      </c>
      <c r="L64" s="1">
        <v>142</v>
      </c>
      <c r="M64" s="6">
        <v>0.62676056338028174</v>
      </c>
      <c r="N64" s="1">
        <v>85</v>
      </c>
      <c r="O64" s="1">
        <v>143</v>
      </c>
      <c r="P64" s="6">
        <v>0.59440559440559437</v>
      </c>
      <c r="Q64" s="1">
        <v>75</v>
      </c>
      <c r="R64" s="1">
        <v>140</v>
      </c>
      <c r="S64" s="6">
        <v>0.5357142857142857</v>
      </c>
      <c r="T64" s="1">
        <v>68</v>
      </c>
      <c r="U64" s="1">
        <v>119</v>
      </c>
      <c r="V64" s="6">
        <v>0.5714285714285714</v>
      </c>
      <c r="W64" s="1">
        <v>69</v>
      </c>
      <c r="X64" s="1">
        <v>120</v>
      </c>
      <c r="Y64" s="6">
        <v>0.57499999999999996</v>
      </c>
      <c r="Z64" s="1">
        <v>57</v>
      </c>
      <c r="AA64" s="1">
        <v>118</v>
      </c>
      <c r="AB64" s="6">
        <v>0.48305084745762711</v>
      </c>
      <c r="BD64" s="1">
        <v>244</v>
      </c>
      <c r="BE64" s="1">
        <v>396</v>
      </c>
      <c r="BF64" s="6">
        <v>0.61616161616161613</v>
      </c>
      <c r="BG64" s="1">
        <v>225</v>
      </c>
      <c r="BH64" s="1">
        <v>399</v>
      </c>
      <c r="BI64" s="6">
        <v>0.56390977443609025</v>
      </c>
      <c r="BJ64" s="1">
        <v>199</v>
      </c>
      <c r="BK64" s="1">
        <v>393</v>
      </c>
      <c r="BL64" s="6">
        <v>0.50636132315521631</v>
      </c>
    </row>
    <row r="65" spans="1:64" x14ac:dyDescent="0.2">
      <c r="A65" s="2" t="s">
        <v>9</v>
      </c>
      <c r="B65" s="2" t="s">
        <v>10</v>
      </c>
      <c r="C65" s="2" t="s">
        <v>859</v>
      </c>
      <c r="D65" s="2" t="s">
        <v>860</v>
      </c>
      <c r="E65" s="2" t="str">
        <f t="shared" si="0"/>
        <v>Waynedale Elementary School</v>
      </c>
      <c r="F65" s="2">
        <f>IFERROR(VLOOKUP(C65,'[1]2017'!$C$2:$N$1876,11,FALSE),"")</f>
        <v>332</v>
      </c>
      <c r="G65" s="2">
        <f>IFERROR(VLOOKUP(C65,'[1]2017'!$C$2:$N$1876,12,FALSE),"")</f>
        <v>490</v>
      </c>
      <c r="H65" s="2">
        <f t="shared" si="1"/>
        <v>0.67755102040816328</v>
      </c>
      <c r="I65" s="6">
        <v>0.28985507246376813</v>
      </c>
      <c r="J65" s="12">
        <f t="shared" si="2"/>
        <v>1055</v>
      </c>
      <c r="K65" s="1">
        <v>38</v>
      </c>
      <c r="L65" s="1">
        <v>59</v>
      </c>
      <c r="M65" s="6">
        <v>0.64406779661016944</v>
      </c>
      <c r="N65" s="1">
        <v>30</v>
      </c>
      <c r="O65" s="1">
        <v>62</v>
      </c>
      <c r="P65" s="6">
        <v>0.4838709677419355</v>
      </c>
      <c r="Q65" s="1">
        <v>28</v>
      </c>
      <c r="R65" s="1">
        <v>59</v>
      </c>
      <c r="S65" s="6">
        <v>0.47457627118644069</v>
      </c>
      <c r="T65" s="1">
        <v>31</v>
      </c>
      <c r="U65" s="1">
        <v>61</v>
      </c>
      <c r="V65" s="6">
        <v>0.50819672131147542</v>
      </c>
      <c r="W65" s="1">
        <v>33</v>
      </c>
      <c r="X65" s="1">
        <v>64</v>
      </c>
      <c r="Y65" s="6">
        <v>0.515625</v>
      </c>
      <c r="Z65" s="1">
        <v>25</v>
      </c>
      <c r="AA65" s="1">
        <v>61</v>
      </c>
      <c r="AB65" s="6">
        <v>0.4098360655737705</v>
      </c>
      <c r="BD65" s="1">
        <v>104</v>
      </c>
      <c r="BE65" s="1">
        <v>189</v>
      </c>
      <c r="BF65" s="6">
        <v>0.55026455026455023</v>
      </c>
      <c r="BG65" s="1">
        <v>87</v>
      </c>
      <c r="BH65" s="1">
        <v>199</v>
      </c>
      <c r="BI65" s="6">
        <v>0.43718592964824121</v>
      </c>
      <c r="BJ65" s="1">
        <v>73</v>
      </c>
      <c r="BK65" s="1">
        <v>189</v>
      </c>
      <c r="BL65" s="6">
        <v>0.38624338624338622</v>
      </c>
    </row>
    <row r="66" spans="1:64" x14ac:dyDescent="0.2">
      <c r="A66" s="2" t="s">
        <v>9</v>
      </c>
      <c r="B66" s="2" t="s">
        <v>10</v>
      </c>
      <c r="C66" s="2" t="s">
        <v>861</v>
      </c>
      <c r="D66" s="2" t="s">
        <v>862</v>
      </c>
      <c r="E66" s="2" t="str">
        <f t="shared" si="0"/>
        <v>Arlington Elementary School</v>
      </c>
      <c r="F66" s="2">
        <f>IFERROR(VLOOKUP(C66,'[1]2017'!$C$2:$N$1876,11,FALSE),"")</f>
        <v>218</v>
      </c>
      <c r="G66" s="2">
        <f>IFERROR(VLOOKUP(C66,'[1]2017'!$C$2:$N$1876,12,FALSE),"")</f>
        <v>471</v>
      </c>
      <c r="H66" s="2">
        <f t="shared" si="1"/>
        <v>0.46284501061571126</v>
      </c>
      <c r="I66" s="6">
        <v>0.36585365853658536</v>
      </c>
      <c r="J66" s="12">
        <f t="shared" si="2"/>
        <v>956</v>
      </c>
      <c r="K66" s="1">
        <v>44</v>
      </c>
      <c r="L66" s="1">
        <v>67</v>
      </c>
      <c r="M66" s="6">
        <v>0.65671641791044777</v>
      </c>
      <c r="N66" s="1">
        <v>34</v>
      </c>
      <c r="O66" s="1">
        <v>68</v>
      </c>
      <c r="P66" s="6">
        <v>0.5</v>
      </c>
      <c r="Q66" s="1">
        <v>32</v>
      </c>
      <c r="R66" s="1">
        <v>66</v>
      </c>
      <c r="S66" s="6">
        <v>0.48484848484848486</v>
      </c>
      <c r="T66" s="1">
        <v>34</v>
      </c>
      <c r="U66" s="1">
        <v>65</v>
      </c>
      <c r="V66" s="6">
        <v>0.52307692307692311</v>
      </c>
      <c r="W66" s="1">
        <v>39</v>
      </c>
      <c r="X66" s="1">
        <v>66</v>
      </c>
      <c r="Y66" s="6">
        <v>0.59090909090909094</v>
      </c>
      <c r="Z66" s="1">
        <v>29</v>
      </c>
      <c r="AA66" s="1">
        <v>65</v>
      </c>
      <c r="AB66" s="6">
        <v>0.44615384615384618</v>
      </c>
      <c r="BD66" s="1">
        <v>126</v>
      </c>
      <c r="BE66" s="1">
        <v>214</v>
      </c>
      <c r="BF66" s="6">
        <v>0.58878504672897192</v>
      </c>
      <c r="BG66" s="1">
        <v>106</v>
      </c>
      <c r="BH66" s="1">
        <v>217</v>
      </c>
      <c r="BI66" s="6">
        <v>0.48847926267281105</v>
      </c>
      <c r="BJ66" s="1">
        <v>91</v>
      </c>
      <c r="BK66" s="1">
        <v>213</v>
      </c>
      <c r="BL66" s="6">
        <v>0.42723004694835681</v>
      </c>
    </row>
    <row r="67" spans="1:64" hidden="1" x14ac:dyDescent="0.2">
      <c r="A67" s="2" t="s">
        <v>11</v>
      </c>
      <c r="B67" s="2" t="s">
        <v>12</v>
      </c>
      <c r="C67" s="2" t="s">
        <v>863</v>
      </c>
      <c r="D67" s="2" t="s">
        <v>864</v>
      </c>
      <c r="E67" s="2" t="str">
        <f t="shared" si="0"/>
        <v>zzzz</v>
      </c>
      <c r="F67" s="2">
        <f>IFERROR(VLOOKUP(C67,'[1]2017'!$C$2:$N$1876,11,FALSE),"")</f>
        <v>591</v>
      </c>
      <c r="G67" s="2">
        <f>IFERROR(VLOOKUP(C67,'[1]2017'!$C$2:$N$1876,12,FALSE),"")</f>
        <v>706</v>
      </c>
      <c r="H67" s="2">
        <f t="shared" si="1"/>
        <v>0.83711048158640222</v>
      </c>
      <c r="I67" s="6">
        <v>0.22023809523809523</v>
      </c>
      <c r="J67" s="12">
        <f t="shared" si="2"/>
        <v>1119</v>
      </c>
      <c r="K67" s="1">
        <v>77</v>
      </c>
      <c r="L67" s="1">
        <v>194</v>
      </c>
      <c r="M67" s="6">
        <v>0.39690721649484534</v>
      </c>
      <c r="N67" s="1">
        <v>73</v>
      </c>
      <c r="O67" s="1">
        <v>195</v>
      </c>
      <c r="P67" s="6">
        <v>0.37435897435897436</v>
      </c>
      <c r="Q67" s="1">
        <v>56</v>
      </c>
      <c r="R67" s="1">
        <v>194</v>
      </c>
      <c r="S67" s="6">
        <v>0.28865979381443296</v>
      </c>
      <c r="T67" s="1">
        <v>64</v>
      </c>
      <c r="U67" s="1">
        <v>171</v>
      </c>
      <c r="V67" s="6">
        <v>0.3742690058479532</v>
      </c>
      <c r="W67" s="1">
        <v>72</v>
      </c>
      <c r="X67" s="1">
        <v>174</v>
      </c>
      <c r="Y67" s="6">
        <v>0.41379310344827586</v>
      </c>
      <c r="Z67" s="1">
        <v>50</v>
      </c>
      <c r="AA67" s="1">
        <v>171</v>
      </c>
      <c r="AB67" s="6">
        <v>0.29239766081871343</v>
      </c>
      <c r="AC67" s="1">
        <v>80</v>
      </c>
      <c r="AD67" s="1">
        <v>156</v>
      </c>
      <c r="AE67" s="6">
        <v>0.51282051282051277</v>
      </c>
      <c r="AF67" s="1">
        <v>58</v>
      </c>
      <c r="AG67" s="1">
        <v>152</v>
      </c>
      <c r="AH67" s="6">
        <v>0.38157894736842107</v>
      </c>
      <c r="AI67" s="1">
        <v>48</v>
      </c>
      <c r="AJ67" s="1">
        <v>151</v>
      </c>
      <c r="AK67" s="6">
        <v>0.31788079470198677</v>
      </c>
      <c r="BD67" s="1">
        <v>304</v>
      </c>
      <c r="BE67" s="1">
        <v>689</v>
      </c>
      <c r="BF67" s="6">
        <v>0.44121915820029028</v>
      </c>
      <c r="BG67" s="1">
        <v>245</v>
      </c>
      <c r="BH67" s="1">
        <v>695</v>
      </c>
      <c r="BI67" s="6">
        <v>0.35251798561151076</v>
      </c>
      <c r="BJ67" s="1">
        <v>191</v>
      </c>
      <c r="BK67" s="1">
        <v>684</v>
      </c>
      <c r="BL67" s="6">
        <v>0.27923976608187134</v>
      </c>
    </row>
    <row r="68" spans="1:64" hidden="1" x14ac:dyDescent="0.2">
      <c r="A68" s="2" t="s">
        <v>11</v>
      </c>
      <c r="B68" s="2" t="s">
        <v>12</v>
      </c>
      <c r="C68" s="2" t="s">
        <v>865</v>
      </c>
      <c r="D68" s="2" t="s">
        <v>866</v>
      </c>
      <c r="E68" s="2" t="str">
        <f t="shared" ref="E68:E131" si="3">IFERROR(IF(SEARCH("Elementary",D68,1)&gt;0,D68,"zzz"),"zzzz")</f>
        <v>zzzz</v>
      </c>
      <c r="F68" s="2">
        <f>IFERROR(VLOOKUP(C68,'[1]2017'!$C$2:$N$1876,11,FALSE),"")</f>
        <v>210</v>
      </c>
      <c r="G68" s="2">
        <f>IFERROR(VLOOKUP(C68,'[1]2017'!$C$2:$N$1876,12,FALSE),"")</f>
        <v>1304</v>
      </c>
      <c r="H68" s="2">
        <f t="shared" si="1"/>
        <v>0.16104294478527606</v>
      </c>
      <c r="J68" s="12">
        <f t="shared" si="2"/>
        <v>1215</v>
      </c>
      <c r="AL68" s="1">
        <v>181</v>
      </c>
      <c r="AM68" s="1">
        <v>214</v>
      </c>
      <c r="AN68" s="6">
        <v>0.84579439252336452</v>
      </c>
      <c r="AO68" s="1">
        <v>152</v>
      </c>
      <c r="AP68" s="1">
        <v>214</v>
      </c>
      <c r="AQ68" s="6">
        <v>0.71028037383177567</v>
      </c>
      <c r="AR68" s="1">
        <v>145</v>
      </c>
      <c r="AS68" s="1">
        <v>213</v>
      </c>
      <c r="AT68" s="6">
        <v>0.68075117370892024</v>
      </c>
      <c r="AU68" s="1">
        <v>168</v>
      </c>
      <c r="AV68" s="1">
        <v>206</v>
      </c>
      <c r="AW68" s="6">
        <v>0.81553398058252424</v>
      </c>
      <c r="AX68" s="1">
        <v>145</v>
      </c>
      <c r="AY68" s="1">
        <v>207</v>
      </c>
      <c r="AZ68" s="6">
        <v>0.70048309178743962</v>
      </c>
      <c r="BA68" s="1">
        <v>137</v>
      </c>
      <c r="BB68" s="1">
        <v>206</v>
      </c>
      <c r="BC68" s="6">
        <v>0.66504854368932043</v>
      </c>
      <c r="BD68" s="1">
        <v>349</v>
      </c>
      <c r="BE68" s="1">
        <v>420</v>
      </c>
      <c r="BF68" s="6">
        <v>0.830952380952381</v>
      </c>
      <c r="BG68" s="1">
        <v>297</v>
      </c>
      <c r="BH68" s="1">
        <v>421</v>
      </c>
      <c r="BI68" s="6">
        <v>0.70546318289786225</v>
      </c>
      <c r="BJ68" s="1">
        <v>282</v>
      </c>
      <c r="BK68" s="1">
        <v>419</v>
      </c>
      <c r="BL68" s="6">
        <v>0.67303102625298328</v>
      </c>
    </row>
    <row r="69" spans="1:64" x14ac:dyDescent="0.2">
      <c r="A69" s="2" t="s">
        <v>11</v>
      </c>
      <c r="B69" s="2" t="s">
        <v>12</v>
      </c>
      <c r="C69" s="2" t="s">
        <v>867</v>
      </c>
      <c r="D69" s="2" t="s">
        <v>868</v>
      </c>
      <c r="E69" s="2" t="str">
        <f t="shared" si="3"/>
        <v>Leo Elementary School</v>
      </c>
      <c r="F69" s="2">
        <f>IFERROR(VLOOKUP(C69,'[1]2017'!$C$2:$N$1876,11,FALSE),"")</f>
        <v>95</v>
      </c>
      <c r="G69" s="2">
        <f>IFERROR(VLOOKUP(C69,'[1]2017'!$C$2:$N$1876,12,FALSE),"")</f>
        <v>595</v>
      </c>
      <c r="H69" s="2">
        <f t="shared" ref="H69:H132" si="4">IFERROR(F69/G69,"")</f>
        <v>0.15966386554621848</v>
      </c>
      <c r="J69" s="12">
        <f t="shared" ref="J69:J132" si="5">RANK(I69,$I$4:$I$1705,0)</f>
        <v>1215</v>
      </c>
      <c r="K69" s="1">
        <v>156</v>
      </c>
      <c r="L69" s="1">
        <v>177</v>
      </c>
      <c r="M69" s="6">
        <v>0.88135593220338981</v>
      </c>
      <c r="N69" s="1">
        <v>152</v>
      </c>
      <c r="O69" s="1">
        <v>177</v>
      </c>
      <c r="P69" s="6">
        <v>0.85875706214689262</v>
      </c>
      <c r="Q69" s="1">
        <v>143</v>
      </c>
      <c r="R69" s="1">
        <v>177</v>
      </c>
      <c r="S69" s="6">
        <v>0.80790960451977401</v>
      </c>
      <c r="T69" s="1">
        <v>158</v>
      </c>
      <c r="U69" s="1">
        <v>200</v>
      </c>
      <c r="V69" s="6">
        <v>0.79</v>
      </c>
      <c r="W69" s="1">
        <v>179</v>
      </c>
      <c r="X69" s="1">
        <v>200</v>
      </c>
      <c r="Y69" s="6">
        <v>0.89500000000000002</v>
      </c>
      <c r="Z69" s="1">
        <v>153</v>
      </c>
      <c r="AA69" s="1">
        <v>200</v>
      </c>
      <c r="AB69" s="6">
        <v>0.76500000000000001</v>
      </c>
      <c r="AC69" s="1">
        <v>198</v>
      </c>
      <c r="AD69" s="1">
        <v>214</v>
      </c>
      <c r="AE69" s="6">
        <v>0.92523364485981308</v>
      </c>
      <c r="AF69" s="1">
        <v>179</v>
      </c>
      <c r="AG69" s="1">
        <v>214</v>
      </c>
      <c r="AH69" s="6">
        <v>0.83644859813084116</v>
      </c>
      <c r="AI69" s="1">
        <v>171</v>
      </c>
      <c r="AJ69" s="1">
        <v>214</v>
      </c>
      <c r="AK69" s="6">
        <v>0.7990654205607477</v>
      </c>
      <c r="BD69" s="1">
        <v>512</v>
      </c>
      <c r="BE69" s="1">
        <v>591</v>
      </c>
      <c r="BF69" s="6">
        <v>0.86632825719120132</v>
      </c>
      <c r="BG69" s="1">
        <v>510</v>
      </c>
      <c r="BH69" s="1">
        <v>591</v>
      </c>
      <c r="BI69" s="6">
        <v>0.86294416243654826</v>
      </c>
      <c r="BJ69" s="1">
        <v>467</v>
      </c>
      <c r="BK69" s="1">
        <v>591</v>
      </c>
      <c r="BL69" s="6">
        <v>0.79018612521150589</v>
      </c>
    </row>
    <row r="70" spans="1:64" hidden="1" x14ac:dyDescent="0.2">
      <c r="A70" s="2" t="s">
        <v>11</v>
      </c>
      <c r="B70" s="2" t="s">
        <v>12</v>
      </c>
      <c r="C70" s="2" t="s">
        <v>869</v>
      </c>
      <c r="D70" s="2" t="s">
        <v>870</v>
      </c>
      <c r="E70" s="2" t="str">
        <f t="shared" si="3"/>
        <v>zzzz</v>
      </c>
      <c r="F70" s="2">
        <f>IFERROR(VLOOKUP(C70,'[1]2017'!$C$2:$N$1876,11,FALSE),"")</f>
        <v>369</v>
      </c>
      <c r="G70" s="2">
        <f>IFERROR(VLOOKUP(C70,'[1]2017'!$C$2:$N$1876,12,FALSE),"")</f>
        <v>764</v>
      </c>
      <c r="H70" s="2">
        <f t="shared" si="4"/>
        <v>0.48298429319371727</v>
      </c>
      <c r="J70" s="12">
        <f t="shared" si="5"/>
        <v>1215</v>
      </c>
      <c r="AL70" s="1">
        <v>33</v>
      </c>
      <c r="AM70" s="1">
        <v>77</v>
      </c>
      <c r="AN70" s="6">
        <v>0.42857142857142855</v>
      </c>
      <c r="AO70" s="1">
        <v>39</v>
      </c>
      <c r="AP70" s="1">
        <v>77</v>
      </c>
      <c r="AQ70" s="6">
        <v>0.50649350649350644</v>
      </c>
      <c r="AR70" s="1">
        <v>28</v>
      </c>
      <c r="AS70" s="1">
        <v>77</v>
      </c>
      <c r="AT70" s="6">
        <v>0.36363636363636365</v>
      </c>
      <c r="AU70" s="1">
        <v>48</v>
      </c>
      <c r="AV70" s="1">
        <v>79</v>
      </c>
      <c r="AW70" s="6">
        <v>0.60759493670886078</v>
      </c>
      <c r="AX70" s="1">
        <v>43</v>
      </c>
      <c r="AY70" s="1">
        <v>79</v>
      </c>
      <c r="AZ70" s="6">
        <v>0.54430379746835444</v>
      </c>
      <c r="BA70" s="1">
        <v>38</v>
      </c>
      <c r="BB70" s="1">
        <v>79</v>
      </c>
      <c r="BC70" s="6">
        <v>0.48101265822784811</v>
      </c>
      <c r="BD70" s="1">
        <v>81</v>
      </c>
      <c r="BE70" s="1">
        <v>156</v>
      </c>
      <c r="BF70" s="6">
        <v>0.51923076923076927</v>
      </c>
      <c r="BG70" s="1">
        <v>82</v>
      </c>
      <c r="BH70" s="1">
        <v>156</v>
      </c>
      <c r="BI70" s="6">
        <v>0.52564102564102566</v>
      </c>
      <c r="BJ70" s="1">
        <v>66</v>
      </c>
      <c r="BK70" s="1">
        <v>156</v>
      </c>
      <c r="BL70" s="6">
        <v>0.42307692307692307</v>
      </c>
    </row>
    <row r="71" spans="1:64" x14ac:dyDescent="0.2">
      <c r="A71" s="2" t="s">
        <v>11</v>
      </c>
      <c r="B71" s="2" t="s">
        <v>12</v>
      </c>
      <c r="C71" s="2" t="s">
        <v>871</v>
      </c>
      <c r="D71" s="2" t="s">
        <v>872</v>
      </c>
      <c r="E71" s="2" t="str">
        <f t="shared" si="3"/>
        <v>Heritage Elementary School</v>
      </c>
      <c r="F71" s="2">
        <f>IFERROR(VLOOKUP(C71,'[1]2017'!$C$2:$N$1876,11,FALSE),"")</f>
        <v>295</v>
      </c>
      <c r="G71" s="2">
        <f>IFERROR(VLOOKUP(C71,'[1]2017'!$C$2:$N$1876,12,FALSE),"")</f>
        <v>472</v>
      </c>
      <c r="H71" s="2">
        <f t="shared" si="4"/>
        <v>0.625</v>
      </c>
      <c r="I71" s="6">
        <v>0.45205479452054792</v>
      </c>
      <c r="J71" s="12">
        <f t="shared" si="5"/>
        <v>813</v>
      </c>
      <c r="K71" s="1">
        <v>31</v>
      </c>
      <c r="L71" s="1">
        <v>66</v>
      </c>
      <c r="M71" s="6">
        <v>0.46969696969696972</v>
      </c>
      <c r="N71" s="1">
        <v>21</v>
      </c>
      <c r="O71" s="1">
        <v>66</v>
      </c>
      <c r="P71" s="6">
        <v>0.31818181818181818</v>
      </c>
      <c r="Q71" s="1">
        <v>17</v>
      </c>
      <c r="R71" s="1">
        <v>66</v>
      </c>
      <c r="S71" s="6">
        <v>0.25757575757575757</v>
      </c>
      <c r="T71" s="1">
        <v>51</v>
      </c>
      <c r="U71" s="1">
        <v>84</v>
      </c>
      <c r="V71" s="6">
        <v>0.6071428571428571</v>
      </c>
      <c r="W71" s="1">
        <v>51</v>
      </c>
      <c r="X71" s="1">
        <v>86</v>
      </c>
      <c r="Y71" s="6">
        <v>0.59302325581395354</v>
      </c>
      <c r="Z71" s="1">
        <v>43</v>
      </c>
      <c r="AA71" s="1">
        <v>84</v>
      </c>
      <c r="AB71" s="6">
        <v>0.51190476190476186</v>
      </c>
      <c r="AC71" s="1">
        <v>61</v>
      </c>
      <c r="AD71" s="1">
        <v>89</v>
      </c>
      <c r="AE71" s="6">
        <v>0.6853932584269663</v>
      </c>
      <c r="AF71" s="1">
        <v>54</v>
      </c>
      <c r="AG71" s="1">
        <v>89</v>
      </c>
      <c r="AH71" s="6">
        <v>0.6067415730337079</v>
      </c>
      <c r="AI71" s="1">
        <v>51</v>
      </c>
      <c r="AJ71" s="1">
        <v>89</v>
      </c>
      <c r="AK71" s="6">
        <v>0.5730337078651685</v>
      </c>
      <c r="BD71" s="1">
        <v>187</v>
      </c>
      <c r="BE71" s="1">
        <v>312</v>
      </c>
      <c r="BF71" s="6">
        <v>0.59935897435897434</v>
      </c>
      <c r="BG71" s="1">
        <v>163</v>
      </c>
      <c r="BH71" s="1">
        <v>315</v>
      </c>
      <c r="BI71" s="6">
        <v>0.51746031746031751</v>
      </c>
      <c r="BJ71" s="1">
        <v>144</v>
      </c>
      <c r="BK71" s="1">
        <v>312</v>
      </c>
      <c r="BL71" s="6">
        <v>0.46153846153846156</v>
      </c>
    </row>
    <row r="72" spans="1:64" hidden="1" x14ac:dyDescent="0.2">
      <c r="A72" s="2" t="s">
        <v>11</v>
      </c>
      <c r="B72" s="2" t="s">
        <v>12</v>
      </c>
      <c r="C72" s="2" t="s">
        <v>873</v>
      </c>
      <c r="D72" s="2" t="s">
        <v>874</v>
      </c>
      <c r="E72" s="2" t="str">
        <f t="shared" si="3"/>
        <v>zzzz</v>
      </c>
      <c r="F72" s="2">
        <f>IFERROR(VLOOKUP(C72,'[1]2017'!$C$2:$N$1876,11,FALSE),"")</f>
        <v>252</v>
      </c>
      <c r="G72" s="2">
        <f>IFERROR(VLOOKUP(C72,'[1]2017'!$C$2:$N$1876,12,FALSE),"")</f>
        <v>730</v>
      </c>
      <c r="H72" s="2">
        <f t="shared" si="4"/>
        <v>0.34520547945205482</v>
      </c>
      <c r="J72" s="12">
        <f t="shared" si="5"/>
        <v>1215</v>
      </c>
      <c r="AL72" s="1">
        <v>60</v>
      </c>
      <c r="AM72" s="1">
        <v>98</v>
      </c>
      <c r="AN72" s="6">
        <v>0.61224489795918369</v>
      </c>
      <c r="AO72" s="1">
        <v>52</v>
      </c>
      <c r="AP72" s="1">
        <v>98</v>
      </c>
      <c r="AQ72" s="6">
        <v>0.53061224489795922</v>
      </c>
      <c r="AR72" s="1">
        <v>45</v>
      </c>
      <c r="AS72" s="1">
        <v>98</v>
      </c>
      <c r="AT72" s="6">
        <v>0.45918367346938777</v>
      </c>
      <c r="AU72" s="1">
        <v>62</v>
      </c>
      <c r="AV72" s="1">
        <v>91</v>
      </c>
      <c r="AW72" s="6">
        <v>0.68131868131868134</v>
      </c>
      <c r="AX72" s="1">
        <v>57</v>
      </c>
      <c r="AY72" s="1">
        <v>91</v>
      </c>
      <c r="AZ72" s="6">
        <v>0.62637362637362637</v>
      </c>
      <c r="BA72" s="1">
        <v>53</v>
      </c>
      <c r="BB72" s="1">
        <v>91</v>
      </c>
      <c r="BC72" s="6">
        <v>0.58241758241758246</v>
      </c>
      <c r="BD72" s="1">
        <v>122</v>
      </c>
      <c r="BE72" s="1">
        <v>189</v>
      </c>
      <c r="BF72" s="6">
        <v>0.64550264550264547</v>
      </c>
      <c r="BG72" s="1">
        <v>109</v>
      </c>
      <c r="BH72" s="1">
        <v>189</v>
      </c>
      <c r="BI72" s="6">
        <v>0.57671957671957674</v>
      </c>
      <c r="BJ72" s="1">
        <v>98</v>
      </c>
      <c r="BK72" s="1">
        <v>189</v>
      </c>
      <c r="BL72" s="6">
        <v>0.51851851851851849</v>
      </c>
    </row>
    <row r="73" spans="1:64" x14ac:dyDescent="0.2">
      <c r="A73" s="2" t="s">
        <v>11</v>
      </c>
      <c r="B73" s="2" t="s">
        <v>12</v>
      </c>
      <c r="C73" s="2" t="s">
        <v>875</v>
      </c>
      <c r="D73" s="2" t="s">
        <v>876</v>
      </c>
      <c r="E73" s="2" t="str">
        <f t="shared" si="3"/>
        <v>Cedarville Elementary School</v>
      </c>
      <c r="F73" s="2">
        <f>IFERROR(VLOOKUP(C73,'[1]2017'!$C$2:$N$1876,11,FALSE),"")</f>
        <v>137</v>
      </c>
      <c r="G73" s="2">
        <f>IFERROR(VLOOKUP(C73,'[1]2017'!$C$2:$N$1876,12,FALSE),"")</f>
        <v>705</v>
      </c>
      <c r="H73" s="2">
        <f t="shared" si="4"/>
        <v>0.19432624113475178</v>
      </c>
      <c r="I73" s="6">
        <v>0.84795321637426901</v>
      </c>
      <c r="J73" s="12">
        <f t="shared" si="5"/>
        <v>65</v>
      </c>
      <c r="BD73" s="1">
        <v>156</v>
      </c>
      <c r="BE73" s="1">
        <v>171</v>
      </c>
      <c r="BF73" s="6">
        <v>0.91228070175438591</v>
      </c>
      <c r="BG73" s="1">
        <v>147</v>
      </c>
      <c r="BH73" s="1">
        <v>171</v>
      </c>
      <c r="BI73" s="6">
        <v>0.85964912280701755</v>
      </c>
      <c r="BJ73" s="1">
        <v>145</v>
      </c>
      <c r="BK73" s="1">
        <v>171</v>
      </c>
      <c r="BL73" s="6">
        <v>0.84795321637426901</v>
      </c>
    </row>
    <row r="74" spans="1:64" hidden="1" x14ac:dyDescent="0.2">
      <c r="A74" s="2" t="s">
        <v>11</v>
      </c>
      <c r="B74" s="2" t="s">
        <v>12</v>
      </c>
      <c r="C74" s="2" t="s">
        <v>877</v>
      </c>
      <c r="D74" s="2" t="s">
        <v>878</v>
      </c>
      <c r="E74" s="2" t="str">
        <f t="shared" si="3"/>
        <v>zzzz</v>
      </c>
      <c r="F74" s="2">
        <f>IFERROR(VLOOKUP(C74,'[1]2017'!$C$2:$N$1876,11,FALSE),"")</f>
        <v>319</v>
      </c>
      <c r="G74" s="2">
        <f>IFERROR(VLOOKUP(C74,'[1]2017'!$C$2:$N$1876,12,FALSE),"")</f>
        <v>347</v>
      </c>
      <c r="H74" s="2">
        <f t="shared" si="4"/>
        <v>0.9193083573487032</v>
      </c>
      <c r="J74" s="12">
        <f t="shared" si="5"/>
        <v>1215</v>
      </c>
      <c r="AL74" s="1">
        <v>71</v>
      </c>
      <c r="AM74" s="1">
        <v>164</v>
      </c>
      <c r="AN74" s="6">
        <v>0.43292682926829268</v>
      </c>
      <c r="AO74" s="1">
        <v>31</v>
      </c>
      <c r="AP74" s="1">
        <v>163</v>
      </c>
      <c r="AQ74" s="6">
        <v>0.19018404907975461</v>
      </c>
      <c r="AR74" s="1">
        <v>30</v>
      </c>
      <c r="AS74" s="1">
        <v>163</v>
      </c>
      <c r="AT74" s="6">
        <v>0.18404907975460122</v>
      </c>
      <c r="AU74" s="1">
        <v>51</v>
      </c>
      <c r="AV74" s="1">
        <v>190</v>
      </c>
      <c r="AW74" s="6">
        <v>0.26842105263157895</v>
      </c>
      <c r="AX74" s="1">
        <v>33</v>
      </c>
      <c r="AY74" s="1">
        <v>190</v>
      </c>
      <c r="AZ74" s="6">
        <v>0.1736842105263158</v>
      </c>
      <c r="BA74" s="1">
        <v>27</v>
      </c>
      <c r="BB74" s="1">
        <v>190</v>
      </c>
      <c r="BC74" s="6">
        <v>0.14210526315789473</v>
      </c>
      <c r="BD74" s="1">
        <v>122</v>
      </c>
      <c r="BE74" s="1">
        <v>354</v>
      </c>
      <c r="BF74" s="6">
        <v>0.34463276836158191</v>
      </c>
      <c r="BG74" s="1">
        <v>64</v>
      </c>
      <c r="BH74" s="1">
        <v>353</v>
      </c>
      <c r="BI74" s="6">
        <v>0.18130311614730879</v>
      </c>
      <c r="BJ74" s="1">
        <v>57</v>
      </c>
      <c r="BK74" s="1">
        <v>353</v>
      </c>
      <c r="BL74" s="6">
        <v>0.16147308781869688</v>
      </c>
    </row>
    <row r="75" spans="1:64" hidden="1" x14ac:dyDescent="0.2">
      <c r="A75" s="2" t="s">
        <v>11</v>
      </c>
      <c r="B75" s="2" t="s">
        <v>12</v>
      </c>
      <c r="C75" s="2" t="s">
        <v>879</v>
      </c>
      <c r="D75" s="2" t="s">
        <v>880</v>
      </c>
      <c r="E75" s="2" t="str">
        <f t="shared" si="3"/>
        <v>zzzz</v>
      </c>
      <c r="F75" s="2">
        <f>IFERROR(VLOOKUP(C75,'[1]2017'!$C$2:$N$1876,11,FALSE),"")</f>
        <v>311</v>
      </c>
      <c r="G75" s="2">
        <f>IFERROR(VLOOKUP(C75,'[1]2017'!$C$2:$N$1876,12,FALSE),"")</f>
        <v>491</v>
      </c>
      <c r="H75" s="2">
        <f t="shared" si="4"/>
        <v>0.63340122199592663</v>
      </c>
      <c r="J75" s="12">
        <f t="shared" si="5"/>
        <v>1215</v>
      </c>
      <c r="AC75" s="1">
        <v>95</v>
      </c>
      <c r="AD75" s="1">
        <v>151</v>
      </c>
      <c r="AE75" s="6">
        <v>0.62913907284768211</v>
      </c>
      <c r="AF75" s="1">
        <v>3</v>
      </c>
      <c r="AG75" s="1">
        <v>19</v>
      </c>
      <c r="AH75" s="6">
        <v>0.15789473684210525</v>
      </c>
      <c r="AI75" s="1">
        <v>3</v>
      </c>
      <c r="AJ75" s="1">
        <v>18</v>
      </c>
      <c r="AK75" s="6">
        <v>0.16666666666666666</v>
      </c>
      <c r="AL75" s="1">
        <v>79</v>
      </c>
      <c r="AM75" s="1">
        <v>136</v>
      </c>
      <c r="AN75" s="6">
        <v>0.58088235294117652</v>
      </c>
      <c r="AO75" s="1">
        <v>4</v>
      </c>
      <c r="AP75" s="1">
        <v>19</v>
      </c>
      <c r="AQ75" s="6">
        <v>0.21052631578947367</v>
      </c>
      <c r="AR75" s="1">
        <v>4</v>
      </c>
      <c r="AS75" s="1">
        <v>19</v>
      </c>
      <c r="AT75" s="6">
        <v>0.21052631578947367</v>
      </c>
      <c r="AU75" s="1">
        <v>95</v>
      </c>
      <c r="AV75" s="1">
        <v>172</v>
      </c>
      <c r="AW75" s="6">
        <v>0.55232558139534882</v>
      </c>
      <c r="AX75" s="1">
        <v>3</v>
      </c>
      <c r="AY75" s="1">
        <v>32</v>
      </c>
      <c r="AZ75" s="6">
        <v>9.375E-2</v>
      </c>
      <c r="BA75" s="1">
        <v>3</v>
      </c>
      <c r="BB75" s="1">
        <v>31</v>
      </c>
      <c r="BC75" s="6">
        <v>9.6774193548387094E-2</v>
      </c>
      <c r="BD75" s="1">
        <v>269</v>
      </c>
      <c r="BE75" s="1">
        <v>459</v>
      </c>
      <c r="BF75" s="6">
        <v>0.58605664488017428</v>
      </c>
      <c r="BG75" s="1">
        <v>10</v>
      </c>
      <c r="BH75" s="1">
        <v>70</v>
      </c>
      <c r="BI75" s="6">
        <v>0.14285714285714285</v>
      </c>
      <c r="BJ75" s="1">
        <v>10</v>
      </c>
      <c r="BK75" s="1">
        <v>68</v>
      </c>
      <c r="BL75" s="6">
        <v>0.14705882352941177</v>
      </c>
    </row>
    <row r="76" spans="1:64" hidden="1" x14ac:dyDescent="0.2">
      <c r="A76" s="2" t="s">
        <v>11</v>
      </c>
      <c r="B76" s="2" t="s">
        <v>12</v>
      </c>
      <c r="C76" s="2" t="s">
        <v>881</v>
      </c>
      <c r="D76" s="2" t="s">
        <v>882</v>
      </c>
      <c r="E76" s="2" t="str">
        <f t="shared" si="3"/>
        <v>zzzz</v>
      </c>
      <c r="F76" s="2">
        <f>IFERROR(VLOOKUP(C76,'[1]2017'!$C$2:$N$1876,11,FALSE),"")</f>
        <v>304</v>
      </c>
      <c r="G76" s="2">
        <f>IFERROR(VLOOKUP(C76,'[1]2017'!$C$2:$N$1876,12,FALSE),"")</f>
        <v>457</v>
      </c>
      <c r="H76" s="2">
        <f t="shared" si="4"/>
        <v>0.66520787746170673</v>
      </c>
      <c r="I76" s="6">
        <v>0.47517730496453903</v>
      </c>
      <c r="J76" s="12">
        <f t="shared" si="5"/>
        <v>764</v>
      </c>
      <c r="K76" s="1">
        <v>94</v>
      </c>
      <c r="L76" s="1">
        <v>147</v>
      </c>
      <c r="M76" s="6">
        <v>0.63945578231292521</v>
      </c>
      <c r="N76" s="1">
        <v>87</v>
      </c>
      <c r="O76" s="1">
        <v>149</v>
      </c>
      <c r="P76" s="6">
        <v>0.58389261744966447</v>
      </c>
      <c r="Q76" s="1">
        <v>76</v>
      </c>
      <c r="R76" s="1">
        <v>147</v>
      </c>
      <c r="S76" s="6">
        <v>0.51700680272108845</v>
      </c>
      <c r="T76" s="1">
        <v>76</v>
      </c>
      <c r="U76" s="1">
        <v>144</v>
      </c>
      <c r="V76" s="6">
        <v>0.52777777777777779</v>
      </c>
      <c r="W76" s="1">
        <v>93</v>
      </c>
      <c r="X76" s="1">
        <v>145</v>
      </c>
      <c r="Y76" s="6">
        <v>0.64137931034482754</v>
      </c>
      <c r="Z76" s="1">
        <v>69</v>
      </c>
      <c r="AA76" s="1">
        <v>144</v>
      </c>
      <c r="AB76" s="6">
        <v>0.47916666666666669</v>
      </c>
      <c r="BD76" s="1">
        <v>250</v>
      </c>
      <c r="BE76" s="1">
        <v>432</v>
      </c>
      <c r="BF76" s="6">
        <v>0.57870370370370372</v>
      </c>
      <c r="BG76" s="1">
        <v>258</v>
      </c>
      <c r="BH76" s="1">
        <v>436</v>
      </c>
      <c r="BI76" s="6">
        <v>0.59174311926605505</v>
      </c>
      <c r="BJ76" s="1">
        <v>212</v>
      </c>
      <c r="BK76" s="1">
        <v>432</v>
      </c>
      <c r="BL76" s="6">
        <v>0.49074074074074076</v>
      </c>
    </row>
    <row r="77" spans="1:64" x14ac:dyDescent="0.2">
      <c r="A77" s="2" t="s">
        <v>11</v>
      </c>
      <c r="B77" s="2" t="s">
        <v>12</v>
      </c>
      <c r="C77" s="2" t="s">
        <v>883</v>
      </c>
      <c r="D77" s="2" t="s">
        <v>884</v>
      </c>
      <c r="E77" s="2" t="str">
        <f t="shared" si="3"/>
        <v>Woodlan Elementary School</v>
      </c>
      <c r="F77" s="2">
        <f>IFERROR(VLOOKUP(C77,'[1]2017'!$C$2:$N$1876,11,FALSE),"")</f>
        <v>174</v>
      </c>
      <c r="G77" s="2">
        <f>IFERROR(VLOOKUP(C77,'[1]2017'!$C$2:$N$1876,12,FALSE),"")</f>
        <v>502</v>
      </c>
      <c r="H77" s="2">
        <f t="shared" si="4"/>
        <v>0.34661354581673309</v>
      </c>
      <c r="I77" s="6">
        <v>0.58208955223880599</v>
      </c>
      <c r="J77" s="12">
        <f t="shared" si="5"/>
        <v>517</v>
      </c>
      <c r="K77" s="1">
        <v>55</v>
      </c>
      <c r="L77" s="1">
        <v>81</v>
      </c>
      <c r="M77" s="6">
        <v>0.67901234567901236</v>
      </c>
      <c r="N77" s="1">
        <v>60</v>
      </c>
      <c r="O77" s="1">
        <v>83</v>
      </c>
      <c r="P77" s="6">
        <v>0.72289156626506024</v>
      </c>
      <c r="Q77" s="1">
        <v>51</v>
      </c>
      <c r="R77" s="1">
        <v>81</v>
      </c>
      <c r="S77" s="6">
        <v>0.62962962962962965</v>
      </c>
      <c r="T77" s="1">
        <v>45</v>
      </c>
      <c r="U77" s="1">
        <v>59</v>
      </c>
      <c r="V77" s="6">
        <v>0.76271186440677963</v>
      </c>
      <c r="W77" s="1">
        <v>48</v>
      </c>
      <c r="X77" s="1">
        <v>59</v>
      </c>
      <c r="Y77" s="6">
        <v>0.81355932203389836</v>
      </c>
      <c r="Z77" s="1">
        <v>43</v>
      </c>
      <c r="AA77" s="1">
        <v>59</v>
      </c>
      <c r="AB77" s="6">
        <v>0.72881355932203384</v>
      </c>
      <c r="AC77" s="1">
        <v>62</v>
      </c>
      <c r="AD77" s="1">
        <v>76</v>
      </c>
      <c r="AE77" s="6">
        <v>0.81578947368421051</v>
      </c>
      <c r="AF77" s="1">
        <v>56</v>
      </c>
      <c r="AG77" s="1">
        <v>76</v>
      </c>
      <c r="AH77" s="6">
        <v>0.73684210526315785</v>
      </c>
      <c r="AI77" s="1">
        <v>51</v>
      </c>
      <c r="AJ77" s="1">
        <v>76</v>
      </c>
      <c r="AK77" s="6">
        <v>0.67105263157894735</v>
      </c>
      <c r="BD77" s="1">
        <v>210</v>
      </c>
      <c r="BE77" s="1">
        <v>283</v>
      </c>
      <c r="BF77" s="6">
        <v>0.74204946996466437</v>
      </c>
      <c r="BG77" s="1">
        <v>212</v>
      </c>
      <c r="BH77" s="1">
        <v>285</v>
      </c>
      <c r="BI77" s="6">
        <v>0.743859649122807</v>
      </c>
      <c r="BJ77" s="1">
        <v>184</v>
      </c>
      <c r="BK77" s="1">
        <v>283</v>
      </c>
      <c r="BL77" s="6">
        <v>0.65017667844522964</v>
      </c>
    </row>
    <row r="78" spans="1:64" x14ac:dyDescent="0.2">
      <c r="A78" s="2" t="s">
        <v>13</v>
      </c>
      <c r="B78" s="2" t="s">
        <v>14</v>
      </c>
      <c r="C78" s="2" t="s">
        <v>885</v>
      </c>
      <c r="D78" s="2" t="s">
        <v>886</v>
      </c>
      <c r="E78" s="2" t="str">
        <f t="shared" si="3"/>
        <v>Clifty Creek Elementary School</v>
      </c>
      <c r="F78" s="2">
        <f>IFERROR(VLOOKUP(C78,'[1]2017'!$C$2:$N$1876,11,FALSE),"")</f>
        <v>358</v>
      </c>
      <c r="G78" s="2">
        <f>IFERROR(VLOOKUP(C78,'[1]2017'!$C$2:$N$1876,12,FALSE),"")</f>
        <v>452</v>
      </c>
      <c r="H78" s="2">
        <f t="shared" si="4"/>
        <v>0.79203539823008851</v>
      </c>
      <c r="I78" s="6">
        <v>0.3728813559322034</v>
      </c>
      <c r="J78" s="12">
        <f t="shared" si="5"/>
        <v>943</v>
      </c>
      <c r="K78" s="1">
        <v>19</v>
      </c>
      <c r="L78" s="1">
        <v>56</v>
      </c>
      <c r="M78" s="6">
        <v>0.3392857142857143</v>
      </c>
      <c r="N78" s="1">
        <v>20</v>
      </c>
      <c r="O78" s="1">
        <v>58</v>
      </c>
      <c r="P78" s="6">
        <v>0.34482758620689657</v>
      </c>
      <c r="Q78" s="1">
        <v>13</v>
      </c>
      <c r="R78" s="1">
        <v>56</v>
      </c>
      <c r="S78" s="6">
        <v>0.23214285714285715</v>
      </c>
      <c r="T78" s="1">
        <v>23</v>
      </c>
      <c r="U78" s="1">
        <v>59</v>
      </c>
      <c r="V78" s="6">
        <v>0.38983050847457629</v>
      </c>
      <c r="W78" s="1">
        <v>27</v>
      </c>
      <c r="X78" s="1">
        <v>59</v>
      </c>
      <c r="Y78" s="6">
        <v>0.4576271186440678</v>
      </c>
      <c r="Z78" s="1">
        <v>20</v>
      </c>
      <c r="AA78" s="1">
        <v>59</v>
      </c>
      <c r="AB78" s="6">
        <v>0.33898305084745761</v>
      </c>
      <c r="AC78" s="1">
        <v>26</v>
      </c>
      <c r="AD78" s="1">
        <v>57</v>
      </c>
      <c r="AE78" s="6">
        <v>0.45614035087719296</v>
      </c>
      <c r="AF78" s="1">
        <v>23</v>
      </c>
      <c r="AG78" s="1">
        <v>58</v>
      </c>
      <c r="AH78" s="6">
        <v>0.39655172413793105</v>
      </c>
      <c r="AI78" s="1">
        <v>16</v>
      </c>
      <c r="AJ78" s="1">
        <v>57</v>
      </c>
      <c r="AK78" s="6">
        <v>0.2807017543859649</v>
      </c>
      <c r="BD78" s="1">
        <v>99</v>
      </c>
      <c r="BE78" s="1">
        <v>231</v>
      </c>
      <c r="BF78" s="6">
        <v>0.42857142857142855</v>
      </c>
      <c r="BG78" s="1">
        <v>93</v>
      </c>
      <c r="BH78" s="1">
        <v>237</v>
      </c>
      <c r="BI78" s="6">
        <v>0.39240506329113922</v>
      </c>
      <c r="BJ78" s="1">
        <v>71</v>
      </c>
      <c r="BK78" s="1">
        <v>231</v>
      </c>
      <c r="BL78" s="6">
        <v>0.30735930735930733</v>
      </c>
    </row>
    <row r="79" spans="1:64" hidden="1" x14ac:dyDescent="0.2">
      <c r="A79" s="2" t="s">
        <v>13</v>
      </c>
      <c r="B79" s="2" t="s">
        <v>14</v>
      </c>
      <c r="C79" s="2" t="s">
        <v>887</v>
      </c>
      <c r="D79" s="2" t="s">
        <v>888</v>
      </c>
      <c r="E79" s="2" t="str">
        <f t="shared" si="3"/>
        <v>zzzz</v>
      </c>
      <c r="F79" s="2">
        <f>IFERROR(VLOOKUP(C79,'[1]2017'!$C$2:$N$1876,11,FALSE),"")</f>
        <v>123</v>
      </c>
      <c r="G79" s="2">
        <f>IFERROR(VLOOKUP(C79,'[1]2017'!$C$2:$N$1876,12,FALSE),"")</f>
        <v>345</v>
      </c>
      <c r="H79" s="2">
        <f t="shared" si="4"/>
        <v>0.35652173913043478</v>
      </c>
      <c r="I79" s="6">
        <v>0.70588235294117652</v>
      </c>
      <c r="J79" s="12">
        <f t="shared" si="5"/>
        <v>243</v>
      </c>
      <c r="K79" s="1">
        <v>39</v>
      </c>
      <c r="L79" s="1">
        <v>49</v>
      </c>
      <c r="M79" s="6">
        <v>0.79591836734693877</v>
      </c>
      <c r="N79" s="1">
        <v>33</v>
      </c>
      <c r="O79" s="1">
        <v>49</v>
      </c>
      <c r="P79" s="6">
        <v>0.67346938775510201</v>
      </c>
      <c r="Q79" s="1">
        <v>31</v>
      </c>
      <c r="R79" s="1">
        <v>49</v>
      </c>
      <c r="S79" s="6">
        <v>0.63265306122448983</v>
      </c>
      <c r="T79" s="1">
        <v>41</v>
      </c>
      <c r="U79" s="1">
        <v>49</v>
      </c>
      <c r="V79" s="6">
        <v>0.83673469387755106</v>
      </c>
      <c r="W79" s="1">
        <v>38</v>
      </c>
      <c r="X79" s="1">
        <v>49</v>
      </c>
      <c r="Y79" s="6">
        <v>0.77551020408163263</v>
      </c>
      <c r="Z79" s="1">
        <v>35</v>
      </c>
      <c r="AA79" s="1">
        <v>49</v>
      </c>
      <c r="AB79" s="6">
        <v>0.7142857142857143</v>
      </c>
      <c r="AC79" s="1">
        <v>45</v>
      </c>
      <c r="AD79" s="1">
        <v>49</v>
      </c>
      <c r="AE79" s="6">
        <v>0.91836734693877553</v>
      </c>
      <c r="AF79" s="1">
        <v>39</v>
      </c>
      <c r="AG79" s="1">
        <v>49</v>
      </c>
      <c r="AH79" s="6">
        <v>0.79591836734693877</v>
      </c>
      <c r="AI79" s="1">
        <v>39</v>
      </c>
      <c r="AJ79" s="1">
        <v>49</v>
      </c>
      <c r="AK79" s="6">
        <v>0.79591836734693877</v>
      </c>
      <c r="BD79" s="1">
        <v>166</v>
      </c>
      <c r="BE79" s="1">
        <v>198</v>
      </c>
      <c r="BF79" s="6">
        <v>0.83838383838383834</v>
      </c>
      <c r="BG79" s="1">
        <v>149</v>
      </c>
      <c r="BH79" s="1">
        <v>198</v>
      </c>
      <c r="BI79" s="6">
        <v>0.75252525252525249</v>
      </c>
      <c r="BJ79" s="1">
        <v>141</v>
      </c>
      <c r="BK79" s="1">
        <v>198</v>
      </c>
      <c r="BL79" s="6">
        <v>0.71212121212121215</v>
      </c>
    </row>
    <row r="80" spans="1:64" x14ac:dyDescent="0.2">
      <c r="A80" s="2" t="s">
        <v>13</v>
      </c>
      <c r="B80" s="2" t="s">
        <v>14</v>
      </c>
      <c r="C80" s="2" t="s">
        <v>889</v>
      </c>
      <c r="D80" s="2" t="s">
        <v>890</v>
      </c>
      <c r="E80" s="2" t="str">
        <f t="shared" si="3"/>
        <v>Mount Healthy Elementary School</v>
      </c>
      <c r="F80" s="2">
        <f>IFERROR(VLOOKUP(C80,'[1]2017'!$C$2:$N$1876,11,FALSE),"")</f>
        <v>205</v>
      </c>
      <c r="G80" s="2">
        <f>IFERROR(VLOOKUP(C80,'[1]2017'!$C$2:$N$1876,12,FALSE),"")</f>
        <v>462</v>
      </c>
      <c r="H80" s="2">
        <f t="shared" si="4"/>
        <v>0.44372294372294374</v>
      </c>
      <c r="I80" s="6">
        <v>0.40322580645161288</v>
      </c>
      <c r="J80" s="12">
        <f t="shared" si="5"/>
        <v>899</v>
      </c>
      <c r="K80" s="1">
        <v>45</v>
      </c>
      <c r="L80" s="1">
        <v>57</v>
      </c>
      <c r="M80" s="6">
        <v>0.78947368421052633</v>
      </c>
      <c r="N80" s="1">
        <v>40</v>
      </c>
      <c r="O80" s="1">
        <v>57</v>
      </c>
      <c r="P80" s="6">
        <v>0.70175438596491224</v>
      </c>
      <c r="Q80" s="1">
        <v>37</v>
      </c>
      <c r="R80" s="1">
        <v>57</v>
      </c>
      <c r="S80" s="6">
        <v>0.64912280701754388</v>
      </c>
      <c r="T80" s="1">
        <v>40</v>
      </c>
      <c r="U80" s="1">
        <v>69</v>
      </c>
      <c r="V80" s="6">
        <v>0.57971014492753625</v>
      </c>
      <c r="W80" s="1">
        <v>53</v>
      </c>
      <c r="X80" s="1">
        <v>69</v>
      </c>
      <c r="Y80" s="6">
        <v>0.76811594202898548</v>
      </c>
      <c r="Z80" s="1">
        <v>38</v>
      </c>
      <c r="AA80" s="1">
        <v>69</v>
      </c>
      <c r="AB80" s="6">
        <v>0.55072463768115942</v>
      </c>
      <c r="AC80" s="1">
        <v>41</v>
      </c>
      <c r="AD80" s="1">
        <v>54</v>
      </c>
      <c r="AE80" s="6">
        <v>0.7592592592592593</v>
      </c>
      <c r="AF80" s="1">
        <v>41</v>
      </c>
      <c r="AG80" s="1">
        <v>55</v>
      </c>
      <c r="AH80" s="6">
        <v>0.74545454545454548</v>
      </c>
      <c r="AI80" s="1">
        <v>39</v>
      </c>
      <c r="AJ80" s="1">
        <v>54</v>
      </c>
      <c r="AK80" s="6">
        <v>0.72222222222222221</v>
      </c>
      <c r="BD80" s="1">
        <v>160</v>
      </c>
      <c r="BE80" s="1">
        <v>242</v>
      </c>
      <c r="BF80" s="6">
        <v>0.66115702479338845</v>
      </c>
      <c r="BG80" s="1">
        <v>166</v>
      </c>
      <c r="BH80" s="1">
        <v>243</v>
      </c>
      <c r="BI80" s="6">
        <v>0.6831275720164609</v>
      </c>
      <c r="BJ80" s="1">
        <v>139</v>
      </c>
      <c r="BK80" s="1">
        <v>242</v>
      </c>
      <c r="BL80" s="6">
        <v>0.57438016528925617</v>
      </c>
    </row>
    <row r="81" spans="1:64" x14ac:dyDescent="0.2">
      <c r="A81" s="2" t="s">
        <v>13</v>
      </c>
      <c r="B81" s="2" t="s">
        <v>14</v>
      </c>
      <c r="C81" s="2" t="s">
        <v>891</v>
      </c>
      <c r="D81" s="2" t="s">
        <v>892</v>
      </c>
      <c r="E81" s="2" t="str">
        <f t="shared" si="3"/>
        <v>Parkside Elementary School</v>
      </c>
      <c r="F81" s="2">
        <f>IFERROR(VLOOKUP(C81,'[1]2017'!$C$2:$N$1876,11,FALSE),"")</f>
        <v>329</v>
      </c>
      <c r="G81" s="2">
        <f>IFERROR(VLOOKUP(C81,'[1]2017'!$C$2:$N$1876,12,FALSE),"")</f>
        <v>802</v>
      </c>
      <c r="H81" s="2">
        <f t="shared" si="4"/>
        <v>0.41022443890274313</v>
      </c>
      <c r="I81" s="6">
        <v>0.51</v>
      </c>
      <c r="J81" s="12">
        <f t="shared" si="5"/>
        <v>677</v>
      </c>
      <c r="K81" s="1">
        <v>76</v>
      </c>
      <c r="L81" s="1">
        <v>110</v>
      </c>
      <c r="M81" s="6">
        <v>0.69090909090909092</v>
      </c>
      <c r="N81" s="1">
        <v>63</v>
      </c>
      <c r="O81" s="1">
        <v>110</v>
      </c>
      <c r="P81" s="6">
        <v>0.57272727272727275</v>
      </c>
      <c r="Q81" s="1">
        <v>61</v>
      </c>
      <c r="R81" s="1">
        <v>109</v>
      </c>
      <c r="S81" s="6">
        <v>0.55963302752293576</v>
      </c>
      <c r="T81" s="1">
        <v>81</v>
      </c>
      <c r="U81" s="1">
        <v>108</v>
      </c>
      <c r="V81" s="6">
        <v>0.75</v>
      </c>
      <c r="W81" s="1">
        <v>76</v>
      </c>
      <c r="X81" s="1">
        <v>109</v>
      </c>
      <c r="Y81" s="6">
        <v>0.69724770642201839</v>
      </c>
      <c r="Z81" s="1">
        <v>72</v>
      </c>
      <c r="AA81" s="1">
        <v>108</v>
      </c>
      <c r="AB81" s="6">
        <v>0.66666666666666663</v>
      </c>
      <c r="AC81" s="1">
        <v>73</v>
      </c>
      <c r="AD81" s="1">
        <v>105</v>
      </c>
      <c r="AE81" s="6">
        <v>0.69523809523809521</v>
      </c>
      <c r="AF81" s="1">
        <v>59</v>
      </c>
      <c r="AG81" s="1">
        <v>107</v>
      </c>
      <c r="AH81" s="6">
        <v>0.55140186915887845</v>
      </c>
      <c r="AI81" s="1">
        <v>54</v>
      </c>
      <c r="AJ81" s="1">
        <v>105</v>
      </c>
      <c r="AK81" s="6">
        <v>0.51428571428571423</v>
      </c>
      <c r="BD81" s="1">
        <v>291</v>
      </c>
      <c r="BE81" s="1">
        <v>423</v>
      </c>
      <c r="BF81" s="6">
        <v>0.68794326241134751</v>
      </c>
      <c r="BG81" s="1">
        <v>253</v>
      </c>
      <c r="BH81" s="1">
        <v>428</v>
      </c>
      <c r="BI81" s="6">
        <v>0.59112149532710279</v>
      </c>
      <c r="BJ81" s="1">
        <v>238</v>
      </c>
      <c r="BK81" s="1">
        <v>422</v>
      </c>
      <c r="BL81" s="6">
        <v>0.56398104265402849</v>
      </c>
    </row>
    <row r="82" spans="1:64" x14ac:dyDescent="0.2">
      <c r="A82" s="2" t="s">
        <v>13</v>
      </c>
      <c r="B82" s="2" t="s">
        <v>14</v>
      </c>
      <c r="C82" s="2" t="s">
        <v>893</v>
      </c>
      <c r="D82" s="2" t="s">
        <v>894</v>
      </c>
      <c r="E82" s="2" t="str">
        <f t="shared" si="3"/>
        <v>W D Richards Elementary School</v>
      </c>
      <c r="F82" s="2">
        <f>IFERROR(VLOOKUP(C82,'[1]2017'!$C$2:$N$1876,11,FALSE),"")</f>
        <v>260</v>
      </c>
      <c r="G82" s="2">
        <f>IFERROR(VLOOKUP(C82,'[1]2017'!$C$2:$N$1876,12,FALSE),"")</f>
        <v>590</v>
      </c>
      <c r="H82" s="2">
        <f t="shared" si="4"/>
        <v>0.44067796610169491</v>
      </c>
      <c r="I82" s="6">
        <v>0.53947368421052633</v>
      </c>
      <c r="J82" s="12">
        <f t="shared" si="5"/>
        <v>610</v>
      </c>
      <c r="K82" s="1">
        <v>55</v>
      </c>
      <c r="L82" s="1">
        <v>87</v>
      </c>
      <c r="M82" s="6">
        <v>0.63218390804597702</v>
      </c>
      <c r="N82" s="1">
        <v>56</v>
      </c>
      <c r="O82" s="1">
        <v>87</v>
      </c>
      <c r="P82" s="6">
        <v>0.64367816091954022</v>
      </c>
      <c r="Q82" s="1">
        <v>47</v>
      </c>
      <c r="R82" s="1">
        <v>87</v>
      </c>
      <c r="S82" s="6">
        <v>0.54022988505747127</v>
      </c>
      <c r="T82" s="1">
        <v>53</v>
      </c>
      <c r="U82" s="1">
        <v>84</v>
      </c>
      <c r="V82" s="6">
        <v>0.63095238095238093</v>
      </c>
      <c r="W82" s="1">
        <v>53</v>
      </c>
      <c r="X82" s="1">
        <v>84</v>
      </c>
      <c r="Y82" s="6">
        <v>0.63095238095238093</v>
      </c>
      <c r="Z82" s="1">
        <v>45</v>
      </c>
      <c r="AA82" s="1">
        <v>84</v>
      </c>
      <c r="AB82" s="6">
        <v>0.5357142857142857</v>
      </c>
      <c r="AC82" s="1">
        <v>66</v>
      </c>
      <c r="AD82" s="1">
        <v>88</v>
      </c>
      <c r="AE82" s="6">
        <v>0.75</v>
      </c>
      <c r="AF82" s="1">
        <v>61</v>
      </c>
      <c r="AG82" s="1">
        <v>88</v>
      </c>
      <c r="AH82" s="6">
        <v>0.69318181818181823</v>
      </c>
      <c r="AI82" s="1">
        <v>52</v>
      </c>
      <c r="AJ82" s="1">
        <v>88</v>
      </c>
      <c r="AK82" s="6">
        <v>0.59090909090909094</v>
      </c>
      <c r="BD82" s="1">
        <v>225</v>
      </c>
      <c r="BE82" s="1">
        <v>335</v>
      </c>
      <c r="BF82" s="6">
        <v>0.67164179104477617</v>
      </c>
      <c r="BG82" s="1">
        <v>213</v>
      </c>
      <c r="BH82" s="1">
        <v>337</v>
      </c>
      <c r="BI82" s="6">
        <v>0.63204747774480707</v>
      </c>
      <c r="BJ82" s="1">
        <v>185</v>
      </c>
      <c r="BK82" s="1">
        <v>335</v>
      </c>
      <c r="BL82" s="6">
        <v>0.55223880597014929</v>
      </c>
    </row>
    <row r="83" spans="1:64" x14ac:dyDescent="0.2">
      <c r="A83" s="2" t="s">
        <v>13</v>
      </c>
      <c r="B83" s="2" t="s">
        <v>14</v>
      </c>
      <c r="C83" s="2" t="s">
        <v>895</v>
      </c>
      <c r="D83" s="2" t="s">
        <v>896</v>
      </c>
      <c r="E83" s="2" t="str">
        <f t="shared" si="3"/>
        <v>Rockcreek Elementary School</v>
      </c>
      <c r="F83" s="2">
        <f>IFERROR(VLOOKUP(C83,'[1]2017'!$C$2:$N$1876,11,FALSE),"")</f>
        <v>136</v>
      </c>
      <c r="G83" s="2">
        <f>IFERROR(VLOOKUP(C83,'[1]2017'!$C$2:$N$1876,12,FALSE),"")</f>
        <v>368</v>
      </c>
      <c r="H83" s="2">
        <f t="shared" si="4"/>
        <v>0.36956521739130432</v>
      </c>
      <c r="I83" s="6">
        <v>0.47058823529411764</v>
      </c>
      <c r="J83" s="12">
        <f t="shared" si="5"/>
        <v>774</v>
      </c>
      <c r="K83" s="1">
        <v>41</v>
      </c>
      <c r="L83" s="1">
        <v>53</v>
      </c>
      <c r="M83" s="6">
        <v>0.77358490566037741</v>
      </c>
      <c r="N83" s="1">
        <v>39</v>
      </c>
      <c r="O83" s="1">
        <v>53</v>
      </c>
      <c r="P83" s="6">
        <v>0.73584905660377353</v>
      </c>
      <c r="Q83" s="1">
        <v>33</v>
      </c>
      <c r="R83" s="1">
        <v>53</v>
      </c>
      <c r="S83" s="6">
        <v>0.62264150943396224</v>
      </c>
      <c r="T83" s="1">
        <v>39</v>
      </c>
      <c r="U83" s="1">
        <v>54</v>
      </c>
      <c r="V83" s="6">
        <v>0.72222222222222221</v>
      </c>
      <c r="W83" s="1">
        <v>47</v>
      </c>
      <c r="X83" s="1">
        <v>54</v>
      </c>
      <c r="Y83" s="6">
        <v>0.87037037037037035</v>
      </c>
      <c r="Z83" s="1">
        <v>37</v>
      </c>
      <c r="AA83" s="1">
        <v>53</v>
      </c>
      <c r="AB83" s="6">
        <v>0.69811320754716977</v>
      </c>
      <c r="AC83" s="1">
        <v>42</v>
      </c>
      <c r="AD83" s="1">
        <v>53</v>
      </c>
      <c r="AE83" s="6">
        <v>0.79245283018867929</v>
      </c>
      <c r="AF83" s="1">
        <v>44</v>
      </c>
      <c r="AG83" s="1">
        <v>53</v>
      </c>
      <c r="AH83" s="6">
        <v>0.83018867924528306</v>
      </c>
      <c r="AI83" s="1">
        <v>40</v>
      </c>
      <c r="AJ83" s="1">
        <v>53</v>
      </c>
      <c r="AK83" s="6">
        <v>0.75471698113207553</v>
      </c>
      <c r="BD83" s="1">
        <v>157</v>
      </c>
      <c r="BE83" s="1">
        <v>211</v>
      </c>
      <c r="BF83" s="6">
        <v>0.74407582938388628</v>
      </c>
      <c r="BG83" s="1">
        <v>156</v>
      </c>
      <c r="BH83" s="1">
        <v>212</v>
      </c>
      <c r="BI83" s="6">
        <v>0.73584905660377353</v>
      </c>
      <c r="BJ83" s="1">
        <v>134</v>
      </c>
      <c r="BK83" s="1">
        <v>210</v>
      </c>
      <c r="BL83" s="6">
        <v>0.63809523809523805</v>
      </c>
    </row>
    <row r="84" spans="1:64" x14ac:dyDescent="0.2">
      <c r="A84" s="2" t="s">
        <v>13</v>
      </c>
      <c r="B84" s="2" t="s">
        <v>14</v>
      </c>
      <c r="C84" s="2" t="s">
        <v>897</v>
      </c>
      <c r="D84" s="2" t="s">
        <v>898</v>
      </c>
      <c r="E84" s="2" t="str">
        <f t="shared" si="3"/>
        <v>Lillian Schmitt Elementary School</v>
      </c>
      <c r="F84" s="2">
        <f>IFERROR(VLOOKUP(C84,'[1]2017'!$C$2:$N$1876,11,FALSE),"")</f>
        <v>496</v>
      </c>
      <c r="G84" s="2">
        <f>IFERROR(VLOOKUP(C84,'[1]2017'!$C$2:$N$1876,12,FALSE),"")</f>
        <v>704</v>
      </c>
      <c r="H84" s="2">
        <f t="shared" si="4"/>
        <v>0.70454545454545459</v>
      </c>
      <c r="I84" s="6">
        <v>0.4175824175824176</v>
      </c>
      <c r="J84" s="12">
        <f t="shared" si="5"/>
        <v>871</v>
      </c>
      <c r="K84" s="1">
        <v>38</v>
      </c>
      <c r="L84" s="1">
        <v>100</v>
      </c>
      <c r="M84" s="6">
        <v>0.38</v>
      </c>
      <c r="N84" s="1">
        <v>39</v>
      </c>
      <c r="O84" s="1">
        <v>101</v>
      </c>
      <c r="P84" s="6">
        <v>0.38613861386138615</v>
      </c>
      <c r="Q84" s="1">
        <v>27</v>
      </c>
      <c r="R84" s="1">
        <v>100</v>
      </c>
      <c r="S84" s="6">
        <v>0.27</v>
      </c>
      <c r="T84" s="1">
        <v>50</v>
      </c>
      <c r="U84" s="1">
        <v>83</v>
      </c>
      <c r="V84" s="6">
        <v>0.60240963855421692</v>
      </c>
      <c r="W84" s="1">
        <v>50</v>
      </c>
      <c r="X84" s="1">
        <v>84</v>
      </c>
      <c r="Y84" s="6">
        <v>0.59523809523809523</v>
      </c>
      <c r="Z84" s="1">
        <v>41</v>
      </c>
      <c r="AA84" s="1">
        <v>83</v>
      </c>
      <c r="AB84" s="6">
        <v>0.49397590361445781</v>
      </c>
      <c r="AC84" s="1">
        <v>57</v>
      </c>
      <c r="AD84" s="1">
        <v>96</v>
      </c>
      <c r="AE84" s="6">
        <v>0.59375</v>
      </c>
      <c r="AF84" s="1">
        <v>67</v>
      </c>
      <c r="AG84" s="1">
        <v>96</v>
      </c>
      <c r="AH84" s="6">
        <v>0.69791666666666663</v>
      </c>
      <c r="AI84" s="1">
        <v>53</v>
      </c>
      <c r="AJ84" s="1">
        <v>96</v>
      </c>
      <c r="AK84" s="6">
        <v>0.55208333333333337</v>
      </c>
      <c r="BD84" s="1">
        <v>196</v>
      </c>
      <c r="BE84" s="1">
        <v>370</v>
      </c>
      <c r="BF84" s="6">
        <v>0.52972972972972976</v>
      </c>
      <c r="BG84" s="1">
        <v>203</v>
      </c>
      <c r="BH84" s="1">
        <v>374</v>
      </c>
      <c r="BI84" s="6">
        <v>0.54278074866310155</v>
      </c>
      <c r="BJ84" s="1">
        <v>159</v>
      </c>
      <c r="BK84" s="1">
        <v>370</v>
      </c>
      <c r="BL84" s="6">
        <v>0.42972972972972973</v>
      </c>
    </row>
    <row r="85" spans="1:64" x14ac:dyDescent="0.2">
      <c r="A85" s="2" t="s">
        <v>13</v>
      </c>
      <c r="B85" s="2" t="s">
        <v>14</v>
      </c>
      <c r="C85" s="2" t="s">
        <v>899</v>
      </c>
      <c r="D85" s="2" t="s">
        <v>900</v>
      </c>
      <c r="E85" s="2" t="str">
        <f t="shared" si="3"/>
        <v>L F Smith Elementary</v>
      </c>
      <c r="F85" s="2">
        <f>IFERROR(VLOOKUP(C85,'[1]2017'!$C$2:$N$1876,11,FALSE),"")</f>
        <v>340</v>
      </c>
      <c r="G85" s="2">
        <f>IFERROR(VLOOKUP(C85,'[1]2017'!$C$2:$N$1876,12,FALSE),"")</f>
        <v>530</v>
      </c>
      <c r="H85" s="2">
        <f t="shared" si="4"/>
        <v>0.64150943396226412</v>
      </c>
      <c r="I85" s="6">
        <v>0.53333333333333333</v>
      </c>
      <c r="J85" s="12">
        <f t="shared" si="5"/>
        <v>626</v>
      </c>
      <c r="K85" s="1">
        <v>48</v>
      </c>
      <c r="L85" s="1">
        <v>73</v>
      </c>
      <c r="M85" s="6">
        <v>0.65753424657534243</v>
      </c>
      <c r="N85" s="1">
        <v>41</v>
      </c>
      <c r="O85" s="1">
        <v>74</v>
      </c>
      <c r="P85" s="6">
        <v>0.55405405405405406</v>
      </c>
      <c r="Q85" s="1">
        <v>37</v>
      </c>
      <c r="R85" s="1">
        <v>73</v>
      </c>
      <c r="S85" s="6">
        <v>0.50684931506849318</v>
      </c>
      <c r="T85" s="1">
        <v>43</v>
      </c>
      <c r="U85" s="1">
        <v>74</v>
      </c>
      <c r="V85" s="6">
        <v>0.58108108108108103</v>
      </c>
      <c r="W85" s="1">
        <v>52</v>
      </c>
      <c r="X85" s="1">
        <v>76</v>
      </c>
      <c r="Y85" s="6">
        <v>0.68421052631578949</v>
      </c>
      <c r="Z85" s="1">
        <v>37</v>
      </c>
      <c r="AA85" s="1">
        <v>74</v>
      </c>
      <c r="AB85" s="6">
        <v>0.5</v>
      </c>
      <c r="AC85" s="1">
        <v>53</v>
      </c>
      <c r="AD85" s="1">
        <v>72</v>
      </c>
      <c r="AE85" s="6">
        <v>0.73611111111111116</v>
      </c>
      <c r="AF85" s="1">
        <v>53</v>
      </c>
      <c r="AG85" s="1">
        <v>72</v>
      </c>
      <c r="AH85" s="6">
        <v>0.73611111111111116</v>
      </c>
      <c r="AI85" s="1">
        <v>47</v>
      </c>
      <c r="AJ85" s="1">
        <v>71</v>
      </c>
      <c r="AK85" s="6">
        <v>0.6619718309859155</v>
      </c>
      <c r="BD85" s="1">
        <v>191</v>
      </c>
      <c r="BE85" s="1">
        <v>279</v>
      </c>
      <c r="BF85" s="6">
        <v>0.68458781362007171</v>
      </c>
      <c r="BG85" s="1">
        <v>183</v>
      </c>
      <c r="BH85" s="1">
        <v>283</v>
      </c>
      <c r="BI85" s="6">
        <v>0.64664310954063609</v>
      </c>
      <c r="BJ85" s="1">
        <v>153</v>
      </c>
      <c r="BK85" s="1">
        <v>278</v>
      </c>
      <c r="BL85" s="6">
        <v>0.55035971223021585</v>
      </c>
    </row>
    <row r="86" spans="1:64" hidden="1" x14ac:dyDescent="0.2">
      <c r="A86" s="2" t="s">
        <v>13</v>
      </c>
      <c r="B86" s="2" t="s">
        <v>14</v>
      </c>
      <c r="C86" s="2" t="s">
        <v>901</v>
      </c>
      <c r="D86" s="2" t="s">
        <v>902</v>
      </c>
      <c r="E86" s="2" t="str">
        <f t="shared" si="3"/>
        <v>zzzz</v>
      </c>
      <c r="F86" s="2">
        <f>IFERROR(VLOOKUP(C86,'[1]2017'!$C$2:$N$1876,11,FALSE),"")</f>
        <v>165</v>
      </c>
      <c r="G86" s="2">
        <f>IFERROR(VLOOKUP(C86,'[1]2017'!$C$2:$N$1876,12,FALSE),"")</f>
        <v>370</v>
      </c>
      <c r="H86" s="2">
        <f t="shared" si="4"/>
        <v>0.44594594594594594</v>
      </c>
      <c r="I86" s="6">
        <v>0.44680851063829785</v>
      </c>
      <c r="J86" s="12">
        <f t="shared" si="5"/>
        <v>821</v>
      </c>
      <c r="K86" s="1">
        <v>29</v>
      </c>
      <c r="L86" s="1">
        <v>43</v>
      </c>
      <c r="M86" s="6">
        <v>0.67441860465116277</v>
      </c>
      <c r="N86" s="1">
        <v>33</v>
      </c>
      <c r="O86" s="1">
        <v>43</v>
      </c>
      <c r="P86" s="6">
        <v>0.76744186046511631</v>
      </c>
      <c r="Q86" s="1">
        <v>26</v>
      </c>
      <c r="R86" s="1">
        <v>43</v>
      </c>
      <c r="S86" s="6">
        <v>0.60465116279069764</v>
      </c>
      <c r="T86" s="1">
        <v>27</v>
      </c>
      <c r="U86" s="1">
        <v>47</v>
      </c>
      <c r="V86" s="6">
        <v>0.57446808510638303</v>
      </c>
      <c r="W86" s="1">
        <v>38</v>
      </c>
      <c r="X86" s="1">
        <v>47</v>
      </c>
      <c r="Y86" s="6">
        <v>0.80851063829787229</v>
      </c>
      <c r="Z86" s="1">
        <v>25</v>
      </c>
      <c r="AA86" s="1">
        <v>47</v>
      </c>
      <c r="AB86" s="6">
        <v>0.53191489361702127</v>
      </c>
      <c r="AC86" s="1">
        <v>28</v>
      </c>
      <c r="AD86" s="1">
        <v>42</v>
      </c>
      <c r="AE86" s="6">
        <v>0.66666666666666663</v>
      </c>
      <c r="AF86" s="1">
        <v>32</v>
      </c>
      <c r="AG86" s="1">
        <v>44</v>
      </c>
      <c r="AH86" s="6">
        <v>0.72727272727272729</v>
      </c>
      <c r="AI86" s="1">
        <v>23</v>
      </c>
      <c r="AJ86" s="1">
        <v>42</v>
      </c>
      <c r="AK86" s="6">
        <v>0.54761904761904767</v>
      </c>
      <c r="BD86" s="1">
        <v>115</v>
      </c>
      <c r="BE86" s="1">
        <v>179</v>
      </c>
      <c r="BF86" s="6">
        <v>0.64245810055865926</v>
      </c>
      <c r="BG86" s="1">
        <v>128</v>
      </c>
      <c r="BH86" s="1">
        <v>182</v>
      </c>
      <c r="BI86" s="6">
        <v>0.70329670329670335</v>
      </c>
      <c r="BJ86" s="1">
        <v>95</v>
      </c>
      <c r="BK86" s="1">
        <v>179</v>
      </c>
      <c r="BL86" s="6">
        <v>0.53072625698324027</v>
      </c>
    </row>
    <row r="87" spans="1:64" x14ac:dyDescent="0.2">
      <c r="A87" s="2" t="s">
        <v>13</v>
      </c>
      <c r="B87" s="2" t="s">
        <v>14</v>
      </c>
      <c r="C87" s="2" t="s">
        <v>903</v>
      </c>
      <c r="D87" s="2" t="s">
        <v>904</v>
      </c>
      <c r="E87" s="2" t="str">
        <f t="shared" si="3"/>
        <v>Taylorsville Elementary School</v>
      </c>
      <c r="F87" s="2">
        <f>IFERROR(VLOOKUP(C87,'[1]2017'!$C$2:$N$1876,11,FALSE),"")</f>
        <v>483</v>
      </c>
      <c r="G87" s="2">
        <f>IFERROR(VLOOKUP(C87,'[1]2017'!$C$2:$N$1876,12,FALSE),"")</f>
        <v>624</v>
      </c>
      <c r="H87" s="2">
        <f t="shared" si="4"/>
        <v>0.77403846153846156</v>
      </c>
      <c r="I87" s="6">
        <v>0.3253012048192771</v>
      </c>
      <c r="J87" s="12">
        <f t="shared" si="5"/>
        <v>1012</v>
      </c>
      <c r="K87" s="1">
        <v>35</v>
      </c>
      <c r="L87" s="1">
        <v>82</v>
      </c>
      <c r="M87" s="6">
        <v>0.42682926829268292</v>
      </c>
      <c r="N87" s="1">
        <v>32</v>
      </c>
      <c r="O87" s="1">
        <v>82</v>
      </c>
      <c r="P87" s="6">
        <v>0.3902439024390244</v>
      </c>
      <c r="Q87" s="1">
        <v>23</v>
      </c>
      <c r="R87" s="1">
        <v>82</v>
      </c>
      <c r="S87" s="6">
        <v>0.28048780487804881</v>
      </c>
      <c r="T87" s="1">
        <v>35</v>
      </c>
      <c r="U87" s="1">
        <v>71</v>
      </c>
      <c r="V87" s="6">
        <v>0.49295774647887325</v>
      </c>
      <c r="W87" s="1">
        <v>37</v>
      </c>
      <c r="X87" s="1">
        <v>72</v>
      </c>
      <c r="Y87" s="6">
        <v>0.51388888888888884</v>
      </c>
      <c r="Z87" s="1">
        <v>31</v>
      </c>
      <c r="AA87" s="1">
        <v>71</v>
      </c>
      <c r="AB87" s="6">
        <v>0.43661971830985913</v>
      </c>
      <c r="AC87" s="1">
        <v>46</v>
      </c>
      <c r="AD87" s="1">
        <v>86</v>
      </c>
      <c r="AE87" s="6">
        <v>0.53488372093023251</v>
      </c>
      <c r="AF87" s="1">
        <v>42</v>
      </c>
      <c r="AG87" s="1">
        <v>86</v>
      </c>
      <c r="AH87" s="6">
        <v>0.48837209302325579</v>
      </c>
      <c r="AI87" s="1">
        <v>33</v>
      </c>
      <c r="AJ87" s="1">
        <v>86</v>
      </c>
      <c r="AK87" s="6">
        <v>0.38372093023255816</v>
      </c>
      <c r="BD87" s="1">
        <v>156</v>
      </c>
      <c r="BE87" s="1">
        <v>322</v>
      </c>
      <c r="BF87" s="6">
        <v>0.48447204968944102</v>
      </c>
      <c r="BG87" s="1">
        <v>149</v>
      </c>
      <c r="BH87" s="1">
        <v>323</v>
      </c>
      <c r="BI87" s="6">
        <v>0.46130030959752322</v>
      </c>
      <c r="BJ87" s="1">
        <v>114</v>
      </c>
      <c r="BK87" s="1">
        <v>322</v>
      </c>
      <c r="BL87" s="6">
        <v>0.35403726708074534</v>
      </c>
    </row>
    <row r="88" spans="1:64" hidden="1" x14ac:dyDescent="0.2">
      <c r="A88" s="2" t="s">
        <v>13</v>
      </c>
      <c r="B88" s="2" t="s">
        <v>14</v>
      </c>
      <c r="C88" s="2" t="s">
        <v>905</v>
      </c>
      <c r="D88" s="2" t="s">
        <v>906</v>
      </c>
      <c r="E88" s="2" t="str">
        <f t="shared" si="3"/>
        <v>zzzz</v>
      </c>
      <c r="F88" s="2">
        <f>IFERROR(VLOOKUP(C88,'[1]2017'!$C$2:$N$1876,11,FALSE),"")</f>
        <v>336</v>
      </c>
      <c r="G88" s="2">
        <f>IFERROR(VLOOKUP(C88,'[1]2017'!$C$2:$N$1876,12,FALSE),"")</f>
        <v>818</v>
      </c>
      <c r="H88" s="2">
        <f t="shared" si="4"/>
        <v>0.41075794621026895</v>
      </c>
      <c r="J88" s="12">
        <f t="shared" si="5"/>
        <v>1215</v>
      </c>
      <c r="AL88" s="1">
        <v>265</v>
      </c>
      <c r="AM88" s="1">
        <v>402</v>
      </c>
      <c r="AN88" s="6">
        <v>0.65920398009950254</v>
      </c>
      <c r="AO88" s="1">
        <v>205</v>
      </c>
      <c r="AP88" s="1">
        <v>403</v>
      </c>
      <c r="AQ88" s="6">
        <v>0.50868486352357323</v>
      </c>
      <c r="AR88" s="1">
        <v>184</v>
      </c>
      <c r="AS88" s="1">
        <v>399</v>
      </c>
      <c r="AT88" s="6">
        <v>0.46115288220551376</v>
      </c>
      <c r="AU88" s="1">
        <v>234</v>
      </c>
      <c r="AV88" s="1">
        <v>379</v>
      </c>
      <c r="AW88" s="6">
        <v>0.61741424802110823</v>
      </c>
      <c r="AX88" s="1">
        <v>243</v>
      </c>
      <c r="AY88" s="1">
        <v>386</v>
      </c>
      <c r="AZ88" s="6">
        <v>0.6295336787564767</v>
      </c>
      <c r="BA88" s="1">
        <v>205</v>
      </c>
      <c r="BB88" s="1">
        <v>378</v>
      </c>
      <c r="BC88" s="6">
        <v>0.54232804232804233</v>
      </c>
      <c r="BD88" s="1">
        <v>499</v>
      </c>
      <c r="BE88" s="1">
        <v>781</v>
      </c>
      <c r="BF88" s="6">
        <v>0.63892445582586432</v>
      </c>
      <c r="BG88" s="1">
        <v>448</v>
      </c>
      <c r="BH88" s="1">
        <v>789</v>
      </c>
      <c r="BI88" s="6">
        <v>0.56780735107731306</v>
      </c>
      <c r="BJ88" s="1">
        <v>389</v>
      </c>
      <c r="BK88" s="1">
        <v>777</v>
      </c>
      <c r="BL88" s="6">
        <v>0.50064350064350061</v>
      </c>
    </row>
    <row r="89" spans="1:64" x14ac:dyDescent="0.2">
      <c r="A89" s="2" t="s">
        <v>13</v>
      </c>
      <c r="B89" s="2" t="s">
        <v>14</v>
      </c>
      <c r="C89" s="2" t="s">
        <v>907</v>
      </c>
      <c r="D89" s="2" t="s">
        <v>908</v>
      </c>
      <c r="E89" s="2" t="str">
        <f t="shared" si="3"/>
        <v>Southside Elementary School</v>
      </c>
      <c r="F89" s="2">
        <f>IFERROR(VLOOKUP(C89,'[1]2017'!$C$2:$N$1876,11,FALSE),"")</f>
        <v>209</v>
      </c>
      <c r="G89" s="2">
        <f>IFERROR(VLOOKUP(C89,'[1]2017'!$C$2:$N$1876,12,FALSE),"")</f>
        <v>952</v>
      </c>
      <c r="H89" s="2">
        <f t="shared" si="4"/>
        <v>0.21953781512605042</v>
      </c>
      <c r="I89" s="6">
        <v>0.65</v>
      </c>
      <c r="J89" s="12">
        <f t="shared" si="5"/>
        <v>359</v>
      </c>
      <c r="K89" s="1">
        <v>94</v>
      </c>
      <c r="L89" s="1">
        <v>137</v>
      </c>
      <c r="M89" s="6">
        <v>0.68613138686131392</v>
      </c>
      <c r="N89" s="1">
        <v>108</v>
      </c>
      <c r="O89" s="1">
        <v>146</v>
      </c>
      <c r="P89" s="6">
        <v>0.73972602739726023</v>
      </c>
      <c r="Q89" s="1">
        <v>86</v>
      </c>
      <c r="R89" s="1">
        <v>137</v>
      </c>
      <c r="S89" s="6">
        <v>0.62773722627737227</v>
      </c>
      <c r="T89" s="1">
        <v>90</v>
      </c>
      <c r="U89" s="1">
        <v>112</v>
      </c>
      <c r="V89" s="6">
        <v>0.8035714285714286</v>
      </c>
      <c r="W89" s="1">
        <v>78</v>
      </c>
      <c r="X89" s="1">
        <v>114</v>
      </c>
      <c r="Y89" s="6">
        <v>0.68421052631578949</v>
      </c>
      <c r="Z89" s="1">
        <v>74</v>
      </c>
      <c r="AA89" s="1">
        <v>112</v>
      </c>
      <c r="AB89" s="6">
        <v>0.6607142857142857</v>
      </c>
      <c r="AC89" s="1">
        <v>100</v>
      </c>
      <c r="AD89" s="1">
        <v>128</v>
      </c>
      <c r="AE89" s="6">
        <v>0.78125</v>
      </c>
      <c r="AF89" s="1">
        <v>104</v>
      </c>
      <c r="AG89" s="1">
        <v>130</v>
      </c>
      <c r="AH89" s="6">
        <v>0.8</v>
      </c>
      <c r="AI89" s="1">
        <v>93</v>
      </c>
      <c r="AJ89" s="1">
        <v>128</v>
      </c>
      <c r="AK89" s="6">
        <v>0.7265625</v>
      </c>
      <c r="BD89" s="1">
        <v>375</v>
      </c>
      <c r="BE89" s="1">
        <v>497</v>
      </c>
      <c r="BF89" s="6">
        <v>0.75452716297786715</v>
      </c>
      <c r="BG89" s="1">
        <v>377</v>
      </c>
      <c r="BH89" s="1">
        <v>513</v>
      </c>
      <c r="BI89" s="6">
        <v>0.73489278752436649</v>
      </c>
      <c r="BJ89" s="1">
        <v>331</v>
      </c>
      <c r="BK89" s="1">
        <v>497</v>
      </c>
      <c r="BL89" s="6">
        <v>0.66599597585513082</v>
      </c>
    </row>
    <row r="90" spans="1:64" hidden="1" x14ac:dyDescent="0.2">
      <c r="A90" s="2" t="s">
        <v>13</v>
      </c>
      <c r="B90" s="2" t="s">
        <v>14</v>
      </c>
      <c r="C90" s="2" t="s">
        <v>17</v>
      </c>
      <c r="D90" s="2" t="s">
        <v>909</v>
      </c>
      <c r="E90" s="2" t="str">
        <f t="shared" si="3"/>
        <v>zzzz</v>
      </c>
      <c r="F90" s="2">
        <f>IFERROR(VLOOKUP(C90,'[1]2017'!$C$2:$N$1876,11,FALSE),"")</f>
        <v>345</v>
      </c>
      <c r="G90" s="2">
        <f>IFERROR(VLOOKUP(C90,'[1]2017'!$C$2:$N$1876,12,FALSE),"")</f>
        <v>885</v>
      </c>
      <c r="H90" s="2">
        <f t="shared" si="4"/>
        <v>0.38983050847457629</v>
      </c>
      <c r="J90" s="12">
        <f t="shared" si="5"/>
        <v>1215</v>
      </c>
      <c r="AL90" s="1">
        <v>306</v>
      </c>
      <c r="AM90" s="1">
        <v>456</v>
      </c>
      <c r="AN90" s="6">
        <v>0.67105263157894735</v>
      </c>
      <c r="AO90" s="1">
        <v>261</v>
      </c>
      <c r="AP90" s="1">
        <v>459</v>
      </c>
      <c r="AQ90" s="6">
        <v>0.56862745098039214</v>
      </c>
      <c r="AR90" s="1">
        <v>239</v>
      </c>
      <c r="AS90" s="1">
        <v>456</v>
      </c>
      <c r="AT90" s="6">
        <v>0.52412280701754388</v>
      </c>
      <c r="AU90" s="1">
        <v>241</v>
      </c>
      <c r="AV90" s="1">
        <v>403</v>
      </c>
      <c r="AW90" s="6">
        <v>0.59801488833746896</v>
      </c>
      <c r="AX90" s="1">
        <v>243</v>
      </c>
      <c r="AY90" s="1">
        <v>409</v>
      </c>
      <c r="AZ90" s="6">
        <v>0.59413202933985332</v>
      </c>
      <c r="BA90" s="1">
        <v>207</v>
      </c>
      <c r="BB90" s="1">
        <v>403</v>
      </c>
      <c r="BC90" s="6">
        <v>0.51364764267990071</v>
      </c>
      <c r="BD90" s="1">
        <v>547</v>
      </c>
      <c r="BE90" s="1">
        <v>859</v>
      </c>
      <c r="BF90" s="6">
        <v>0.63678696158323633</v>
      </c>
      <c r="BG90" s="1">
        <v>504</v>
      </c>
      <c r="BH90" s="1">
        <v>868</v>
      </c>
      <c r="BI90" s="6">
        <v>0.58064516129032262</v>
      </c>
      <c r="BJ90" s="1">
        <v>446</v>
      </c>
      <c r="BK90" s="1">
        <v>859</v>
      </c>
      <c r="BL90" s="6">
        <v>0.51920838183934803</v>
      </c>
    </row>
    <row r="91" spans="1:64" x14ac:dyDescent="0.2">
      <c r="A91" s="2" t="s">
        <v>15</v>
      </c>
      <c r="B91" s="2" t="s">
        <v>16</v>
      </c>
      <c r="C91" s="2" t="s">
        <v>910</v>
      </c>
      <c r="D91" s="2" t="s">
        <v>911</v>
      </c>
      <c r="E91" s="2" t="str">
        <f t="shared" si="3"/>
        <v>Hope Elementary School</v>
      </c>
      <c r="F91" s="2">
        <f>IFERROR(VLOOKUP(C91,'[1]2017'!$C$2:$N$1876,11,FALSE),"")</f>
        <v>207</v>
      </c>
      <c r="G91" s="2">
        <f>IFERROR(VLOOKUP(C91,'[1]2017'!$C$2:$N$1876,12,FALSE),"")</f>
        <v>442</v>
      </c>
      <c r="H91" s="2">
        <f t="shared" si="4"/>
        <v>0.46832579185520362</v>
      </c>
      <c r="I91" s="6">
        <v>0.63636363636363635</v>
      </c>
      <c r="J91" s="12">
        <f t="shared" si="5"/>
        <v>393</v>
      </c>
      <c r="K91" s="1">
        <v>49</v>
      </c>
      <c r="L91" s="1">
        <v>70</v>
      </c>
      <c r="M91" s="6">
        <v>0.7</v>
      </c>
      <c r="N91" s="1">
        <v>56</v>
      </c>
      <c r="O91" s="1">
        <v>70</v>
      </c>
      <c r="P91" s="6">
        <v>0.8</v>
      </c>
      <c r="Q91" s="1">
        <v>46</v>
      </c>
      <c r="R91" s="1">
        <v>70</v>
      </c>
      <c r="S91" s="6">
        <v>0.65714285714285714</v>
      </c>
      <c r="T91" s="1">
        <v>36</v>
      </c>
      <c r="U91" s="1">
        <v>61</v>
      </c>
      <c r="V91" s="6">
        <v>0.5901639344262295</v>
      </c>
      <c r="W91" s="1">
        <v>45</v>
      </c>
      <c r="X91" s="1">
        <v>62</v>
      </c>
      <c r="Y91" s="6">
        <v>0.72580645161290325</v>
      </c>
      <c r="Z91" s="1">
        <v>35</v>
      </c>
      <c r="AA91" s="1">
        <v>61</v>
      </c>
      <c r="AB91" s="6">
        <v>0.57377049180327866</v>
      </c>
      <c r="AC91" s="1">
        <v>52</v>
      </c>
      <c r="AD91" s="1">
        <v>72</v>
      </c>
      <c r="AE91" s="6">
        <v>0.72222222222222221</v>
      </c>
      <c r="AF91" s="1">
        <v>47</v>
      </c>
      <c r="AG91" s="1">
        <v>72</v>
      </c>
      <c r="AH91" s="6">
        <v>0.65277777777777779</v>
      </c>
      <c r="AI91" s="1">
        <v>42</v>
      </c>
      <c r="AJ91" s="1">
        <v>72</v>
      </c>
      <c r="AK91" s="6">
        <v>0.58333333333333337</v>
      </c>
      <c r="BD91" s="1">
        <v>186</v>
      </c>
      <c r="BE91" s="1">
        <v>270</v>
      </c>
      <c r="BF91" s="6">
        <v>0.68888888888888888</v>
      </c>
      <c r="BG91" s="1">
        <v>195</v>
      </c>
      <c r="BH91" s="1">
        <v>270</v>
      </c>
      <c r="BI91" s="6">
        <v>0.72222222222222221</v>
      </c>
      <c r="BJ91" s="1">
        <v>165</v>
      </c>
      <c r="BK91" s="1">
        <v>269</v>
      </c>
      <c r="BL91" s="6">
        <v>0.61338289962825276</v>
      </c>
    </row>
    <row r="92" spans="1:64" hidden="1" x14ac:dyDescent="0.2">
      <c r="A92" s="2" t="s">
        <v>15</v>
      </c>
      <c r="B92" s="2" t="s">
        <v>16</v>
      </c>
      <c r="C92" s="2" t="s">
        <v>912</v>
      </c>
      <c r="D92" s="2" t="s">
        <v>913</v>
      </c>
      <c r="E92" s="2" t="str">
        <f t="shared" si="3"/>
        <v>zzzz</v>
      </c>
      <c r="F92" s="2">
        <f>IFERROR(VLOOKUP(C92,'[1]2017'!$C$2:$N$1876,11,FALSE),"")</f>
        <v>142</v>
      </c>
      <c r="G92" s="2">
        <f>IFERROR(VLOOKUP(C92,'[1]2017'!$C$2:$N$1876,12,FALSE),"")</f>
        <v>421</v>
      </c>
      <c r="H92" s="2">
        <f t="shared" si="4"/>
        <v>0.33729216152019004</v>
      </c>
      <c r="J92" s="12">
        <f t="shared" si="5"/>
        <v>1215</v>
      </c>
      <c r="AL92" s="1">
        <v>49</v>
      </c>
      <c r="AM92" s="1">
        <v>79</v>
      </c>
      <c r="AN92" s="6">
        <v>0.620253164556962</v>
      </c>
      <c r="AO92" s="1">
        <v>41</v>
      </c>
      <c r="AP92" s="1">
        <v>81</v>
      </c>
      <c r="AQ92" s="6">
        <v>0.50617283950617287</v>
      </c>
      <c r="AR92" s="1">
        <v>35</v>
      </c>
      <c r="AS92" s="1">
        <v>79</v>
      </c>
      <c r="AT92" s="6">
        <v>0.44303797468354428</v>
      </c>
      <c r="AU92" s="1">
        <v>31</v>
      </c>
      <c r="AV92" s="1">
        <v>69</v>
      </c>
      <c r="AW92" s="6">
        <v>0.44927536231884058</v>
      </c>
      <c r="AX92" s="1">
        <v>41</v>
      </c>
      <c r="AY92" s="1">
        <v>70</v>
      </c>
      <c r="AZ92" s="6">
        <v>0.58571428571428574</v>
      </c>
      <c r="BA92" s="1">
        <v>25</v>
      </c>
      <c r="BB92" s="1">
        <v>69</v>
      </c>
      <c r="BC92" s="6">
        <v>0.36231884057971014</v>
      </c>
      <c r="BD92" s="1">
        <v>80</v>
      </c>
      <c r="BE92" s="1">
        <v>148</v>
      </c>
      <c r="BF92" s="6">
        <v>0.54054054054054057</v>
      </c>
      <c r="BG92" s="1">
        <v>82</v>
      </c>
      <c r="BH92" s="1">
        <v>151</v>
      </c>
      <c r="BI92" s="6">
        <v>0.54304635761589404</v>
      </c>
      <c r="BJ92" s="1">
        <v>60</v>
      </c>
      <c r="BK92" s="1">
        <v>148</v>
      </c>
      <c r="BL92" s="6">
        <v>0.40540540540540543</v>
      </c>
    </row>
    <row r="93" spans="1:64" x14ac:dyDescent="0.2">
      <c r="A93" s="2" t="s">
        <v>17</v>
      </c>
      <c r="B93" s="2" t="s">
        <v>18</v>
      </c>
      <c r="C93" s="2" t="s">
        <v>914</v>
      </c>
      <c r="D93" s="2" t="s">
        <v>915</v>
      </c>
      <c r="E93" s="2" t="str">
        <f t="shared" si="3"/>
        <v>Otterbein Elementary School</v>
      </c>
      <c r="F93" s="2">
        <f>IFERROR(VLOOKUP(C93,'[1]2017'!$C$2:$N$1876,11,FALSE),"")</f>
        <v>106</v>
      </c>
      <c r="G93" s="2">
        <f>IFERROR(VLOOKUP(C93,'[1]2017'!$C$2:$N$1876,12,FALSE),"")</f>
        <v>319</v>
      </c>
      <c r="H93" s="2">
        <f t="shared" si="4"/>
        <v>0.33228840125391851</v>
      </c>
      <c r="I93" s="6">
        <v>0.65217391304347827</v>
      </c>
      <c r="J93" s="12">
        <f t="shared" si="5"/>
        <v>356</v>
      </c>
      <c r="K93" s="1">
        <v>28</v>
      </c>
      <c r="L93" s="1">
        <v>41</v>
      </c>
      <c r="M93" s="6">
        <v>0.68292682926829273</v>
      </c>
      <c r="N93" s="1">
        <v>33</v>
      </c>
      <c r="O93" s="1">
        <v>41</v>
      </c>
      <c r="P93" s="6">
        <v>0.80487804878048785</v>
      </c>
      <c r="Q93" s="1">
        <v>27</v>
      </c>
      <c r="R93" s="1">
        <v>41</v>
      </c>
      <c r="S93" s="6">
        <v>0.65853658536585369</v>
      </c>
      <c r="T93" s="1">
        <v>28</v>
      </c>
      <c r="U93" s="1">
        <v>41</v>
      </c>
      <c r="V93" s="6">
        <v>0.68292682926829273</v>
      </c>
      <c r="W93" s="1">
        <v>31</v>
      </c>
      <c r="X93" s="1">
        <v>41</v>
      </c>
      <c r="Y93" s="6">
        <v>0.75609756097560976</v>
      </c>
      <c r="Z93" s="1">
        <v>26</v>
      </c>
      <c r="AA93" s="1">
        <v>41</v>
      </c>
      <c r="AB93" s="6">
        <v>0.63414634146341464</v>
      </c>
      <c r="AC93" s="1">
        <v>39</v>
      </c>
      <c r="AD93" s="1">
        <v>54</v>
      </c>
      <c r="AE93" s="6">
        <v>0.72222222222222221</v>
      </c>
      <c r="AF93" s="1">
        <v>39</v>
      </c>
      <c r="AG93" s="1">
        <v>54</v>
      </c>
      <c r="AH93" s="6">
        <v>0.72222222222222221</v>
      </c>
      <c r="AI93" s="1">
        <v>34</v>
      </c>
      <c r="AJ93" s="1">
        <v>53</v>
      </c>
      <c r="AK93" s="6">
        <v>0.64150943396226412</v>
      </c>
      <c r="BD93" s="1">
        <v>134</v>
      </c>
      <c r="BE93" s="1">
        <v>183</v>
      </c>
      <c r="BF93" s="6">
        <v>0.73224043715846998</v>
      </c>
      <c r="BG93" s="1">
        <v>136</v>
      </c>
      <c r="BH93" s="1">
        <v>182</v>
      </c>
      <c r="BI93" s="6">
        <v>0.74725274725274726</v>
      </c>
      <c r="BJ93" s="1">
        <v>117</v>
      </c>
      <c r="BK93" s="1">
        <v>181</v>
      </c>
      <c r="BL93" s="6">
        <v>0.64640883977900554</v>
      </c>
    </row>
    <row r="94" spans="1:64" x14ac:dyDescent="0.2">
      <c r="A94" s="2" t="s">
        <v>17</v>
      </c>
      <c r="B94" s="2" t="s">
        <v>18</v>
      </c>
      <c r="C94" s="2" t="s">
        <v>916</v>
      </c>
      <c r="D94" s="2" t="s">
        <v>917</v>
      </c>
      <c r="E94" s="2" t="str">
        <f t="shared" si="3"/>
        <v>Boswell Elementary School</v>
      </c>
      <c r="F94" s="2">
        <f>IFERROR(VLOOKUP(C94,'[1]2017'!$C$2:$N$1876,11,FALSE),"")</f>
        <v>126</v>
      </c>
      <c r="G94" s="2">
        <f>IFERROR(VLOOKUP(C94,'[1]2017'!$C$2:$N$1876,12,FALSE),"")</f>
        <v>166</v>
      </c>
      <c r="H94" s="2">
        <f t="shared" si="4"/>
        <v>0.75903614457831325</v>
      </c>
      <c r="I94" s="6">
        <v>0.625</v>
      </c>
      <c r="J94" s="12">
        <f t="shared" si="5"/>
        <v>418</v>
      </c>
      <c r="K94" s="1">
        <v>12</v>
      </c>
      <c r="L94" s="1">
        <v>17</v>
      </c>
      <c r="M94" s="6">
        <v>0.70588235294117652</v>
      </c>
      <c r="N94" s="1">
        <v>10</v>
      </c>
      <c r="O94" s="1">
        <v>17</v>
      </c>
      <c r="P94" s="6">
        <v>0.58823529411764708</v>
      </c>
      <c r="Q94" s="1">
        <v>8</v>
      </c>
      <c r="R94" s="1">
        <v>17</v>
      </c>
      <c r="S94" s="6">
        <v>0.47058823529411764</v>
      </c>
      <c r="T94" s="1">
        <v>10</v>
      </c>
      <c r="U94" s="1">
        <v>21</v>
      </c>
      <c r="V94" s="6">
        <v>0.47619047619047616</v>
      </c>
      <c r="W94" s="1">
        <v>7</v>
      </c>
      <c r="X94" s="1">
        <v>21</v>
      </c>
      <c r="Y94" s="6">
        <v>0.33333333333333331</v>
      </c>
      <c r="Z94" s="1">
        <v>7</v>
      </c>
      <c r="AA94" s="1">
        <v>21</v>
      </c>
      <c r="AB94" s="6">
        <v>0.33333333333333331</v>
      </c>
      <c r="AC94" s="1">
        <v>11</v>
      </c>
      <c r="AD94" s="1">
        <v>16</v>
      </c>
      <c r="AE94" s="6">
        <v>0.6875</v>
      </c>
      <c r="AF94" s="1">
        <v>8</v>
      </c>
      <c r="AG94" s="1">
        <v>16</v>
      </c>
      <c r="AH94" s="6">
        <v>0.5</v>
      </c>
      <c r="AI94" s="1">
        <v>7</v>
      </c>
      <c r="AJ94" s="1">
        <v>16</v>
      </c>
      <c r="AK94" s="6">
        <v>0.4375</v>
      </c>
      <c r="BD94" s="1">
        <v>50</v>
      </c>
      <c r="BE94" s="1">
        <v>78</v>
      </c>
      <c r="BF94" s="6">
        <v>0.64102564102564108</v>
      </c>
      <c r="BG94" s="1">
        <v>43</v>
      </c>
      <c r="BH94" s="1">
        <v>78</v>
      </c>
      <c r="BI94" s="6">
        <v>0.55128205128205132</v>
      </c>
      <c r="BJ94" s="1">
        <v>37</v>
      </c>
      <c r="BK94" s="1">
        <v>78</v>
      </c>
      <c r="BL94" s="6">
        <v>0.47435897435897434</v>
      </c>
    </row>
    <row r="95" spans="1:64" hidden="1" x14ac:dyDescent="0.2">
      <c r="A95" s="2" t="s">
        <v>17</v>
      </c>
      <c r="B95" s="2" t="s">
        <v>18</v>
      </c>
      <c r="C95" s="2" t="s">
        <v>918</v>
      </c>
      <c r="D95" s="2" t="s">
        <v>919</v>
      </c>
      <c r="E95" s="2" t="str">
        <f t="shared" si="3"/>
        <v>zzzz</v>
      </c>
      <c r="F95" s="2">
        <f>IFERROR(VLOOKUP(C95,'[1]2017'!$C$2:$N$1876,11,FALSE),"")</f>
        <v>392</v>
      </c>
      <c r="G95" s="2">
        <f>IFERROR(VLOOKUP(C95,'[1]2017'!$C$2:$N$1876,12,FALSE),"")</f>
        <v>910</v>
      </c>
      <c r="H95" s="2">
        <f t="shared" si="4"/>
        <v>0.43076923076923079</v>
      </c>
      <c r="J95" s="12">
        <f t="shared" si="5"/>
        <v>1215</v>
      </c>
      <c r="AL95" s="1">
        <v>98</v>
      </c>
      <c r="AM95" s="1">
        <v>170</v>
      </c>
      <c r="AN95" s="6">
        <v>0.57647058823529407</v>
      </c>
      <c r="AO95" s="1">
        <v>83</v>
      </c>
      <c r="AP95" s="1">
        <v>170</v>
      </c>
      <c r="AQ95" s="6">
        <v>0.48823529411764705</v>
      </c>
      <c r="AR95" s="1">
        <v>72</v>
      </c>
      <c r="AS95" s="1">
        <v>170</v>
      </c>
      <c r="AT95" s="6">
        <v>0.42352941176470588</v>
      </c>
      <c r="AU95" s="1">
        <v>88</v>
      </c>
      <c r="AV95" s="1">
        <v>144</v>
      </c>
      <c r="AW95" s="6">
        <v>0.61111111111111116</v>
      </c>
      <c r="AX95" s="1">
        <v>88</v>
      </c>
      <c r="AY95" s="1">
        <v>144</v>
      </c>
      <c r="AZ95" s="6">
        <v>0.61111111111111116</v>
      </c>
      <c r="BA95" s="1">
        <v>77</v>
      </c>
      <c r="BB95" s="1">
        <v>144</v>
      </c>
      <c r="BC95" s="6">
        <v>0.53472222222222221</v>
      </c>
      <c r="BD95" s="1">
        <v>186</v>
      </c>
      <c r="BE95" s="1">
        <v>314</v>
      </c>
      <c r="BF95" s="6">
        <v>0.59235668789808915</v>
      </c>
      <c r="BG95" s="1">
        <v>171</v>
      </c>
      <c r="BH95" s="1">
        <v>314</v>
      </c>
      <c r="BI95" s="6">
        <v>0.54458598726114649</v>
      </c>
      <c r="BJ95" s="1">
        <v>149</v>
      </c>
      <c r="BK95" s="1">
        <v>314</v>
      </c>
      <c r="BL95" s="6">
        <v>0.47452229299363058</v>
      </c>
    </row>
    <row r="96" spans="1:64" x14ac:dyDescent="0.2">
      <c r="A96" s="2" t="s">
        <v>17</v>
      </c>
      <c r="B96" s="2" t="s">
        <v>18</v>
      </c>
      <c r="C96" s="2" t="s">
        <v>920</v>
      </c>
      <c r="D96" s="2" t="s">
        <v>921</v>
      </c>
      <c r="E96" s="2" t="str">
        <f t="shared" si="3"/>
        <v>Prairie Crossing Elementary School</v>
      </c>
      <c r="F96" s="2">
        <f>IFERROR(VLOOKUP(C96,'[1]2017'!$C$2:$N$1876,11,FALSE),"")</f>
        <v>271</v>
      </c>
      <c r="G96" s="2">
        <f>IFERROR(VLOOKUP(C96,'[1]2017'!$C$2:$N$1876,12,FALSE),"")</f>
        <v>476</v>
      </c>
      <c r="H96" s="2">
        <f t="shared" si="4"/>
        <v>0.56932773109243695</v>
      </c>
      <c r="I96" s="6">
        <v>0.53521126760563376</v>
      </c>
      <c r="J96" s="12">
        <f t="shared" si="5"/>
        <v>623</v>
      </c>
      <c r="K96" s="1">
        <v>40</v>
      </c>
      <c r="L96" s="1">
        <v>66</v>
      </c>
      <c r="M96" s="6">
        <v>0.60606060606060608</v>
      </c>
      <c r="N96" s="1">
        <v>39</v>
      </c>
      <c r="O96" s="1">
        <v>66</v>
      </c>
      <c r="P96" s="6">
        <v>0.59090909090909094</v>
      </c>
      <c r="Q96" s="1">
        <v>33</v>
      </c>
      <c r="R96" s="1">
        <v>66</v>
      </c>
      <c r="S96" s="6">
        <v>0.5</v>
      </c>
      <c r="T96" s="1">
        <v>44</v>
      </c>
      <c r="U96" s="1">
        <v>65</v>
      </c>
      <c r="V96" s="6">
        <v>0.67692307692307696</v>
      </c>
      <c r="W96" s="1">
        <v>44</v>
      </c>
      <c r="X96" s="1">
        <v>65</v>
      </c>
      <c r="Y96" s="6">
        <v>0.67692307692307696</v>
      </c>
      <c r="Z96" s="1">
        <v>37</v>
      </c>
      <c r="AA96" s="1">
        <v>65</v>
      </c>
      <c r="AB96" s="6">
        <v>0.56923076923076921</v>
      </c>
      <c r="AC96" s="1">
        <v>59</v>
      </c>
      <c r="AD96" s="1">
        <v>74</v>
      </c>
      <c r="AE96" s="6">
        <v>0.79729729729729726</v>
      </c>
      <c r="AF96" s="1">
        <v>47</v>
      </c>
      <c r="AG96" s="1">
        <v>74</v>
      </c>
      <c r="AH96" s="6">
        <v>0.63513513513513509</v>
      </c>
      <c r="AI96" s="1">
        <v>43</v>
      </c>
      <c r="AJ96" s="1">
        <v>74</v>
      </c>
      <c r="AK96" s="6">
        <v>0.58108108108108103</v>
      </c>
      <c r="BD96" s="1">
        <v>192</v>
      </c>
      <c r="BE96" s="1">
        <v>276</v>
      </c>
      <c r="BF96" s="6">
        <v>0.69565217391304346</v>
      </c>
      <c r="BG96" s="1">
        <v>174</v>
      </c>
      <c r="BH96" s="1">
        <v>277</v>
      </c>
      <c r="BI96" s="6">
        <v>0.62815884476534301</v>
      </c>
      <c r="BJ96" s="1">
        <v>151</v>
      </c>
      <c r="BK96" s="1">
        <v>276</v>
      </c>
      <c r="BL96" s="6">
        <v>0.54710144927536231</v>
      </c>
    </row>
    <row r="97" spans="1:64" hidden="1" x14ac:dyDescent="0.2">
      <c r="A97" s="2" t="s">
        <v>19</v>
      </c>
      <c r="B97" s="2" t="s">
        <v>20</v>
      </c>
      <c r="C97" s="2" t="s">
        <v>922</v>
      </c>
      <c r="D97" s="2" t="s">
        <v>923</v>
      </c>
      <c r="E97" s="2" t="str">
        <f t="shared" si="3"/>
        <v>zzzz</v>
      </c>
      <c r="F97" s="2">
        <f>IFERROR(VLOOKUP(C97,'[1]2017'!$C$2:$N$1876,11,FALSE),"")</f>
        <v>148</v>
      </c>
      <c r="G97" s="2">
        <f>IFERROR(VLOOKUP(C97,'[1]2017'!$C$2:$N$1876,12,FALSE),"")</f>
        <v>237</v>
      </c>
      <c r="H97" s="2">
        <f t="shared" si="4"/>
        <v>0.62447257383966248</v>
      </c>
      <c r="I97" s="6">
        <v>0.55000000000000004</v>
      </c>
      <c r="J97" s="12">
        <f t="shared" si="5"/>
        <v>593</v>
      </c>
      <c r="K97" s="1">
        <v>17</v>
      </c>
      <c r="L97" s="1">
        <v>25</v>
      </c>
      <c r="M97" s="6">
        <v>0.68</v>
      </c>
      <c r="N97" s="1">
        <v>16</v>
      </c>
      <c r="O97" s="1">
        <v>26</v>
      </c>
      <c r="P97" s="6">
        <v>0.61538461538461542</v>
      </c>
      <c r="Q97" s="1">
        <v>16</v>
      </c>
      <c r="R97" s="1">
        <v>25</v>
      </c>
      <c r="S97" s="6">
        <v>0.64</v>
      </c>
      <c r="T97" s="1">
        <v>13</v>
      </c>
      <c r="U97" s="1">
        <v>24</v>
      </c>
      <c r="V97" s="6">
        <v>0.54166666666666663</v>
      </c>
      <c r="W97" s="1">
        <v>20</v>
      </c>
      <c r="X97" s="1">
        <v>24</v>
      </c>
      <c r="Y97" s="6">
        <v>0.83333333333333337</v>
      </c>
      <c r="Z97" s="1">
        <v>13</v>
      </c>
      <c r="AA97" s="1">
        <v>23</v>
      </c>
      <c r="AB97" s="6">
        <v>0.56521739130434778</v>
      </c>
      <c r="AC97" s="1">
        <v>23</v>
      </c>
      <c r="AD97" s="1">
        <v>31</v>
      </c>
      <c r="AE97" s="6">
        <v>0.74193548387096775</v>
      </c>
      <c r="AF97" s="1">
        <v>21</v>
      </c>
      <c r="AG97" s="1">
        <v>32</v>
      </c>
      <c r="AH97" s="6">
        <v>0.65625</v>
      </c>
      <c r="AI97" s="1">
        <v>18</v>
      </c>
      <c r="AJ97" s="1">
        <v>31</v>
      </c>
      <c r="AK97" s="6">
        <v>0.58064516129032262</v>
      </c>
      <c r="BD97" s="1">
        <v>77</v>
      </c>
      <c r="BE97" s="1">
        <v>120</v>
      </c>
      <c r="BF97" s="6">
        <v>0.64166666666666672</v>
      </c>
      <c r="BG97" s="1">
        <v>88</v>
      </c>
      <c r="BH97" s="1">
        <v>123</v>
      </c>
      <c r="BI97" s="6">
        <v>0.71544715447154472</v>
      </c>
      <c r="BJ97" s="1">
        <v>69</v>
      </c>
      <c r="BK97" s="1">
        <v>119</v>
      </c>
      <c r="BL97" s="6">
        <v>0.57983193277310929</v>
      </c>
    </row>
    <row r="98" spans="1:64" hidden="1" x14ac:dyDescent="0.2">
      <c r="A98" s="2" t="s">
        <v>19</v>
      </c>
      <c r="B98" s="2" t="s">
        <v>20</v>
      </c>
      <c r="C98" s="2" t="s">
        <v>924</v>
      </c>
      <c r="D98" s="2" t="s">
        <v>925</v>
      </c>
      <c r="E98" s="2" t="str">
        <f t="shared" si="3"/>
        <v>zzzz</v>
      </c>
      <c r="F98" s="2">
        <f>IFERROR(VLOOKUP(C98,'[1]2017'!$C$2:$N$1876,11,FALSE),"")</f>
        <v>140</v>
      </c>
      <c r="G98" s="2">
        <f>IFERROR(VLOOKUP(C98,'[1]2017'!$C$2:$N$1876,12,FALSE),"")</f>
        <v>245</v>
      </c>
      <c r="H98" s="2">
        <f t="shared" si="4"/>
        <v>0.5714285714285714</v>
      </c>
      <c r="J98" s="12">
        <f t="shared" si="5"/>
        <v>1215</v>
      </c>
      <c r="AL98" s="1">
        <v>76</v>
      </c>
      <c r="AM98" s="1">
        <v>115</v>
      </c>
      <c r="AN98" s="6">
        <v>0.66086956521739126</v>
      </c>
      <c r="AO98" s="1">
        <v>64</v>
      </c>
      <c r="AP98" s="1">
        <v>114</v>
      </c>
      <c r="AQ98" s="6">
        <v>0.56140350877192979</v>
      </c>
      <c r="AR98" s="1">
        <v>57</v>
      </c>
      <c r="AS98" s="1">
        <v>114</v>
      </c>
      <c r="AT98" s="6">
        <v>0.5</v>
      </c>
      <c r="AU98" s="1">
        <v>70</v>
      </c>
      <c r="AV98" s="1">
        <v>122</v>
      </c>
      <c r="AW98" s="6">
        <v>0.57377049180327866</v>
      </c>
      <c r="AX98" s="1">
        <v>33</v>
      </c>
      <c r="AY98" s="1">
        <v>122</v>
      </c>
      <c r="AZ98" s="6">
        <v>0.27049180327868855</v>
      </c>
      <c r="BA98" s="1">
        <v>30</v>
      </c>
      <c r="BB98" s="1">
        <v>121</v>
      </c>
      <c r="BC98" s="6">
        <v>0.24793388429752067</v>
      </c>
      <c r="BD98" s="1">
        <v>146</v>
      </c>
      <c r="BE98" s="1">
        <v>237</v>
      </c>
      <c r="BF98" s="6">
        <v>0.61603375527426163</v>
      </c>
      <c r="BG98" s="1">
        <v>97</v>
      </c>
      <c r="BH98" s="1">
        <v>236</v>
      </c>
      <c r="BI98" s="6">
        <v>0.41101694915254239</v>
      </c>
      <c r="BJ98" s="1">
        <v>87</v>
      </c>
      <c r="BK98" s="1">
        <v>235</v>
      </c>
      <c r="BL98" s="6">
        <v>0.37021276595744679</v>
      </c>
    </row>
    <row r="99" spans="1:64" x14ac:dyDescent="0.2">
      <c r="A99" s="2" t="s">
        <v>19</v>
      </c>
      <c r="B99" s="2" t="s">
        <v>20</v>
      </c>
      <c r="C99" s="2" t="s">
        <v>926</v>
      </c>
      <c r="D99" s="2" t="s">
        <v>927</v>
      </c>
      <c r="E99" s="2" t="str">
        <f t="shared" si="3"/>
        <v>North Side Elementary School</v>
      </c>
      <c r="F99" s="2">
        <f>IFERROR(VLOOKUP(C99,'[1]2017'!$C$2:$N$1876,11,FALSE),"")</f>
        <v>174</v>
      </c>
      <c r="G99" s="2">
        <f>IFERROR(VLOOKUP(C99,'[1]2017'!$C$2:$N$1876,12,FALSE),"")</f>
        <v>280</v>
      </c>
      <c r="H99" s="2">
        <f t="shared" si="4"/>
        <v>0.62142857142857144</v>
      </c>
      <c r="J99" s="12">
        <f t="shared" si="5"/>
        <v>1215</v>
      </c>
      <c r="K99" s="1">
        <v>51</v>
      </c>
      <c r="L99" s="1">
        <v>89</v>
      </c>
      <c r="M99" s="6">
        <v>0.5730337078651685</v>
      </c>
      <c r="N99" s="1">
        <v>67</v>
      </c>
      <c r="O99" s="1">
        <v>90</v>
      </c>
      <c r="P99" s="6">
        <v>0.74444444444444446</v>
      </c>
      <c r="Q99" s="1">
        <v>49</v>
      </c>
      <c r="R99" s="1">
        <v>89</v>
      </c>
      <c r="S99" s="6">
        <v>0.550561797752809</v>
      </c>
      <c r="T99" s="1">
        <v>61</v>
      </c>
      <c r="U99" s="1">
        <v>100</v>
      </c>
      <c r="V99" s="6">
        <v>0.61</v>
      </c>
      <c r="W99" s="1">
        <v>72</v>
      </c>
      <c r="X99" s="1">
        <v>101</v>
      </c>
      <c r="Y99" s="6">
        <v>0.71287128712871284</v>
      </c>
      <c r="Z99" s="1">
        <v>54</v>
      </c>
      <c r="AA99" s="1">
        <v>100</v>
      </c>
      <c r="AB99" s="6">
        <v>0.54</v>
      </c>
      <c r="AC99" s="1">
        <v>49</v>
      </c>
      <c r="AD99" s="1">
        <v>85</v>
      </c>
      <c r="AE99" s="6">
        <v>0.57647058823529407</v>
      </c>
      <c r="AF99" s="1">
        <v>74</v>
      </c>
      <c r="AG99" s="1">
        <v>86</v>
      </c>
      <c r="AH99" s="6">
        <v>0.86046511627906974</v>
      </c>
      <c r="AI99" s="1">
        <v>48</v>
      </c>
      <c r="AJ99" s="1">
        <v>85</v>
      </c>
      <c r="AK99" s="6">
        <v>0.56470588235294117</v>
      </c>
      <c r="BD99" s="1">
        <v>161</v>
      </c>
      <c r="BE99" s="1">
        <v>274</v>
      </c>
      <c r="BF99" s="6">
        <v>0.58759124087591241</v>
      </c>
      <c r="BG99" s="1">
        <v>213</v>
      </c>
      <c r="BH99" s="1">
        <v>277</v>
      </c>
      <c r="BI99" s="6">
        <v>0.76895306859205781</v>
      </c>
      <c r="BJ99" s="1">
        <v>151</v>
      </c>
      <c r="BK99" s="1">
        <v>274</v>
      </c>
      <c r="BL99" s="6">
        <v>0.55109489051094895</v>
      </c>
    </row>
    <row r="100" spans="1:64" x14ac:dyDescent="0.2">
      <c r="A100" s="2" t="s">
        <v>19</v>
      </c>
      <c r="B100" s="2" t="s">
        <v>20</v>
      </c>
      <c r="C100" s="2" t="s">
        <v>928</v>
      </c>
      <c r="D100" s="2" t="s">
        <v>908</v>
      </c>
      <c r="E100" s="2" t="str">
        <f t="shared" si="3"/>
        <v>Southside Elementary School</v>
      </c>
      <c r="F100" s="2">
        <f>IFERROR(VLOOKUP(C100,'[1]2017'!$C$2:$N$1876,11,FALSE),"")</f>
        <v>228</v>
      </c>
      <c r="G100" s="2">
        <f>IFERROR(VLOOKUP(C100,'[1]2017'!$C$2:$N$1876,12,FALSE),"")</f>
        <v>388</v>
      </c>
      <c r="H100" s="2">
        <f t="shared" si="4"/>
        <v>0.58762886597938147</v>
      </c>
      <c r="I100" s="6">
        <v>0.5</v>
      </c>
      <c r="J100" s="12">
        <f t="shared" si="5"/>
        <v>691</v>
      </c>
      <c r="BD100" s="1">
        <v>60</v>
      </c>
      <c r="BE100" s="1">
        <v>98</v>
      </c>
      <c r="BF100" s="6">
        <v>0.61224489795918369</v>
      </c>
      <c r="BG100" s="1">
        <v>59</v>
      </c>
      <c r="BH100" s="1">
        <v>98</v>
      </c>
      <c r="BI100" s="6">
        <v>0.60204081632653061</v>
      </c>
      <c r="BJ100" s="1">
        <v>49</v>
      </c>
      <c r="BK100" s="1">
        <v>98</v>
      </c>
      <c r="BL100" s="6">
        <v>0.5</v>
      </c>
    </row>
    <row r="101" spans="1:64" x14ac:dyDescent="0.2">
      <c r="A101" s="2" t="s">
        <v>21</v>
      </c>
      <c r="B101" s="2" t="s">
        <v>22</v>
      </c>
      <c r="C101" s="2" t="s">
        <v>929</v>
      </c>
      <c r="D101" s="2" t="s">
        <v>930</v>
      </c>
      <c r="E101" s="2" t="str">
        <f t="shared" si="3"/>
        <v>Granville Wells Elementary School</v>
      </c>
      <c r="F101" s="2">
        <f>IFERROR(VLOOKUP(C101,'[1]2017'!$C$2:$N$1876,11,FALSE),"")</f>
        <v>165</v>
      </c>
      <c r="G101" s="2">
        <f>IFERROR(VLOOKUP(C101,'[1]2017'!$C$2:$N$1876,12,FALSE),"")</f>
        <v>474</v>
      </c>
      <c r="H101" s="2">
        <f t="shared" si="4"/>
        <v>0.34810126582278483</v>
      </c>
      <c r="I101" s="6">
        <v>0.79411764705882348</v>
      </c>
      <c r="J101" s="12">
        <f t="shared" si="5"/>
        <v>120</v>
      </c>
      <c r="K101" s="1">
        <v>50</v>
      </c>
      <c r="L101" s="1">
        <v>71</v>
      </c>
      <c r="M101" s="6">
        <v>0.70422535211267601</v>
      </c>
      <c r="N101" s="1">
        <v>40</v>
      </c>
      <c r="O101" s="1">
        <v>72</v>
      </c>
      <c r="P101" s="6">
        <v>0.55555555555555558</v>
      </c>
      <c r="Q101" s="1">
        <v>36</v>
      </c>
      <c r="R101" s="1">
        <v>71</v>
      </c>
      <c r="S101" s="6">
        <v>0.50704225352112675</v>
      </c>
      <c r="T101" s="1">
        <v>39</v>
      </c>
      <c r="U101" s="1">
        <v>66</v>
      </c>
      <c r="V101" s="6">
        <v>0.59090909090909094</v>
      </c>
      <c r="W101" s="1">
        <v>51</v>
      </c>
      <c r="X101" s="1">
        <v>66</v>
      </c>
      <c r="Y101" s="6">
        <v>0.77272727272727271</v>
      </c>
      <c r="Z101" s="1">
        <v>35</v>
      </c>
      <c r="AA101" s="1">
        <v>66</v>
      </c>
      <c r="AB101" s="6">
        <v>0.53030303030303028</v>
      </c>
      <c r="AC101" s="1">
        <v>58</v>
      </c>
      <c r="AD101" s="1">
        <v>76</v>
      </c>
      <c r="AE101" s="6">
        <v>0.76315789473684215</v>
      </c>
      <c r="AF101" s="1">
        <v>20</v>
      </c>
      <c r="AG101" s="1">
        <v>46</v>
      </c>
      <c r="AH101" s="6">
        <v>0.43478260869565216</v>
      </c>
      <c r="AI101" s="1">
        <v>18</v>
      </c>
      <c r="AJ101" s="1">
        <v>46</v>
      </c>
      <c r="AK101" s="6">
        <v>0.39130434782608697</v>
      </c>
      <c r="BD101" s="1">
        <v>208</v>
      </c>
      <c r="BE101" s="1">
        <v>281</v>
      </c>
      <c r="BF101" s="6">
        <v>0.74021352313167255</v>
      </c>
      <c r="BG101" s="1">
        <v>169</v>
      </c>
      <c r="BH101" s="1">
        <v>252</v>
      </c>
      <c r="BI101" s="6">
        <v>0.67063492063492058</v>
      </c>
      <c r="BJ101" s="1">
        <v>143</v>
      </c>
      <c r="BK101" s="1">
        <v>251</v>
      </c>
      <c r="BL101" s="6">
        <v>0.56972111553784865</v>
      </c>
    </row>
    <row r="102" spans="1:64" x14ac:dyDescent="0.2">
      <c r="A102" s="2" t="s">
        <v>21</v>
      </c>
      <c r="B102" s="2" t="s">
        <v>22</v>
      </c>
      <c r="C102" s="2" t="s">
        <v>931</v>
      </c>
      <c r="D102" s="2" t="s">
        <v>932</v>
      </c>
      <c r="E102" s="2" t="str">
        <f t="shared" si="3"/>
        <v>Thorntown Elementary School</v>
      </c>
      <c r="F102" s="2">
        <f>IFERROR(VLOOKUP(C102,'[1]2017'!$C$2:$N$1876,11,FALSE),"")</f>
        <v>164</v>
      </c>
      <c r="G102" s="2">
        <f>IFERROR(VLOOKUP(C102,'[1]2017'!$C$2:$N$1876,12,FALSE),"")</f>
        <v>425</v>
      </c>
      <c r="H102" s="2">
        <f t="shared" si="4"/>
        <v>0.38588235294117645</v>
      </c>
      <c r="I102" s="6">
        <v>0.56756756756756754</v>
      </c>
      <c r="J102" s="12">
        <f t="shared" si="5"/>
        <v>551</v>
      </c>
      <c r="K102" s="1">
        <v>45</v>
      </c>
      <c r="L102" s="1">
        <v>55</v>
      </c>
      <c r="M102" s="6">
        <v>0.81818181818181823</v>
      </c>
      <c r="N102" s="1">
        <v>39</v>
      </c>
      <c r="O102" s="1">
        <v>55</v>
      </c>
      <c r="P102" s="6">
        <v>0.70909090909090911</v>
      </c>
      <c r="Q102" s="1">
        <v>36</v>
      </c>
      <c r="R102" s="1">
        <v>55</v>
      </c>
      <c r="S102" s="6">
        <v>0.65454545454545454</v>
      </c>
      <c r="T102" s="1">
        <v>34</v>
      </c>
      <c r="U102" s="1">
        <v>51</v>
      </c>
      <c r="V102" s="6">
        <v>0.66666666666666663</v>
      </c>
      <c r="W102" s="1">
        <v>27</v>
      </c>
      <c r="X102" s="1">
        <v>51</v>
      </c>
      <c r="Y102" s="6">
        <v>0.52941176470588236</v>
      </c>
      <c r="Z102" s="1">
        <v>27</v>
      </c>
      <c r="AA102" s="1">
        <v>51</v>
      </c>
      <c r="AB102" s="6">
        <v>0.52941176470588236</v>
      </c>
      <c r="AC102" s="1">
        <v>33</v>
      </c>
      <c r="AD102" s="1">
        <v>47</v>
      </c>
      <c r="AE102" s="6">
        <v>0.7021276595744681</v>
      </c>
      <c r="AF102" s="1">
        <v>32</v>
      </c>
      <c r="AG102" s="1">
        <v>47</v>
      </c>
      <c r="AH102" s="6">
        <v>0.68085106382978722</v>
      </c>
      <c r="AI102" s="1">
        <v>30</v>
      </c>
      <c r="AJ102" s="1">
        <v>47</v>
      </c>
      <c r="AK102" s="6">
        <v>0.63829787234042556</v>
      </c>
      <c r="BD102" s="1">
        <v>166</v>
      </c>
      <c r="BE102" s="1">
        <v>227</v>
      </c>
      <c r="BF102" s="6">
        <v>0.7312775330396476</v>
      </c>
      <c r="BG102" s="1">
        <v>145</v>
      </c>
      <c r="BH102" s="1">
        <v>227</v>
      </c>
      <c r="BI102" s="6">
        <v>0.63876651982378851</v>
      </c>
      <c r="BJ102" s="1">
        <v>135</v>
      </c>
      <c r="BK102" s="1">
        <v>227</v>
      </c>
      <c r="BL102" s="6">
        <v>0.59471365638766516</v>
      </c>
    </row>
    <row r="103" spans="1:64" hidden="1" x14ac:dyDescent="0.2">
      <c r="A103" s="2" t="s">
        <v>21</v>
      </c>
      <c r="B103" s="2" t="s">
        <v>22</v>
      </c>
      <c r="C103" s="2" t="s">
        <v>933</v>
      </c>
      <c r="D103" s="2" t="s">
        <v>934</v>
      </c>
      <c r="E103" s="2" t="str">
        <f t="shared" si="3"/>
        <v>zzzz</v>
      </c>
      <c r="F103" s="2">
        <f>IFERROR(VLOOKUP(C103,'[1]2017'!$C$2:$N$1876,11,FALSE),"")</f>
        <v>250</v>
      </c>
      <c r="G103" s="2">
        <f>IFERROR(VLOOKUP(C103,'[1]2017'!$C$2:$N$1876,12,FALSE),"")</f>
        <v>810</v>
      </c>
      <c r="H103" s="2">
        <f t="shared" si="4"/>
        <v>0.30864197530864196</v>
      </c>
      <c r="J103" s="12">
        <f t="shared" si="5"/>
        <v>1215</v>
      </c>
      <c r="AL103" s="1">
        <v>94</v>
      </c>
      <c r="AM103" s="1">
        <v>124</v>
      </c>
      <c r="AN103" s="6">
        <v>0.75806451612903225</v>
      </c>
      <c r="AO103" s="1">
        <v>81</v>
      </c>
      <c r="AP103" s="1">
        <v>124</v>
      </c>
      <c r="AQ103" s="6">
        <v>0.65322580645161288</v>
      </c>
      <c r="AR103" s="1">
        <v>75</v>
      </c>
      <c r="AS103" s="1">
        <v>124</v>
      </c>
      <c r="AT103" s="6">
        <v>0.60483870967741937</v>
      </c>
      <c r="AU103" s="1">
        <v>71</v>
      </c>
      <c r="AV103" s="1">
        <v>149</v>
      </c>
      <c r="AW103" s="6">
        <v>0.47651006711409394</v>
      </c>
      <c r="AX103" s="1">
        <v>72</v>
      </c>
      <c r="AY103" s="1">
        <v>149</v>
      </c>
      <c r="AZ103" s="6">
        <v>0.48322147651006714</v>
      </c>
      <c r="BA103" s="1">
        <v>56</v>
      </c>
      <c r="BB103" s="1">
        <v>149</v>
      </c>
      <c r="BC103" s="6">
        <v>0.37583892617449666</v>
      </c>
      <c r="BD103" s="1">
        <v>165</v>
      </c>
      <c r="BE103" s="1">
        <v>273</v>
      </c>
      <c r="BF103" s="6">
        <v>0.60439560439560436</v>
      </c>
      <c r="BG103" s="1">
        <v>153</v>
      </c>
      <c r="BH103" s="1">
        <v>273</v>
      </c>
      <c r="BI103" s="6">
        <v>0.56043956043956045</v>
      </c>
      <c r="BJ103" s="1">
        <v>131</v>
      </c>
      <c r="BK103" s="1">
        <v>273</v>
      </c>
      <c r="BL103" s="6">
        <v>0.47985347985347987</v>
      </c>
    </row>
    <row r="104" spans="1:64" hidden="1" x14ac:dyDescent="0.2">
      <c r="A104" s="2" t="s">
        <v>23</v>
      </c>
      <c r="B104" s="2" t="s">
        <v>24</v>
      </c>
      <c r="C104" s="2" t="s">
        <v>935</v>
      </c>
      <c r="D104" s="2" t="s">
        <v>936</v>
      </c>
      <c r="E104" s="2" t="str">
        <f t="shared" si="3"/>
        <v>zzzz</v>
      </c>
      <c r="F104" s="2">
        <f>IFERROR(VLOOKUP(C104,'[1]2017'!$C$2:$N$1876,11,FALSE),"")</f>
        <v>75</v>
      </c>
      <c r="G104" s="2">
        <f>IFERROR(VLOOKUP(C104,'[1]2017'!$C$2:$N$1876,12,FALSE),"")</f>
        <v>1022</v>
      </c>
      <c r="H104" s="2">
        <f t="shared" si="4"/>
        <v>7.3385518590998039E-2</v>
      </c>
      <c r="J104" s="12">
        <f t="shared" si="5"/>
        <v>1215</v>
      </c>
      <c r="T104" s="1">
        <v>184</v>
      </c>
      <c r="U104" s="1">
        <v>242</v>
      </c>
      <c r="V104" s="6">
        <v>0.76033057851239672</v>
      </c>
      <c r="W104" s="1">
        <v>191</v>
      </c>
      <c r="X104" s="1">
        <v>243</v>
      </c>
      <c r="Y104" s="6">
        <v>0.78600823045267487</v>
      </c>
      <c r="Z104" s="1">
        <v>171</v>
      </c>
      <c r="AA104" s="1">
        <v>242</v>
      </c>
      <c r="AB104" s="6">
        <v>0.70661157024793386</v>
      </c>
      <c r="AC104" s="1">
        <v>221</v>
      </c>
      <c r="AD104" s="1">
        <v>248</v>
      </c>
      <c r="AE104" s="6">
        <v>0.8911290322580645</v>
      </c>
      <c r="AF104" s="1">
        <v>205</v>
      </c>
      <c r="AG104" s="1">
        <v>249</v>
      </c>
      <c r="AH104" s="6">
        <v>0.82329317269076308</v>
      </c>
      <c r="AI104" s="1">
        <v>198</v>
      </c>
      <c r="AJ104" s="1">
        <v>248</v>
      </c>
      <c r="AK104" s="6">
        <v>0.79838709677419351</v>
      </c>
      <c r="AL104" s="1">
        <v>209</v>
      </c>
      <c r="AM104" s="1">
        <v>253</v>
      </c>
      <c r="AN104" s="6">
        <v>0.82608695652173914</v>
      </c>
      <c r="AO104" s="1">
        <v>186</v>
      </c>
      <c r="AP104" s="1">
        <v>253</v>
      </c>
      <c r="AQ104" s="6">
        <v>0.7351778656126482</v>
      </c>
      <c r="AR104" s="1">
        <v>175</v>
      </c>
      <c r="AS104" s="1">
        <v>253</v>
      </c>
      <c r="AT104" s="6">
        <v>0.69169960474308301</v>
      </c>
      <c r="AU104" s="1">
        <v>186</v>
      </c>
      <c r="AV104" s="1">
        <v>225</v>
      </c>
      <c r="AW104" s="6">
        <v>0.82666666666666666</v>
      </c>
      <c r="AX104" s="1">
        <v>159</v>
      </c>
      <c r="AY104" s="1">
        <v>225</v>
      </c>
      <c r="AZ104" s="6">
        <v>0.70666666666666667</v>
      </c>
      <c r="BA104" s="1">
        <v>150</v>
      </c>
      <c r="BB104" s="1">
        <v>225</v>
      </c>
      <c r="BC104" s="6">
        <v>0.66666666666666663</v>
      </c>
      <c r="BD104" s="1">
        <v>800</v>
      </c>
      <c r="BE104" s="1">
        <v>968</v>
      </c>
      <c r="BF104" s="6">
        <v>0.82644628099173556</v>
      </c>
      <c r="BG104" s="1">
        <v>741</v>
      </c>
      <c r="BH104" s="1">
        <v>970</v>
      </c>
      <c r="BI104" s="6">
        <v>0.76391752577319583</v>
      </c>
      <c r="BJ104" s="1">
        <v>694</v>
      </c>
      <c r="BK104" s="1">
        <v>968</v>
      </c>
      <c r="BL104" s="6">
        <v>0.71694214876033058</v>
      </c>
    </row>
    <row r="105" spans="1:64" hidden="1" x14ac:dyDescent="0.2">
      <c r="A105" s="2" t="s">
        <v>23</v>
      </c>
      <c r="B105" s="2" t="s">
        <v>24</v>
      </c>
      <c r="C105" s="2" t="s">
        <v>937</v>
      </c>
      <c r="D105" s="2" t="s">
        <v>938</v>
      </c>
      <c r="E105" s="2" t="str">
        <f t="shared" si="3"/>
        <v>zzzz</v>
      </c>
      <c r="F105" s="2">
        <f>IFERROR(VLOOKUP(C105,'[1]2017'!$C$2:$N$1876,11,FALSE),"")</f>
        <v>35</v>
      </c>
      <c r="G105" s="2">
        <f>IFERROR(VLOOKUP(C105,'[1]2017'!$C$2:$N$1876,12,FALSE),"")</f>
        <v>1163</v>
      </c>
      <c r="H105" s="2">
        <f t="shared" si="4"/>
        <v>3.0094582975064489E-2</v>
      </c>
      <c r="J105" s="12">
        <f t="shared" si="5"/>
        <v>1215</v>
      </c>
      <c r="T105" s="1">
        <v>239</v>
      </c>
      <c r="U105" s="1">
        <v>274</v>
      </c>
      <c r="V105" s="6">
        <v>0.87226277372262773</v>
      </c>
      <c r="W105" s="1">
        <v>229</v>
      </c>
      <c r="X105" s="1">
        <v>279</v>
      </c>
      <c r="Y105" s="6">
        <v>0.82078853046594979</v>
      </c>
      <c r="Z105" s="1">
        <v>213</v>
      </c>
      <c r="AA105" s="1">
        <v>273</v>
      </c>
      <c r="AB105" s="6">
        <v>0.78021978021978022</v>
      </c>
      <c r="AC105" s="1">
        <v>256</v>
      </c>
      <c r="AD105" s="1">
        <v>285</v>
      </c>
      <c r="AE105" s="6">
        <v>0.89824561403508774</v>
      </c>
      <c r="AF105" s="1">
        <v>234</v>
      </c>
      <c r="AG105" s="1">
        <v>286</v>
      </c>
      <c r="AH105" s="6">
        <v>0.81818181818181823</v>
      </c>
      <c r="AI105" s="1">
        <v>221</v>
      </c>
      <c r="AJ105" s="1">
        <v>285</v>
      </c>
      <c r="AK105" s="6">
        <v>0.77543859649122804</v>
      </c>
      <c r="AL105" s="1">
        <v>264</v>
      </c>
      <c r="AM105" s="1">
        <v>295</v>
      </c>
      <c r="AN105" s="6">
        <v>0.89491525423728813</v>
      </c>
      <c r="AO105" s="1">
        <v>198</v>
      </c>
      <c r="AP105" s="1">
        <v>257</v>
      </c>
      <c r="AQ105" s="6">
        <v>0.77042801556420237</v>
      </c>
      <c r="AR105" s="1">
        <v>195</v>
      </c>
      <c r="AS105" s="1">
        <v>256</v>
      </c>
      <c r="AT105" s="6">
        <v>0.76171875</v>
      </c>
      <c r="AU105" s="1">
        <v>251</v>
      </c>
      <c r="AV105" s="1">
        <v>275</v>
      </c>
      <c r="AW105" s="6">
        <v>0.91272727272727272</v>
      </c>
      <c r="AX105" s="1">
        <v>255</v>
      </c>
      <c r="AY105" s="1">
        <v>275</v>
      </c>
      <c r="AZ105" s="6">
        <v>0.92727272727272725</v>
      </c>
      <c r="BA105" s="1">
        <v>242</v>
      </c>
      <c r="BB105" s="1">
        <v>275</v>
      </c>
      <c r="BC105" s="6">
        <v>0.88</v>
      </c>
      <c r="BD105" s="1">
        <v>1010</v>
      </c>
      <c r="BE105" s="1">
        <v>1129</v>
      </c>
      <c r="BF105" s="6">
        <v>0.89459698848538527</v>
      </c>
      <c r="BG105" s="1">
        <v>916</v>
      </c>
      <c r="BH105" s="1">
        <v>1097</v>
      </c>
      <c r="BI105" s="6">
        <v>0.83500455788514127</v>
      </c>
      <c r="BJ105" s="1">
        <v>871</v>
      </c>
      <c r="BK105" s="1">
        <v>1089</v>
      </c>
      <c r="BL105" s="6">
        <v>0.79981634527089074</v>
      </c>
    </row>
    <row r="106" spans="1:64" x14ac:dyDescent="0.2">
      <c r="A106" s="2" t="s">
        <v>23</v>
      </c>
      <c r="B106" s="2" t="s">
        <v>24</v>
      </c>
      <c r="C106" s="2" t="s">
        <v>939</v>
      </c>
      <c r="D106" s="2" t="s">
        <v>940</v>
      </c>
      <c r="E106" s="2" t="str">
        <f t="shared" si="3"/>
        <v>Eagle Elementary School</v>
      </c>
      <c r="F106" s="2">
        <f>IFERROR(VLOOKUP(C106,'[1]2017'!$C$2:$N$1876,11,FALSE),"")</f>
        <v>24</v>
      </c>
      <c r="G106" s="2">
        <f>IFERROR(VLOOKUP(C106,'[1]2017'!$C$2:$N$1876,12,FALSE),"")</f>
        <v>412</v>
      </c>
      <c r="H106" s="2">
        <f t="shared" si="4"/>
        <v>5.8252427184466021E-2</v>
      </c>
      <c r="I106" s="6">
        <v>0.890625</v>
      </c>
      <c r="J106" s="12">
        <f t="shared" si="5"/>
        <v>31</v>
      </c>
      <c r="K106" s="1">
        <v>62</v>
      </c>
      <c r="L106" s="1">
        <v>77</v>
      </c>
      <c r="M106" s="6">
        <v>0.80519480519480524</v>
      </c>
      <c r="N106" s="1">
        <v>68</v>
      </c>
      <c r="O106" s="1">
        <v>79</v>
      </c>
      <c r="P106" s="6">
        <v>0.86075949367088611</v>
      </c>
      <c r="Q106" s="1">
        <v>60</v>
      </c>
      <c r="R106" s="1">
        <v>77</v>
      </c>
      <c r="S106" s="6">
        <v>0.77922077922077926</v>
      </c>
      <c r="BD106" s="1">
        <v>121</v>
      </c>
      <c r="BE106" s="1">
        <v>141</v>
      </c>
      <c r="BF106" s="6">
        <v>0.85815602836879434</v>
      </c>
      <c r="BG106" s="1">
        <v>126</v>
      </c>
      <c r="BH106" s="1">
        <v>144</v>
      </c>
      <c r="BI106" s="6">
        <v>0.875</v>
      </c>
      <c r="BJ106" s="1">
        <v>117</v>
      </c>
      <c r="BK106" s="1">
        <v>141</v>
      </c>
      <c r="BL106" s="6">
        <v>0.82978723404255317</v>
      </c>
    </row>
    <row r="107" spans="1:64" hidden="1" x14ac:dyDescent="0.2">
      <c r="A107" s="2" t="s">
        <v>23</v>
      </c>
      <c r="B107" s="2" t="s">
        <v>24</v>
      </c>
      <c r="C107" s="2" t="s">
        <v>941</v>
      </c>
      <c r="D107" s="2" t="s">
        <v>942</v>
      </c>
      <c r="E107" s="2" t="str">
        <f t="shared" si="3"/>
        <v>zzzz</v>
      </c>
      <c r="F107" s="2">
        <f>IFERROR(VLOOKUP(C107,'[1]2017'!$C$2:$N$1876,11,FALSE),"")</f>
        <v>20</v>
      </c>
      <c r="G107" s="2">
        <f>IFERROR(VLOOKUP(C107,'[1]2017'!$C$2:$N$1876,12,FALSE),"")</f>
        <v>821</v>
      </c>
      <c r="H107" s="2">
        <f t="shared" si="4"/>
        <v>2.4360535931790498E-2</v>
      </c>
      <c r="I107" s="6">
        <v>0.84666666666666668</v>
      </c>
      <c r="J107" s="12">
        <f t="shared" si="5"/>
        <v>67</v>
      </c>
      <c r="K107" s="1">
        <v>136</v>
      </c>
      <c r="L107" s="1">
        <v>152</v>
      </c>
      <c r="M107" s="6">
        <v>0.89473684210526316</v>
      </c>
      <c r="N107" s="1">
        <v>142</v>
      </c>
      <c r="O107" s="1">
        <v>153</v>
      </c>
      <c r="P107" s="6">
        <v>0.92810457516339873</v>
      </c>
      <c r="Q107" s="1">
        <v>131</v>
      </c>
      <c r="R107" s="1">
        <v>152</v>
      </c>
      <c r="S107" s="6">
        <v>0.86184210526315785</v>
      </c>
      <c r="BD107" s="1">
        <v>268</v>
      </c>
      <c r="BE107" s="1">
        <v>302</v>
      </c>
      <c r="BF107" s="6">
        <v>0.88741721854304634</v>
      </c>
      <c r="BG107" s="1">
        <v>280</v>
      </c>
      <c r="BH107" s="1">
        <v>306</v>
      </c>
      <c r="BI107" s="6">
        <v>0.91503267973856206</v>
      </c>
      <c r="BJ107" s="1">
        <v>258</v>
      </c>
      <c r="BK107" s="1">
        <v>302</v>
      </c>
      <c r="BL107" s="6">
        <v>0.85430463576158944</v>
      </c>
    </row>
    <row r="108" spans="1:64" x14ac:dyDescent="0.2">
      <c r="A108" s="2" t="s">
        <v>23</v>
      </c>
      <c r="B108" s="2" t="s">
        <v>24</v>
      </c>
      <c r="C108" s="2" t="s">
        <v>943</v>
      </c>
      <c r="D108" s="2" t="s">
        <v>944</v>
      </c>
      <c r="E108" s="2" t="str">
        <f t="shared" si="3"/>
        <v>Union Elementary School</v>
      </c>
      <c r="F108" s="2">
        <f>IFERROR(VLOOKUP(C108,'[1]2017'!$C$2:$N$1876,11,FALSE),"")</f>
        <v>23</v>
      </c>
      <c r="G108" s="2">
        <f>IFERROR(VLOOKUP(C108,'[1]2017'!$C$2:$N$1876,12,FALSE),"")</f>
        <v>645</v>
      </c>
      <c r="H108" s="2">
        <f t="shared" si="4"/>
        <v>3.565891472868217E-2</v>
      </c>
      <c r="I108" s="6">
        <v>0.91304347826086951</v>
      </c>
      <c r="J108" s="12">
        <f t="shared" si="5"/>
        <v>23</v>
      </c>
      <c r="K108" s="1">
        <v>112</v>
      </c>
      <c r="L108" s="1">
        <v>121</v>
      </c>
      <c r="M108" s="6">
        <v>0.92561983471074383</v>
      </c>
      <c r="N108" s="1">
        <v>113</v>
      </c>
      <c r="O108" s="1">
        <v>123</v>
      </c>
      <c r="P108" s="6">
        <v>0.91869918699186992</v>
      </c>
      <c r="Q108" s="1">
        <v>107</v>
      </c>
      <c r="R108" s="1">
        <v>121</v>
      </c>
      <c r="S108" s="6">
        <v>0.88429752066115708</v>
      </c>
      <c r="BD108" s="1">
        <v>223</v>
      </c>
      <c r="BE108" s="1">
        <v>236</v>
      </c>
      <c r="BF108" s="6">
        <v>0.94491525423728817</v>
      </c>
      <c r="BG108" s="1">
        <v>220</v>
      </c>
      <c r="BH108" s="1">
        <v>238</v>
      </c>
      <c r="BI108" s="6">
        <v>0.92436974789915971</v>
      </c>
      <c r="BJ108" s="1">
        <v>212</v>
      </c>
      <c r="BK108" s="1">
        <v>236</v>
      </c>
      <c r="BL108" s="6">
        <v>0.89830508474576276</v>
      </c>
    </row>
    <row r="109" spans="1:64" x14ac:dyDescent="0.2">
      <c r="A109" s="2" t="s">
        <v>23</v>
      </c>
      <c r="B109" s="2" t="s">
        <v>24</v>
      </c>
      <c r="C109" s="2" t="s">
        <v>945</v>
      </c>
      <c r="D109" s="2" t="s">
        <v>946</v>
      </c>
      <c r="E109" s="2" t="str">
        <f t="shared" si="3"/>
        <v>Stonegate Elementary</v>
      </c>
      <c r="F109" s="2">
        <f>IFERROR(VLOOKUP(C109,'[1]2017'!$C$2:$N$1876,11,FALSE),"")</f>
        <v>30</v>
      </c>
      <c r="G109" s="2">
        <f>IFERROR(VLOOKUP(C109,'[1]2017'!$C$2:$N$1876,12,FALSE),"")</f>
        <v>502</v>
      </c>
      <c r="H109" s="2">
        <f t="shared" si="4"/>
        <v>5.9760956175298807E-2</v>
      </c>
      <c r="I109" s="6">
        <v>0.60784313725490191</v>
      </c>
      <c r="J109" s="12">
        <f t="shared" si="5"/>
        <v>455</v>
      </c>
      <c r="K109" s="1">
        <v>93</v>
      </c>
      <c r="L109" s="1">
        <v>104</v>
      </c>
      <c r="M109" s="6">
        <v>0.89423076923076927</v>
      </c>
      <c r="N109" s="1">
        <v>84</v>
      </c>
      <c r="O109" s="1">
        <v>104</v>
      </c>
      <c r="P109" s="6">
        <v>0.80769230769230771</v>
      </c>
      <c r="Q109" s="1">
        <v>82</v>
      </c>
      <c r="R109" s="1">
        <v>104</v>
      </c>
      <c r="S109" s="6">
        <v>0.78846153846153844</v>
      </c>
      <c r="BD109" s="1">
        <v>170</v>
      </c>
      <c r="BE109" s="1">
        <v>206</v>
      </c>
      <c r="BF109" s="6">
        <v>0.82524271844660191</v>
      </c>
      <c r="BG109" s="1">
        <v>157</v>
      </c>
      <c r="BH109" s="1">
        <v>207</v>
      </c>
      <c r="BI109" s="6">
        <v>0.75845410628019327</v>
      </c>
      <c r="BJ109" s="1">
        <v>144</v>
      </c>
      <c r="BK109" s="1">
        <v>206</v>
      </c>
      <c r="BL109" s="6">
        <v>0.69902912621359226</v>
      </c>
    </row>
    <row r="110" spans="1:64" hidden="1" x14ac:dyDescent="0.2">
      <c r="A110" s="2" t="s">
        <v>23</v>
      </c>
      <c r="B110" s="2" t="s">
        <v>24</v>
      </c>
      <c r="C110" s="2" t="s">
        <v>947</v>
      </c>
      <c r="D110" s="2" t="s">
        <v>948</v>
      </c>
      <c r="E110" s="2" t="str">
        <f t="shared" si="3"/>
        <v>zzzz</v>
      </c>
      <c r="F110" s="2">
        <f>IFERROR(VLOOKUP(C110,'[1]2017'!$C$2:$N$1876,11,FALSE),"")</f>
        <v>9</v>
      </c>
      <c r="G110" s="2">
        <f>IFERROR(VLOOKUP(C110,'[1]2017'!$C$2:$N$1876,12,FALSE),"")</f>
        <v>431</v>
      </c>
      <c r="H110" s="2">
        <f t="shared" si="4"/>
        <v>2.0881670533642691E-2</v>
      </c>
      <c r="I110" s="6">
        <v>0.85915492957746475</v>
      </c>
      <c r="J110" s="12">
        <f t="shared" si="5"/>
        <v>52</v>
      </c>
      <c r="K110" s="1">
        <v>63</v>
      </c>
      <c r="L110" s="1">
        <v>69</v>
      </c>
      <c r="M110" s="6">
        <v>0.91304347826086951</v>
      </c>
      <c r="N110" s="1">
        <v>62</v>
      </c>
      <c r="O110" s="1">
        <v>70</v>
      </c>
      <c r="P110" s="6">
        <v>0.88571428571428568</v>
      </c>
      <c r="Q110" s="1">
        <v>59</v>
      </c>
      <c r="R110" s="1">
        <v>69</v>
      </c>
      <c r="S110" s="6">
        <v>0.85507246376811596</v>
      </c>
      <c r="BD110" s="1">
        <v>128</v>
      </c>
      <c r="BE110" s="1">
        <v>140</v>
      </c>
      <c r="BF110" s="6">
        <v>0.91428571428571426</v>
      </c>
      <c r="BG110" s="1">
        <v>129</v>
      </c>
      <c r="BH110" s="1">
        <v>142</v>
      </c>
      <c r="BI110" s="6">
        <v>0.90845070422535212</v>
      </c>
      <c r="BJ110" s="1">
        <v>120</v>
      </c>
      <c r="BK110" s="1">
        <v>140</v>
      </c>
      <c r="BL110" s="6">
        <v>0.8571428571428571</v>
      </c>
    </row>
    <row r="111" spans="1:64" x14ac:dyDescent="0.2">
      <c r="A111" s="2" t="s">
        <v>25</v>
      </c>
      <c r="B111" s="2" t="s">
        <v>26</v>
      </c>
      <c r="C111" s="2" t="s">
        <v>949</v>
      </c>
      <c r="D111" s="2" t="s">
        <v>950</v>
      </c>
      <c r="E111" s="2" t="str">
        <f t="shared" si="3"/>
        <v>Perry Worth Elementary School</v>
      </c>
      <c r="F111" s="2">
        <f>IFERROR(VLOOKUP(C111,'[1]2017'!$C$2:$N$1876,11,FALSE),"")</f>
        <v>98</v>
      </c>
      <c r="G111" s="2">
        <f>IFERROR(VLOOKUP(C111,'[1]2017'!$C$2:$N$1876,12,FALSE),"")</f>
        <v>373</v>
      </c>
      <c r="H111" s="2">
        <f t="shared" si="4"/>
        <v>0.26273458445040215</v>
      </c>
      <c r="I111" s="6">
        <v>0.765625</v>
      </c>
      <c r="J111" s="12">
        <f t="shared" si="5"/>
        <v>156</v>
      </c>
      <c r="K111" s="1">
        <v>56</v>
      </c>
      <c r="L111" s="1">
        <v>71</v>
      </c>
      <c r="M111" s="6">
        <v>0.78873239436619713</v>
      </c>
      <c r="N111" s="1">
        <v>60</v>
      </c>
      <c r="O111" s="1">
        <v>71</v>
      </c>
      <c r="P111" s="6">
        <v>0.84507042253521125</v>
      </c>
      <c r="Q111" s="1">
        <v>54</v>
      </c>
      <c r="R111" s="1">
        <v>71</v>
      </c>
      <c r="S111" s="6">
        <v>0.76056338028169013</v>
      </c>
      <c r="T111" s="1">
        <v>38</v>
      </c>
      <c r="U111" s="1">
        <v>54</v>
      </c>
      <c r="V111" s="6">
        <v>0.70370370370370372</v>
      </c>
      <c r="W111" s="1">
        <v>48</v>
      </c>
      <c r="X111" s="1">
        <v>54</v>
      </c>
      <c r="Y111" s="6">
        <v>0.88888888888888884</v>
      </c>
      <c r="Z111" s="1">
        <v>37</v>
      </c>
      <c r="AA111" s="1">
        <v>54</v>
      </c>
      <c r="AB111" s="6">
        <v>0.68518518518518523</v>
      </c>
      <c r="BD111" s="1">
        <v>150</v>
      </c>
      <c r="BE111" s="1">
        <v>189</v>
      </c>
      <c r="BF111" s="6">
        <v>0.79365079365079361</v>
      </c>
      <c r="BG111" s="1">
        <v>161</v>
      </c>
      <c r="BH111" s="1">
        <v>189</v>
      </c>
      <c r="BI111" s="6">
        <v>0.85185185185185186</v>
      </c>
      <c r="BJ111" s="1">
        <v>140</v>
      </c>
      <c r="BK111" s="1">
        <v>189</v>
      </c>
      <c r="BL111" s="6">
        <v>0.7407407407407407</v>
      </c>
    </row>
    <row r="112" spans="1:64" hidden="1" x14ac:dyDescent="0.2">
      <c r="A112" s="2" t="s">
        <v>25</v>
      </c>
      <c r="B112" s="2" t="s">
        <v>26</v>
      </c>
      <c r="C112" s="2" t="s">
        <v>951</v>
      </c>
      <c r="D112" s="2" t="s">
        <v>952</v>
      </c>
      <c r="E112" s="2" t="str">
        <f t="shared" si="3"/>
        <v>zzzz</v>
      </c>
      <c r="F112" s="2">
        <f>IFERROR(VLOOKUP(C112,'[1]2017'!$C$2:$N$1876,11,FALSE),"")</f>
        <v>310</v>
      </c>
      <c r="G112" s="2">
        <f>IFERROR(VLOOKUP(C112,'[1]2017'!$C$2:$N$1876,12,FALSE),"")</f>
        <v>788</v>
      </c>
      <c r="H112" s="2">
        <f t="shared" si="4"/>
        <v>0.39340101522842641</v>
      </c>
      <c r="J112" s="12">
        <f t="shared" si="5"/>
        <v>1215</v>
      </c>
      <c r="AC112" s="1">
        <v>186</v>
      </c>
      <c r="AD112" s="1">
        <v>282</v>
      </c>
      <c r="AE112" s="6">
        <v>0.65957446808510634</v>
      </c>
      <c r="AF112" s="1">
        <v>182</v>
      </c>
      <c r="AG112" s="1">
        <v>282</v>
      </c>
      <c r="AH112" s="6">
        <v>0.64539007092198586</v>
      </c>
      <c r="AI112" s="1">
        <v>154</v>
      </c>
      <c r="AJ112" s="1">
        <v>281</v>
      </c>
      <c r="AK112" s="6">
        <v>0.54804270462633453</v>
      </c>
      <c r="AL112" s="1">
        <v>158</v>
      </c>
      <c r="AM112" s="1">
        <v>248</v>
      </c>
      <c r="AN112" s="6">
        <v>0.63709677419354838</v>
      </c>
      <c r="AO112" s="1">
        <v>133</v>
      </c>
      <c r="AP112" s="1">
        <v>248</v>
      </c>
      <c r="AQ112" s="6">
        <v>0.53629032258064513</v>
      </c>
      <c r="AR112" s="1">
        <v>119</v>
      </c>
      <c r="AS112" s="1">
        <v>248</v>
      </c>
      <c r="AT112" s="6">
        <v>0.47983870967741937</v>
      </c>
      <c r="AU112" s="1">
        <v>160</v>
      </c>
      <c r="AV112" s="1">
        <v>254</v>
      </c>
      <c r="AW112" s="6">
        <v>0.62992125984251968</v>
      </c>
      <c r="AX112" s="1">
        <v>160</v>
      </c>
      <c r="AY112" s="1">
        <v>255</v>
      </c>
      <c r="AZ112" s="6">
        <v>0.62745098039215685</v>
      </c>
      <c r="BA112" s="1">
        <v>137</v>
      </c>
      <c r="BB112" s="1">
        <v>254</v>
      </c>
      <c r="BC112" s="6">
        <v>0.53937007874015752</v>
      </c>
      <c r="BD112" s="1">
        <v>504</v>
      </c>
      <c r="BE112" s="1">
        <v>784</v>
      </c>
      <c r="BF112" s="6">
        <v>0.6428571428571429</v>
      </c>
      <c r="BG112" s="1">
        <v>475</v>
      </c>
      <c r="BH112" s="1">
        <v>785</v>
      </c>
      <c r="BI112" s="6">
        <v>0.60509554140127386</v>
      </c>
      <c r="BJ112" s="1">
        <v>410</v>
      </c>
      <c r="BK112" s="1">
        <v>783</v>
      </c>
      <c r="BL112" s="6">
        <v>0.52362707535121333</v>
      </c>
    </row>
    <row r="113" spans="1:64" x14ac:dyDescent="0.2">
      <c r="A113" s="2" t="s">
        <v>25</v>
      </c>
      <c r="B113" s="2" t="s">
        <v>26</v>
      </c>
      <c r="C113" s="2" t="s">
        <v>953</v>
      </c>
      <c r="D113" s="2" t="s">
        <v>954</v>
      </c>
      <c r="E113" s="2" t="str">
        <f t="shared" si="3"/>
        <v>Central Elementary School</v>
      </c>
      <c r="F113" s="2">
        <f>IFERROR(VLOOKUP(C113,'[1]2017'!$C$2:$N$1876,11,FALSE),"")</f>
        <v>85</v>
      </c>
      <c r="G113" s="2">
        <f>IFERROR(VLOOKUP(C113,'[1]2017'!$C$2:$N$1876,12,FALSE),"")</f>
        <v>348</v>
      </c>
      <c r="H113" s="2">
        <f t="shared" si="4"/>
        <v>0.2442528735632184</v>
      </c>
      <c r="I113" s="6">
        <v>0.67307692307692313</v>
      </c>
      <c r="J113" s="12">
        <f t="shared" si="5"/>
        <v>316</v>
      </c>
      <c r="K113" s="1">
        <v>46</v>
      </c>
      <c r="L113" s="1">
        <v>57</v>
      </c>
      <c r="M113" s="6">
        <v>0.80701754385964908</v>
      </c>
      <c r="N113" s="1">
        <v>47</v>
      </c>
      <c r="O113" s="1">
        <v>57</v>
      </c>
      <c r="P113" s="6">
        <v>0.82456140350877194</v>
      </c>
      <c r="Q113" s="1">
        <v>42</v>
      </c>
      <c r="R113" s="1">
        <v>57</v>
      </c>
      <c r="S113" s="6">
        <v>0.73684210526315785</v>
      </c>
      <c r="T113" s="1">
        <v>43</v>
      </c>
      <c r="U113" s="1">
        <v>56</v>
      </c>
      <c r="V113" s="6">
        <v>0.7678571428571429</v>
      </c>
      <c r="W113" s="1">
        <v>45</v>
      </c>
      <c r="X113" s="1">
        <v>57</v>
      </c>
      <c r="Y113" s="6">
        <v>0.78947368421052633</v>
      </c>
      <c r="Z113" s="1">
        <v>39</v>
      </c>
      <c r="AA113" s="1">
        <v>56</v>
      </c>
      <c r="AB113" s="6">
        <v>0.6964285714285714</v>
      </c>
      <c r="BD113" s="1">
        <v>132</v>
      </c>
      <c r="BE113" s="1">
        <v>165</v>
      </c>
      <c r="BF113" s="6">
        <v>0.8</v>
      </c>
      <c r="BG113" s="1">
        <v>130</v>
      </c>
      <c r="BH113" s="1">
        <v>167</v>
      </c>
      <c r="BI113" s="6">
        <v>0.77844311377245512</v>
      </c>
      <c r="BJ113" s="1">
        <v>116</v>
      </c>
      <c r="BK113" s="1">
        <v>165</v>
      </c>
      <c r="BL113" s="6">
        <v>0.70303030303030301</v>
      </c>
    </row>
    <row r="114" spans="1:64" x14ac:dyDescent="0.2">
      <c r="A114" s="2" t="s">
        <v>25</v>
      </c>
      <c r="B114" s="2" t="s">
        <v>26</v>
      </c>
      <c r="C114" s="2" t="s">
        <v>955</v>
      </c>
      <c r="D114" s="2" t="s">
        <v>956</v>
      </c>
      <c r="E114" s="2" t="str">
        <f t="shared" si="3"/>
        <v>Harney Elementary School</v>
      </c>
      <c r="F114" s="2">
        <f>IFERROR(VLOOKUP(C114,'[1]2017'!$C$2:$N$1876,11,FALSE),"")</f>
        <v>215</v>
      </c>
      <c r="G114" s="2">
        <f>IFERROR(VLOOKUP(C114,'[1]2017'!$C$2:$N$1876,12,FALSE),"")</f>
        <v>503</v>
      </c>
      <c r="H114" s="2">
        <f t="shared" si="4"/>
        <v>0.42743538767395628</v>
      </c>
      <c r="I114" s="6">
        <v>0.56818181818181823</v>
      </c>
      <c r="J114" s="12">
        <f t="shared" si="5"/>
        <v>548</v>
      </c>
      <c r="K114" s="1">
        <v>49</v>
      </c>
      <c r="L114" s="1">
        <v>79</v>
      </c>
      <c r="M114" s="6">
        <v>0.620253164556962</v>
      </c>
      <c r="N114" s="1">
        <v>31</v>
      </c>
      <c r="O114" s="1">
        <v>79</v>
      </c>
      <c r="P114" s="6">
        <v>0.39240506329113922</v>
      </c>
      <c r="Q114" s="1">
        <v>27</v>
      </c>
      <c r="R114" s="1">
        <v>79</v>
      </c>
      <c r="S114" s="6">
        <v>0.34177215189873417</v>
      </c>
      <c r="T114" s="1">
        <v>50</v>
      </c>
      <c r="U114" s="1">
        <v>87</v>
      </c>
      <c r="V114" s="6">
        <v>0.57471264367816088</v>
      </c>
      <c r="W114" s="1">
        <v>64</v>
      </c>
      <c r="X114" s="1">
        <v>87</v>
      </c>
      <c r="Y114" s="6">
        <v>0.73563218390804597</v>
      </c>
      <c r="Z114" s="1">
        <v>49</v>
      </c>
      <c r="AA114" s="1">
        <v>86</v>
      </c>
      <c r="AB114" s="6">
        <v>0.56976744186046513</v>
      </c>
      <c r="BD114" s="1">
        <v>171</v>
      </c>
      <c r="BE114" s="1">
        <v>258</v>
      </c>
      <c r="BF114" s="6">
        <v>0.66279069767441856</v>
      </c>
      <c r="BG114" s="1">
        <v>151</v>
      </c>
      <c r="BH114" s="1">
        <v>258</v>
      </c>
      <c r="BI114" s="6">
        <v>0.5852713178294574</v>
      </c>
      <c r="BJ114" s="1">
        <v>126</v>
      </c>
      <c r="BK114" s="1">
        <v>253</v>
      </c>
      <c r="BL114" s="6">
        <v>0.49802371541501977</v>
      </c>
    </row>
    <row r="115" spans="1:64" x14ac:dyDescent="0.2">
      <c r="A115" s="2" t="s">
        <v>25</v>
      </c>
      <c r="B115" s="2" t="s">
        <v>26</v>
      </c>
      <c r="C115" s="2" t="s">
        <v>957</v>
      </c>
      <c r="D115" s="2" t="s">
        <v>958</v>
      </c>
      <c r="E115" s="2" t="str">
        <f t="shared" si="3"/>
        <v>Hattie B Stokes Elementary School</v>
      </c>
      <c r="F115" s="2">
        <f>IFERROR(VLOOKUP(C115,'[1]2017'!$C$2:$N$1876,11,FALSE),"")</f>
        <v>285</v>
      </c>
      <c r="G115" s="2">
        <f>IFERROR(VLOOKUP(C115,'[1]2017'!$C$2:$N$1876,12,FALSE),"")</f>
        <v>446</v>
      </c>
      <c r="H115" s="2">
        <f t="shared" si="4"/>
        <v>0.63901345291479816</v>
      </c>
      <c r="I115" s="6">
        <v>0.45070422535211269</v>
      </c>
      <c r="J115" s="12">
        <f t="shared" si="5"/>
        <v>817</v>
      </c>
      <c r="K115" s="1">
        <v>33</v>
      </c>
      <c r="L115" s="1">
        <v>64</v>
      </c>
      <c r="M115" s="6">
        <v>0.515625</v>
      </c>
      <c r="N115" s="1">
        <v>35</v>
      </c>
      <c r="O115" s="1">
        <v>63</v>
      </c>
      <c r="P115" s="6">
        <v>0.55555555555555558</v>
      </c>
      <c r="Q115" s="1">
        <v>26</v>
      </c>
      <c r="R115" s="1">
        <v>63</v>
      </c>
      <c r="S115" s="6">
        <v>0.41269841269841268</v>
      </c>
      <c r="T115" s="1">
        <v>37</v>
      </c>
      <c r="U115" s="1">
        <v>71</v>
      </c>
      <c r="V115" s="6">
        <v>0.52112676056338025</v>
      </c>
      <c r="W115" s="1">
        <v>41</v>
      </c>
      <c r="X115" s="1">
        <v>66</v>
      </c>
      <c r="Y115" s="6">
        <v>0.62121212121212122</v>
      </c>
      <c r="Z115" s="1">
        <v>26</v>
      </c>
      <c r="AA115" s="1">
        <v>66</v>
      </c>
      <c r="AB115" s="6">
        <v>0.39393939393939392</v>
      </c>
      <c r="BD115" s="1">
        <v>110</v>
      </c>
      <c r="BE115" s="1">
        <v>206</v>
      </c>
      <c r="BF115" s="6">
        <v>0.53398058252427183</v>
      </c>
      <c r="BG115" s="1">
        <v>117</v>
      </c>
      <c r="BH115" s="1">
        <v>204</v>
      </c>
      <c r="BI115" s="6">
        <v>0.57352941176470584</v>
      </c>
      <c r="BJ115" s="1">
        <v>84</v>
      </c>
      <c r="BK115" s="1">
        <v>200</v>
      </c>
      <c r="BL115" s="6">
        <v>0.42</v>
      </c>
    </row>
    <row r="116" spans="1:64" hidden="1" x14ac:dyDescent="0.2">
      <c r="A116" s="2" t="s">
        <v>27</v>
      </c>
      <c r="B116" s="2" t="s">
        <v>28</v>
      </c>
      <c r="C116" s="2" t="s">
        <v>959</v>
      </c>
      <c r="D116" s="2" t="s">
        <v>960</v>
      </c>
      <c r="E116" s="2" t="str">
        <f t="shared" si="3"/>
        <v>zzzz</v>
      </c>
      <c r="F116" s="2">
        <f>IFERROR(VLOOKUP(C116,'[1]2017'!$C$2:$N$1876,11,FALSE),"")</f>
        <v>162</v>
      </c>
      <c r="G116" s="2">
        <f>IFERROR(VLOOKUP(C116,'[1]2017'!$C$2:$N$1876,12,FALSE),"")</f>
        <v>278</v>
      </c>
      <c r="H116" s="2">
        <f t="shared" si="4"/>
        <v>0.58273381294964033</v>
      </c>
      <c r="J116" s="12">
        <f t="shared" si="5"/>
        <v>1215</v>
      </c>
      <c r="T116" s="1">
        <v>81</v>
      </c>
      <c r="U116" s="1">
        <v>140</v>
      </c>
      <c r="V116" s="6">
        <v>0.57857142857142863</v>
      </c>
      <c r="W116" s="1">
        <v>107</v>
      </c>
      <c r="X116" s="1">
        <v>140</v>
      </c>
      <c r="Y116" s="6">
        <v>0.76428571428571423</v>
      </c>
      <c r="Z116" s="1">
        <v>74</v>
      </c>
      <c r="AA116" s="1">
        <v>140</v>
      </c>
      <c r="AB116" s="6">
        <v>0.52857142857142858</v>
      </c>
      <c r="AC116" s="1">
        <v>95</v>
      </c>
      <c r="AD116" s="1">
        <v>133</v>
      </c>
      <c r="AE116" s="6">
        <v>0.7142857142857143</v>
      </c>
      <c r="AF116" s="1">
        <v>101</v>
      </c>
      <c r="AG116" s="1">
        <v>133</v>
      </c>
      <c r="AH116" s="6">
        <v>0.75939849624060152</v>
      </c>
      <c r="AI116" s="1">
        <v>88</v>
      </c>
      <c r="AJ116" s="1">
        <v>133</v>
      </c>
      <c r="AK116" s="6">
        <v>0.66165413533834583</v>
      </c>
      <c r="BD116" s="1">
        <v>176</v>
      </c>
      <c r="BE116" s="1">
        <v>273</v>
      </c>
      <c r="BF116" s="6">
        <v>0.64468864468864473</v>
      </c>
      <c r="BG116" s="1">
        <v>208</v>
      </c>
      <c r="BH116" s="1">
        <v>273</v>
      </c>
      <c r="BI116" s="6">
        <v>0.76190476190476186</v>
      </c>
      <c r="BJ116" s="1">
        <v>162</v>
      </c>
      <c r="BK116" s="1">
        <v>273</v>
      </c>
      <c r="BL116" s="6">
        <v>0.59340659340659341</v>
      </c>
    </row>
    <row r="117" spans="1:64" x14ac:dyDescent="0.2">
      <c r="A117" s="2" t="s">
        <v>27</v>
      </c>
      <c r="B117" s="2" t="s">
        <v>28</v>
      </c>
      <c r="C117" s="2" t="s">
        <v>961</v>
      </c>
      <c r="D117" s="2" t="s">
        <v>962</v>
      </c>
      <c r="E117" s="2" t="str">
        <f t="shared" si="3"/>
        <v>Van Buren Elementary School</v>
      </c>
      <c r="F117" s="2">
        <f>IFERROR(VLOOKUP(C117,'[1]2017'!$C$2:$N$1876,11,FALSE),"")</f>
        <v>112</v>
      </c>
      <c r="G117" s="2">
        <f>IFERROR(VLOOKUP(C117,'[1]2017'!$C$2:$N$1876,12,FALSE),"")</f>
        <v>219</v>
      </c>
      <c r="H117" s="2">
        <f t="shared" si="4"/>
        <v>0.51141552511415522</v>
      </c>
      <c r="I117" s="6">
        <v>0.36585365853658536</v>
      </c>
      <c r="J117" s="12">
        <f t="shared" si="5"/>
        <v>956</v>
      </c>
      <c r="K117" s="1">
        <v>27</v>
      </c>
      <c r="L117" s="1">
        <v>32</v>
      </c>
      <c r="M117" s="6">
        <v>0.84375</v>
      </c>
      <c r="N117" s="1">
        <v>24</v>
      </c>
      <c r="O117" s="1">
        <v>32</v>
      </c>
      <c r="P117" s="6">
        <v>0.75</v>
      </c>
      <c r="Q117" s="1">
        <v>24</v>
      </c>
      <c r="R117" s="1">
        <v>32</v>
      </c>
      <c r="S117" s="6">
        <v>0.75</v>
      </c>
      <c r="BD117" s="1">
        <v>48</v>
      </c>
      <c r="BE117" s="1">
        <v>73</v>
      </c>
      <c r="BF117" s="6">
        <v>0.65753424657534243</v>
      </c>
      <c r="BG117" s="1">
        <v>40</v>
      </c>
      <c r="BH117" s="1">
        <v>73</v>
      </c>
      <c r="BI117" s="6">
        <v>0.54794520547945202</v>
      </c>
      <c r="BJ117" s="1">
        <v>39</v>
      </c>
      <c r="BK117" s="1">
        <v>73</v>
      </c>
      <c r="BL117" s="6">
        <v>0.53424657534246578</v>
      </c>
    </row>
    <row r="118" spans="1:64" x14ac:dyDescent="0.2">
      <c r="A118" s="2" t="s">
        <v>27</v>
      </c>
      <c r="B118" s="2" t="s">
        <v>28</v>
      </c>
      <c r="C118" s="2" t="s">
        <v>963</v>
      </c>
      <c r="D118" s="2" t="s">
        <v>964</v>
      </c>
      <c r="E118" s="2" t="str">
        <f t="shared" si="3"/>
        <v>Helmsburg Elementary School</v>
      </c>
      <c r="F118" s="2">
        <f>IFERROR(VLOOKUP(C118,'[1]2017'!$C$2:$N$1876,11,FALSE),"")</f>
        <v>129</v>
      </c>
      <c r="G118" s="2">
        <f>IFERROR(VLOOKUP(C118,'[1]2017'!$C$2:$N$1876,12,FALSE),"")</f>
        <v>222</v>
      </c>
      <c r="H118" s="2">
        <f t="shared" si="4"/>
        <v>0.58108108108108103</v>
      </c>
      <c r="I118" s="6">
        <v>0.64864864864864868</v>
      </c>
      <c r="J118" s="12">
        <f t="shared" si="5"/>
        <v>366</v>
      </c>
      <c r="K118" s="1">
        <v>26</v>
      </c>
      <c r="L118" s="1">
        <v>39</v>
      </c>
      <c r="M118" s="6">
        <v>0.66666666666666663</v>
      </c>
      <c r="N118" s="1">
        <v>28</v>
      </c>
      <c r="O118" s="1">
        <v>39</v>
      </c>
      <c r="P118" s="6">
        <v>0.71794871794871795</v>
      </c>
      <c r="Q118" s="1">
        <v>25</v>
      </c>
      <c r="R118" s="1">
        <v>39</v>
      </c>
      <c r="S118" s="6">
        <v>0.64102564102564108</v>
      </c>
      <c r="BD118" s="1">
        <v>55</v>
      </c>
      <c r="BE118" s="1">
        <v>76</v>
      </c>
      <c r="BF118" s="6">
        <v>0.72368421052631582</v>
      </c>
      <c r="BG118" s="1">
        <v>54</v>
      </c>
      <c r="BH118" s="1">
        <v>76</v>
      </c>
      <c r="BI118" s="6">
        <v>0.71052631578947367</v>
      </c>
      <c r="BJ118" s="1">
        <v>49</v>
      </c>
      <c r="BK118" s="1">
        <v>76</v>
      </c>
      <c r="BL118" s="6">
        <v>0.64473684210526316</v>
      </c>
    </row>
    <row r="119" spans="1:64" x14ac:dyDescent="0.2">
      <c r="A119" s="2" t="s">
        <v>27</v>
      </c>
      <c r="B119" s="2" t="s">
        <v>28</v>
      </c>
      <c r="C119" s="2" t="s">
        <v>965</v>
      </c>
      <c r="D119" s="2" t="s">
        <v>966</v>
      </c>
      <c r="E119" s="2" t="str">
        <f t="shared" si="3"/>
        <v>Sprunica Elementary School</v>
      </c>
      <c r="F119" s="2">
        <f>IFERROR(VLOOKUP(C119,'[1]2017'!$C$2:$N$1876,11,FALSE),"")</f>
        <v>172</v>
      </c>
      <c r="G119" s="2">
        <f>IFERROR(VLOOKUP(C119,'[1]2017'!$C$2:$N$1876,12,FALSE),"")</f>
        <v>303</v>
      </c>
      <c r="H119" s="2">
        <f t="shared" si="4"/>
        <v>0.56765676567656764</v>
      </c>
      <c r="I119" s="6">
        <v>0.61290322580645162</v>
      </c>
      <c r="J119" s="12">
        <f t="shared" si="5"/>
        <v>443</v>
      </c>
      <c r="K119" s="1">
        <v>30</v>
      </c>
      <c r="L119" s="1">
        <v>44</v>
      </c>
      <c r="M119" s="6">
        <v>0.68181818181818177</v>
      </c>
      <c r="N119" s="1">
        <v>26</v>
      </c>
      <c r="O119" s="1">
        <v>44</v>
      </c>
      <c r="P119" s="6">
        <v>0.59090909090909094</v>
      </c>
      <c r="Q119" s="1">
        <v>24</v>
      </c>
      <c r="R119" s="1">
        <v>44</v>
      </c>
      <c r="S119" s="6">
        <v>0.54545454545454541</v>
      </c>
      <c r="BD119" s="1">
        <v>71</v>
      </c>
      <c r="BE119" s="1">
        <v>106</v>
      </c>
      <c r="BF119" s="6">
        <v>0.66981132075471694</v>
      </c>
      <c r="BG119" s="1">
        <v>68</v>
      </c>
      <c r="BH119" s="1">
        <v>106</v>
      </c>
      <c r="BI119" s="6">
        <v>0.64150943396226412</v>
      </c>
      <c r="BJ119" s="1">
        <v>62</v>
      </c>
      <c r="BK119" s="1">
        <v>106</v>
      </c>
      <c r="BL119" s="6">
        <v>0.58490566037735847</v>
      </c>
    </row>
    <row r="120" spans="1:64" hidden="1" x14ac:dyDescent="0.2">
      <c r="A120" s="2" t="s">
        <v>27</v>
      </c>
      <c r="B120" s="2" t="s">
        <v>28</v>
      </c>
      <c r="C120" s="2" t="s">
        <v>967</v>
      </c>
      <c r="D120" s="2" t="s">
        <v>968</v>
      </c>
      <c r="E120" s="2" t="str">
        <f t="shared" si="3"/>
        <v>zzzz</v>
      </c>
      <c r="F120" s="2">
        <f>IFERROR(VLOOKUP(C120,'[1]2017'!$C$2:$N$1876,11,FALSE),"")</f>
        <v>170</v>
      </c>
      <c r="G120" s="2">
        <f>IFERROR(VLOOKUP(C120,'[1]2017'!$C$2:$N$1876,12,FALSE),"")</f>
        <v>319</v>
      </c>
      <c r="H120" s="2">
        <f t="shared" si="4"/>
        <v>0.5329153605015674</v>
      </c>
      <c r="J120" s="12">
        <f t="shared" si="5"/>
        <v>1215</v>
      </c>
      <c r="AL120" s="1">
        <v>101</v>
      </c>
      <c r="AM120" s="1">
        <v>131</v>
      </c>
      <c r="AN120" s="6">
        <v>0.77099236641221369</v>
      </c>
      <c r="AO120" s="1">
        <v>89</v>
      </c>
      <c r="AP120" s="1">
        <v>142</v>
      </c>
      <c r="AQ120" s="6">
        <v>0.62676056338028174</v>
      </c>
      <c r="AR120" s="1">
        <v>80</v>
      </c>
      <c r="AS120" s="1">
        <v>131</v>
      </c>
      <c r="AT120" s="6">
        <v>0.61068702290076338</v>
      </c>
      <c r="AU120" s="1">
        <v>107</v>
      </c>
      <c r="AV120" s="1">
        <v>167</v>
      </c>
      <c r="AW120" s="6">
        <v>0.64071856287425155</v>
      </c>
      <c r="AX120" s="1">
        <v>123</v>
      </c>
      <c r="AY120" s="1">
        <v>167</v>
      </c>
      <c r="AZ120" s="6">
        <v>0.73652694610778446</v>
      </c>
      <c r="BA120" s="1">
        <v>102</v>
      </c>
      <c r="BB120" s="1">
        <v>167</v>
      </c>
      <c r="BC120" s="6">
        <v>0.6107784431137725</v>
      </c>
      <c r="BD120" s="1">
        <v>208</v>
      </c>
      <c r="BE120" s="1">
        <v>298</v>
      </c>
      <c r="BF120" s="6">
        <v>0.69798657718120805</v>
      </c>
      <c r="BG120" s="1">
        <v>212</v>
      </c>
      <c r="BH120" s="1">
        <v>309</v>
      </c>
      <c r="BI120" s="6">
        <v>0.68608414239482196</v>
      </c>
      <c r="BJ120" s="1">
        <v>182</v>
      </c>
      <c r="BK120" s="1">
        <v>298</v>
      </c>
      <c r="BL120" s="6">
        <v>0.61073825503355705</v>
      </c>
    </row>
    <row r="121" spans="1:64" hidden="1" x14ac:dyDescent="0.2">
      <c r="A121" s="2" t="s">
        <v>29</v>
      </c>
      <c r="B121" s="2" t="s">
        <v>605</v>
      </c>
      <c r="C121" s="2" t="s">
        <v>969</v>
      </c>
      <c r="D121" s="2" t="s">
        <v>970</v>
      </c>
      <c r="E121" s="2" t="str">
        <f t="shared" si="3"/>
        <v>zzzz</v>
      </c>
      <c r="F121" s="2">
        <f>IFERROR(VLOOKUP(C121,'[1]2017'!$C$2:$N$1876,11,FALSE),"")</f>
        <v>58</v>
      </c>
      <c r="G121" s="2">
        <f>IFERROR(VLOOKUP(C121,'[1]2017'!$C$2:$N$1876,12,FALSE),"")</f>
        <v>171</v>
      </c>
      <c r="H121" s="2">
        <f t="shared" si="4"/>
        <v>0.33918128654970758</v>
      </c>
      <c r="J121" s="12">
        <f t="shared" si="5"/>
        <v>1215</v>
      </c>
      <c r="AL121" s="1">
        <v>47</v>
      </c>
      <c r="AM121" s="1">
        <v>91</v>
      </c>
      <c r="AN121" s="6">
        <v>0.51648351648351654</v>
      </c>
      <c r="AO121" s="1">
        <v>38</v>
      </c>
      <c r="AP121" s="1">
        <v>91</v>
      </c>
      <c r="AQ121" s="6">
        <v>0.4175824175824176</v>
      </c>
      <c r="AR121" s="1">
        <v>37</v>
      </c>
      <c r="AS121" s="1">
        <v>91</v>
      </c>
      <c r="AT121" s="6">
        <v>0.40659340659340659</v>
      </c>
      <c r="AU121" s="1">
        <v>46</v>
      </c>
      <c r="AV121" s="1">
        <v>82</v>
      </c>
      <c r="AW121" s="6">
        <v>0.56097560975609762</v>
      </c>
      <c r="AX121" s="1">
        <v>41</v>
      </c>
      <c r="AY121" s="1">
        <v>82</v>
      </c>
      <c r="AZ121" s="6">
        <v>0.5</v>
      </c>
      <c r="BA121" s="1">
        <v>36</v>
      </c>
      <c r="BB121" s="1">
        <v>82</v>
      </c>
      <c r="BC121" s="6">
        <v>0.43902439024390244</v>
      </c>
      <c r="BD121" s="1">
        <v>93</v>
      </c>
      <c r="BE121" s="1">
        <v>173</v>
      </c>
      <c r="BF121" s="6">
        <v>0.53757225433526012</v>
      </c>
      <c r="BG121" s="1">
        <v>79</v>
      </c>
      <c r="BH121" s="1">
        <v>173</v>
      </c>
      <c r="BI121" s="6">
        <v>0.45664739884393063</v>
      </c>
      <c r="BJ121" s="1">
        <v>73</v>
      </c>
      <c r="BK121" s="1">
        <v>173</v>
      </c>
      <c r="BL121" s="6">
        <v>0.42196531791907516</v>
      </c>
    </row>
    <row r="122" spans="1:64" x14ac:dyDescent="0.2">
      <c r="A122" s="2" t="s">
        <v>29</v>
      </c>
      <c r="B122" s="2" t="s">
        <v>605</v>
      </c>
      <c r="C122" s="2" t="s">
        <v>971</v>
      </c>
      <c r="D122" s="2" t="s">
        <v>972</v>
      </c>
      <c r="E122" s="2" t="str">
        <f t="shared" si="3"/>
        <v>Carroll Elementary School</v>
      </c>
      <c r="F122" s="2">
        <f>IFERROR(VLOOKUP(C122,'[1]2017'!$C$2:$N$1876,11,FALSE),"")</f>
        <v>222</v>
      </c>
      <c r="G122" s="2">
        <f>IFERROR(VLOOKUP(C122,'[1]2017'!$C$2:$N$1876,12,FALSE),"")</f>
        <v>584</v>
      </c>
      <c r="H122" s="2">
        <f t="shared" si="4"/>
        <v>0.38013698630136988</v>
      </c>
      <c r="I122" s="6">
        <v>0.42168674698795183</v>
      </c>
      <c r="J122" s="12">
        <f t="shared" si="5"/>
        <v>862</v>
      </c>
      <c r="K122" s="1">
        <v>60</v>
      </c>
      <c r="L122" s="1">
        <v>92</v>
      </c>
      <c r="M122" s="6">
        <v>0.65217391304347827</v>
      </c>
      <c r="N122" s="1">
        <v>65</v>
      </c>
      <c r="O122" s="1">
        <v>94</v>
      </c>
      <c r="P122" s="6">
        <v>0.69148936170212771</v>
      </c>
      <c r="Q122" s="1">
        <v>54</v>
      </c>
      <c r="R122" s="1">
        <v>92</v>
      </c>
      <c r="S122" s="6">
        <v>0.58695652173913049</v>
      </c>
      <c r="T122" s="1">
        <v>63</v>
      </c>
      <c r="U122" s="1">
        <v>95</v>
      </c>
      <c r="V122" s="6">
        <v>0.66315789473684206</v>
      </c>
      <c r="W122" s="1">
        <v>58</v>
      </c>
      <c r="X122" s="1">
        <v>94</v>
      </c>
      <c r="Y122" s="6">
        <v>0.61702127659574468</v>
      </c>
      <c r="Z122" s="1">
        <v>49</v>
      </c>
      <c r="AA122" s="1">
        <v>93</v>
      </c>
      <c r="AB122" s="6">
        <v>0.5268817204301075</v>
      </c>
      <c r="AC122" s="1">
        <v>71</v>
      </c>
      <c r="AD122" s="1">
        <v>93</v>
      </c>
      <c r="AE122" s="6">
        <v>0.76344086021505375</v>
      </c>
      <c r="AF122" s="1">
        <v>59</v>
      </c>
      <c r="AG122" s="1">
        <v>93</v>
      </c>
      <c r="AH122" s="6">
        <v>0.63440860215053763</v>
      </c>
      <c r="AI122" s="1">
        <v>55</v>
      </c>
      <c r="AJ122" s="1">
        <v>93</v>
      </c>
      <c r="AK122" s="6">
        <v>0.59139784946236562</v>
      </c>
      <c r="BD122" s="1">
        <v>240</v>
      </c>
      <c r="BE122" s="1">
        <v>363</v>
      </c>
      <c r="BF122" s="6">
        <v>0.66115702479338845</v>
      </c>
      <c r="BG122" s="1">
        <v>225</v>
      </c>
      <c r="BH122" s="1">
        <v>365</v>
      </c>
      <c r="BI122" s="6">
        <v>0.61643835616438358</v>
      </c>
      <c r="BJ122" s="1">
        <v>193</v>
      </c>
      <c r="BK122" s="1">
        <v>361</v>
      </c>
      <c r="BL122" s="6">
        <v>0.53462603878116344</v>
      </c>
    </row>
    <row r="123" spans="1:64" hidden="1" x14ac:dyDescent="0.2">
      <c r="A123" s="2" t="s">
        <v>30</v>
      </c>
      <c r="B123" s="2" t="s">
        <v>31</v>
      </c>
      <c r="C123" s="2" t="s">
        <v>973</v>
      </c>
      <c r="D123" s="2" t="s">
        <v>974</v>
      </c>
      <c r="E123" s="2" t="str">
        <f t="shared" si="3"/>
        <v>zzzz</v>
      </c>
      <c r="F123" s="2">
        <f>IFERROR(VLOOKUP(C123,'[1]2017'!$C$2:$N$1876,11,FALSE),"")</f>
        <v>165</v>
      </c>
      <c r="G123" s="2">
        <f>IFERROR(VLOOKUP(C123,'[1]2017'!$C$2:$N$1876,12,FALSE),"")</f>
        <v>356</v>
      </c>
      <c r="H123" s="2">
        <f t="shared" si="4"/>
        <v>0.46348314606741575</v>
      </c>
      <c r="J123" s="12">
        <f t="shared" si="5"/>
        <v>1215</v>
      </c>
      <c r="AC123" s="1">
        <v>77</v>
      </c>
      <c r="AD123" s="1">
        <v>115</v>
      </c>
      <c r="AE123" s="6">
        <v>0.66956521739130437</v>
      </c>
      <c r="AF123" s="1">
        <v>79</v>
      </c>
      <c r="AG123" s="1">
        <v>115</v>
      </c>
      <c r="AH123" s="6">
        <v>0.68695652173913047</v>
      </c>
      <c r="AI123" s="1">
        <v>64</v>
      </c>
      <c r="AJ123" s="1">
        <v>115</v>
      </c>
      <c r="AK123" s="6">
        <v>0.55652173913043479</v>
      </c>
      <c r="AL123" s="1">
        <v>71</v>
      </c>
      <c r="AM123" s="1">
        <v>124</v>
      </c>
      <c r="AN123" s="6">
        <v>0.57258064516129037</v>
      </c>
      <c r="AO123" s="1">
        <v>59</v>
      </c>
      <c r="AP123" s="1">
        <v>124</v>
      </c>
      <c r="AQ123" s="6">
        <v>0.47580645161290325</v>
      </c>
      <c r="AR123" s="1">
        <v>52</v>
      </c>
      <c r="AS123" s="1">
        <v>124</v>
      </c>
      <c r="AT123" s="6">
        <v>0.41935483870967744</v>
      </c>
      <c r="AU123" s="1">
        <v>69</v>
      </c>
      <c r="AV123" s="1">
        <v>113</v>
      </c>
      <c r="AW123" s="6">
        <v>0.61061946902654862</v>
      </c>
      <c r="AX123" s="1">
        <v>59</v>
      </c>
      <c r="AY123" s="1">
        <v>112</v>
      </c>
      <c r="AZ123" s="6">
        <v>0.5267857142857143</v>
      </c>
      <c r="BA123" s="1">
        <v>52</v>
      </c>
      <c r="BB123" s="1">
        <v>112</v>
      </c>
      <c r="BC123" s="6">
        <v>0.4642857142857143</v>
      </c>
      <c r="BD123" s="1">
        <v>217</v>
      </c>
      <c r="BE123" s="1">
        <v>352</v>
      </c>
      <c r="BF123" s="6">
        <v>0.61647727272727271</v>
      </c>
      <c r="BG123" s="1">
        <v>197</v>
      </c>
      <c r="BH123" s="1">
        <v>351</v>
      </c>
      <c r="BI123" s="6">
        <v>0.56125356125356129</v>
      </c>
      <c r="BJ123" s="1">
        <v>168</v>
      </c>
      <c r="BK123" s="1">
        <v>351</v>
      </c>
      <c r="BL123" s="6">
        <v>0.47863247863247865</v>
      </c>
    </row>
    <row r="124" spans="1:64" x14ac:dyDescent="0.2">
      <c r="A124" s="2" t="s">
        <v>30</v>
      </c>
      <c r="B124" s="2" t="s">
        <v>31</v>
      </c>
      <c r="C124" s="2" t="s">
        <v>975</v>
      </c>
      <c r="D124" s="2" t="s">
        <v>976</v>
      </c>
      <c r="E124" s="2" t="str">
        <f t="shared" si="3"/>
        <v>Delphi Community Elementary School</v>
      </c>
      <c r="F124" s="2">
        <f>IFERROR(VLOOKUP(C124,'[1]2017'!$C$2:$N$1876,11,FALSE),"")</f>
        <v>328</v>
      </c>
      <c r="G124" s="2">
        <f>IFERROR(VLOOKUP(C124,'[1]2017'!$C$2:$N$1876,12,FALSE),"")</f>
        <v>625</v>
      </c>
      <c r="H124" s="2">
        <f t="shared" si="4"/>
        <v>0.52480000000000004</v>
      </c>
      <c r="I124" s="6">
        <v>0.58823529411764708</v>
      </c>
      <c r="J124" s="12">
        <f t="shared" si="5"/>
        <v>500</v>
      </c>
      <c r="K124" s="1">
        <v>68</v>
      </c>
      <c r="L124" s="1">
        <v>108</v>
      </c>
      <c r="M124" s="6">
        <v>0.62962962962962965</v>
      </c>
      <c r="N124" s="1">
        <v>79</v>
      </c>
      <c r="O124" s="1">
        <v>109</v>
      </c>
      <c r="P124" s="6">
        <v>0.72477064220183485</v>
      </c>
      <c r="Q124" s="1">
        <v>64</v>
      </c>
      <c r="R124" s="1">
        <v>108</v>
      </c>
      <c r="S124" s="6">
        <v>0.59259259259259256</v>
      </c>
      <c r="T124" s="1">
        <v>74</v>
      </c>
      <c r="U124" s="1">
        <v>102</v>
      </c>
      <c r="V124" s="6">
        <v>0.72549019607843135</v>
      </c>
      <c r="W124" s="1">
        <v>87</v>
      </c>
      <c r="X124" s="1">
        <v>102</v>
      </c>
      <c r="Y124" s="6">
        <v>0.8529411764705882</v>
      </c>
      <c r="Z124" s="1">
        <v>71</v>
      </c>
      <c r="AA124" s="1">
        <v>101</v>
      </c>
      <c r="AB124" s="6">
        <v>0.70297029702970293</v>
      </c>
      <c r="BD124" s="1">
        <v>218</v>
      </c>
      <c r="BE124" s="1">
        <v>312</v>
      </c>
      <c r="BF124" s="6">
        <v>0.69871794871794868</v>
      </c>
      <c r="BG124" s="1">
        <v>230</v>
      </c>
      <c r="BH124" s="1">
        <v>314</v>
      </c>
      <c r="BI124" s="6">
        <v>0.73248407643312097</v>
      </c>
      <c r="BJ124" s="1">
        <v>195</v>
      </c>
      <c r="BK124" s="1">
        <v>311</v>
      </c>
      <c r="BL124" s="6">
        <v>0.62700964630225076</v>
      </c>
    </row>
    <row r="125" spans="1:64" hidden="1" x14ac:dyDescent="0.2">
      <c r="A125" s="2" t="s">
        <v>32</v>
      </c>
      <c r="B125" s="2" t="s">
        <v>33</v>
      </c>
      <c r="C125" s="2" t="s">
        <v>977</v>
      </c>
      <c r="D125" s="2" t="s">
        <v>978</v>
      </c>
      <c r="E125" s="2" t="str">
        <f t="shared" si="3"/>
        <v>zzzz</v>
      </c>
      <c r="F125" s="2">
        <f>IFERROR(VLOOKUP(C125,'[1]2017'!$C$2:$N$1876,11,FALSE),"")</f>
        <v>165</v>
      </c>
      <c r="G125" s="2">
        <f>IFERROR(VLOOKUP(C125,'[1]2017'!$C$2:$N$1876,12,FALSE),"")</f>
        <v>429</v>
      </c>
      <c r="H125" s="2">
        <f t="shared" si="4"/>
        <v>0.38461538461538464</v>
      </c>
      <c r="J125" s="12">
        <f t="shared" si="5"/>
        <v>1215</v>
      </c>
      <c r="AL125" s="1">
        <v>51</v>
      </c>
      <c r="AM125" s="1">
        <v>77</v>
      </c>
      <c r="AN125" s="6">
        <v>0.66233766233766234</v>
      </c>
      <c r="AO125" s="1">
        <v>43</v>
      </c>
      <c r="AP125" s="1">
        <v>77</v>
      </c>
      <c r="AQ125" s="6">
        <v>0.55844155844155841</v>
      </c>
      <c r="AR125" s="1">
        <v>36</v>
      </c>
      <c r="AS125" s="1">
        <v>77</v>
      </c>
      <c r="AT125" s="6">
        <v>0.46753246753246752</v>
      </c>
      <c r="AU125" s="1">
        <v>38</v>
      </c>
      <c r="AV125" s="1">
        <v>78</v>
      </c>
      <c r="AW125" s="6">
        <v>0.48717948717948717</v>
      </c>
      <c r="AX125" s="1">
        <v>45</v>
      </c>
      <c r="AY125" s="1">
        <v>78</v>
      </c>
      <c r="AZ125" s="6">
        <v>0.57692307692307687</v>
      </c>
      <c r="BA125" s="1">
        <v>33</v>
      </c>
      <c r="BB125" s="1">
        <v>78</v>
      </c>
      <c r="BC125" s="6">
        <v>0.42307692307692307</v>
      </c>
      <c r="BD125" s="1">
        <v>89</v>
      </c>
      <c r="BE125" s="1">
        <v>155</v>
      </c>
      <c r="BF125" s="6">
        <v>0.5741935483870968</v>
      </c>
      <c r="BG125" s="1">
        <v>88</v>
      </c>
      <c r="BH125" s="1">
        <v>155</v>
      </c>
      <c r="BI125" s="6">
        <v>0.56774193548387097</v>
      </c>
      <c r="BJ125" s="1">
        <v>69</v>
      </c>
      <c r="BK125" s="1">
        <v>155</v>
      </c>
      <c r="BL125" s="6">
        <v>0.44516129032258067</v>
      </c>
    </row>
    <row r="126" spans="1:64" x14ac:dyDescent="0.2">
      <c r="A126" s="2" t="s">
        <v>32</v>
      </c>
      <c r="B126" s="2" t="s">
        <v>33</v>
      </c>
      <c r="C126" s="2" t="s">
        <v>979</v>
      </c>
      <c r="D126" s="2" t="s">
        <v>980</v>
      </c>
      <c r="E126" s="2" t="str">
        <f t="shared" si="3"/>
        <v>Pioneer Elementary School</v>
      </c>
      <c r="F126" s="2">
        <f>IFERROR(VLOOKUP(C126,'[1]2017'!$C$2:$N$1876,11,FALSE),"")</f>
        <v>221</v>
      </c>
      <c r="G126" s="2">
        <f>IFERROR(VLOOKUP(C126,'[1]2017'!$C$2:$N$1876,12,FALSE),"")</f>
        <v>482</v>
      </c>
      <c r="H126" s="2">
        <f t="shared" si="4"/>
        <v>0.45850622406639002</v>
      </c>
      <c r="I126" s="6">
        <v>0.42857142857142855</v>
      </c>
      <c r="J126" s="12">
        <f t="shared" si="5"/>
        <v>854</v>
      </c>
      <c r="K126" s="1">
        <v>26</v>
      </c>
      <c r="L126" s="1">
        <v>69</v>
      </c>
      <c r="M126" s="6">
        <v>0.37681159420289856</v>
      </c>
      <c r="N126" s="1">
        <v>26</v>
      </c>
      <c r="O126" s="1">
        <v>69</v>
      </c>
      <c r="P126" s="6">
        <v>0.37681159420289856</v>
      </c>
      <c r="Q126" s="1">
        <v>18</v>
      </c>
      <c r="R126" s="1">
        <v>69</v>
      </c>
      <c r="S126" s="6">
        <v>0.2608695652173913</v>
      </c>
      <c r="T126" s="1">
        <v>38</v>
      </c>
      <c r="U126" s="1">
        <v>68</v>
      </c>
      <c r="V126" s="6">
        <v>0.55882352941176472</v>
      </c>
      <c r="W126" s="1">
        <v>34</v>
      </c>
      <c r="X126" s="1">
        <v>68</v>
      </c>
      <c r="Y126" s="6">
        <v>0.5</v>
      </c>
      <c r="Z126" s="1">
        <v>28</v>
      </c>
      <c r="AA126" s="1">
        <v>68</v>
      </c>
      <c r="AB126" s="6">
        <v>0.41176470588235292</v>
      </c>
      <c r="AC126" s="1">
        <v>50</v>
      </c>
      <c r="AD126" s="1">
        <v>75</v>
      </c>
      <c r="AE126" s="6">
        <v>0.66666666666666663</v>
      </c>
      <c r="AF126" s="1">
        <v>45</v>
      </c>
      <c r="AG126" s="1">
        <v>75</v>
      </c>
      <c r="AH126" s="6">
        <v>0.6</v>
      </c>
      <c r="AI126" s="1">
        <v>38</v>
      </c>
      <c r="AJ126" s="1">
        <v>75</v>
      </c>
      <c r="AK126" s="6">
        <v>0.50666666666666671</v>
      </c>
      <c r="BD126" s="1">
        <v>148</v>
      </c>
      <c r="BE126" s="1">
        <v>282</v>
      </c>
      <c r="BF126" s="6">
        <v>0.52482269503546097</v>
      </c>
      <c r="BG126" s="1">
        <v>149</v>
      </c>
      <c r="BH126" s="1">
        <v>282</v>
      </c>
      <c r="BI126" s="6">
        <v>0.52836879432624118</v>
      </c>
      <c r="BJ126" s="1">
        <v>114</v>
      </c>
      <c r="BK126" s="1">
        <v>282</v>
      </c>
      <c r="BL126" s="6">
        <v>0.40425531914893614</v>
      </c>
    </row>
    <row r="127" spans="1:64" x14ac:dyDescent="0.2">
      <c r="A127" s="2" t="s">
        <v>34</v>
      </c>
      <c r="B127" s="2" t="s">
        <v>35</v>
      </c>
      <c r="C127" s="2" t="s">
        <v>981</v>
      </c>
      <c r="D127" s="2" t="s">
        <v>982</v>
      </c>
      <c r="E127" s="2" t="str">
        <f t="shared" si="3"/>
        <v>Galveston Elementary School</v>
      </c>
      <c r="F127" s="2">
        <f>IFERROR(VLOOKUP(C127,'[1]2017'!$C$2:$N$1876,11,FALSE),"")</f>
        <v>107</v>
      </c>
      <c r="G127" s="2">
        <f>IFERROR(VLOOKUP(C127,'[1]2017'!$C$2:$N$1876,12,FALSE),"")</f>
        <v>299</v>
      </c>
      <c r="H127" s="2">
        <f t="shared" si="4"/>
        <v>0.35785953177257523</v>
      </c>
      <c r="J127" s="12">
        <f t="shared" si="5"/>
        <v>1215</v>
      </c>
      <c r="K127" s="1">
        <v>54</v>
      </c>
      <c r="L127" s="1">
        <v>86</v>
      </c>
      <c r="M127" s="6">
        <v>0.62790697674418605</v>
      </c>
      <c r="N127" s="1">
        <v>59</v>
      </c>
      <c r="O127" s="1">
        <v>86</v>
      </c>
      <c r="P127" s="6">
        <v>0.68604651162790697</v>
      </c>
      <c r="Q127" s="1">
        <v>47</v>
      </c>
      <c r="R127" s="1">
        <v>86</v>
      </c>
      <c r="S127" s="6">
        <v>0.54651162790697672</v>
      </c>
      <c r="T127" s="1">
        <v>54</v>
      </c>
      <c r="U127" s="1">
        <v>100</v>
      </c>
      <c r="V127" s="6">
        <v>0.54</v>
      </c>
      <c r="W127" s="1">
        <v>52</v>
      </c>
      <c r="X127" s="1">
        <v>100</v>
      </c>
      <c r="Y127" s="6">
        <v>0.52</v>
      </c>
      <c r="Z127" s="1">
        <v>40</v>
      </c>
      <c r="AA127" s="1">
        <v>99</v>
      </c>
      <c r="AB127" s="6">
        <v>0.40404040404040403</v>
      </c>
      <c r="AC127" s="1">
        <v>66</v>
      </c>
      <c r="AD127" s="1">
        <v>106</v>
      </c>
      <c r="AE127" s="6">
        <v>0.62264150943396224</v>
      </c>
      <c r="AF127" s="1">
        <v>66</v>
      </c>
      <c r="AG127" s="1">
        <v>106</v>
      </c>
      <c r="AH127" s="6">
        <v>0.62264150943396224</v>
      </c>
      <c r="AI127" s="1">
        <v>54</v>
      </c>
      <c r="AJ127" s="1">
        <v>106</v>
      </c>
      <c r="AK127" s="6">
        <v>0.50943396226415094</v>
      </c>
      <c r="AL127" s="1" t="s">
        <v>734</v>
      </c>
      <c r="AM127" s="1" t="s">
        <v>734</v>
      </c>
      <c r="AN127" s="6" t="s">
        <v>734</v>
      </c>
      <c r="AO127" s="1" t="s">
        <v>734</v>
      </c>
      <c r="AP127" s="1" t="s">
        <v>734</v>
      </c>
      <c r="AQ127" s="6" t="s">
        <v>734</v>
      </c>
      <c r="AR127" s="1" t="s">
        <v>734</v>
      </c>
      <c r="AS127" s="1" t="s">
        <v>734</v>
      </c>
      <c r="AT127" s="6" t="s">
        <v>734</v>
      </c>
      <c r="BD127" s="1">
        <v>174</v>
      </c>
      <c r="BE127" s="1">
        <v>293</v>
      </c>
      <c r="BF127" s="6">
        <v>0.59385665529010234</v>
      </c>
      <c r="BG127" s="1">
        <v>177</v>
      </c>
      <c r="BH127" s="1">
        <v>293</v>
      </c>
      <c r="BI127" s="6">
        <v>0.60409556313993173</v>
      </c>
      <c r="BJ127" s="1">
        <v>141</v>
      </c>
      <c r="BK127" s="1">
        <v>292</v>
      </c>
      <c r="BL127" s="6">
        <v>0.48287671232876711</v>
      </c>
    </row>
    <row r="128" spans="1:64" hidden="1" x14ac:dyDescent="0.2">
      <c r="A128" s="2" t="s">
        <v>34</v>
      </c>
      <c r="B128" s="2" t="s">
        <v>35</v>
      </c>
      <c r="C128" s="2" t="s">
        <v>983</v>
      </c>
      <c r="D128" s="2" t="s">
        <v>984</v>
      </c>
      <c r="E128" s="2" t="str">
        <f t="shared" si="3"/>
        <v>zzzz</v>
      </c>
      <c r="F128" s="2">
        <f>IFERROR(VLOOKUP(C128,'[1]2017'!$C$2:$N$1876,11,FALSE),"")</f>
        <v>205</v>
      </c>
      <c r="G128" s="2">
        <f>IFERROR(VLOOKUP(C128,'[1]2017'!$C$2:$N$1876,12,FALSE),"")</f>
        <v>668</v>
      </c>
      <c r="H128" s="2">
        <f t="shared" si="4"/>
        <v>0.30688622754491018</v>
      </c>
      <c r="J128" s="12">
        <f t="shared" si="5"/>
        <v>1215</v>
      </c>
      <c r="AL128" s="1">
        <v>45</v>
      </c>
      <c r="AM128" s="1">
        <v>91</v>
      </c>
      <c r="AN128" s="6">
        <v>0.49450549450549453</v>
      </c>
      <c r="AO128" s="1">
        <v>35</v>
      </c>
      <c r="AP128" s="1">
        <v>92</v>
      </c>
      <c r="AQ128" s="6">
        <v>0.38043478260869568</v>
      </c>
      <c r="AR128" s="1">
        <v>30</v>
      </c>
      <c r="AS128" s="1">
        <v>89</v>
      </c>
      <c r="AT128" s="6">
        <v>0.33707865168539325</v>
      </c>
      <c r="AU128" s="1">
        <v>76</v>
      </c>
      <c r="AV128" s="1">
        <v>109</v>
      </c>
      <c r="AW128" s="6">
        <v>0.69724770642201839</v>
      </c>
      <c r="AX128" s="1">
        <v>64</v>
      </c>
      <c r="AY128" s="1">
        <v>107</v>
      </c>
      <c r="AZ128" s="6">
        <v>0.59813084112149528</v>
      </c>
      <c r="BA128" s="1">
        <v>62</v>
      </c>
      <c r="BB128" s="1">
        <v>107</v>
      </c>
      <c r="BC128" s="6">
        <v>0.57943925233644855</v>
      </c>
      <c r="BD128" s="1">
        <v>121</v>
      </c>
      <c r="BE128" s="1">
        <v>200</v>
      </c>
      <c r="BF128" s="6">
        <v>0.60499999999999998</v>
      </c>
      <c r="BG128" s="1">
        <v>99</v>
      </c>
      <c r="BH128" s="1">
        <v>199</v>
      </c>
      <c r="BI128" s="6">
        <v>0.49748743718592964</v>
      </c>
      <c r="BJ128" s="1">
        <v>92</v>
      </c>
      <c r="BK128" s="1">
        <v>196</v>
      </c>
      <c r="BL128" s="6">
        <v>0.46938775510204084</v>
      </c>
    </row>
    <row r="129" spans="1:64" x14ac:dyDescent="0.2">
      <c r="A129" s="2" t="s">
        <v>34</v>
      </c>
      <c r="B129" s="2" t="s">
        <v>35</v>
      </c>
      <c r="C129" s="2" t="s">
        <v>985</v>
      </c>
      <c r="D129" s="2" t="s">
        <v>986</v>
      </c>
      <c r="E129" s="2" t="str">
        <f t="shared" si="3"/>
        <v>Thompson Elementary School</v>
      </c>
      <c r="F129" s="2">
        <f>IFERROR(VLOOKUP(C129,'[1]2017'!$C$2:$N$1876,11,FALSE),"")</f>
        <v>182</v>
      </c>
      <c r="G129" s="2">
        <f>IFERROR(VLOOKUP(C129,'[1]2017'!$C$2:$N$1876,12,FALSE),"")</f>
        <v>372</v>
      </c>
      <c r="H129" s="2">
        <f t="shared" si="4"/>
        <v>0.489247311827957</v>
      </c>
      <c r="I129" s="6">
        <v>0.51724137931034486</v>
      </c>
      <c r="J129" s="12">
        <f t="shared" si="5"/>
        <v>664</v>
      </c>
      <c r="BD129" s="1">
        <v>67</v>
      </c>
      <c r="BE129" s="1">
        <v>87</v>
      </c>
      <c r="BF129" s="6">
        <v>0.77011494252873558</v>
      </c>
      <c r="BG129" s="1">
        <v>48</v>
      </c>
      <c r="BH129" s="1">
        <v>87</v>
      </c>
      <c r="BI129" s="6">
        <v>0.55172413793103448</v>
      </c>
      <c r="BJ129" s="1">
        <v>45</v>
      </c>
      <c r="BK129" s="1">
        <v>87</v>
      </c>
      <c r="BL129" s="6">
        <v>0.51724137931034486</v>
      </c>
    </row>
    <row r="130" spans="1:64" hidden="1" x14ac:dyDescent="0.2">
      <c r="A130" s="2" t="s">
        <v>36</v>
      </c>
      <c r="B130" s="2" t="s">
        <v>37</v>
      </c>
      <c r="C130" s="2" t="s">
        <v>987</v>
      </c>
      <c r="D130" s="2" t="s">
        <v>988</v>
      </c>
      <c r="E130" s="2" t="str">
        <f t="shared" si="3"/>
        <v>zzzz</v>
      </c>
      <c r="F130" s="2">
        <f>IFERROR(VLOOKUP(C130,'[1]2017'!$C$2:$N$1876,11,FALSE),"")</f>
        <v>264</v>
      </c>
      <c r="G130" s="2">
        <f>IFERROR(VLOOKUP(C130,'[1]2017'!$C$2:$N$1876,12,FALSE),"")</f>
        <v>490</v>
      </c>
      <c r="H130" s="2">
        <f t="shared" si="4"/>
        <v>0.53877551020408165</v>
      </c>
      <c r="J130" s="12">
        <f t="shared" si="5"/>
        <v>1215</v>
      </c>
      <c r="AC130" s="1">
        <v>104</v>
      </c>
      <c r="AD130" s="1">
        <v>163</v>
      </c>
      <c r="AE130" s="6">
        <v>0.6380368098159509</v>
      </c>
      <c r="AF130" s="1">
        <v>79</v>
      </c>
      <c r="AG130" s="1">
        <v>161</v>
      </c>
      <c r="AH130" s="6">
        <v>0.49068322981366458</v>
      </c>
      <c r="AI130" s="1">
        <v>72</v>
      </c>
      <c r="AJ130" s="1">
        <v>161</v>
      </c>
      <c r="AK130" s="6">
        <v>0.44720496894409939</v>
      </c>
      <c r="AL130" s="1">
        <v>100</v>
      </c>
      <c r="AM130" s="1">
        <v>164</v>
      </c>
      <c r="AN130" s="6">
        <v>0.6097560975609756</v>
      </c>
      <c r="AO130" s="1">
        <v>58</v>
      </c>
      <c r="AP130" s="1">
        <v>164</v>
      </c>
      <c r="AQ130" s="6">
        <v>0.35365853658536583</v>
      </c>
      <c r="AR130" s="1">
        <v>55</v>
      </c>
      <c r="AS130" s="1">
        <v>164</v>
      </c>
      <c r="AT130" s="6">
        <v>0.33536585365853661</v>
      </c>
      <c r="AU130" s="1">
        <v>90</v>
      </c>
      <c r="AV130" s="1">
        <v>146</v>
      </c>
      <c r="AW130" s="6">
        <v>0.61643835616438358</v>
      </c>
      <c r="AX130" s="1">
        <v>75</v>
      </c>
      <c r="AY130" s="1">
        <v>146</v>
      </c>
      <c r="AZ130" s="6">
        <v>0.51369863013698636</v>
      </c>
      <c r="BA130" s="1">
        <v>64</v>
      </c>
      <c r="BB130" s="1">
        <v>146</v>
      </c>
      <c r="BC130" s="6">
        <v>0.43835616438356162</v>
      </c>
      <c r="BD130" s="1">
        <v>294</v>
      </c>
      <c r="BE130" s="1">
        <v>473</v>
      </c>
      <c r="BF130" s="6">
        <v>0.62156448202959835</v>
      </c>
      <c r="BG130" s="1">
        <v>212</v>
      </c>
      <c r="BH130" s="1">
        <v>471</v>
      </c>
      <c r="BI130" s="6">
        <v>0.45010615711252655</v>
      </c>
      <c r="BJ130" s="1">
        <v>191</v>
      </c>
      <c r="BK130" s="1">
        <v>471</v>
      </c>
      <c r="BL130" s="6">
        <v>0.40552016985138006</v>
      </c>
    </row>
    <row r="131" spans="1:64" x14ac:dyDescent="0.2">
      <c r="A131" s="2" t="s">
        <v>36</v>
      </c>
      <c r="B131" s="2" t="s">
        <v>37</v>
      </c>
      <c r="C131" s="2" t="s">
        <v>989</v>
      </c>
      <c r="D131" s="2" t="s">
        <v>990</v>
      </c>
      <c r="E131" s="2" t="str">
        <f t="shared" si="3"/>
        <v>Franklin Elementary School</v>
      </c>
      <c r="F131" s="2">
        <f>IFERROR(VLOOKUP(C131,'[1]2017'!$C$2:$N$1876,11,FALSE),"")</f>
        <v>249</v>
      </c>
      <c r="G131" s="2">
        <f>IFERROR(VLOOKUP(C131,'[1]2017'!$C$2:$N$1876,12,FALSE),"")</f>
        <v>414</v>
      </c>
      <c r="H131" s="2">
        <f t="shared" si="4"/>
        <v>0.60144927536231885</v>
      </c>
      <c r="I131" s="6">
        <v>0.4264705882352941</v>
      </c>
      <c r="J131" s="12">
        <f t="shared" si="5"/>
        <v>859</v>
      </c>
      <c r="K131" s="1">
        <v>28</v>
      </c>
      <c r="L131" s="1">
        <v>69</v>
      </c>
      <c r="M131" s="6">
        <v>0.40579710144927539</v>
      </c>
      <c r="N131" s="1">
        <v>28</v>
      </c>
      <c r="O131" s="1">
        <v>69</v>
      </c>
      <c r="P131" s="6">
        <v>0.40579710144927539</v>
      </c>
      <c r="Q131" s="1">
        <v>19</v>
      </c>
      <c r="R131" s="1">
        <v>69</v>
      </c>
      <c r="S131" s="6">
        <v>0.27536231884057971</v>
      </c>
      <c r="T131" s="1">
        <v>36</v>
      </c>
      <c r="U131" s="1">
        <v>65</v>
      </c>
      <c r="V131" s="6">
        <v>0.55384615384615388</v>
      </c>
      <c r="W131" s="1">
        <v>38</v>
      </c>
      <c r="X131" s="1">
        <v>65</v>
      </c>
      <c r="Y131" s="6">
        <v>0.58461538461538465</v>
      </c>
      <c r="Z131" s="1">
        <v>27</v>
      </c>
      <c r="AA131" s="1">
        <v>65</v>
      </c>
      <c r="AB131" s="6">
        <v>0.41538461538461541</v>
      </c>
      <c r="BD131" s="1">
        <v>99</v>
      </c>
      <c r="BE131" s="1">
        <v>202</v>
      </c>
      <c r="BF131" s="6">
        <v>0.49009900990099009</v>
      </c>
      <c r="BG131" s="1">
        <v>99</v>
      </c>
      <c r="BH131" s="1">
        <v>202</v>
      </c>
      <c r="BI131" s="6">
        <v>0.49009900990099009</v>
      </c>
      <c r="BJ131" s="1">
        <v>75</v>
      </c>
      <c r="BK131" s="1">
        <v>202</v>
      </c>
      <c r="BL131" s="6">
        <v>0.37128712871287128</v>
      </c>
    </row>
    <row r="132" spans="1:64" x14ac:dyDescent="0.2">
      <c r="A132" s="2" t="s">
        <v>36</v>
      </c>
      <c r="B132" s="2" t="s">
        <v>37</v>
      </c>
      <c r="C132" s="2" t="s">
        <v>991</v>
      </c>
      <c r="D132" s="2" t="s">
        <v>992</v>
      </c>
      <c r="E132" s="2" t="str">
        <f t="shared" ref="E132:E195" si="6">IFERROR(IF(SEARCH("Elementary",D132,1)&gt;0,D132,"zzz"),"zzzz")</f>
        <v>Fairview Elementary School</v>
      </c>
      <c r="F132" s="2">
        <f>IFERROR(VLOOKUP(C132,'[1]2017'!$C$2:$N$1876,11,FALSE),"")</f>
        <v>221</v>
      </c>
      <c r="G132" s="2">
        <f>IFERROR(VLOOKUP(C132,'[1]2017'!$C$2:$N$1876,12,FALSE),"")</f>
        <v>409</v>
      </c>
      <c r="H132" s="2">
        <f t="shared" si="4"/>
        <v>0.54034229828850855</v>
      </c>
      <c r="I132" s="6">
        <v>0.41818181818181815</v>
      </c>
      <c r="J132" s="12">
        <f t="shared" si="5"/>
        <v>869</v>
      </c>
      <c r="K132" s="1">
        <v>38</v>
      </c>
      <c r="L132" s="1">
        <v>59</v>
      </c>
      <c r="M132" s="6">
        <v>0.64406779661016944</v>
      </c>
      <c r="N132" s="1">
        <v>30</v>
      </c>
      <c r="O132" s="1">
        <v>59</v>
      </c>
      <c r="P132" s="6">
        <v>0.50847457627118642</v>
      </c>
      <c r="Q132" s="1">
        <v>26</v>
      </c>
      <c r="R132" s="1">
        <v>59</v>
      </c>
      <c r="S132" s="6">
        <v>0.44067796610169491</v>
      </c>
      <c r="T132" s="1">
        <v>34</v>
      </c>
      <c r="U132" s="1">
        <v>54</v>
      </c>
      <c r="V132" s="6">
        <v>0.62962962962962965</v>
      </c>
      <c r="W132" s="1">
        <v>33</v>
      </c>
      <c r="X132" s="1">
        <v>56</v>
      </c>
      <c r="Y132" s="6">
        <v>0.5892857142857143</v>
      </c>
      <c r="Z132" s="1">
        <v>28</v>
      </c>
      <c r="AA132" s="1">
        <v>54</v>
      </c>
      <c r="AB132" s="6">
        <v>0.51851851851851849</v>
      </c>
      <c r="BD132" s="1">
        <v>107</v>
      </c>
      <c r="BE132" s="1">
        <v>168</v>
      </c>
      <c r="BF132" s="6">
        <v>0.63690476190476186</v>
      </c>
      <c r="BG132" s="1">
        <v>88</v>
      </c>
      <c r="BH132" s="1">
        <v>171</v>
      </c>
      <c r="BI132" s="6">
        <v>0.51461988304093564</v>
      </c>
      <c r="BJ132" s="1">
        <v>77</v>
      </c>
      <c r="BK132" s="1">
        <v>168</v>
      </c>
      <c r="BL132" s="6">
        <v>0.45833333333333331</v>
      </c>
    </row>
    <row r="133" spans="1:64" x14ac:dyDescent="0.2">
      <c r="A133" s="2" t="s">
        <v>36</v>
      </c>
      <c r="B133" s="2" t="s">
        <v>37</v>
      </c>
      <c r="C133" s="2" t="s">
        <v>993</v>
      </c>
      <c r="D133" s="2" t="s">
        <v>994</v>
      </c>
      <c r="E133" s="2" t="str">
        <f t="shared" si="6"/>
        <v>Landis Elementary School</v>
      </c>
      <c r="F133" s="2">
        <f>IFERROR(VLOOKUP(C133,'[1]2017'!$C$2:$N$1876,11,FALSE),"")</f>
        <v>428</v>
      </c>
      <c r="G133" s="2">
        <f>IFERROR(VLOOKUP(C133,'[1]2017'!$C$2:$N$1876,12,FALSE),"")</f>
        <v>815</v>
      </c>
      <c r="H133" s="2">
        <f t="shared" ref="H133:H196" si="7">IFERROR(F133/G133,"")</f>
        <v>0.5251533742331288</v>
      </c>
      <c r="I133" s="6">
        <v>0.39370078740157483</v>
      </c>
      <c r="J133" s="12">
        <f t="shared" ref="J133:J196" si="8">RANK(I133,$I$4:$I$1705,0)</f>
        <v>914</v>
      </c>
      <c r="K133" s="1">
        <v>71</v>
      </c>
      <c r="L133" s="1">
        <v>124</v>
      </c>
      <c r="M133" s="6">
        <v>0.57258064516129037</v>
      </c>
      <c r="N133" s="1">
        <v>65</v>
      </c>
      <c r="O133" s="1">
        <v>125</v>
      </c>
      <c r="P133" s="6">
        <v>0.52</v>
      </c>
      <c r="Q133" s="1">
        <v>55</v>
      </c>
      <c r="R133" s="1">
        <v>124</v>
      </c>
      <c r="S133" s="6">
        <v>0.44354838709677419</v>
      </c>
      <c r="T133" s="1">
        <v>61</v>
      </c>
      <c r="U133" s="1">
        <v>120</v>
      </c>
      <c r="V133" s="6">
        <v>0.5083333333333333</v>
      </c>
      <c r="W133" s="1">
        <v>45</v>
      </c>
      <c r="X133" s="1">
        <v>120</v>
      </c>
      <c r="Y133" s="6">
        <v>0.375</v>
      </c>
      <c r="Z133" s="1">
        <v>37</v>
      </c>
      <c r="AA133" s="1">
        <v>120</v>
      </c>
      <c r="AB133" s="6">
        <v>0.30833333333333335</v>
      </c>
      <c r="BD133" s="1">
        <v>207</v>
      </c>
      <c r="BE133" s="1">
        <v>371</v>
      </c>
      <c r="BF133" s="6">
        <v>0.55795148247978432</v>
      </c>
      <c r="BG133" s="1">
        <v>164</v>
      </c>
      <c r="BH133" s="1">
        <v>377</v>
      </c>
      <c r="BI133" s="6">
        <v>0.43501326259946949</v>
      </c>
      <c r="BJ133" s="1">
        <v>142</v>
      </c>
      <c r="BK133" s="1">
        <v>371</v>
      </c>
      <c r="BL133" s="6">
        <v>0.38274932614555257</v>
      </c>
    </row>
    <row r="134" spans="1:64" x14ac:dyDescent="0.2">
      <c r="A134" s="2" t="s">
        <v>36</v>
      </c>
      <c r="B134" s="2" t="s">
        <v>37</v>
      </c>
      <c r="C134" s="2" t="s">
        <v>995</v>
      </c>
      <c r="D134" s="2" t="s">
        <v>996</v>
      </c>
      <c r="E134" s="2" t="str">
        <f t="shared" si="6"/>
        <v>Columbia Elementary School</v>
      </c>
      <c r="F134" s="2">
        <f>IFERROR(VLOOKUP(C134,'[1]2017'!$C$2:$N$1876,11,FALSE),"")</f>
        <v>338</v>
      </c>
      <c r="G134" s="2">
        <f>IFERROR(VLOOKUP(C134,'[1]2017'!$C$2:$N$1876,12,FALSE),"")</f>
        <v>458</v>
      </c>
      <c r="H134" s="2">
        <f t="shared" si="7"/>
        <v>0.73799126637554591</v>
      </c>
      <c r="I134" s="6">
        <v>0.37179487179487181</v>
      </c>
      <c r="J134" s="12">
        <f t="shared" si="8"/>
        <v>947</v>
      </c>
      <c r="K134" s="1">
        <v>31</v>
      </c>
      <c r="L134" s="1">
        <v>74</v>
      </c>
      <c r="M134" s="6">
        <v>0.41891891891891891</v>
      </c>
      <c r="N134" s="1">
        <v>30</v>
      </c>
      <c r="O134" s="1">
        <v>74</v>
      </c>
      <c r="P134" s="6">
        <v>0.40540540540540543</v>
      </c>
      <c r="Q134" s="1">
        <v>24</v>
      </c>
      <c r="R134" s="1">
        <v>74</v>
      </c>
      <c r="S134" s="6">
        <v>0.32432432432432434</v>
      </c>
      <c r="T134" s="1">
        <v>28</v>
      </c>
      <c r="U134" s="1">
        <v>71</v>
      </c>
      <c r="V134" s="6">
        <v>0.39436619718309857</v>
      </c>
      <c r="W134" s="1">
        <v>36</v>
      </c>
      <c r="X134" s="1">
        <v>71</v>
      </c>
      <c r="Y134" s="6">
        <v>0.50704225352112675</v>
      </c>
      <c r="Z134" s="1">
        <v>26</v>
      </c>
      <c r="AA134" s="1">
        <v>71</v>
      </c>
      <c r="AB134" s="6">
        <v>0.36619718309859156</v>
      </c>
      <c r="BD134" s="1">
        <v>97</v>
      </c>
      <c r="BE134" s="1">
        <v>223</v>
      </c>
      <c r="BF134" s="6">
        <v>0.4349775784753363</v>
      </c>
      <c r="BG134" s="1">
        <v>104</v>
      </c>
      <c r="BH134" s="1">
        <v>224</v>
      </c>
      <c r="BI134" s="6">
        <v>0.4642857142857143</v>
      </c>
      <c r="BJ134" s="1">
        <v>79</v>
      </c>
      <c r="BK134" s="1">
        <v>223</v>
      </c>
      <c r="BL134" s="6">
        <v>0.35426008968609868</v>
      </c>
    </row>
    <row r="135" spans="1:64" hidden="1" x14ac:dyDescent="0.2">
      <c r="A135" s="2" t="s">
        <v>36</v>
      </c>
      <c r="B135" s="2" t="s">
        <v>37</v>
      </c>
      <c r="C135" s="2" t="s">
        <v>997</v>
      </c>
      <c r="D135" s="2" t="s">
        <v>998</v>
      </c>
      <c r="E135" s="2" t="str">
        <f t="shared" si="6"/>
        <v>zzzz</v>
      </c>
      <c r="F135" s="2">
        <f>IFERROR(VLOOKUP(C135,'[1]2017'!$C$2:$N$1876,11,FALSE),"")</f>
        <v>263</v>
      </c>
      <c r="G135" s="2">
        <f>IFERROR(VLOOKUP(C135,'[1]2017'!$C$2:$N$1876,12,FALSE),"")</f>
        <v>433</v>
      </c>
      <c r="H135" s="2">
        <f t="shared" si="7"/>
        <v>0.60739030023094687</v>
      </c>
      <c r="J135" s="12">
        <f t="shared" si="8"/>
        <v>1215</v>
      </c>
      <c r="AC135" s="1">
        <v>82</v>
      </c>
      <c r="AD135" s="1">
        <v>157</v>
      </c>
      <c r="AE135" s="6">
        <v>0.52229299363057324</v>
      </c>
      <c r="AF135" s="1">
        <v>81</v>
      </c>
      <c r="AG135" s="1">
        <v>159</v>
      </c>
      <c r="AH135" s="6">
        <v>0.50943396226415094</v>
      </c>
      <c r="AI135" s="1">
        <v>68</v>
      </c>
      <c r="AJ135" s="1">
        <v>157</v>
      </c>
      <c r="AK135" s="6">
        <v>0.43312101910828027</v>
      </c>
      <c r="AL135" s="1">
        <v>71</v>
      </c>
      <c r="AM135" s="1">
        <v>141</v>
      </c>
      <c r="AN135" s="6">
        <v>0.50354609929078009</v>
      </c>
      <c r="AO135" s="1">
        <v>59</v>
      </c>
      <c r="AP135" s="1">
        <v>141</v>
      </c>
      <c r="AQ135" s="6">
        <v>0.41843971631205673</v>
      </c>
      <c r="AR135" s="1">
        <v>49</v>
      </c>
      <c r="AS135" s="1">
        <v>141</v>
      </c>
      <c r="AT135" s="6">
        <v>0.3475177304964539</v>
      </c>
      <c r="AU135" s="1">
        <v>66</v>
      </c>
      <c r="AV135" s="1">
        <v>135</v>
      </c>
      <c r="AW135" s="6">
        <v>0.48888888888888887</v>
      </c>
      <c r="AX135" s="1">
        <v>81</v>
      </c>
      <c r="AY135" s="1">
        <v>137</v>
      </c>
      <c r="AZ135" s="6">
        <v>0.59124087591240881</v>
      </c>
      <c r="BA135" s="1">
        <v>54</v>
      </c>
      <c r="BB135" s="1">
        <v>135</v>
      </c>
      <c r="BC135" s="6">
        <v>0.4</v>
      </c>
      <c r="BD135" s="1">
        <v>219</v>
      </c>
      <c r="BE135" s="1">
        <v>433</v>
      </c>
      <c r="BF135" s="6">
        <v>0.50577367205542723</v>
      </c>
      <c r="BG135" s="1">
        <v>221</v>
      </c>
      <c r="BH135" s="1">
        <v>437</v>
      </c>
      <c r="BI135" s="6">
        <v>0.50572082379862704</v>
      </c>
      <c r="BJ135" s="1">
        <v>171</v>
      </c>
      <c r="BK135" s="1">
        <v>433</v>
      </c>
      <c r="BL135" s="6">
        <v>0.394919168591224</v>
      </c>
    </row>
    <row r="136" spans="1:64" hidden="1" x14ac:dyDescent="0.2">
      <c r="A136" s="2" t="s">
        <v>38</v>
      </c>
      <c r="B136" s="2" t="s">
        <v>39</v>
      </c>
      <c r="C136" s="2" t="s">
        <v>999</v>
      </c>
      <c r="D136" s="2" t="s">
        <v>1000</v>
      </c>
      <c r="E136" s="2" t="str">
        <f t="shared" si="6"/>
        <v>zzzz</v>
      </c>
      <c r="F136" s="2">
        <f>IFERROR(VLOOKUP(C136,'[1]2017'!$C$2:$N$1876,11,FALSE),"")</f>
        <v>169</v>
      </c>
      <c r="G136" s="2">
        <f>IFERROR(VLOOKUP(C136,'[1]2017'!$C$2:$N$1876,12,FALSE),"")</f>
        <v>525</v>
      </c>
      <c r="H136" s="2">
        <f t="shared" si="7"/>
        <v>0.32190476190476192</v>
      </c>
      <c r="J136" s="12">
        <f t="shared" si="8"/>
        <v>1215</v>
      </c>
      <c r="AL136" s="1">
        <v>50</v>
      </c>
      <c r="AM136" s="1">
        <v>88</v>
      </c>
      <c r="AN136" s="6">
        <v>0.56818181818181823</v>
      </c>
      <c r="AO136" s="1">
        <v>42</v>
      </c>
      <c r="AP136" s="1">
        <v>88</v>
      </c>
      <c r="AQ136" s="6">
        <v>0.47727272727272729</v>
      </c>
      <c r="AR136" s="1">
        <v>36</v>
      </c>
      <c r="AS136" s="1">
        <v>87</v>
      </c>
      <c r="AT136" s="6">
        <v>0.41379310344827586</v>
      </c>
      <c r="AU136" s="1">
        <v>57</v>
      </c>
      <c r="AV136" s="1">
        <v>82</v>
      </c>
      <c r="AW136" s="6">
        <v>0.69512195121951215</v>
      </c>
      <c r="AX136" s="1">
        <v>38</v>
      </c>
      <c r="AY136" s="1">
        <v>83</v>
      </c>
      <c r="AZ136" s="6">
        <v>0.45783132530120479</v>
      </c>
      <c r="BA136" s="1">
        <v>36</v>
      </c>
      <c r="BB136" s="1">
        <v>82</v>
      </c>
      <c r="BC136" s="6">
        <v>0.43902439024390244</v>
      </c>
      <c r="BD136" s="1">
        <v>107</v>
      </c>
      <c r="BE136" s="1">
        <v>170</v>
      </c>
      <c r="BF136" s="6">
        <v>0.62941176470588234</v>
      </c>
      <c r="BG136" s="1">
        <v>80</v>
      </c>
      <c r="BH136" s="1">
        <v>171</v>
      </c>
      <c r="BI136" s="6">
        <v>0.46783625730994149</v>
      </c>
      <c r="BJ136" s="1">
        <v>72</v>
      </c>
      <c r="BK136" s="1">
        <v>169</v>
      </c>
      <c r="BL136" s="6">
        <v>0.42603550295857989</v>
      </c>
    </row>
    <row r="137" spans="1:64" x14ac:dyDescent="0.2">
      <c r="A137" s="2" t="s">
        <v>38</v>
      </c>
      <c r="B137" s="2" t="s">
        <v>39</v>
      </c>
      <c r="C137" s="2" t="s">
        <v>1001</v>
      </c>
      <c r="D137" s="2" t="s">
        <v>1002</v>
      </c>
      <c r="E137" s="2" t="str">
        <f t="shared" si="6"/>
        <v>Henryville Elementary School</v>
      </c>
      <c r="F137" s="2">
        <f>IFERROR(VLOOKUP(C137,'[1]2017'!$C$2:$N$1876,11,FALSE),"")</f>
        <v>279</v>
      </c>
      <c r="G137" s="2">
        <f>IFERROR(VLOOKUP(C137,'[1]2017'!$C$2:$N$1876,12,FALSE),"")</f>
        <v>640</v>
      </c>
      <c r="H137" s="2">
        <f t="shared" si="7"/>
        <v>0.43593749999999998</v>
      </c>
      <c r="I137" s="6">
        <v>0.52941176470588236</v>
      </c>
      <c r="J137" s="12">
        <f t="shared" si="8"/>
        <v>634</v>
      </c>
      <c r="K137" s="1">
        <v>38</v>
      </c>
      <c r="L137" s="1">
        <v>73</v>
      </c>
      <c r="M137" s="6">
        <v>0.52054794520547942</v>
      </c>
      <c r="N137" s="1">
        <v>39</v>
      </c>
      <c r="O137" s="1">
        <v>74</v>
      </c>
      <c r="P137" s="6">
        <v>0.52702702702702697</v>
      </c>
      <c r="Q137" s="1">
        <v>32</v>
      </c>
      <c r="R137" s="1">
        <v>72</v>
      </c>
      <c r="S137" s="6">
        <v>0.44444444444444442</v>
      </c>
      <c r="T137" s="1">
        <v>46</v>
      </c>
      <c r="U137" s="1">
        <v>87</v>
      </c>
      <c r="V137" s="6">
        <v>0.52873563218390807</v>
      </c>
      <c r="W137" s="1">
        <v>47</v>
      </c>
      <c r="X137" s="1">
        <v>87</v>
      </c>
      <c r="Y137" s="6">
        <v>0.54022988505747127</v>
      </c>
      <c r="Z137" s="1">
        <v>34</v>
      </c>
      <c r="AA137" s="1">
        <v>87</v>
      </c>
      <c r="AB137" s="6">
        <v>0.39080459770114945</v>
      </c>
      <c r="AC137" s="1">
        <v>58</v>
      </c>
      <c r="AD137" s="1">
        <v>86</v>
      </c>
      <c r="AE137" s="6">
        <v>0.67441860465116277</v>
      </c>
      <c r="AF137" s="1">
        <v>61</v>
      </c>
      <c r="AG137" s="1">
        <v>87</v>
      </c>
      <c r="AH137" s="6">
        <v>0.70114942528735635</v>
      </c>
      <c r="AI137" s="1">
        <v>51</v>
      </c>
      <c r="AJ137" s="1">
        <v>85</v>
      </c>
      <c r="AK137" s="6">
        <v>0.6</v>
      </c>
      <c r="BD137" s="1">
        <v>189</v>
      </c>
      <c r="BE137" s="1">
        <v>314</v>
      </c>
      <c r="BF137" s="6">
        <v>0.60191082802547768</v>
      </c>
      <c r="BG137" s="1">
        <v>188</v>
      </c>
      <c r="BH137" s="1">
        <v>316</v>
      </c>
      <c r="BI137" s="6">
        <v>0.59493670886075944</v>
      </c>
      <c r="BJ137" s="1">
        <v>153</v>
      </c>
      <c r="BK137" s="1">
        <v>312</v>
      </c>
      <c r="BL137" s="6">
        <v>0.49038461538461536</v>
      </c>
    </row>
    <row r="138" spans="1:64" hidden="1" x14ac:dyDescent="0.2">
      <c r="A138" s="2" t="s">
        <v>38</v>
      </c>
      <c r="B138" s="2" t="s">
        <v>39</v>
      </c>
      <c r="C138" s="2" t="s">
        <v>1003</v>
      </c>
      <c r="D138" s="2" t="s">
        <v>1004</v>
      </c>
      <c r="E138" s="2" t="str">
        <f t="shared" si="6"/>
        <v>zzzz</v>
      </c>
      <c r="F138" s="2">
        <f>IFERROR(VLOOKUP(C138,'[1]2017'!$C$2:$N$1876,11,FALSE),"")</f>
        <v>198</v>
      </c>
      <c r="G138" s="2">
        <f>IFERROR(VLOOKUP(C138,'[1]2017'!$C$2:$N$1876,12,FALSE),"")</f>
        <v>669</v>
      </c>
      <c r="H138" s="2">
        <f t="shared" si="7"/>
        <v>0.29596412556053814</v>
      </c>
      <c r="J138" s="12">
        <f t="shared" si="8"/>
        <v>1215</v>
      </c>
      <c r="AC138" s="1">
        <v>131</v>
      </c>
      <c r="AD138" s="1">
        <v>211</v>
      </c>
      <c r="AE138" s="6">
        <v>0.62085308056872035</v>
      </c>
      <c r="AF138" s="1">
        <v>119</v>
      </c>
      <c r="AG138" s="1">
        <v>186</v>
      </c>
      <c r="AH138" s="6">
        <v>0.63978494623655913</v>
      </c>
      <c r="AI138" s="1">
        <v>94</v>
      </c>
      <c r="AJ138" s="1">
        <v>184</v>
      </c>
      <c r="AK138" s="6">
        <v>0.51086956521739135</v>
      </c>
      <c r="AL138" s="1">
        <v>134</v>
      </c>
      <c r="AM138" s="1">
        <v>207</v>
      </c>
      <c r="AN138" s="6">
        <v>0.64734299516908211</v>
      </c>
      <c r="AO138" s="1">
        <v>82</v>
      </c>
      <c r="AP138" s="1">
        <v>209</v>
      </c>
      <c r="AQ138" s="6">
        <v>0.3923444976076555</v>
      </c>
      <c r="AR138" s="1">
        <v>65</v>
      </c>
      <c r="AS138" s="1">
        <v>207</v>
      </c>
      <c r="AT138" s="6">
        <v>0.3140096618357488</v>
      </c>
      <c r="AU138" s="1">
        <v>158</v>
      </c>
      <c r="AV138" s="1">
        <v>238</v>
      </c>
      <c r="AW138" s="6">
        <v>0.66386554621848737</v>
      </c>
      <c r="AX138" s="1">
        <v>136</v>
      </c>
      <c r="AY138" s="1">
        <v>243</v>
      </c>
      <c r="AZ138" s="6">
        <v>0.55967078189300412</v>
      </c>
      <c r="BA138" s="1">
        <v>117</v>
      </c>
      <c r="BB138" s="1">
        <v>238</v>
      </c>
      <c r="BC138" s="6">
        <v>0.49159663865546216</v>
      </c>
      <c r="BD138" s="1">
        <v>423</v>
      </c>
      <c r="BE138" s="1">
        <v>656</v>
      </c>
      <c r="BF138" s="6">
        <v>0.64481707317073167</v>
      </c>
      <c r="BG138" s="1">
        <v>337</v>
      </c>
      <c r="BH138" s="1">
        <v>638</v>
      </c>
      <c r="BI138" s="6">
        <v>0.52821316614420066</v>
      </c>
      <c r="BJ138" s="1">
        <v>276</v>
      </c>
      <c r="BK138" s="1">
        <v>629</v>
      </c>
      <c r="BL138" s="6">
        <v>0.43879173290937995</v>
      </c>
    </row>
    <row r="139" spans="1:64" x14ac:dyDescent="0.2">
      <c r="A139" s="2" t="s">
        <v>38</v>
      </c>
      <c r="B139" s="2" t="s">
        <v>39</v>
      </c>
      <c r="C139" s="2" t="s">
        <v>1005</v>
      </c>
      <c r="D139" s="2" t="s">
        <v>1006</v>
      </c>
      <c r="E139" s="2" t="str">
        <f t="shared" si="6"/>
        <v>Silver Creek Elementary School</v>
      </c>
      <c r="F139" s="2">
        <f>IFERROR(VLOOKUP(C139,'[1]2017'!$C$2:$N$1876,11,FALSE),"")</f>
        <v>278</v>
      </c>
      <c r="G139" s="2">
        <f>IFERROR(VLOOKUP(C139,'[1]2017'!$C$2:$N$1876,12,FALSE),"")</f>
        <v>850</v>
      </c>
      <c r="H139" s="2">
        <f t="shared" si="7"/>
        <v>0.32705882352941179</v>
      </c>
      <c r="I139" s="6">
        <v>0.43147208121827413</v>
      </c>
      <c r="J139" s="12">
        <f t="shared" si="8"/>
        <v>848</v>
      </c>
      <c r="K139" s="1">
        <v>119</v>
      </c>
      <c r="L139" s="1">
        <v>202</v>
      </c>
      <c r="M139" s="6">
        <v>0.58910891089108908</v>
      </c>
      <c r="N139" s="1">
        <v>92</v>
      </c>
      <c r="O139" s="1">
        <v>203</v>
      </c>
      <c r="P139" s="6">
        <v>0.45320197044334976</v>
      </c>
      <c r="Q139" s="1">
        <v>84</v>
      </c>
      <c r="R139" s="1">
        <v>202</v>
      </c>
      <c r="S139" s="6">
        <v>0.41584158415841582</v>
      </c>
      <c r="T139" s="1">
        <v>118</v>
      </c>
      <c r="U139" s="1">
        <v>228</v>
      </c>
      <c r="V139" s="6">
        <v>0.51754385964912286</v>
      </c>
      <c r="W139" s="1">
        <v>132</v>
      </c>
      <c r="X139" s="1">
        <v>231</v>
      </c>
      <c r="Y139" s="6">
        <v>0.5714285714285714</v>
      </c>
      <c r="Z139" s="1">
        <v>96</v>
      </c>
      <c r="AA139" s="1">
        <v>228</v>
      </c>
      <c r="AB139" s="6">
        <v>0.42105263157894735</v>
      </c>
      <c r="BD139" s="1">
        <v>362</v>
      </c>
      <c r="BE139" s="1">
        <v>630</v>
      </c>
      <c r="BF139" s="6">
        <v>0.57460317460317456</v>
      </c>
      <c r="BG139" s="1">
        <v>319</v>
      </c>
      <c r="BH139" s="1">
        <v>634</v>
      </c>
      <c r="BI139" s="6">
        <v>0.50315457413249209</v>
      </c>
      <c r="BJ139" s="1">
        <v>265</v>
      </c>
      <c r="BK139" s="1">
        <v>627</v>
      </c>
      <c r="BL139" s="6">
        <v>0.42264752791068583</v>
      </c>
    </row>
    <row r="140" spans="1:64" hidden="1" x14ac:dyDescent="0.2">
      <c r="A140" s="2" t="s">
        <v>38</v>
      </c>
      <c r="B140" s="2" t="s">
        <v>39</v>
      </c>
      <c r="C140" s="2" t="s">
        <v>1007</v>
      </c>
      <c r="D140" s="2" t="s">
        <v>1008</v>
      </c>
      <c r="E140" s="2" t="str">
        <f t="shared" si="6"/>
        <v>zzzz</v>
      </c>
      <c r="F140" s="2">
        <f>IFERROR(VLOOKUP(C140,'[1]2017'!$C$2:$N$1876,11,FALSE),"")</f>
        <v>114</v>
      </c>
      <c r="G140" s="2">
        <f>IFERROR(VLOOKUP(C140,'[1]2017'!$C$2:$N$1876,12,FALSE),"")</f>
        <v>348</v>
      </c>
      <c r="H140" s="2">
        <f t="shared" si="7"/>
        <v>0.32758620689655171</v>
      </c>
      <c r="J140" s="12">
        <f t="shared" si="8"/>
        <v>1215</v>
      </c>
      <c r="AL140" s="1">
        <v>30</v>
      </c>
      <c r="AM140" s="1">
        <v>48</v>
      </c>
      <c r="AN140" s="6">
        <v>0.625</v>
      </c>
      <c r="AO140" s="1">
        <v>26</v>
      </c>
      <c r="AP140" s="1">
        <v>48</v>
      </c>
      <c r="AQ140" s="6">
        <v>0.54166666666666663</v>
      </c>
      <c r="AR140" s="1">
        <v>22</v>
      </c>
      <c r="AS140" s="1">
        <v>48</v>
      </c>
      <c r="AT140" s="6">
        <v>0.45833333333333331</v>
      </c>
      <c r="AU140" s="1">
        <v>33</v>
      </c>
      <c r="AV140" s="1">
        <v>61</v>
      </c>
      <c r="AW140" s="6">
        <v>0.54098360655737709</v>
      </c>
      <c r="AX140" s="1">
        <v>20</v>
      </c>
      <c r="AY140" s="1">
        <v>61</v>
      </c>
      <c r="AZ140" s="6">
        <v>0.32786885245901637</v>
      </c>
      <c r="BA140" s="1">
        <v>20</v>
      </c>
      <c r="BB140" s="1">
        <v>61</v>
      </c>
      <c r="BC140" s="6">
        <v>0.32786885245901637</v>
      </c>
      <c r="BD140" s="1">
        <v>63</v>
      </c>
      <c r="BE140" s="1">
        <v>109</v>
      </c>
      <c r="BF140" s="6">
        <v>0.57798165137614677</v>
      </c>
      <c r="BG140" s="1">
        <v>46</v>
      </c>
      <c r="BH140" s="1">
        <v>109</v>
      </c>
      <c r="BI140" s="6">
        <v>0.42201834862385323</v>
      </c>
      <c r="BJ140" s="1">
        <v>42</v>
      </c>
      <c r="BK140" s="1">
        <v>109</v>
      </c>
      <c r="BL140" s="6">
        <v>0.38532110091743121</v>
      </c>
    </row>
    <row r="141" spans="1:64" x14ac:dyDescent="0.2">
      <c r="A141" s="2" t="s">
        <v>38</v>
      </c>
      <c r="B141" s="2" t="s">
        <v>39</v>
      </c>
      <c r="C141" s="2" t="s">
        <v>34</v>
      </c>
      <c r="D141" s="2" t="s">
        <v>1009</v>
      </c>
      <c r="E141" s="2" t="str">
        <f t="shared" si="6"/>
        <v>William W Borden Elementary School</v>
      </c>
      <c r="F141" s="2">
        <f>IFERROR(VLOOKUP(C141,'[1]2017'!$C$2:$N$1876,11,FALSE),"")</f>
        <v>106</v>
      </c>
      <c r="G141" s="2">
        <f>IFERROR(VLOOKUP(C141,'[1]2017'!$C$2:$N$1876,12,FALSE),"")</f>
        <v>328</v>
      </c>
      <c r="H141" s="2">
        <f t="shared" si="7"/>
        <v>0.32317073170731708</v>
      </c>
      <c r="I141" s="6">
        <v>0.61224489795918369</v>
      </c>
      <c r="J141" s="12">
        <f t="shared" si="8"/>
        <v>445</v>
      </c>
      <c r="K141" s="1">
        <v>35</v>
      </c>
      <c r="L141" s="1">
        <v>41</v>
      </c>
      <c r="M141" s="6">
        <v>0.85365853658536583</v>
      </c>
      <c r="N141" s="1">
        <v>37</v>
      </c>
      <c r="O141" s="1">
        <v>41</v>
      </c>
      <c r="P141" s="6">
        <v>0.90243902439024393</v>
      </c>
      <c r="Q141" s="1">
        <v>34</v>
      </c>
      <c r="R141" s="1">
        <v>41</v>
      </c>
      <c r="S141" s="6">
        <v>0.82926829268292679</v>
      </c>
      <c r="T141" s="1">
        <v>22</v>
      </c>
      <c r="U141" s="1">
        <v>46</v>
      </c>
      <c r="V141" s="6">
        <v>0.47826086956521741</v>
      </c>
      <c r="W141" s="1">
        <v>30</v>
      </c>
      <c r="X141" s="1">
        <v>48</v>
      </c>
      <c r="Y141" s="6">
        <v>0.625</v>
      </c>
      <c r="Z141" s="1">
        <v>17</v>
      </c>
      <c r="AA141" s="1">
        <v>46</v>
      </c>
      <c r="AB141" s="6">
        <v>0.36956521739130432</v>
      </c>
      <c r="AC141" s="1">
        <v>34</v>
      </c>
      <c r="AD141" s="1">
        <v>50</v>
      </c>
      <c r="AE141" s="6">
        <v>0.68</v>
      </c>
      <c r="AF141" s="1">
        <v>29</v>
      </c>
      <c r="AG141" s="1">
        <v>50</v>
      </c>
      <c r="AH141" s="6">
        <v>0.57999999999999996</v>
      </c>
      <c r="AI141" s="1">
        <v>27</v>
      </c>
      <c r="AJ141" s="1">
        <v>50</v>
      </c>
      <c r="AK141" s="6">
        <v>0.54</v>
      </c>
      <c r="BD141" s="1">
        <v>129</v>
      </c>
      <c r="BE141" s="1">
        <v>186</v>
      </c>
      <c r="BF141" s="6">
        <v>0.69354838709677424</v>
      </c>
      <c r="BG141" s="1">
        <v>128</v>
      </c>
      <c r="BH141" s="1">
        <v>189</v>
      </c>
      <c r="BI141" s="6">
        <v>0.67724867724867721</v>
      </c>
      <c r="BJ141" s="1">
        <v>108</v>
      </c>
      <c r="BK141" s="1">
        <v>186</v>
      </c>
      <c r="BL141" s="6">
        <v>0.58064516129032262</v>
      </c>
    </row>
    <row r="142" spans="1:64" x14ac:dyDescent="0.2">
      <c r="A142" s="2" t="s">
        <v>40</v>
      </c>
      <c r="B142" s="2" t="s">
        <v>606</v>
      </c>
      <c r="C142" s="2" t="s">
        <v>1010</v>
      </c>
      <c r="D142" s="2" t="s">
        <v>1011</v>
      </c>
      <c r="E142" s="2" t="str">
        <f t="shared" si="6"/>
        <v>Clarksville Elementary School</v>
      </c>
      <c r="F142" s="2">
        <f>IFERROR(VLOOKUP(C142,'[1]2017'!$C$2:$N$1876,11,FALSE),"")</f>
        <v>374</v>
      </c>
      <c r="G142" s="2">
        <f>IFERROR(VLOOKUP(C142,'[1]2017'!$C$2:$N$1876,12,FALSE),"")</f>
        <v>554</v>
      </c>
      <c r="H142" s="2">
        <f t="shared" si="7"/>
        <v>0.67509025270758127</v>
      </c>
      <c r="I142" s="6">
        <v>0.4</v>
      </c>
      <c r="J142" s="12">
        <f t="shared" si="8"/>
        <v>900</v>
      </c>
      <c r="K142" s="1">
        <v>60</v>
      </c>
      <c r="L142" s="1">
        <v>113</v>
      </c>
      <c r="M142" s="6">
        <v>0.53097345132743368</v>
      </c>
      <c r="N142" s="1">
        <v>51</v>
      </c>
      <c r="O142" s="1">
        <v>116</v>
      </c>
      <c r="P142" s="6">
        <v>0.43965517241379309</v>
      </c>
      <c r="Q142" s="1">
        <v>43</v>
      </c>
      <c r="R142" s="1">
        <v>113</v>
      </c>
      <c r="S142" s="6">
        <v>0.38053097345132741</v>
      </c>
      <c r="BD142" s="1">
        <v>114</v>
      </c>
      <c r="BE142" s="1">
        <v>198</v>
      </c>
      <c r="BF142" s="6">
        <v>0.5757575757575758</v>
      </c>
      <c r="BG142" s="1">
        <v>90</v>
      </c>
      <c r="BH142" s="1">
        <v>202</v>
      </c>
      <c r="BI142" s="6">
        <v>0.44554455445544555</v>
      </c>
      <c r="BJ142" s="1">
        <v>77</v>
      </c>
      <c r="BK142" s="1">
        <v>198</v>
      </c>
      <c r="BL142" s="6">
        <v>0.3888888888888889</v>
      </c>
    </row>
    <row r="143" spans="1:64" hidden="1" x14ac:dyDescent="0.2">
      <c r="A143" s="2" t="s">
        <v>40</v>
      </c>
      <c r="B143" s="2" t="s">
        <v>606</v>
      </c>
      <c r="C143" s="2" t="s">
        <v>1012</v>
      </c>
      <c r="D143" s="2" t="s">
        <v>1013</v>
      </c>
      <c r="E143" s="2" t="str">
        <f t="shared" si="6"/>
        <v>zzzz</v>
      </c>
      <c r="F143" s="2">
        <f>IFERROR(VLOOKUP(C143,'[1]2017'!$C$2:$N$1876,11,FALSE),"")</f>
        <v>256</v>
      </c>
      <c r="G143" s="2">
        <f>IFERROR(VLOOKUP(C143,'[1]2017'!$C$2:$N$1876,12,FALSE),"")</f>
        <v>387</v>
      </c>
      <c r="H143" s="2">
        <f t="shared" si="7"/>
        <v>0.66149870801033595</v>
      </c>
      <c r="J143" s="12">
        <f t="shared" si="8"/>
        <v>1215</v>
      </c>
      <c r="T143" s="1">
        <v>53</v>
      </c>
      <c r="U143" s="1">
        <v>88</v>
      </c>
      <c r="V143" s="6">
        <v>0.60227272727272729</v>
      </c>
      <c r="W143" s="1">
        <v>38</v>
      </c>
      <c r="X143" s="1">
        <v>89</v>
      </c>
      <c r="Y143" s="6">
        <v>0.42696629213483145</v>
      </c>
      <c r="Z143" s="1">
        <v>30</v>
      </c>
      <c r="AA143" s="1">
        <v>88</v>
      </c>
      <c r="AB143" s="6">
        <v>0.34090909090909088</v>
      </c>
      <c r="AC143" s="1">
        <v>50</v>
      </c>
      <c r="AD143" s="1">
        <v>78</v>
      </c>
      <c r="AE143" s="6">
        <v>0.64102564102564108</v>
      </c>
      <c r="AF143" s="1">
        <v>31</v>
      </c>
      <c r="AG143" s="1">
        <v>79</v>
      </c>
      <c r="AH143" s="6">
        <v>0.39240506329113922</v>
      </c>
      <c r="AI143" s="1">
        <v>28</v>
      </c>
      <c r="AJ143" s="1">
        <v>78</v>
      </c>
      <c r="AK143" s="6">
        <v>0.35897435897435898</v>
      </c>
      <c r="AL143" s="1">
        <v>72</v>
      </c>
      <c r="AM143" s="1">
        <v>103</v>
      </c>
      <c r="AN143" s="6">
        <v>0.69902912621359226</v>
      </c>
      <c r="AO143" s="1">
        <v>52</v>
      </c>
      <c r="AP143" s="1">
        <v>105</v>
      </c>
      <c r="AQ143" s="6">
        <v>0.49523809523809526</v>
      </c>
      <c r="AR143" s="1">
        <v>44</v>
      </c>
      <c r="AS143" s="1">
        <v>103</v>
      </c>
      <c r="AT143" s="6">
        <v>0.42718446601941745</v>
      </c>
      <c r="AU143" s="1">
        <v>52</v>
      </c>
      <c r="AV143" s="1">
        <v>93</v>
      </c>
      <c r="AW143" s="6">
        <v>0.55913978494623651</v>
      </c>
      <c r="AX143" s="1">
        <v>34</v>
      </c>
      <c r="AY143" s="1">
        <v>94</v>
      </c>
      <c r="AZ143" s="6">
        <v>0.36170212765957449</v>
      </c>
      <c r="BA143" s="1">
        <v>31</v>
      </c>
      <c r="BB143" s="1">
        <v>93</v>
      </c>
      <c r="BC143" s="6">
        <v>0.33333333333333331</v>
      </c>
      <c r="BD143" s="1">
        <v>227</v>
      </c>
      <c r="BE143" s="1">
        <v>362</v>
      </c>
      <c r="BF143" s="6">
        <v>0.6270718232044199</v>
      </c>
      <c r="BG143" s="1">
        <v>155</v>
      </c>
      <c r="BH143" s="1">
        <v>367</v>
      </c>
      <c r="BI143" s="6">
        <v>0.42234332425068122</v>
      </c>
      <c r="BJ143" s="1">
        <v>133</v>
      </c>
      <c r="BK143" s="1">
        <v>362</v>
      </c>
      <c r="BL143" s="6">
        <v>0.36740331491712708</v>
      </c>
    </row>
    <row r="144" spans="1:64" x14ac:dyDescent="0.2">
      <c r="A144" s="2" t="s">
        <v>41</v>
      </c>
      <c r="B144" s="2" t="s">
        <v>42</v>
      </c>
      <c r="C144" s="2" t="s">
        <v>30</v>
      </c>
      <c r="D144" s="2" t="s">
        <v>1014</v>
      </c>
      <c r="E144" s="2" t="str">
        <f t="shared" si="6"/>
        <v>W E Wilson Elementary</v>
      </c>
      <c r="F144" s="2">
        <f>IFERROR(VLOOKUP(C144,'[1]2017'!$C$2:$N$1876,11,FALSE),"")</f>
        <v>303</v>
      </c>
      <c r="G144" s="2">
        <f>IFERROR(VLOOKUP(C144,'[1]2017'!$C$2:$N$1876,12,FALSE),"")</f>
        <v>522</v>
      </c>
      <c r="H144" s="2">
        <f t="shared" si="7"/>
        <v>0.58045977011494254</v>
      </c>
      <c r="I144" s="6">
        <v>0.47126436781609193</v>
      </c>
      <c r="J144" s="12">
        <f t="shared" si="8"/>
        <v>773</v>
      </c>
      <c r="K144" s="1">
        <v>48</v>
      </c>
      <c r="L144" s="1">
        <v>68</v>
      </c>
      <c r="M144" s="6">
        <v>0.70588235294117652</v>
      </c>
      <c r="N144" s="1">
        <v>39</v>
      </c>
      <c r="O144" s="1">
        <v>68</v>
      </c>
      <c r="P144" s="6">
        <v>0.57352941176470584</v>
      </c>
      <c r="Q144" s="1">
        <v>36</v>
      </c>
      <c r="R144" s="1">
        <v>68</v>
      </c>
      <c r="S144" s="6">
        <v>0.52941176470588236</v>
      </c>
      <c r="T144" s="1">
        <v>59</v>
      </c>
      <c r="U144" s="1">
        <v>81</v>
      </c>
      <c r="V144" s="6">
        <v>0.72839506172839508</v>
      </c>
      <c r="W144" s="1">
        <v>65</v>
      </c>
      <c r="X144" s="1">
        <v>81</v>
      </c>
      <c r="Y144" s="6">
        <v>0.80246913580246915</v>
      </c>
      <c r="Z144" s="1">
        <v>56</v>
      </c>
      <c r="AA144" s="1">
        <v>81</v>
      </c>
      <c r="AB144" s="6">
        <v>0.69135802469135799</v>
      </c>
      <c r="BD144" s="1">
        <v>175</v>
      </c>
      <c r="BE144" s="1">
        <v>236</v>
      </c>
      <c r="BF144" s="6">
        <v>0.74152542372881358</v>
      </c>
      <c r="BG144" s="1">
        <v>149</v>
      </c>
      <c r="BH144" s="1">
        <v>237</v>
      </c>
      <c r="BI144" s="6">
        <v>0.62869198312236285</v>
      </c>
      <c r="BJ144" s="1">
        <v>133</v>
      </c>
      <c r="BK144" s="1">
        <v>236</v>
      </c>
      <c r="BL144" s="6">
        <v>0.56355932203389836</v>
      </c>
    </row>
    <row r="145" spans="1:64" x14ac:dyDescent="0.2">
      <c r="A145" s="2" t="s">
        <v>41</v>
      </c>
      <c r="B145" s="2" t="s">
        <v>42</v>
      </c>
      <c r="C145" s="2" t="s">
        <v>1015</v>
      </c>
      <c r="D145" s="2" t="s">
        <v>1016</v>
      </c>
      <c r="E145" s="2" t="str">
        <f t="shared" si="6"/>
        <v>Thomas Jefferson Elementary School</v>
      </c>
      <c r="F145" s="2">
        <f>IFERROR(VLOOKUP(C145,'[1]2017'!$C$2:$N$1876,11,FALSE),"")</f>
        <v>170</v>
      </c>
      <c r="G145" s="2">
        <f>IFERROR(VLOOKUP(C145,'[1]2017'!$C$2:$N$1876,12,FALSE),"")</f>
        <v>413</v>
      </c>
      <c r="H145" s="2">
        <f t="shared" si="7"/>
        <v>0.41162227602905571</v>
      </c>
      <c r="I145" s="6">
        <v>0.63013698630136983</v>
      </c>
      <c r="J145" s="12">
        <f t="shared" si="8"/>
        <v>412</v>
      </c>
      <c r="K145" s="1">
        <v>49</v>
      </c>
      <c r="L145" s="1">
        <v>65</v>
      </c>
      <c r="M145" s="6">
        <v>0.75384615384615383</v>
      </c>
      <c r="N145" s="1">
        <v>41</v>
      </c>
      <c r="O145" s="1">
        <v>65</v>
      </c>
      <c r="P145" s="6">
        <v>0.63076923076923075</v>
      </c>
      <c r="Q145" s="1">
        <v>38</v>
      </c>
      <c r="R145" s="1">
        <v>65</v>
      </c>
      <c r="S145" s="6">
        <v>0.58461538461538465</v>
      </c>
      <c r="T145" s="1">
        <v>51</v>
      </c>
      <c r="U145" s="1">
        <v>72</v>
      </c>
      <c r="V145" s="6">
        <v>0.70833333333333337</v>
      </c>
      <c r="W145" s="1">
        <v>46</v>
      </c>
      <c r="X145" s="1">
        <v>72</v>
      </c>
      <c r="Y145" s="6">
        <v>0.63888888888888884</v>
      </c>
      <c r="Z145" s="1">
        <v>42</v>
      </c>
      <c r="AA145" s="1">
        <v>72</v>
      </c>
      <c r="AB145" s="6">
        <v>0.58333333333333337</v>
      </c>
      <c r="BD145" s="1">
        <v>157</v>
      </c>
      <c r="BE145" s="1">
        <v>210</v>
      </c>
      <c r="BF145" s="6">
        <v>0.74761904761904763</v>
      </c>
      <c r="BG145" s="1">
        <v>138</v>
      </c>
      <c r="BH145" s="1">
        <v>211</v>
      </c>
      <c r="BI145" s="6">
        <v>0.65402843601895733</v>
      </c>
      <c r="BJ145" s="1">
        <v>126</v>
      </c>
      <c r="BK145" s="1">
        <v>210</v>
      </c>
      <c r="BL145" s="6">
        <v>0.6</v>
      </c>
    </row>
    <row r="146" spans="1:64" x14ac:dyDescent="0.2">
      <c r="A146" s="2" t="s">
        <v>41</v>
      </c>
      <c r="B146" s="2" t="s">
        <v>42</v>
      </c>
      <c r="C146" s="2" t="s">
        <v>1017</v>
      </c>
      <c r="D146" s="2" t="s">
        <v>1018</v>
      </c>
      <c r="E146" s="2" t="str">
        <f t="shared" si="6"/>
        <v>Northaven Elementary School</v>
      </c>
      <c r="F146" s="2">
        <f>IFERROR(VLOOKUP(C146,'[1]2017'!$C$2:$N$1876,11,FALSE),"")</f>
        <v>345</v>
      </c>
      <c r="G146" s="2">
        <f>IFERROR(VLOOKUP(C146,'[1]2017'!$C$2:$N$1876,12,FALSE),"")</f>
        <v>481</v>
      </c>
      <c r="H146" s="2">
        <f t="shared" si="7"/>
        <v>0.71725571725571724</v>
      </c>
      <c r="I146" s="6">
        <v>0.38028169014084506</v>
      </c>
      <c r="J146" s="12">
        <f t="shared" si="8"/>
        <v>932</v>
      </c>
      <c r="K146" s="1">
        <v>49</v>
      </c>
      <c r="L146" s="1">
        <v>73</v>
      </c>
      <c r="M146" s="6">
        <v>0.67123287671232879</v>
      </c>
      <c r="N146" s="1">
        <v>42</v>
      </c>
      <c r="O146" s="1">
        <v>74</v>
      </c>
      <c r="P146" s="6">
        <v>0.56756756756756754</v>
      </c>
      <c r="Q146" s="1">
        <v>40</v>
      </c>
      <c r="R146" s="1">
        <v>72</v>
      </c>
      <c r="S146" s="6">
        <v>0.55555555555555558</v>
      </c>
      <c r="T146" s="1">
        <v>33</v>
      </c>
      <c r="U146" s="1">
        <v>72</v>
      </c>
      <c r="V146" s="6">
        <v>0.45833333333333331</v>
      </c>
      <c r="W146" s="1">
        <v>34</v>
      </c>
      <c r="X146" s="1">
        <v>75</v>
      </c>
      <c r="Y146" s="6">
        <v>0.45333333333333331</v>
      </c>
      <c r="Z146" s="1">
        <v>25</v>
      </c>
      <c r="AA146" s="1">
        <v>71</v>
      </c>
      <c r="AB146" s="6">
        <v>0.352112676056338</v>
      </c>
      <c r="BD146" s="1">
        <v>126</v>
      </c>
      <c r="BE146" s="1">
        <v>216</v>
      </c>
      <c r="BF146" s="6">
        <v>0.58333333333333337</v>
      </c>
      <c r="BG146" s="1">
        <v>109</v>
      </c>
      <c r="BH146" s="1">
        <v>223</v>
      </c>
      <c r="BI146" s="6">
        <v>0.48878923766816146</v>
      </c>
      <c r="BJ146" s="1">
        <v>92</v>
      </c>
      <c r="BK146" s="1">
        <v>214</v>
      </c>
      <c r="BL146" s="6">
        <v>0.42990654205607476</v>
      </c>
    </row>
    <row r="147" spans="1:64" x14ac:dyDescent="0.2">
      <c r="A147" s="2" t="s">
        <v>41</v>
      </c>
      <c r="B147" s="2" t="s">
        <v>42</v>
      </c>
      <c r="C147" s="2" t="s">
        <v>1019</v>
      </c>
      <c r="D147" s="2" t="s">
        <v>1020</v>
      </c>
      <c r="E147" s="2" t="str">
        <f t="shared" si="6"/>
        <v>Utica Elementary School</v>
      </c>
      <c r="F147" s="2">
        <f>IFERROR(VLOOKUP(C147,'[1]2017'!$C$2:$N$1876,11,FALSE),"")</f>
        <v>129</v>
      </c>
      <c r="G147" s="2">
        <f>IFERROR(VLOOKUP(C147,'[1]2017'!$C$2:$N$1876,12,FALSE),"")</f>
        <v>518</v>
      </c>
      <c r="H147" s="2">
        <f t="shared" si="7"/>
        <v>0.24903474903474904</v>
      </c>
      <c r="I147" s="6">
        <v>0.70666666666666667</v>
      </c>
      <c r="J147" s="12">
        <f t="shared" si="8"/>
        <v>242</v>
      </c>
      <c r="K147" s="1">
        <v>65</v>
      </c>
      <c r="L147" s="1">
        <v>84</v>
      </c>
      <c r="M147" s="6">
        <v>0.77380952380952384</v>
      </c>
      <c r="N147" s="1">
        <v>62</v>
      </c>
      <c r="O147" s="1">
        <v>84</v>
      </c>
      <c r="P147" s="6">
        <v>0.73809523809523814</v>
      </c>
      <c r="Q147" s="1">
        <v>55</v>
      </c>
      <c r="R147" s="1">
        <v>84</v>
      </c>
      <c r="S147" s="6">
        <v>0.65476190476190477</v>
      </c>
      <c r="T147" s="1">
        <v>61</v>
      </c>
      <c r="U147" s="1">
        <v>74</v>
      </c>
      <c r="V147" s="6">
        <v>0.82432432432432434</v>
      </c>
      <c r="W147" s="1">
        <v>68</v>
      </c>
      <c r="X147" s="1">
        <v>74</v>
      </c>
      <c r="Y147" s="6">
        <v>0.91891891891891897</v>
      </c>
      <c r="Z147" s="1">
        <v>60</v>
      </c>
      <c r="AA147" s="1">
        <v>74</v>
      </c>
      <c r="AB147" s="6">
        <v>0.81081081081081086</v>
      </c>
      <c r="BD147" s="1">
        <v>193</v>
      </c>
      <c r="BE147" s="1">
        <v>233</v>
      </c>
      <c r="BF147" s="6">
        <v>0.8283261802575107</v>
      </c>
      <c r="BG147" s="1">
        <v>186</v>
      </c>
      <c r="BH147" s="1">
        <v>233</v>
      </c>
      <c r="BI147" s="6">
        <v>0.79828326180257514</v>
      </c>
      <c r="BJ147" s="1">
        <v>168</v>
      </c>
      <c r="BK147" s="1">
        <v>233</v>
      </c>
      <c r="BL147" s="6">
        <v>0.72103004291845496</v>
      </c>
    </row>
    <row r="148" spans="1:64" x14ac:dyDescent="0.2">
      <c r="A148" s="2" t="s">
        <v>41</v>
      </c>
      <c r="B148" s="2" t="s">
        <v>42</v>
      </c>
      <c r="C148" s="2" t="s">
        <v>1021</v>
      </c>
      <c r="D148" s="2" t="s">
        <v>1022</v>
      </c>
      <c r="E148" s="2" t="str">
        <f t="shared" si="6"/>
        <v>New Washington Elementary School</v>
      </c>
      <c r="F148" s="2">
        <f>IFERROR(VLOOKUP(C148,'[1]2017'!$C$2:$N$1876,11,FALSE),"")</f>
        <v>161</v>
      </c>
      <c r="G148" s="2">
        <f>IFERROR(VLOOKUP(C148,'[1]2017'!$C$2:$N$1876,12,FALSE),"")</f>
        <v>311</v>
      </c>
      <c r="H148" s="2">
        <f t="shared" si="7"/>
        <v>0.51768488745980712</v>
      </c>
      <c r="I148" s="6">
        <v>0.56521739130434778</v>
      </c>
      <c r="J148" s="12">
        <f t="shared" si="8"/>
        <v>556</v>
      </c>
      <c r="K148" s="1">
        <v>33</v>
      </c>
      <c r="L148" s="1">
        <v>44</v>
      </c>
      <c r="M148" s="6">
        <v>0.75</v>
      </c>
      <c r="N148" s="1">
        <v>27</v>
      </c>
      <c r="O148" s="1">
        <v>44</v>
      </c>
      <c r="P148" s="6">
        <v>0.61363636363636365</v>
      </c>
      <c r="Q148" s="1">
        <v>25</v>
      </c>
      <c r="R148" s="1">
        <v>44</v>
      </c>
      <c r="S148" s="6">
        <v>0.56818181818181823</v>
      </c>
      <c r="T148" s="1">
        <v>38</v>
      </c>
      <c r="U148" s="1">
        <v>55</v>
      </c>
      <c r="V148" s="6">
        <v>0.69090909090909092</v>
      </c>
      <c r="W148" s="1">
        <v>38</v>
      </c>
      <c r="X148" s="1">
        <v>55</v>
      </c>
      <c r="Y148" s="6">
        <v>0.69090909090909092</v>
      </c>
      <c r="Z148" s="1">
        <v>35</v>
      </c>
      <c r="AA148" s="1">
        <v>55</v>
      </c>
      <c r="AB148" s="6">
        <v>0.63636363636363635</v>
      </c>
      <c r="BD148" s="1">
        <v>107</v>
      </c>
      <c r="BE148" s="1">
        <v>145</v>
      </c>
      <c r="BF148" s="6">
        <v>0.73793103448275865</v>
      </c>
      <c r="BG148" s="1">
        <v>92</v>
      </c>
      <c r="BH148" s="1">
        <v>145</v>
      </c>
      <c r="BI148" s="6">
        <v>0.6344827586206897</v>
      </c>
      <c r="BJ148" s="1">
        <v>86</v>
      </c>
      <c r="BK148" s="1">
        <v>145</v>
      </c>
      <c r="BL148" s="6">
        <v>0.59310344827586203</v>
      </c>
    </row>
    <row r="149" spans="1:64" hidden="1" x14ac:dyDescent="0.2">
      <c r="A149" s="2" t="s">
        <v>41</v>
      </c>
      <c r="B149" s="2" t="s">
        <v>42</v>
      </c>
      <c r="C149" s="2" t="s">
        <v>1023</v>
      </c>
      <c r="D149" s="2" t="s">
        <v>1024</v>
      </c>
      <c r="E149" s="2" t="str">
        <f t="shared" si="6"/>
        <v>zzzz</v>
      </c>
      <c r="F149" s="2">
        <f>IFERROR(VLOOKUP(C149,'[1]2017'!$C$2:$N$1876,11,FALSE),"")</f>
        <v>163</v>
      </c>
      <c r="G149" s="2">
        <f>IFERROR(VLOOKUP(C149,'[1]2017'!$C$2:$N$1876,12,FALSE),"")</f>
        <v>373</v>
      </c>
      <c r="H149" s="2">
        <f t="shared" si="7"/>
        <v>0.43699731903485256</v>
      </c>
      <c r="J149" s="12">
        <f t="shared" si="8"/>
        <v>1215</v>
      </c>
      <c r="AC149" s="1">
        <v>32</v>
      </c>
      <c r="AD149" s="1">
        <v>46</v>
      </c>
      <c r="AE149" s="6">
        <v>0.69565217391304346</v>
      </c>
      <c r="AF149" s="1">
        <v>32</v>
      </c>
      <c r="AG149" s="1">
        <v>46</v>
      </c>
      <c r="AH149" s="6">
        <v>0.69565217391304346</v>
      </c>
      <c r="AI149" s="1">
        <v>29</v>
      </c>
      <c r="AJ149" s="1">
        <v>46</v>
      </c>
      <c r="AK149" s="6">
        <v>0.63043478260869568</v>
      </c>
      <c r="AL149" s="1">
        <v>38</v>
      </c>
      <c r="AM149" s="1">
        <v>52</v>
      </c>
      <c r="AN149" s="6">
        <v>0.73076923076923073</v>
      </c>
      <c r="AO149" s="1">
        <v>27</v>
      </c>
      <c r="AP149" s="1">
        <v>50</v>
      </c>
      <c r="AQ149" s="6">
        <v>0.54</v>
      </c>
      <c r="AR149" s="1">
        <v>25</v>
      </c>
      <c r="AS149" s="1">
        <v>50</v>
      </c>
      <c r="AT149" s="6">
        <v>0.5</v>
      </c>
      <c r="AU149" s="1">
        <v>23</v>
      </c>
      <c r="AV149" s="1">
        <v>41</v>
      </c>
      <c r="AW149" s="6">
        <v>0.56097560975609762</v>
      </c>
      <c r="AX149" s="1">
        <v>25</v>
      </c>
      <c r="AY149" s="1">
        <v>42</v>
      </c>
      <c r="AZ149" s="6">
        <v>0.59523809523809523</v>
      </c>
      <c r="BA149" s="1">
        <v>20</v>
      </c>
      <c r="BB149" s="1">
        <v>41</v>
      </c>
      <c r="BC149" s="6">
        <v>0.48780487804878048</v>
      </c>
      <c r="BD149" s="1">
        <v>93</v>
      </c>
      <c r="BE149" s="1">
        <v>139</v>
      </c>
      <c r="BF149" s="6">
        <v>0.6690647482014388</v>
      </c>
      <c r="BG149" s="1">
        <v>84</v>
      </c>
      <c r="BH149" s="1">
        <v>138</v>
      </c>
      <c r="BI149" s="6">
        <v>0.60869565217391308</v>
      </c>
      <c r="BJ149" s="1">
        <v>74</v>
      </c>
      <c r="BK149" s="1">
        <v>137</v>
      </c>
      <c r="BL149" s="6">
        <v>0.54014598540145986</v>
      </c>
    </row>
    <row r="150" spans="1:64" x14ac:dyDescent="0.2">
      <c r="A150" s="2" t="s">
        <v>41</v>
      </c>
      <c r="B150" s="2" t="s">
        <v>42</v>
      </c>
      <c r="C150" s="2" t="s">
        <v>1025</v>
      </c>
      <c r="D150" s="2" t="s">
        <v>1026</v>
      </c>
      <c r="E150" s="2" t="str">
        <f t="shared" si="6"/>
        <v>Jonathan Jennings Elementary Sch</v>
      </c>
      <c r="F150" s="2">
        <f>IFERROR(VLOOKUP(C150,'[1]2017'!$C$2:$N$1876,11,FALSE),"")</f>
        <v>253</v>
      </c>
      <c r="G150" s="2">
        <f>IFERROR(VLOOKUP(C150,'[1]2017'!$C$2:$N$1876,12,FALSE),"")</f>
        <v>492</v>
      </c>
      <c r="H150" s="2">
        <f t="shared" si="7"/>
        <v>0.51422764227642281</v>
      </c>
      <c r="I150" s="6">
        <v>0.40740740740740738</v>
      </c>
      <c r="J150" s="12">
        <f t="shared" si="8"/>
        <v>889</v>
      </c>
      <c r="K150" s="1">
        <v>49</v>
      </c>
      <c r="L150" s="1">
        <v>72</v>
      </c>
      <c r="M150" s="6">
        <v>0.68055555555555558</v>
      </c>
      <c r="N150" s="1">
        <v>51</v>
      </c>
      <c r="O150" s="1">
        <v>72</v>
      </c>
      <c r="P150" s="6">
        <v>0.70833333333333337</v>
      </c>
      <c r="Q150" s="1">
        <v>42</v>
      </c>
      <c r="R150" s="1">
        <v>72</v>
      </c>
      <c r="S150" s="6">
        <v>0.58333333333333337</v>
      </c>
      <c r="T150" s="1">
        <v>64</v>
      </c>
      <c r="U150" s="1">
        <v>88</v>
      </c>
      <c r="V150" s="6">
        <v>0.72727272727272729</v>
      </c>
      <c r="W150" s="1">
        <v>71</v>
      </c>
      <c r="X150" s="1">
        <v>88</v>
      </c>
      <c r="Y150" s="6">
        <v>0.80681818181818177</v>
      </c>
      <c r="Z150" s="1">
        <v>62</v>
      </c>
      <c r="AA150" s="1">
        <v>88</v>
      </c>
      <c r="AB150" s="6">
        <v>0.70454545454545459</v>
      </c>
      <c r="BD150" s="1">
        <v>173</v>
      </c>
      <c r="BE150" s="1">
        <v>242</v>
      </c>
      <c r="BF150" s="6">
        <v>0.71487603305785119</v>
      </c>
      <c r="BG150" s="1">
        <v>157</v>
      </c>
      <c r="BH150" s="1">
        <v>241</v>
      </c>
      <c r="BI150" s="6">
        <v>0.65145228215767637</v>
      </c>
      <c r="BJ150" s="1">
        <v>137</v>
      </c>
      <c r="BK150" s="1">
        <v>241</v>
      </c>
      <c r="BL150" s="6">
        <v>0.56846473029045641</v>
      </c>
    </row>
    <row r="151" spans="1:64" x14ac:dyDescent="0.2">
      <c r="A151" s="2" t="s">
        <v>41</v>
      </c>
      <c r="B151" s="2" t="s">
        <v>42</v>
      </c>
      <c r="C151" s="2" t="s">
        <v>1027</v>
      </c>
      <c r="D151" s="2" t="s">
        <v>1028</v>
      </c>
      <c r="E151" s="2" t="str">
        <f t="shared" si="6"/>
        <v>Pleasant Ridge Elementary School</v>
      </c>
      <c r="F151" s="2">
        <f>IFERROR(VLOOKUP(C151,'[1]2017'!$C$2:$N$1876,11,FALSE),"")</f>
        <v>286</v>
      </c>
      <c r="G151" s="2">
        <f>IFERROR(VLOOKUP(C151,'[1]2017'!$C$2:$N$1876,12,FALSE),"")</f>
        <v>507</v>
      </c>
      <c r="H151" s="2">
        <f t="shared" si="7"/>
        <v>0.5641025641025641</v>
      </c>
      <c r="I151" s="6">
        <v>0.53333333333333333</v>
      </c>
      <c r="J151" s="12">
        <f t="shared" si="8"/>
        <v>626</v>
      </c>
      <c r="K151" s="1">
        <v>62</v>
      </c>
      <c r="L151" s="1">
        <v>87</v>
      </c>
      <c r="M151" s="6">
        <v>0.71264367816091956</v>
      </c>
      <c r="N151" s="1">
        <v>43</v>
      </c>
      <c r="O151" s="1">
        <v>88</v>
      </c>
      <c r="P151" s="6">
        <v>0.48863636363636365</v>
      </c>
      <c r="Q151" s="1">
        <v>40</v>
      </c>
      <c r="R151" s="1">
        <v>87</v>
      </c>
      <c r="S151" s="6">
        <v>0.45977011494252873</v>
      </c>
      <c r="T151" s="1">
        <v>46</v>
      </c>
      <c r="U151" s="1">
        <v>83</v>
      </c>
      <c r="V151" s="6">
        <v>0.55421686746987953</v>
      </c>
      <c r="W151" s="1">
        <v>43</v>
      </c>
      <c r="X151" s="1">
        <v>83</v>
      </c>
      <c r="Y151" s="6">
        <v>0.51807228915662651</v>
      </c>
      <c r="Z151" s="1">
        <v>36</v>
      </c>
      <c r="AA151" s="1">
        <v>83</v>
      </c>
      <c r="AB151" s="6">
        <v>0.43373493975903615</v>
      </c>
      <c r="BD151" s="1">
        <v>163</v>
      </c>
      <c r="BE151" s="1">
        <v>245</v>
      </c>
      <c r="BF151" s="6">
        <v>0.66530612244897958</v>
      </c>
      <c r="BG151" s="1">
        <v>131</v>
      </c>
      <c r="BH151" s="1">
        <v>246</v>
      </c>
      <c r="BI151" s="6">
        <v>0.53252032520325199</v>
      </c>
      <c r="BJ151" s="1">
        <v>116</v>
      </c>
      <c r="BK151" s="1">
        <v>245</v>
      </c>
      <c r="BL151" s="6">
        <v>0.47346938775510206</v>
      </c>
    </row>
    <row r="152" spans="1:64" hidden="1" x14ac:dyDescent="0.2">
      <c r="A152" s="2" t="s">
        <v>41</v>
      </c>
      <c r="B152" s="2" t="s">
        <v>42</v>
      </c>
      <c r="C152" s="2" t="s">
        <v>1029</v>
      </c>
      <c r="D152" s="2" t="s">
        <v>1030</v>
      </c>
      <c r="E152" s="2" t="str">
        <f t="shared" si="6"/>
        <v>zzzz</v>
      </c>
      <c r="F152" s="2">
        <f>IFERROR(VLOOKUP(C152,'[1]2017'!$C$2:$N$1876,11,FALSE),"")</f>
        <v>386</v>
      </c>
      <c r="G152" s="2">
        <f>IFERROR(VLOOKUP(C152,'[1]2017'!$C$2:$N$1876,12,FALSE),"")</f>
        <v>691</v>
      </c>
      <c r="H152" s="2">
        <f t="shared" si="7"/>
        <v>0.55861070911722144</v>
      </c>
      <c r="J152" s="12">
        <f t="shared" si="8"/>
        <v>1215</v>
      </c>
      <c r="AC152" s="1">
        <v>136</v>
      </c>
      <c r="AD152" s="1">
        <v>215</v>
      </c>
      <c r="AE152" s="6">
        <v>0.63255813953488371</v>
      </c>
      <c r="AF152" s="1">
        <v>126</v>
      </c>
      <c r="AG152" s="1">
        <v>215</v>
      </c>
      <c r="AH152" s="6">
        <v>0.586046511627907</v>
      </c>
      <c r="AI152" s="1">
        <v>115</v>
      </c>
      <c r="AJ152" s="1">
        <v>215</v>
      </c>
      <c r="AK152" s="6">
        <v>0.53488372093023251</v>
      </c>
      <c r="AL152" s="1">
        <v>137</v>
      </c>
      <c r="AM152" s="1">
        <v>236</v>
      </c>
      <c r="AN152" s="6">
        <v>0.58050847457627119</v>
      </c>
      <c r="AO152" s="1">
        <v>97</v>
      </c>
      <c r="AP152" s="1">
        <v>236</v>
      </c>
      <c r="AQ152" s="6">
        <v>0.41101694915254239</v>
      </c>
      <c r="AR152" s="1">
        <v>88</v>
      </c>
      <c r="AS152" s="1">
        <v>236</v>
      </c>
      <c r="AT152" s="6">
        <v>0.3728813559322034</v>
      </c>
      <c r="AU152" s="1">
        <v>138</v>
      </c>
      <c r="AV152" s="1">
        <v>207</v>
      </c>
      <c r="AW152" s="6">
        <v>0.66666666666666663</v>
      </c>
      <c r="AX152" s="1">
        <v>116</v>
      </c>
      <c r="AY152" s="1">
        <v>207</v>
      </c>
      <c r="AZ152" s="6">
        <v>0.56038647342995174</v>
      </c>
      <c r="BA152" s="1">
        <v>103</v>
      </c>
      <c r="BB152" s="1">
        <v>207</v>
      </c>
      <c r="BC152" s="6">
        <v>0.49758454106280192</v>
      </c>
      <c r="BD152" s="1">
        <v>411</v>
      </c>
      <c r="BE152" s="1">
        <v>658</v>
      </c>
      <c r="BF152" s="6">
        <v>0.62462006079027355</v>
      </c>
      <c r="BG152" s="1">
        <v>339</v>
      </c>
      <c r="BH152" s="1">
        <v>658</v>
      </c>
      <c r="BI152" s="6">
        <v>0.51519756838905773</v>
      </c>
      <c r="BJ152" s="1">
        <v>306</v>
      </c>
      <c r="BK152" s="1">
        <v>658</v>
      </c>
      <c r="BL152" s="6">
        <v>0.46504559270516715</v>
      </c>
    </row>
    <row r="153" spans="1:64" hidden="1" x14ac:dyDescent="0.2">
      <c r="A153" s="2" t="s">
        <v>41</v>
      </c>
      <c r="B153" s="2" t="s">
        <v>42</v>
      </c>
      <c r="C153" s="2" t="s">
        <v>1031</v>
      </c>
      <c r="D153" s="2" t="s">
        <v>1032</v>
      </c>
      <c r="E153" s="2" t="str">
        <f t="shared" si="6"/>
        <v>zzzz</v>
      </c>
      <c r="F153" s="2">
        <f>IFERROR(VLOOKUP(C153,'[1]2017'!$C$2:$N$1876,11,FALSE),"")</f>
        <v>226</v>
      </c>
      <c r="G153" s="2">
        <f>IFERROR(VLOOKUP(C153,'[1]2017'!$C$2:$N$1876,12,FALSE),"")</f>
        <v>504</v>
      </c>
      <c r="H153" s="2">
        <f t="shared" si="7"/>
        <v>0.44841269841269843</v>
      </c>
      <c r="J153" s="12">
        <f t="shared" si="8"/>
        <v>1215</v>
      </c>
      <c r="AC153" s="1">
        <v>113</v>
      </c>
      <c r="AD153" s="1">
        <v>165</v>
      </c>
      <c r="AE153" s="6">
        <v>0.68484848484848482</v>
      </c>
      <c r="AF153" s="1">
        <v>109</v>
      </c>
      <c r="AG153" s="1">
        <v>167</v>
      </c>
      <c r="AH153" s="6">
        <v>0.65269461077844315</v>
      </c>
      <c r="AI153" s="1">
        <v>97</v>
      </c>
      <c r="AJ153" s="1">
        <v>165</v>
      </c>
      <c r="AK153" s="6">
        <v>0.58787878787878789</v>
      </c>
      <c r="AL153" s="1">
        <v>109</v>
      </c>
      <c r="AM153" s="1">
        <v>163</v>
      </c>
      <c r="AN153" s="6">
        <v>0.66871165644171782</v>
      </c>
      <c r="AO153" s="1">
        <v>69</v>
      </c>
      <c r="AP153" s="1">
        <v>165</v>
      </c>
      <c r="AQ153" s="6">
        <v>0.41818181818181815</v>
      </c>
      <c r="AR153" s="1">
        <v>62</v>
      </c>
      <c r="AS153" s="1">
        <v>163</v>
      </c>
      <c r="AT153" s="6">
        <v>0.38036809815950923</v>
      </c>
      <c r="AU153" s="1">
        <v>117</v>
      </c>
      <c r="AV153" s="1">
        <v>177</v>
      </c>
      <c r="AW153" s="6">
        <v>0.66101694915254239</v>
      </c>
      <c r="AX153" s="1">
        <v>98</v>
      </c>
      <c r="AY153" s="1">
        <v>178</v>
      </c>
      <c r="AZ153" s="6">
        <v>0.550561797752809</v>
      </c>
      <c r="BA153" s="1">
        <v>86</v>
      </c>
      <c r="BB153" s="1">
        <v>177</v>
      </c>
      <c r="BC153" s="6">
        <v>0.48587570621468928</v>
      </c>
      <c r="BD153" s="1">
        <v>339</v>
      </c>
      <c r="BE153" s="1">
        <v>505</v>
      </c>
      <c r="BF153" s="6">
        <v>0.67128712871287133</v>
      </c>
      <c r="BG153" s="1">
        <v>276</v>
      </c>
      <c r="BH153" s="1">
        <v>510</v>
      </c>
      <c r="BI153" s="6">
        <v>0.54117647058823526</v>
      </c>
      <c r="BJ153" s="1">
        <v>245</v>
      </c>
      <c r="BK153" s="1">
        <v>505</v>
      </c>
      <c r="BL153" s="6">
        <v>0.48514851485148514</v>
      </c>
    </row>
    <row r="154" spans="1:64" x14ac:dyDescent="0.2">
      <c r="A154" s="2" t="s">
        <v>41</v>
      </c>
      <c r="B154" s="2" t="s">
        <v>42</v>
      </c>
      <c r="C154" s="2" t="s">
        <v>1033</v>
      </c>
      <c r="D154" s="2" t="s">
        <v>1034</v>
      </c>
      <c r="E154" s="2" t="str">
        <f t="shared" si="6"/>
        <v>Bridgepoint Elementary School</v>
      </c>
      <c r="F154" s="2">
        <f>IFERROR(VLOOKUP(C154,'[1]2017'!$C$2:$N$1876,11,FALSE),"")</f>
        <v>267</v>
      </c>
      <c r="G154" s="2">
        <f>IFERROR(VLOOKUP(C154,'[1]2017'!$C$2:$N$1876,12,FALSE),"")</f>
        <v>385</v>
      </c>
      <c r="H154" s="2">
        <f t="shared" si="7"/>
        <v>0.69350649350649352</v>
      </c>
      <c r="I154" s="6">
        <v>0.42105263157894735</v>
      </c>
      <c r="J154" s="12">
        <f t="shared" si="8"/>
        <v>863</v>
      </c>
      <c r="K154" s="1">
        <v>46</v>
      </c>
      <c r="L154" s="1">
        <v>69</v>
      </c>
      <c r="M154" s="6">
        <v>0.66666666666666663</v>
      </c>
      <c r="N154" s="1">
        <v>40</v>
      </c>
      <c r="O154" s="1">
        <v>69</v>
      </c>
      <c r="P154" s="6">
        <v>0.57971014492753625</v>
      </c>
      <c r="Q154" s="1">
        <v>37</v>
      </c>
      <c r="R154" s="1">
        <v>69</v>
      </c>
      <c r="S154" s="6">
        <v>0.53623188405797106</v>
      </c>
      <c r="T154" s="1">
        <v>32</v>
      </c>
      <c r="U154" s="1">
        <v>56</v>
      </c>
      <c r="V154" s="6">
        <v>0.5714285714285714</v>
      </c>
      <c r="W154" s="1">
        <v>32</v>
      </c>
      <c r="X154" s="1">
        <v>57</v>
      </c>
      <c r="Y154" s="6">
        <v>0.56140350877192979</v>
      </c>
      <c r="Z154" s="1">
        <v>29</v>
      </c>
      <c r="AA154" s="1">
        <v>56</v>
      </c>
      <c r="AB154" s="6">
        <v>0.5178571428571429</v>
      </c>
      <c r="BD154" s="1">
        <v>114</v>
      </c>
      <c r="BE154" s="1">
        <v>182</v>
      </c>
      <c r="BF154" s="6">
        <v>0.62637362637362637</v>
      </c>
      <c r="BG154" s="1">
        <v>99</v>
      </c>
      <c r="BH154" s="1">
        <v>183</v>
      </c>
      <c r="BI154" s="6">
        <v>0.54098360655737709</v>
      </c>
      <c r="BJ154" s="1">
        <v>90</v>
      </c>
      <c r="BK154" s="1">
        <v>182</v>
      </c>
      <c r="BL154" s="6">
        <v>0.49450549450549453</v>
      </c>
    </row>
    <row r="155" spans="1:64" x14ac:dyDescent="0.2">
      <c r="A155" s="2" t="s">
        <v>41</v>
      </c>
      <c r="B155" s="2" t="s">
        <v>42</v>
      </c>
      <c r="C155" s="2" t="s">
        <v>1035</v>
      </c>
      <c r="D155" s="2" t="s">
        <v>1036</v>
      </c>
      <c r="E155" s="2" t="str">
        <f t="shared" si="6"/>
        <v>Maple Elementary School</v>
      </c>
      <c r="F155" s="2">
        <f>IFERROR(VLOOKUP(C155,'[1]2017'!$C$2:$N$1876,11,FALSE),"")</f>
        <v>141</v>
      </c>
      <c r="G155" s="2">
        <f>IFERROR(VLOOKUP(C155,'[1]2017'!$C$2:$N$1876,12,FALSE),"")</f>
        <v>231</v>
      </c>
      <c r="H155" s="2">
        <f t="shared" si="7"/>
        <v>0.61038961038961037</v>
      </c>
      <c r="I155" s="6">
        <v>0.5</v>
      </c>
      <c r="J155" s="12">
        <f t="shared" si="8"/>
        <v>691</v>
      </c>
      <c r="K155" s="1">
        <v>23</v>
      </c>
      <c r="L155" s="1">
        <v>35</v>
      </c>
      <c r="M155" s="6">
        <v>0.65714285714285714</v>
      </c>
      <c r="N155" s="1">
        <v>16</v>
      </c>
      <c r="O155" s="1">
        <v>35</v>
      </c>
      <c r="P155" s="6">
        <v>0.45714285714285713</v>
      </c>
      <c r="Q155" s="1">
        <v>16</v>
      </c>
      <c r="R155" s="1">
        <v>35</v>
      </c>
      <c r="S155" s="6">
        <v>0.45714285714285713</v>
      </c>
      <c r="T155" s="1">
        <v>15</v>
      </c>
      <c r="U155" s="1">
        <v>21</v>
      </c>
      <c r="V155" s="6">
        <v>0.7142857142857143</v>
      </c>
      <c r="W155" s="1">
        <v>12</v>
      </c>
      <c r="X155" s="1">
        <v>22</v>
      </c>
      <c r="Y155" s="6">
        <v>0.54545454545454541</v>
      </c>
      <c r="Z155" s="1">
        <v>10</v>
      </c>
      <c r="AA155" s="1">
        <v>21</v>
      </c>
      <c r="AB155" s="6">
        <v>0.47619047619047616</v>
      </c>
      <c r="BD155" s="1">
        <v>60</v>
      </c>
      <c r="BE155" s="1">
        <v>88</v>
      </c>
      <c r="BF155" s="6">
        <v>0.68181818181818177</v>
      </c>
      <c r="BG155" s="1">
        <v>46</v>
      </c>
      <c r="BH155" s="1">
        <v>89</v>
      </c>
      <c r="BI155" s="6">
        <v>0.5168539325842697</v>
      </c>
      <c r="BJ155" s="1">
        <v>42</v>
      </c>
      <c r="BK155" s="1">
        <v>88</v>
      </c>
      <c r="BL155" s="6">
        <v>0.47727272727272729</v>
      </c>
    </row>
    <row r="156" spans="1:64" x14ac:dyDescent="0.2">
      <c r="A156" s="2" t="s">
        <v>41</v>
      </c>
      <c r="B156" s="2" t="s">
        <v>42</v>
      </c>
      <c r="C156" s="2" t="s">
        <v>1037</v>
      </c>
      <c r="D156" s="2" t="s">
        <v>1038</v>
      </c>
      <c r="E156" s="2" t="str">
        <f t="shared" si="6"/>
        <v>Riverside Elementary School</v>
      </c>
      <c r="F156" s="2">
        <f>IFERROR(VLOOKUP(C156,'[1]2017'!$C$2:$N$1876,11,FALSE),"")</f>
        <v>273</v>
      </c>
      <c r="G156" s="2">
        <f>IFERROR(VLOOKUP(C156,'[1]2017'!$C$2:$N$1876,12,FALSE),"")</f>
        <v>496</v>
      </c>
      <c r="H156" s="2">
        <f t="shared" si="7"/>
        <v>0.55040322580645162</v>
      </c>
      <c r="I156" s="6">
        <v>0.48</v>
      </c>
      <c r="J156" s="12">
        <f t="shared" si="8"/>
        <v>750</v>
      </c>
      <c r="K156" s="1">
        <v>50</v>
      </c>
      <c r="L156" s="1">
        <v>69</v>
      </c>
      <c r="M156" s="6">
        <v>0.72463768115942029</v>
      </c>
      <c r="N156" s="1">
        <v>43</v>
      </c>
      <c r="O156" s="1">
        <v>69</v>
      </c>
      <c r="P156" s="6">
        <v>0.62318840579710144</v>
      </c>
      <c r="Q156" s="1">
        <v>38</v>
      </c>
      <c r="R156" s="1">
        <v>69</v>
      </c>
      <c r="S156" s="6">
        <v>0.55072463768115942</v>
      </c>
      <c r="T156" s="1">
        <v>46</v>
      </c>
      <c r="U156" s="1">
        <v>77</v>
      </c>
      <c r="V156" s="6">
        <v>0.59740259740259738</v>
      </c>
      <c r="W156" s="1">
        <v>44</v>
      </c>
      <c r="X156" s="1">
        <v>76</v>
      </c>
      <c r="Y156" s="6">
        <v>0.57894736842105265</v>
      </c>
      <c r="Z156" s="1">
        <v>34</v>
      </c>
      <c r="AA156" s="1">
        <v>75</v>
      </c>
      <c r="AB156" s="6">
        <v>0.45333333333333331</v>
      </c>
      <c r="BD156" s="1">
        <v>153</v>
      </c>
      <c r="BE156" s="1">
        <v>221</v>
      </c>
      <c r="BF156" s="6">
        <v>0.69230769230769229</v>
      </c>
      <c r="BG156" s="1">
        <v>126</v>
      </c>
      <c r="BH156" s="1">
        <v>221</v>
      </c>
      <c r="BI156" s="6">
        <v>0.57013574660633481</v>
      </c>
      <c r="BJ156" s="1">
        <v>108</v>
      </c>
      <c r="BK156" s="1">
        <v>219</v>
      </c>
      <c r="BL156" s="6">
        <v>0.49315068493150682</v>
      </c>
    </row>
    <row r="157" spans="1:64" x14ac:dyDescent="0.2">
      <c r="A157" s="2" t="s">
        <v>41</v>
      </c>
      <c r="B157" s="2" t="s">
        <v>42</v>
      </c>
      <c r="C157" s="2" t="s">
        <v>1039</v>
      </c>
      <c r="D157" s="2" t="s">
        <v>1040</v>
      </c>
      <c r="E157" s="2" t="str">
        <f t="shared" si="6"/>
        <v>Spring Hill Elementary School</v>
      </c>
      <c r="F157" s="2">
        <f>IFERROR(VLOOKUP(C157,'[1]2017'!$C$2:$N$1876,11,FALSE),"")</f>
        <v>159</v>
      </c>
      <c r="G157" s="2">
        <f>IFERROR(VLOOKUP(C157,'[1]2017'!$C$2:$N$1876,12,FALSE),"")</f>
        <v>202</v>
      </c>
      <c r="H157" s="2">
        <f t="shared" si="7"/>
        <v>0.78712871287128716</v>
      </c>
      <c r="I157" s="6">
        <v>0.48648648648648651</v>
      </c>
      <c r="J157" s="12">
        <f t="shared" si="8"/>
        <v>740</v>
      </c>
      <c r="K157" s="1">
        <v>20</v>
      </c>
      <c r="L157" s="1">
        <v>30</v>
      </c>
      <c r="M157" s="6">
        <v>0.66666666666666663</v>
      </c>
      <c r="N157" s="1">
        <v>17</v>
      </c>
      <c r="O157" s="1">
        <v>30</v>
      </c>
      <c r="P157" s="6">
        <v>0.56666666666666665</v>
      </c>
      <c r="Q157" s="1">
        <v>14</v>
      </c>
      <c r="R157" s="1">
        <v>30</v>
      </c>
      <c r="S157" s="6">
        <v>0.46666666666666667</v>
      </c>
      <c r="T157" s="1">
        <v>13</v>
      </c>
      <c r="U157" s="1">
        <v>22</v>
      </c>
      <c r="V157" s="6">
        <v>0.59090909090909094</v>
      </c>
      <c r="W157" s="1">
        <v>9</v>
      </c>
      <c r="X157" s="1">
        <v>22</v>
      </c>
      <c r="Y157" s="6">
        <v>0.40909090909090912</v>
      </c>
      <c r="Z157" s="1">
        <v>7</v>
      </c>
      <c r="AA157" s="1">
        <v>22</v>
      </c>
      <c r="AB157" s="6">
        <v>0.31818181818181818</v>
      </c>
      <c r="BD157" s="1">
        <v>59</v>
      </c>
      <c r="BE157" s="1">
        <v>89</v>
      </c>
      <c r="BF157" s="6">
        <v>0.6629213483146067</v>
      </c>
      <c r="BG157" s="1">
        <v>44</v>
      </c>
      <c r="BH157" s="1">
        <v>89</v>
      </c>
      <c r="BI157" s="6">
        <v>0.4943820224719101</v>
      </c>
      <c r="BJ157" s="1">
        <v>39</v>
      </c>
      <c r="BK157" s="1">
        <v>89</v>
      </c>
      <c r="BL157" s="6">
        <v>0.43820224719101125</v>
      </c>
    </row>
    <row r="158" spans="1:64" x14ac:dyDescent="0.2">
      <c r="A158" s="2" t="s">
        <v>41</v>
      </c>
      <c r="B158" s="2" t="s">
        <v>42</v>
      </c>
      <c r="C158" s="2" t="s">
        <v>1041</v>
      </c>
      <c r="D158" s="2" t="s">
        <v>1042</v>
      </c>
      <c r="E158" s="2" t="str">
        <f t="shared" si="6"/>
        <v>Parkwood Elementary School</v>
      </c>
      <c r="F158" s="2">
        <f>IFERROR(VLOOKUP(C158,'[1]2017'!$C$2:$N$1876,11,FALSE),"")</f>
        <v>495</v>
      </c>
      <c r="G158" s="2">
        <f>IFERROR(VLOOKUP(C158,'[1]2017'!$C$2:$N$1876,12,FALSE),"")</f>
        <v>583</v>
      </c>
      <c r="H158" s="2">
        <f t="shared" si="7"/>
        <v>0.84905660377358494</v>
      </c>
      <c r="I158" s="6">
        <v>0.42268041237113402</v>
      </c>
      <c r="J158" s="12">
        <f t="shared" si="8"/>
        <v>861</v>
      </c>
      <c r="K158" s="1">
        <v>50</v>
      </c>
      <c r="L158" s="1">
        <v>81</v>
      </c>
      <c r="M158" s="6">
        <v>0.61728395061728392</v>
      </c>
      <c r="N158" s="1">
        <v>39</v>
      </c>
      <c r="O158" s="1">
        <v>86</v>
      </c>
      <c r="P158" s="6">
        <v>0.45348837209302323</v>
      </c>
      <c r="Q158" s="1">
        <v>33</v>
      </c>
      <c r="R158" s="1">
        <v>81</v>
      </c>
      <c r="S158" s="6">
        <v>0.40740740740740738</v>
      </c>
      <c r="T158" s="1">
        <v>53</v>
      </c>
      <c r="U158" s="1">
        <v>85</v>
      </c>
      <c r="V158" s="6">
        <v>0.62352941176470589</v>
      </c>
      <c r="W158" s="1">
        <v>44</v>
      </c>
      <c r="X158" s="1">
        <v>87</v>
      </c>
      <c r="Y158" s="6">
        <v>0.50574712643678166</v>
      </c>
      <c r="Z158" s="1">
        <v>40</v>
      </c>
      <c r="AA158" s="1">
        <v>84</v>
      </c>
      <c r="AB158" s="6">
        <v>0.47619047619047616</v>
      </c>
      <c r="BD158" s="1">
        <v>162</v>
      </c>
      <c r="BE158" s="1">
        <v>263</v>
      </c>
      <c r="BF158" s="6">
        <v>0.61596958174904948</v>
      </c>
      <c r="BG158" s="1">
        <v>130</v>
      </c>
      <c r="BH158" s="1">
        <v>270</v>
      </c>
      <c r="BI158" s="6">
        <v>0.48148148148148145</v>
      </c>
      <c r="BJ158" s="1">
        <v>114</v>
      </c>
      <c r="BK158" s="1">
        <v>262</v>
      </c>
      <c r="BL158" s="6">
        <v>0.4351145038167939</v>
      </c>
    </row>
    <row r="159" spans="1:64" hidden="1" x14ac:dyDescent="0.2">
      <c r="A159" s="2" t="s">
        <v>41</v>
      </c>
      <c r="B159" s="2" t="s">
        <v>42</v>
      </c>
      <c r="C159" s="2" t="s">
        <v>1043</v>
      </c>
      <c r="D159" s="2" t="s">
        <v>1044</v>
      </c>
      <c r="E159" s="2" t="str">
        <f t="shared" si="6"/>
        <v>zzzz</v>
      </c>
      <c r="F159" s="2">
        <f>IFERROR(VLOOKUP(C159,'[1]2017'!$C$2:$N$1876,11,FALSE),"")</f>
        <v>549</v>
      </c>
      <c r="G159" s="2">
        <f>IFERROR(VLOOKUP(C159,'[1]2017'!$C$2:$N$1876,12,FALSE),"")</f>
        <v>914</v>
      </c>
      <c r="H159" s="2">
        <f t="shared" si="7"/>
        <v>0.60065645514223198</v>
      </c>
      <c r="J159" s="12">
        <f t="shared" si="8"/>
        <v>1215</v>
      </c>
      <c r="AC159" s="1">
        <v>185</v>
      </c>
      <c r="AD159" s="1">
        <v>300</v>
      </c>
      <c r="AE159" s="6">
        <v>0.6166666666666667</v>
      </c>
      <c r="AF159" s="1">
        <v>184</v>
      </c>
      <c r="AG159" s="1">
        <v>303</v>
      </c>
      <c r="AH159" s="6">
        <v>0.60726072607260728</v>
      </c>
      <c r="AI159" s="1">
        <v>152</v>
      </c>
      <c r="AJ159" s="1">
        <v>298</v>
      </c>
      <c r="AK159" s="6">
        <v>0.51006711409395977</v>
      </c>
      <c r="AL159" s="1">
        <v>184</v>
      </c>
      <c r="AM159" s="1">
        <v>307</v>
      </c>
      <c r="AN159" s="6">
        <v>0.59934853420195444</v>
      </c>
      <c r="AO159" s="1">
        <v>114</v>
      </c>
      <c r="AP159" s="1">
        <v>309</v>
      </c>
      <c r="AQ159" s="6">
        <v>0.36893203883495146</v>
      </c>
      <c r="AR159" s="1">
        <v>103</v>
      </c>
      <c r="AS159" s="1">
        <v>307</v>
      </c>
      <c r="AT159" s="6">
        <v>0.33550488599348532</v>
      </c>
      <c r="AU159" s="1">
        <v>140</v>
      </c>
      <c r="AV159" s="1">
        <v>270</v>
      </c>
      <c r="AW159" s="6">
        <v>0.51851851851851849</v>
      </c>
      <c r="AX159" s="1">
        <v>128</v>
      </c>
      <c r="AY159" s="1">
        <v>274</v>
      </c>
      <c r="AZ159" s="6">
        <v>0.46715328467153283</v>
      </c>
      <c r="BA159" s="1">
        <v>103</v>
      </c>
      <c r="BB159" s="1">
        <v>268</v>
      </c>
      <c r="BC159" s="6">
        <v>0.38432835820895522</v>
      </c>
      <c r="BD159" s="1">
        <v>509</v>
      </c>
      <c r="BE159" s="1">
        <v>877</v>
      </c>
      <c r="BF159" s="6">
        <v>0.58038768529076401</v>
      </c>
      <c r="BG159" s="1">
        <v>426</v>
      </c>
      <c r="BH159" s="1">
        <v>886</v>
      </c>
      <c r="BI159" s="6">
        <v>0.48081264108352145</v>
      </c>
      <c r="BJ159" s="1">
        <v>358</v>
      </c>
      <c r="BK159" s="1">
        <v>873</v>
      </c>
      <c r="BL159" s="6">
        <v>0.41008018327605955</v>
      </c>
    </row>
    <row r="160" spans="1:64" x14ac:dyDescent="0.2">
      <c r="A160" s="2" t="s">
        <v>43</v>
      </c>
      <c r="B160" s="2" t="s">
        <v>44</v>
      </c>
      <c r="C160" s="2" t="s">
        <v>1045</v>
      </c>
      <c r="D160" s="2" t="s">
        <v>1046</v>
      </c>
      <c r="E160" s="2" t="str">
        <f t="shared" si="6"/>
        <v>Clay City Elementary School</v>
      </c>
      <c r="F160" s="2">
        <f>IFERROR(VLOOKUP(C160,'[1]2017'!$C$2:$N$1876,11,FALSE),"")</f>
        <v>164</v>
      </c>
      <c r="G160" s="2">
        <f>IFERROR(VLOOKUP(C160,'[1]2017'!$C$2:$N$1876,12,FALSE),"")</f>
        <v>356</v>
      </c>
      <c r="H160" s="2">
        <f t="shared" si="7"/>
        <v>0.4606741573033708</v>
      </c>
      <c r="I160" s="6">
        <v>0.82926829268292679</v>
      </c>
      <c r="J160" s="12">
        <f t="shared" si="8"/>
        <v>81</v>
      </c>
      <c r="K160" s="1">
        <v>38</v>
      </c>
      <c r="L160" s="1">
        <v>58</v>
      </c>
      <c r="M160" s="6">
        <v>0.65517241379310343</v>
      </c>
      <c r="N160" s="1">
        <v>39</v>
      </c>
      <c r="O160" s="1">
        <v>58</v>
      </c>
      <c r="P160" s="6">
        <v>0.67241379310344829</v>
      </c>
      <c r="Q160" s="1">
        <v>32</v>
      </c>
      <c r="R160" s="1">
        <v>58</v>
      </c>
      <c r="S160" s="6">
        <v>0.55172413793103448</v>
      </c>
      <c r="T160" s="1">
        <v>38</v>
      </c>
      <c r="U160" s="1">
        <v>50</v>
      </c>
      <c r="V160" s="6">
        <v>0.76</v>
      </c>
      <c r="W160" s="1">
        <v>42</v>
      </c>
      <c r="X160" s="1">
        <v>50</v>
      </c>
      <c r="Y160" s="6">
        <v>0.84</v>
      </c>
      <c r="Z160" s="1">
        <v>37</v>
      </c>
      <c r="AA160" s="1">
        <v>50</v>
      </c>
      <c r="AB160" s="6">
        <v>0.74</v>
      </c>
      <c r="AC160" s="1">
        <v>44</v>
      </c>
      <c r="AD160" s="1">
        <v>56</v>
      </c>
      <c r="AE160" s="6">
        <v>0.7857142857142857</v>
      </c>
      <c r="AF160" s="1">
        <v>46</v>
      </c>
      <c r="AG160" s="1">
        <v>56</v>
      </c>
      <c r="AH160" s="6">
        <v>0.8214285714285714</v>
      </c>
      <c r="AI160" s="1">
        <v>40</v>
      </c>
      <c r="AJ160" s="1">
        <v>56</v>
      </c>
      <c r="AK160" s="6">
        <v>0.7142857142857143</v>
      </c>
      <c r="BD160" s="1">
        <v>156</v>
      </c>
      <c r="BE160" s="1">
        <v>205</v>
      </c>
      <c r="BF160" s="6">
        <v>0.76097560975609757</v>
      </c>
      <c r="BG160" s="1">
        <v>165</v>
      </c>
      <c r="BH160" s="1">
        <v>205</v>
      </c>
      <c r="BI160" s="6">
        <v>0.80487804878048785</v>
      </c>
      <c r="BJ160" s="1">
        <v>143</v>
      </c>
      <c r="BK160" s="1">
        <v>205</v>
      </c>
      <c r="BL160" s="6">
        <v>0.69756097560975605</v>
      </c>
    </row>
    <row r="161" spans="1:64" hidden="1" x14ac:dyDescent="0.2">
      <c r="A161" s="2" t="s">
        <v>43</v>
      </c>
      <c r="B161" s="2" t="s">
        <v>44</v>
      </c>
      <c r="C161" s="2" t="s">
        <v>1047</v>
      </c>
      <c r="D161" s="2" t="s">
        <v>1048</v>
      </c>
      <c r="E161" s="2" t="str">
        <f t="shared" si="6"/>
        <v>zzzz</v>
      </c>
      <c r="F161" s="2">
        <f>IFERROR(VLOOKUP(C161,'[1]2017'!$C$2:$N$1876,11,FALSE),"")</f>
        <v>136</v>
      </c>
      <c r="G161" s="2">
        <f>IFERROR(VLOOKUP(C161,'[1]2017'!$C$2:$N$1876,12,FALSE),"")</f>
        <v>379</v>
      </c>
      <c r="H161" s="2">
        <f t="shared" si="7"/>
        <v>0.35883905013192613</v>
      </c>
      <c r="J161" s="12">
        <f t="shared" si="8"/>
        <v>1215</v>
      </c>
      <c r="AL161" s="1">
        <v>50</v>
      </c>
      <c r="AM161" s="1">
        <v>65</v>
      </c>
      <c r="AN161" s="6">
        <v>0.76923076923076927</v>
      </c>
      <c r="AO161" s="1">
        <v>51</v>
      </c>
      <c r="AP161" s="1">
        <v>65</v>
      </c>
      <c r="AQ161" s="6">
        <v>0.7846153846153846</v>
      </c>
      <c r="AR161" s="1">
        <v>45</v>
      </c>
      <c r="AS161" s="1">
        <v>65</v>
      </c>
      <c r="AT161" s="6">
        <v>0.69230769230769229</v>
      </c>
      <c r="AU161" s="1">
        <v>33</v>
      </c>
      <c r="AV161" s="1">
        <v>64</v>
      </c>
      <c r="AW161" s="6">
        <v>0.515625</v>
      </c>
      <c r="AX161" s="1">
        <v>36</v>
      </c>
      <c r="AY161" s="1">
        <v>64</v>
      </c>
      <c r="AZ161" s="6">
        <v>0.5625</v>
      </c>
      <c r="BA161" s="1">
        <v>26</v>
      </c>
      <c r="BB161" s="1">
        <v>64</v>
      </c>
      <c r="BC161" s="6">
        <v>0.40625</v>
      </c>
      <c r="BD161" s="1">
        <v>83</v>
      </c>
      <c r="BE161" s="1">
        <v>129</v>
      </c>
      <c r="BF161" s="6">
        <v>0.64341085271317833</v>
      </c>
      <c r="BG161" s="1">
        <v>87</v>
      </c>
      <c r="BH161" s="1">
        <v>129</v>
      </c>
      <c r="BI161" s="6">
        <v>0.67441860465116277</v>
      </c>
      <c r="BJ161" s="1">
        <v>71</v>
      </c>
      <c r="BK161" s="1">
        <v>129</v>
      </c>
      <c r="BL161" s="6">
        <v>0.55038759689922478</v>
      </c>
    </row>
    <row r="162" spans="1:64" x14ac:dyDescent="0.2">
      <c r="A162" s="2" t="s">
        <v>43</v>
      </c>
      <c r="B162" s="2" t="s">
        <v>44</v>
      </c>
      <c r="C162" s="2" t="s">
        <v>1049</v>
      </c>
      <c r="D162" s="2" t="s">
        <v>1050</v>
      </c>
      <c r="E162" s="2" t="str">
        <f t="shared" si="6"/>
        <v>Jackson Township Elementary School</v>
      </c>
      <c r="F162" s="2">
        <f>IFERROR(VLOOKUP(C162,'[1]2017'!$C$2:$N$1876,11,FALSE),"")</f>
        <v>105</v>
      </c>
      <c r="G162" s="2">
        <f>IFERROR(VLOOKUP(C162,'[1]2017'!$C$2:$N$1876,12,FALSE),"")</f>
        <v>295</v>
      </c>
      <c r="H162" s="2">
        <f t="shared" si="7"/>
        <v>0.3559322033898305</v>
      </c>
      <c r="I162" s="6">
        <v>0.6875</v>
      </c>
      <c r="J162" s="12">
        <f t="shared" si="8"/>
        <v>286</v>
      </c>
      <c r="K162" s="1">
        <v>39</v>
      </c>
      <c r="L162" s="1">
        <v>48</v>
      </c>
      <c r="M162" s="6">
        <v>0.8125</v>
      </c>
      <c r="N162" s="1">
        <v>44</v>
      </c>
      <c r="O162" s="1">
        <v>48</v>
      </c>
      <c r="P162" s="6">
        <v>0.91666666666666663</v>
      </c>
      <c r="Q162" s="1">
        <v>36</v>
      </c>
      <c r="R162" s="1">
        <v>48</v>
      </c>
      <c r="S162" s="6">
        <v>0.75</v>
      </c>
      <c r="T162" s="1">
        <v>40</v>
      </c>
      <c r="U162" s="1">
        <v>49</v>
      </c>
      <c r="V162" s="6">
        <v>0.81632653061224492</v>
      </c>
      <c r="W162" s="1">
        <v>44</v>
      </c>
      <c r="X162" s="1">
        <v>49</v>
      </c>
      <c r="Y162" s="6">
        <v>0.89795918367346939</v>
      </c>
      <c r="Z162" s="1">
        <v>38</v>
      </c>
      <c r="AA162" s="1">
        <v>49</v>
      </c>
      <c r="AB162" s="6">
        <v>0.77551020408163263</v>
      </c>
      <c r="BD162" s="1">
        <v>120</v>
      </c>
      <c r="BE162" s="1">
        <v>146</v>
      </c>
      <c r="BF162" s="6">
        <v>0.82191780821917804</v>
      </c>
      <c r="BG162" s="1">
        <v>126</v>
      </c>
      <c r="BH162" s="1">
        <v>148</v>
      </c>
      <c r="BI162" s="6">
        <v>0.85135135135135132</v>
      </c>
      <c r="BJ162" s="1">
        <v>107</v>
      </c>
      <c r="BK162" s="1">
        <v>145</v>
      </c>
      <c r="BL162" s="6">
        <v>0.73793103448275865</v>
      </c>
    </row>
    <row r="163" spans="1:64" x14ac:dyDescent="0.2">
      <c r="A163" s="2" t="s">
        <v>43</v>
      </c>
      <c r="B163" s="2" t="s">
        <v>44</v>
      </c>
      <c r="C163" s="2" t="s">
        <v>1051</v>
      </c>
      <c r="D163" s="2" t="s">
        <v>1052</v>
      </c>
      <c r="E163" s="2" t="str">
        <f t="shared" si="6"/>
        <v>Staunton Elementary School</v>
      </c>
      <c r="F163" s="2">
        <f>IFERROR(VLOOKUP(C163,'[1]2017'!$C$2:$N$1876,11,FALSE),"")</f>
        <v>140</v>
      </c>
      <c r="G163" s="2">
        <f>IFERROR(VLOOKUP(C163,'[1]2017'!$C$2:$N$1876,12,FALSE),"")</f>
        <v>298</v>
      </c>
      <c r="H163" s="2">
        <f t="shared" si="7"/>
        <v>0.46979865771812079</v>
      </c>
      <c r="I163" s="6">
        <v>0.83333333333333337</v>
      </c>
      <c r="J163" s="12">
        <f t="shared" si="8"/>
        <v>74</v>
      </c>
      <c r="K163" s="1">
        <v>45</v>
      </c>
      <c r="L163" s="1">
        <v>45</v>
      </c>
      <c r="M163" s="6">
        <v>1</v>
      </c>
      <c r="N163" s="1">
        <v>42</v>
      </c>
      <c r="O163" s="1">
        <v>45</v>
      </c>
      <c r="P163" s="6">
        <v>0.93333333333333335</v>
      </c>
      <c r="Q163" s="1">
        <v>42</v>
      </c>
      <c r="R163" s="1">
        <v>45</v>
      </c>
      <c r="S163" s="6">
        <v>0.93333333333333335</v>
      </c>
      <c r="T163" s="1">
        <v>44</v>
      </c>
      <c r="U163" s="1">
        <v>54</v>
      </c>
      <c r="V163" s="6">
        <v>0.81481481481481477</v>
      </c>
      <c r="W163" s="1">
        <v>49</v>
      </c>
      <c r="X163" s="1">
        <v>54</v>
      </c>
      <c r="Y163" s="6">
        <v>0.90740740740740744</v>
      </c>
      <c r="Z163" s="1">
        <v>43</v>
      </c>
      <c r="AA163" s="1">
        <v>54</v>
      </c>
      <c r="AB163" s="6">
        <v>0.79629629629629628</v>
      </c>
      <c r="BD163" s="1">
        <v>132</v>
      </c>
      <c r="BE163" s="1">
        <v>147</v>
      </c>
      <c r="BF163" s="6">
        <v>0.89795918367346939</v>
      </c>
      <c r="BG163" s="1">
        <v>133</v>
      </c>
      <c r="BH163" s="1">
        <v>147</v>
      </c>
      <c r="BI163" s="6">
        <v>0.90476190476190477</v>
      </c>
      <c r="BJ163" s="1">
        <v>125</v>
      </c>
      <c r="BK163" s="1">
        <v>147</v>
      </c>
      <c r="BL163" s="6">
        <v>0.85034013605442171</v>
      </c>
    </row>
    <row r="164" spans="1:64" x14ac:dyDescent="0.2">
      <c r="A164" s="2" t="s">
        <v>43</v>
      </c>
      <c r="B164" s="2" t="s">
        <v>44</v>
      </c>
      <c r="C164" s="2" t="s">
        <v>1053</v>
      </c>
      <c r="D164" s="2" t="s">
        <v>962</v>
      </c>
      <c r="E164" s="2" t="str">
        <f t="shared" si="6"/>
        <v>Van Buren Elementary School</v>
      </c>
      <c r="F164" s="2">
        <f>IFERROR(VLOOKUP(C164,'[1]2017'!$C$2:$N$1876,11,FALSE),"")</f>
        <v>149</v>
      </c>
      <c r="G164" s="2">
        <f>IFERROR(VLOOKUP(C164,'[1]2017'!$C$2:$N$1876,12,FALSE),"")</f>
        <v>244</v>
      </c>
      <c r="H164" s="2">
        <f t="shared" si="7"/>
        <v>0.61065573770491799</v>
      </c>
      <c r="I164" s="6">
        <v>0.79411764705882348</v>
      </c>
      <c r="J164" s="12">
        <f t="shared" si="8"/>
        <v>120</v>
      </c>
      <c r="K164" s="1">
        <v>26</v>
      </c>
      <c r="L164" s="1">
        <v>39</v>
      </c>
      <c r="M164" s="6">
        <v>0.66666666666666663</v>
      </c>
      <c r="N164" s="1">
        <v>32</v>
      </c>
      <c r="O164" s="1">
        <v>39</v>
      </c>
      <c r="P164" s="6">
        <v>0.82051282051282048</v>
      </c>
      <c r="Q164" s="1">
        <v>23</v>
      </c>
      <c r="R164" s="1">
        <v>39</v>
      </c>
      <c r="S164" s="6">
        <v>0.58974358974358976</v>
      </c>
      <c r="T164" s="1">
        <v>27</v>
      </c>
      <c r="U164" s="1">
        <v>34</v>
      </c>
      <c r="V164" s="6">
        <v>0.79411764705882348</v>
      </c>
      <c r="W164" s="1">
        <v>24</v>
      </c>
      <c r="X164" s="1">
        <v>34</v>
      </c>
      <c r="Y164" s="6">
        <v>0.70588235294117652</v>
      </c>
      <c r="Z164" s="1">
        <v>23</v>
      </c>
      <c r="AA164" s="1">
        <v>34</v>
      </c>
      <c r="AB164" s="6">
        <v>0.67647058823529416</v>
      </c>
      <c r="BD164" s="1">
        <v>83</v>
      </c>
      <c r="BE164" s="1">
        <v>107</v>
      </c>
      <c r="BF164" s="6">
        <v>0.77570093457943923</v>
      </c>
      <c r="BG164" s="1">
        <v>86</v>
      </c>
      <c r="BH164" s="1">
        <v>108</v>
      </c>
      <c r="BI164" s="6">
        <v>0.79629629629629628</v>
      </c>
      <c r="BJ164" s="1">
        <v>73</v>
      </c>
      <c r="BK164" s="1">
        <v>107</v>
      </c>
      <c r="BL164" s="6">
        <v>0.68224299065420557</v>
      </c>
    </row>
    <row r="165" spans="1:64" hidden="1" x14ac:dyDescent="0.2">
      <c r="A165" s="2" t="s">
        <v>43</v>
      </c>
      <c r="B165" s="2" t="s">
        <v>44</v>
      </c>
      <c r="C165" s="2" t="s">
        <v>1054</v>
      </c>
      <c r="D165" s="2" t="s">
        <v>1055</v>
      </c>
      <c r="E165" s="2" t="str">
        <f t="shared" si="6"/>
        <v>zzzz</v>
      </c>
      <c r="F165" s="2">
        <f>IFERROR(VLOOKUP(C165,'[1]2017'!$C$2:$N$1876,11,FALSE),"")</f>
        <v>442</v>
      </c>
      <c r="G165" s="2">
        <f>IFERROR(VLOOKUP(C165,'[1]2017'!$C$2:$N$1876,12,FALSE),"")</f>
        <v>826</v>
      </c>
      <c r="H165" s="2">
        <f t="shared" si="7"/>
        <v>0.53510895883777243</v>
      </c>
      <c r="J165" s="12">
        <f t="shared" si="8"/>
        <v>1215</v>
      </c>
      <c r="AC165" s="1">
        <v>198</v>
      </c>
      <c r="AD165" s="1">
        <v>255</v>
      </c>
      <c r="AE165" s="6">
        <v>0.77647058823529413</v>
      </c>
      <c r="AF165" s="1">
        <v>179</v>
      </c>
      <c r="AG165" s="1">
        <v>255</v>
      </c>
      <c r="AH165" s="6">
        <v>0.70196078431372544</v>
      </c>
      <c r="AI165" s="1">
        <v>162</v>
      </c>
      <c r="AJ165" s="1">
        <v>254</v>
      </c>
      <c r="AK165" s="6">
        <v>0.63779527559055116</v>
      </c>
      <c r="AL165" s="1">
        <v>174</v>
      </c>
      <c r="AM165" s="1">
        <v>274</v>
      </c>
      <c r="AN165" s="6">
        <v>0.63503649635036497</v>
      </c>
      <c r="AO165" s="1">
        <v>135</v>
      </c>
      <c r="AP165" s="1">
        <v>276</v>
      </c>
      <c r="AQ165" s="6">
        <v>0.4891304347826087</v>
      </c>
      <c r="AR165" s="1">
        <v>120</v>
      </c>
      <c r="AS165" s="1">
        <v>274</v>
      </c>
      <c r="AT165" s="6">
        <v>0.43795620437956206</v>
      </c>
      <c r="AU165" s="1">
        <v>167</v>
      </c>
      <c r="AV165" s="1">
        <v>272</v>
      </c>
      <c r="AW165" s="6">
        <v>0.61397058823529416</v>
      </c>
      <c r="AX165" s="1">
        <v>160</v>
      </c>
      <c r="AY165" s="1">
        <v>273</v>
      </c>
      <c r="AZ165" s="6">
        <v>0.58608058608058611</v>
      </c>
      <c r="BA165" s="1">
        <v>133</v>
      </c>
      <c r="BB165" s="1">
        <v>272</v>
      </c>
      <c r="BC165" s="6">
        <v>0.4889705882352941</v>
      </c>
      <c r="BD165" s="1">
        <v>539</v>
      </c>
      <c r="BE165" s="1">
        <v>801</v>
      </c>
      <c r="BF165" s="6">
        <v>0.67290886392009985</v>
      </c>
      <c r="BG165" s="1">
        <v>474</v>
      </c>
      <c r="BH165" s="1">
        <v>804</v>
      </c>
      <c r="BI165" s="6">
        <v>0.58955223880597019</v>
      </c>
      <c r="BJ165" s="1">
        <v>415</v>
      </c>
      <c r="BK165" s="1">
        <v>800</v>
      </c>
      <c r="BL165" s="6">
        <v>0.51875000000000004</v>
      </c>
    </row>
    <row r="166" spans="1:64" x14ac:dyDescent="0.2">
      <c r="A166" s="2" t="s">
        <v>43</v>
      </c>
      <c r="B166" s="2" t="s">
        <v>44</v>
      </c>
      <c r="C166" s="2" t="s">
        <v>1056</v>
      </c>
      <c r="D166" s="2" t="s">
        <v>1057</v>
      </c>
      <c r="E166" s="2" t="str">
        <f t="shared" si="6"/>
        <v>East Side Elementary School</v>
      </c>
      <c r="F166" s="2">
        <f>IFERROR(VLOOKUP(C166,'[1]2017'!$C$2:$N$1876,11,FALSE),"")</f>
        <v>179</v>
      </c>
      <c r="G166" s="2">
        <f>IFERROR(VLOOKUP(C166,'[1]2017'!$C$2:$N$1876,12,FALSE),"")</f>
        <v>243</v>
      </c>
      <c r="H166" s="2">
        <f t="shared" si="7"/>
        <v>0.73662551440329216</v>
      </c>
      <c r="I166" s="6">
        <v>0.61538461538461542</v>
      </c>
      <c r="J166" s="12">
        <f t="shared" si="8"/>
        <v>439</v>
      </c>
      <c r="K166" s="1">
        <v>27</v>
      </c>
      <c r="L166" s="1">
        <v>42</v>
      </c>
      <c r="M166" s="6">
        <v>0.6428571428571429</v>
      </c>
      <c r="N166" s="1">
        <v>29</v>
      </c>
      <c r="O166" s="1">
        <v>43</v>
      </c>
      <c r="P166" s="6">
        <v>0.67441860465116277</v>
      </c>
      <c r="Q166" s="1">
        <v>24</v>
      </c>
      <c r="R166" s="1">
        <v>42</v>
      </c>
      <c r="S166" s="6">
        <v>0.5714285714285714</v>
      </c>
      <c r="T166" s="1">
        <v>26</v>
      </c>
      <c r="U166" s="1">
        <v>41</v>
      </c>
      <c r="V166" s="6">
        <v>0.63414634146341464</v>
      </c>
      <c r="W166" s="1">
        <v>31</v>
      </c>
      <c r="X166" s="1">
        <v>41</v>
      </c>
      <c r="Y166" s="6">
        <v>0.75609756097560976</v>
      </c>
      <c r="Z166" s="1">
        <v>23</v>
      </c>
      <c r="AA166" s="1">
        <v>41</v>
      </c>
      <c r="AB166" s="6">
        <v>0.56097560975609762</v>
      </c>
      <c r="BD166" s="1">
        <v>85</v>
      </c>
      <c r="BE166" s="1">
        <v>122</v>
      </c>
      <c r="BF166" s="6">
        <v>0.69672131147540983</v>
      </c>
      <c r="BG166" s="1">
        <v>87</v>
      </c>
      <c r="BH166" s="1">
        <v>123</v>
      </c>
      <c r="BI166" s="6">
        <v>0.70731707317073167</v>
      </c>
      <c r="BJ166" s="1">
        <v>71</v>
      </c>
      <c r="BK166" s="1">
        <v>122</v>
      </c>
      <c r="BL166" s="6">
        <v>0.58196721311475408</v>
      </c>
    </row>
    <row r="167" spans="1:64" x14ac:dyDescent="0.2">
      <c r="A167" s="2" t="s">
        <v>43</v>
      </c>
      <c r="B167" s="2" t="s">
        <v>44</v>
      </c>
      <c r="C167" s="2" t="s">
        <v>1058</v>
      </c>
      <c r="D167" s="2" t="s">
        <v>816</v>
      </c>
      <c r="E167" s="2" t="str">
        <f t="shared" si="6"/>
        <v>Forest Park Elementary School</v>
      </c>
      <c r="F167" s="2">
        <f>IFERROR(VLOOKUP(C167,'[1]2017'!$C$2:$N$1876,11,FALSE),"")</f>
        <v>230</v>
      </c>
      <c r="G167" s="2">
        <f>IFERROR(VLOOKUP(C167,'[1]2017'!$C$2:$N$1876,12,FALSE),"")</f>
        <v>292</v>
      </c>
      <c r="H167" s="2">
        <f t="shared" si="7"/>
        <v>0.78767123287671237</v>
      </c>
      <c r="I167" s="6">
        <v>0.41304347826086957</v>
      </c>
      <c r="J167" s="12">
        <f t="shared" si="8"/>
        <v>878</v>
      </c>
      <c r="K167" s="1">
        <v>20</v>
      </c>
      <c r="L167" s="1">
        <v>37</v>
      </c>
      <c r="M167" s="6">
        <v>0.54054054054054057</v>
      </c>
      <c r="N167" s="1">
        <v>16</v>
      </c>
      <c r="O167" s="1">
        <v>37</v>
      </c>
      <c r="P167" s="6">
        <v>0.43243243243243246</v>
      </c>
      <c r="Q167" s="1">
        <v>15</v>
      </c>
      <c r="R167" s="1">
        <v>37</v>
      </c>
      <c r="S167" s="6">
        <v>0.40540540540540543</v>
      </c>
      <c r="T167" s="1">
        <v>22</v>
      </c>
      <c r="U167" s="1">
        <v>43</v>
      </c>
      <c r="V167" s="6">
        <v>0.51162790697674421</v>
      </c>
      <c r="W167" s="1">
        <v>26</v>
      </c>
      <c r="X167" s="1">
        <v>43</v>
      </c>
      <c r="Y167" s="6">
        <v>0.60465116279069764</v>
      </c>
      <c r="Z167" s="1">
        <v>20</v>
      </c>
      <c r="AA167" s="1">
        <v>43</v>
      </c>
      <c r="AB167" s="6">
        <v>0.46511627906976744</v>
      </c>
      <c r="BD167" s="1">
        <v>67</v>
      </c>
      <c r="BE167" s="1">
        <v>126</v>
      </c>
      <c r="BF167" s="6">
        <v>0.53174603174603174</v>
      </c>
      <c r="BG167" s="1">
        <v>67</v>
      </c>
      <c r="BH167" s="1">
        <v>126</v>
      </c>
      <c r="BI167" s="6">
        <v>0.53174603174603174</v>
      </c>
      <c r="BJ167" s="1">
        <v>54</v>
      </c>
      <c r="BK167" s="1">
        <v>126</v>
      </c>
      <c r="BL167" s="6">
        <v>0.42857142857142855</v>
      </c>
    </row>
    <row r="168" spans="1:64" x14ac:dyDescent="0.2">
      <c r="A168" s="2" t="s">
        <v>43</v>
      </c>
      <c r="B168" s="2" t="s">
        <v>44</v>
      </c>
      <c r="C168" s="2" t="s">
        <v>1059</v>
      </c>
      <c r="D168" s="2" t="s">
        <v>1060</v>
      </c>
      <c r="E168" s="2" t="str">
        <f t="shared" si="6"/>
        <v>Meridian Street Elementary School</v>
      </c>
      <c r="F168" s="2">
        <f>IFERROR(VLOOKUP(C168,'[1]2017'!$C$2:$N$1876,11,FALSE),"")</f>
        <v>193</v>
      </c>
      <c r="G168" s="2">
        <f>IFERROR(VLOOKUP(C168,'[1]2017'!$C$2:$N$1876,12,FALSE),"")</f>
        <v>271</v>
      </c>
      <c r="H168" s="2">
        <f t="shared" si="7"/>
        <v>0.71217712177121772</v>
      </c>
      <c r="I168" s="6">
        <v>0.65</v>
      </c>
      <c r="J168" s="12">
        <f t="shared" si="8"/>
        <v>359</v>
      </c>
      <c r="K168" s="1">
        <v>23</v>
      </c>
      <c r="L168" s="1">
        <v>35</v>
      </c>
      <c r="M168" s="6">
        <v>0.65714285714285714</v>
      </c>
      <c r="N168" s="1">
        <v>23</v>
      </c>
      <c r="O168" s="1">
        <v>35</v>
      </c>
      <c r="P168" s="6">
        <v>0.65714285714285714</v>
      </c>
      <c r="Q168" s="1">
        <v>20</v>
      </c>
      <c r="R168" s="1">
        <v>35</v>
      </c>
      <c r="S168" s="6">
        <v>0.5714285714285714</v>
      </c>
      <c r="T168" s="1">
        <v>29</v>
      </c>
      <c r="U168" s="1">
        <v>40</v>
      </c>
      <c r="V168" s="6">
        <v>0.72499999999999998</v>
      </c>
      <c r="W168" s="1">
        <v>36</v>
      </c>
      <c r="X168" s="1">
        <v>40</v>
      </c>
      <c r="Y168" s="6">
        <v>0.9</v>
      </c>
      <c r="Z168" s="1">
        <v>28</v>
      </c>
      <c r="AA168" s="1">
        <v>40</v>
      </c>
      <c r="AB168" s="6">
        <v>0.7</v>
      </c>
      <c r="BD168" s="1">
        <v>88</v>
      </c>
      <c r="BE168" s="1">
        <v>115</v>
      </c>
      <c r="BF168" s="6">
        <v>0.76521739130434785</v>
      </c>
      <c r="BG168" s="1">
        <v>88</v>
      </c>
      <c r="BH168" s="1">
        <v>115</v>
      </c>
      <c r="BI168" s="6">
        <v>0.76521739130434785</v>
      </c>
      <c r="BJ168" s="1">
        <v>74</v>
      </c>
      <c r="BK168" s="1">
        <v>115</v>
      </c>
      <c r="BL168" s="6">
        <v>0.64347826086956517</v>
      </c>
    </row>
    <row r="169" spans="1:64" hidden="1" x14ac:dyDescent="0.2">
      <c r="A169" s="2" t="s">
        <v>45</v>
      </c>
      <c r="B169" s="2" t="s">
        <v>607</v>
      </c>
      <c r="C169" s="2" t="s">
        <v>1061</v>
      </c>
      <c r="D169" s="2" t="s">
        <v>1062</v>
      </c>
      <c r="E169" s="2" t="str">
        <f t="shared" si="6"/>
        <v>zzzz</v>
      </c>
      <c r="F169" s="2">
        <f>IFERROR(VLOOKUP(C169,'[1]2017'!$C$2:$N$1876,11,FALSE),"")</f>
        <v>165</v>
      </c>
      <c r="G169" s="2">
        <f>IFERROR(VLOOKUP(C169,'[1]2017'!$C$2:$N$1876,12,FALSE),"")</f>
        <v>432</v>
      </c>
      <c r="H169" s="2">
        <f t="shared" si="7"/>
        <v>0.38194444444444442</v>
      </c>
      <c r="J169" s="12">
        <f t="shared" si="8"/>
        <v>1215</v>
      </c>
      <c r="K169" s="1" t="s">
        <v>734</v>
      </c>
      <c r="L169" s="1" t="s">
        <v>734</v>
      </c>
      <c r="M169" s="6" t="s">
        <v>734</v>
      </c>
      <c r="AL169" s="1">
        <v>43</v>
      </c>
      <c r="AM169" s="1">
        <v>82</v>
      </c>
      <c r="AN169" s="6">
        <v>0.52439024390243905</v>
      </c>
      <c r="AO169" s="1">
        <v>23</v>
      </c>
      <c r="AP169" s="1">
        <v>82</v>
      </c>
      <c r="AQ169" s="6">
        <v>0.28048780487804881</v>
      </c>
      <c r="AR169" s="1">
        <v>18</v>
      </c>
      <c r="AS169" s="1">
        <v>81</v>
      </c>
      <c r="AT169" s="6">
        <v>0.22222222222222221</v>
      </c>
      <c r="AU169" s="1">
        <v>45</v>
      </c>
      <c r="AV169" s="1">
        <v>80</v>
      </c>
      <c r="AW169" s="6">
        <v>0.5625</v>
      </c>
      <c r="AX169" s="1">
        <v>33</v>
      </c>
      <c r="AY169" s="1">
        <v>80</v>
      </c>
      <c r="AZ169" s="6">
        <v>0.41249999999999998</v>
      </c>
      <c r="BA169" s="1">
        <v>31</v>
      </c>
      <c r="BB169" s="1">
        <v>80</v>
      </c>
      <c r="BC169" s="6">
        <v>0.38750000000000001</v>
      </c>
      <c r="BD169" s="1">
        <v>88</v>
      </c>
      <c r="BE169" s="1">
        <v>163</v>
      </c>
      <c r="BF169" s="6">
        <v>0.53987730061349692</v>
      </c>
      <c r="BG169" s="1">
        <v>56</v>
      </c>
      <c r="BH169" s="1">
        <v>162</v>
      </c>
      <c r="BI169" s="6">
        <v>0.34567901234567899</v>
      </c>
      <c r="BJ169" s="1">
        <v>49</v>
      </c>
      <c r="BK169" s="1">
        <v>161</v>
      </c>
      <c r="BL169" s="6">
        <v>0.30434782608695654</v>
      </c>
    </row>
    <row r="170" spans="1:64" x14ac:dyDescent="0.2">
      <c r="A170" s="2" t="s">
        <v>45</v>
      </c>
      <c r="B170" s="2" t="s">
        <v>607</v>
      </c>
      <c r="C170" s="2" t="s">
        <v>1063</v>
      </c>
      <c r="D170" s="2" t="s">
        <v>1064</v>
      </c>
      <c r="E170" s="2" t="str">
        <f t="shared" si="6"/>
        <v>Clinton Central Elementary School</v>
      </c>
      <c r="F170" s="2">
        <f>IFERROR(VLOOKUP(C170,'[1]2017'!$C$2:$N$1876,11,FALSE),"")</f>
        <v>255</v>
      </c>
      <c r="G170" s="2">
        <f>IFERROR(VLOOKUP(C170,'[1]2017'!$C$2:$N$1876,12,FALSE),"")</f>
        <v>494</v>
      </c>
      <c r="H170" s="2">
        <f t="shared" si="7"/>
        <v>0.51619433198380571</v>
      </c>
      <c r="I170" s="6">
        <v>0.46913580246913578</v>
      </c>
      <c r="J170" s="12">
        <f t="shared" si="8"/>
        <v>778</v>
      </c>
      <c r="K170" s="1">
        <v>41</v>
      </c>
      <c r="L170" s="1">
        <v>71</v>
      </c>
      <c r="M170" s="6">
        <v>0.57746478873239437</v>
      </c>
      <c r="N170" s="1">
        <v>34</v>
      </c>
      <c r="O170" s="1">
        <v>72</v>
      </c>
      <c r="P170" s="6">
        <v>0.47222222222222221</v>
      </c>
      <c r="Q170" s="1">
        <v>29</v>
      </c>
      <c r="R170" s="1">
        <v>71</v>
      </c>
      <c r="S170" s="6">
        <v>0.40845070422535212</v>
      </c>
      <c r="T170" s="1">
        <v>54</v>
      </c>
      <c r="U170" s="1">
        <v>73</v>
      </c>
      <c r="V170" s="6">
        <v>0.73972602739726023</v>
      </c>
      <c r="W170" s="1">
        <v>64</v>
      </c>
      <c r="X170" s="1">
        <v>73</v>
      </c>
      <c r="Y170" s="6">
        <v>0.87671232876712324</v>
      </c>
      <c r="Z170" s="1">
        <v>52</v>
      </c>
      <c r="AA170" s="1">
        <v>73</v>
      </c>
      <c r="AB170" s="6">
        <v>0.71232876712328763</v>
      </c>
      <c r="AC170" s="1">
        <v>41</v>
      </c>
      <c r="AD170" s="1">
        <v>67</v>
      </c>
      <c r="AE170" s="6">
        <v>0.61194029850746268</v>
      </c>
      <c r="AF170" s="1">
        <v>42</v>
      </c>
      <c r="AG170" s="1">
        <v>67</v>
      </c>
      <c r="AH170" s="6">
        <v>0.62686567164179108</v>
      </c>
      <c r="AI170" s="1">
        <v>36</v>
      </c>
      <c r="AJ170" s="1">
        <v>66</v>
      </c>
      <c r="AK170" s="6">
        <v>0.54545454545454541</v>
      </c>
      <c r="BD170" s="1">
        <v>185</v>
      </c>
      <c r="BE170" s="1">
        <v>292</v>
      </c>
      <c r="BF170" s="6">
        <v>0.63356164383561642</v>
      </c>
      <c r="BG170" s="1">
        <v>186</v>
      </c>
      <c r="BH170" s="1">
        <v>295</v>
      </c>
      <c r="BI170" s="6">
        <v>0.63050847457627124</v>
      </c>
      <c r="BJ170" s="1">
        <v>155</v>
      </c>
      <c r="BK170" s="1">
        <v>291</v>
      </c>
      <c r="BL170" s="6">
        <v>0.53264604810996563</v>
      </c>
    </row>
    <row r="171" spans="1:64" hidden="1" x14ac:dyDescent="0.2">
      <c r="A171" s="2" t="s">
        <v>46</v>
      </c>
      <c r="B171" s="2" t="s">
        <v>608</v>
      </c>
      <c r="C171" s="2" t="s">
        <v>1065</v>
      </c>
      <c r="D171" s="2" t="s">
        <v>1066</v>
      </c>
      <c r="E171" s="2" t="str">
        <f t="shared" si="6"/>
        <v>zzzz</v>
      </c>
      <c r="F171" s="2">
        <f>IFERROR(VLOOKUP(C171,'[1]2017'!$C$2:$N$1876,11,FALSE),"")</f>
        <v>196</v>
      </c>
      <c r="G171" s="2">
        <f>IFERROR(VLOOKUP(C171,'[1]2017'!$C$2:$N$1876,12,FALSE),"")</f>
        <v>517</v>
      </c>
      <c r="H171" s="2">
        <f t="shared" si="7"/>
        <v>0.379110251450677</v>
      </c>
      <c r="J171" s="12">
        <f t="shared" si="8"/>
        <v>1215</v>
      </c>
      <c r="AL171" s="1">
        <v>57</v>
      </c>
      <c r="AM171" s="1">
        <v>101</v>
      </c>
      <c r="AN171" s="6">
        <v>0.5643564356435643</v>
      </c>
      <c r="AO171" s="1">
        <v>43</v>
      </c>
      <c r="AP171" s="1">
        <v>101</v>
      </c>
      <c r="AQ171" s="6">
        <v>0.42574257425742573</v>
      </c>
      <c r="AR171" s="1">
        <v>37</v>
      </c>
      <c r="AS171" s="1">
        <v>101</v>
      </c>
      <c r="AT171" s="6">
        <v>0.36633663366336633</v>
      </c>
      <c r="AU171" s="1">
        <v>50</v>
      </c>
      <c r="AV171" s="1">
        <v>84</v>
      </c>
      <c r="AW171" s="6">
        <v>0.59523809523809523</v>
      </c>
      <c r="AX171" s="1">
        <v>37</v>
      </c>
      <c r="AY171" s="1">
        <v>84</v>
      </c>
      <c r="AZ171" s="6">
        <v>0.44047619047619047</v>
      </c>
      <c r="BA171" s="1">
        <v>33</v>
      </c>
      <c r="BB171" s="1">
        <v>84</v>
      </c>
      <c r="BC171" s="6">
        <v>0.39285714285714285</v>
      </c>
      <c r="BD171" s="1">
        <v>107</v>
      </c>
      <c r="BE171" s="1">
        <v>185</v>
      </c>
      <c r="BF171" s="6">
        <v>0.57837837837837835</v>
      </c>
      <c r="BG171" s="1">
        <v>80</v>
      </c>
      <c r="BH171" s="1">
        <v>185</v>
      </c>
      <c r="BI171" s="6">
        <v>0.43243243243243246</v>
      </c>
      <c r="BJ171" s="1">
        <v>70</v>
      </c>
      <c r="BK171" s="1">
        <v>185</v>
      </c>
      <c r="BL171" s="6">
        <v>0.3783783783783784</v>
      </c>
    </row>
    <row r="172" spans="1:64" x14ac:dyDescent="0.2">
      <c r="A172" s="2" t="s">
        <v>46</v>
      </c>
      <c r="B172" s="2" t="s">
        <v>608</v>
      </c>
      <c r="C172" s="2" t="s">
        <v>1067</v>
      </c>
      <c r="D172" s="2" t="s">
        <v>1068</v>
      </c>
      <c r="E172" s="2" t="str">
        <f t="shared" si="6"/>
        <v>Clinton Prairie Elementary School</v>
      </c>
      <c r="F172" s="2">
        <f>IFERROR(VLOOKUP(C172,'[1]2017'!$C$2:$N$1876,11,FALSE),"")</f>
        <v>303</v>
      </c>
      <c r="G172" s="2">
        <f>IFERROR(VLOOKUP(C172,'[1]2017'!$C$2:$N$1876,12,FALSE),"")</f>
        <v>685</v>
      </c>
      <c r="H172" s="2">
        <f t="shared" si="7"/>
        <v>0.44233576642335765</v>
      </c>
      <c r="I172" s="6">
        <v>0.54736842105263162</v>
      </c>
      <c r="J172" s="12">
        <f t="shared" si="8"/>
        <v>600</v>
      </c>
      <c r="K172" s="1">
        <v>59</v>
      </c>
      <c r="L172" s="1">
        <v>92</v>
      </c>
      <c r="M172" s="6">
        <v>0.64130434782608692</v>
      </c>
      <c r="N172" s="1">
        <v>67</v>
      </c>
      <c r="O172" s="1">
        <v>92</v>
      </c>
      <c r="P172" s="6">
        <v>0.72826086956521741</v>
      </c>
      <c r="Q172" s="1">
        <v>54</v>
      </c>
      <c r="R172" s="1">
        <v>92</v>
      </c>
      <c r="S172" s="6">
        <v>0.58695652173913049</v>
      </c>
      <c r="T172" s="1">
        <v>61</v>
      </c>
      <c r="U172" s="1">
        <v>104</v>
      </c>
      <c r="V172" s="6">
        <v>0.58653846153846156</v>
      </c>
      <c r="W172" s="1">
        <v>62</v>
      </c>
      <c r="X172" s="1">
        <v>104</v>
      </c>
      <c r="Y172" s="6">
        <v>0.59615384615384615</v>
      </c>
      <c r="Z172" s="1">
        <v>51</v>
      </c>
      <c r="AA172" s="1">
        <v>104</v>
      </c>
      <c r="AB172" s="6">
        <v>0.49038461538461536</v>
      </c>
      <c r="AC172" s="1">
        <v>49</v>
      </c>
      <c r="AD172" s="1">
        <v>85</v>
      </c>
      <c r="AE172" s="6">
        <v>0.57647058823529407</v>
      </c>
      <c r="AF172" s="1">
        <v>55</v>
      </c>
      <c r="AG172" s="1">
        <v>85</v>
      </c>
      <c r="AH172" s="6">
        <v>0.6470588235294118</v>
      </c>
      <c r="AI172" s="1">
        <v>46</v>
      </c>
      <c r="AJ172" s="1">
        <v>85</v>
      </c>
      <c r="AK172" s="6">
        <v>0.54117647058823526</v>
      </c>
      <c r="BD172" s="1">
        <v>235</v>
      </c>
      <c r="BE172" s="1">
        <v>376</v>
      </c>
      <c r="BF172" s="6">
        <v>0.625</v>
      </c>
      <c r="BG172" s="1">
        <v>242</v>
      </c>
      <c r="BH172" s="1">
        <v>376</v>
      </c>
      <c r="BI172" s="6">
        <v>0.6436170212765957</v>
      </c>
      <c r="BJ172" s="1">
        <v>203</v>
      </c>
      <c r="BK172" s="1">
        <v>376</v>
      </c>
      <c r="BL172" s="6">
        <v>0.53989361702127658</v>
      </c>
    </row>
    <row r="173" spans="1:64" hidden="1" x14ac:dyDescent="0.2">
      <c r="A173" s="2" t="s">
        <v>47</v>
      </c>
      <c r="B173" s="2" t="s">
        <v>48</v>
      </c>
      <c r="C173" s="2" t="s">
        <v>1069</v>
      </c>
      <c r="D173" s="2" t="s">
        <v>1070</v>
      </c>
      <c r="E173" s="2" t="str">
        <f t="shared" si="6"/>
        <v>zzzz</v>
      </c>
      <c r="F173" s="2">
        <f>IFERROR(VLOOKUP(C173,'[1]2017'!$C$2:$N$1876,11,FALSE),"")</f>
        <v>577</v>
      </c>
      <c r="G173" s="2">
        <f>IFERROR(VLOOKUP(C173,'[1]2017'!$C$2:$N$1876,12,FALSE),"")</f>
        <v>714</v>
      </c>
      <c r="H173" s="2">
        <f t="shared" si="7"/>
        <v>0.8081232492997199</v>
      </c>
      <c r="J173" s="12">
        <f t="shared" si="8"/>
        <v>1215</v>
      </c>
      <c r="AC173" s="1">
        <v>103</v>
      </c>
      <c r="AD173" s="1">
        <v>229</v>
      </c>
      <c r="AE173" s="6">
        <v>0.44978165938864628</v>
      </c>
      <c r="AF173" s="1">
        <v>68</v>
      </c>
      <c r="AG173" s="1">
        <v>232</v>
      </c>
      <c r="AH173" s="6">
        <v>0.29310344827586204</v>
      </c>
      <c r="AI173" s="1">
        <v>58</v>
      </c>
      <c r="AJ173" s="1">
        <v>229</v>
      </c>
      <c r="AK173" s="6">
        <v>0.25327510917030566</v>
      </c>
      <c r="AL173" s="1">
        <v>105</v>
      </c>
      <c r="AM173" s="1">
        <v>216</v>
      </c>
      <c r="AN173" s="6">
        <v>0.4861111111111111</v>
      </c>
      <c r="AO173" s="1">
        <v>47</v>
      </c>
      <c r="AP173" s="1">
        <v>218</v>
      </c>
      <c r="AQ173" s="6">
        <v>0.21559633027522937</v>
      </c>
      <c r="AR173" s="1">
        <v>45</v>
      </c>
      <c r="AS173" s="1">
        <v>216</v>
      </c>
      <c r="AT173" s="6">
        <v>0.20833333333333334</v>
      </c>
      <c r="AU173" s="1">
        <v>112</v>
      </c>
      <c r="AV173" s="1">
        <v>229</v>
      </c>
      <c r="AW173" s="6">
        <v>0.48908296943231439</v>
      </c>
      <c r="AX173" s="1">
        <v>96</v>
      </c>
      <c r="AY173" s="1">
        <v>231</v>
      </c>
      <c r="AZ173" s="6">
        <v>0.41558441558441561</v>
      </c>
      <c r="BA173" s="1">
        <v>77</v>
      </c>
      <c r="BB173" s="1">
        <v>228</v>
      </c>
      <c r="BC173" s="6">
        <v>0.33771929824561403</v>
      </c>
      <c r="BD173" s="1">
        <v>320</v>
      </c>
      <c r="BE173" s="1">
        <v>674</v>
      </c>
      <c r="BF173" s="6">
        <v>0.47477744807121663</v>
      </c>
      <c r="BG173" s="1">
        <v>211</v>
      </c>
      <c r="BH173" s="1">
        <v>681</v>
      </c>
      <c r="BI173" s="6">
        <v>0.30983847283406757</v>
      </c>
      <c r="BJ173" s="1">
        <v>180</v>
      </c>
      <c r="BK173" s="1">
        <v>673</v>
      </c>
      <c r="BL173" s="6">
        <v>0.26745913818722139</v>
      </c>
    </row>
    <row r="174" spans="1:64" hidden="1" x14ac:dyDescent="0.2">
      <c r="A174" s="2" t="s">
        <v>47</v>
      </c>
      <c r="B174" s="2" t="s">
        <v>48</v>
      </c>
      <c r="C174" s="2" t="s">
        <v>1071</v>
      </c>
      <c r="D174" s="2" t="s">
        <v>1072</v>
      </c>
      <c r="E174" s="2" t="str">
        <f t="shared" si="6"/>
        <v>zzzz</v>
      </c>
      <c r="F174" s="2">
        <f>IFERROR(VLOOKUP(C174,'[1]2017'!$C$2:$N$1876,11,FALSE),"")</f>
        <v>361</v>
      </c>
      <c r="G174" s="2">
        <f>IFERROR(VLOOKUP(C174,'[1]2017'!$C$2:$N$1876,12,FALSE),"")</f>
        <v>456</v>
      </c>
      <c r="H174" s="2">
        <f t="shared" si="7"/>
        <v>0.79166666666666663</v>
      </c>
      <c r="I174" s="6">
        <v>0.52531645569620256</v>
      </c>
      <c r="J174" s="12">
        <f t="shared" si="8"/>
        <v>645</v>
      </c>
      <c r="K174" s="1">
        <v>58</v>
      </c>
      <c r="L174" s="1">
        <v>140</v>
      </c>
      <c r="M174" s="6">
        <v>0.41428571428571431</v>
      </c>
      <c r="N174" s="1">
        <v>69</v>
      </c>
      <c r="O174" s="1">
        <v>144</v>
      </c>
      <c r="P174" s="6">
        <v>0.47916666666666669</v>
      </c>
      <c r="Q174" s="1">
        <v>45</v>
      </c>
      <c r="R174" s="1">
        <v>139</v>
      </c>
      <c r="S174" s="6">
        <v>0.32374100719424459</v>
      </c>
      <c r="T174" s="1">
        <v>62</v>
      </c>
      <c r="U174" s="1">
        <v>133</v>
      </c>
      <c r="V174" s="6">
        <v>0.46616541353383456</v>
      </c>
      <c r="W174" s="1">
        <v>83</v>
      </c>
      <c r="X174" s="1">
        <v>135</v>
      </c>
      <c r="Y174" s="6">
        <v>0.61481481481481481</v>
      </c>
      <c r="Z174" s="1">
        <v>54</v>
      </c>
      <c r="AA174" s="1">
        <v>133</v>
      </c>
      <c r="AB174" s="6">
        <v>0.40601503759398494</v>
      </c>
      <c r="BD174" s="1">
        <v>223</v>
      </c>
      <c r="BE174" s="1">
        <v>431</v>
      </c>
      <c r="BF174" s="6">
        <v>0.51740139211136893</v>
      </c>
      <c r="BG174" s="1">
        <v>245</v>
      </c>
      <c r="BH174" s="1">
        <v>438</v>
      </c>
      <c r="BI174" s="6">
        <v>0.55936073059360736</v>
      </c>
      <c r="BJ174" s="1">
        <v>182</v>
      </c>
      <c r="BK174" s="1">
        <v>430</v>
      </c>
      <c r="BL174" s="6">
        <v>0.42325581395348838</v>
      </c>
    </row>
    <row r="175" spans="1:64" x14ac:dyDescent="0.2">
      <c r="A175" s="2" t="s">
        <v>47</v>
      </c>
      <c r="B175" s="2" t="s">
        <v>48</v>
      </c>
      <c r="C175" s="2" t="s">
        <v>1073</v>
      </c>
      <c r="D175" s="2" t="s">
        <v>1074</v>
      </c>
      <c r="E175" s="2" t="str">
        <f t="shared" si="6"/>
        <v>Suncrest Elementary School</v>
      </c>
      <c r="F175" s="2">
        <f>IFERROR(VLOOKUP(C175,'[1]2017'!$C$2:$N$1876,11,FALSE),"")</f>
        <v>535</v>
      </c>
      <c r="G175" s="2">
        <f>IFERROR(VLOOKUP(C175,'[1]2017'!$C$2:$N$1876,12,FALSE),"")</f>
        <v>639</v>
      </c>
      <c r="H175" s="2">
        <f t="shared" si="7"/>
        <v>0.83724569640062596</v>
      </c>
      <c r="I175" s="6">
        <v>0.34020618556701032</v>
      </c>
      <c r="J175" s="12">
        <f t="shared" si="8"/>
        <v>991</v>
      </c>
      <c r="K175" s="1">
        <v>71</v>
      </c>
      <c r="L175" s="1">
        <v>113</v>
      </c>
      <c r="M175" s="6">
        <v>0.62831858407079644</v>
      </c>
      <c r="N175" s="1">
        <v>59</v>
      </c>
      <c r="O175" s="1">
        <v>113</v>
      </c>
      <c r="P175" s="6">
        <v>0.52212389380530977</v>
      </c>
      <c r="Q175" s="1">
        <v>49</v>
      </c>
      <c r="R175" s="1">
        <v>113</v>
      </c>
      <c r="S175" s="6">
        <v>0.4336283185840708</v>
      </c>
      <c r="T175" s="1">
        <v>42</v>
      </c>
      <c r="U175" s="1">
        <v>101</v>
      </c>
      <c r="V175" s="6">
        <v>0.41584158415841582</v>
      </c>
      <c r="W175" s="1">
        <v>44</v>
      </c>
      <c r="X175" s="1">
        <v>102</v>
      </c>
      <c r="Y175" s="6">
        <v>0.43137254901960786</v>
      </c>
      <c r="Z175" s="1">
        <v>27</v>
      </c>
      <c r="AA175" s="1">
        <v>101</v>
      </c>
      <c r="AB175" s="6">
        <v>0.26732673267326734</v>
      </c>
      <c r="BD175" s="1">
        <v>167</v>
      </c>
      <c r="BE175" s="1">
        <v>311</v>
      </c>
      <c r="BF175" s="6">
        <v>0.53697749196141475</v>
      </c>
      <c r="BG175" s="1">
        <v>140</v>
      </c>
      <c r="BH175" s="1">
        <v>314</v>
      </c>
      <c r="BI175" s="6">
        <v>0.44585987261146498</v>
      </c>
      <c r="BJ175" s="1">
        <v>109</v>
      </c>
      <c r="BK175" s="1">
        <v>311</v>
      </c>
      <c r="BL175" s="6">
        <v>0.35048231511254019</v>
      </c>
    </row>
    <row r="176" spans="1:64" hidden="1" x14ac:dyDescent="0.2">
      <c r="A176" s="2" t="s">
        <v>49</v>
      </c>
      <c r="B176" s="2" t="s">
        <v>50</v>
      </c>
      <c r="C176" s="2" t="s">
        <v>1075</v>
      </c>
      <c r="D176" s="2" t="s">
        <v>1076</v>
      </c>
      <c r="E176" s="2" t="str">
        <f t="shared" si="6"/>
        <v>zzzz</v>
      </c>
      <c r="F176" s="2">
        <f>IFERROR(VLOOKUP(C176,'[1]2017'!$C$2:$N$1876,11,FALSE),"")</f>
        <v>131</v>
      </c>
      <c r="G176" s="2">
        <f>IFERROR(VLOOKUP(C176,'[1]2017'!$C$2:$N$1876,12,FALSE),"")</f>
        <v>546</v>
      </c>
      <c r="H176" s="2">
        <f t="shared" si="7"/>
        <v>0.23992673992673993</v>
      </c>
      <c r="J176" s="12">
        <f t="shared" si="8"/>
        <v>1215</v>
      </c>
      <c r="AC176" s="1">
        <v>44</v>
      </c>
      <c r="AD176" s="1">
        <v>56</v>
      </c>
      <c r="AE176" s="6">
        <v>0.7857142857142857</v>
      </c>
      <c r="AF176" s="1">
        <v>42</v>
      </c>
      <c r="AG176" s="1">
        <v>56</v>
      </c>
      <c r="AH176" s="6">
        <v>0.75</v>
      </c>
      <c r="AI176" s="1">
        <v>37</v>
      </c>
      <c r="AJ176" s="1">
        <v>56</v>
      </c>
      <c r="AK176" s="6">
        <v>0.6607142857142857</v>
      </c>
      <c r="AL176" s="1">
        <v>48</v>
      </c>
      <c r="AM176" s="1">
        <v>77</v>
      </c>
      <c r="AN176" s="6">
        <v>0.62337662337662336</v>
      </c>
      <c r="AO176" s="1">
        <v>44</v>
      </c>
      <c r="AP176" s="1">
        <v>77</v>
      </c>
      <c r="AQ176" s="6">
        <v>0.5714285714285714</v>
      </c>
      <c r="AR176" s="1">
        <v>37</v>
      </c>
      <c r="AS176" s="1">
        <v>77</v>
      </c>
      <c r="AT176" s="6">
        <v>0.48051948051948051</v>
      </c>
      <c r="AU176" s="1">
        <v>60</v>
      </c>
      <c r="AV176" s="1">
        <v>88</v>
      </c>
      <c r="AW176" s="6">
        <v>0.68181818181818177</v>
      </c>
      <c r="AX176" s="1">
        <v>65</v>
      </c>
      <c r="AY176" s="1">
        <v>89</v>
      </c>
      <c r="AZ176" s="6">
        <v>0.7303370786516854</v>
      </c>
      <c r="BA176" s="1">
        <v>52</v>
      </c>
      <c r="BB176" s="1">
        <v>88</v>
      </c>
      <c r="BC176" s="6">
        <v>0.59090909090909094</v>
      </c>
      <c r="BD176" s="1">
        <v>152</v>
      </c>
      <c r="BE176" s="1">
        <v>221</v>
      </c>
      <c r="BF176" s="6">
        <v>0.68778280542986425</v>
      </c>
      <c r="BG176" s="1">
        <v>151</v>
      </c>
      <c r="BH176" s="1">
        <v>222</v>
      </c>
      <c r="BI176" s="6">
        <v>0.68018018018018023</v>
      </c>
      <c r="BJ176" s="1">
        <v>126</v>
      </c>
      <c r="BK176" s="1">
        <v>221</v>
      </c>
      <c r="BL176" s="6">
        <v>0.57013574660633481</v>
      </c>
    </row>
    <row r="177" spans="1:64" x14ac:dyDescent="0.2">
      <c r="A177" s="2" t="s">
        <v>49</v>
      </c>
      <c r="B177" s="2" t="s">
        <v>50</v>
      </c>
      <c r="C177" s="2" t="s">
        <v>1077</v>
      </c>
      <c r="D177" s="2" t="s">
        <v>1078</v>
      </c>
      <c r="E177" s="2" t="str">
        <f t="shared" si="6"/>
        <v>Rossville Elementary School</v>
      </c>
      <c r="F177" s="2">
        <f>IFERROR(VLOOKUP(C177,'[1]2017'!$C$2:$N$1876,11,FALSE),"")</f>
        <v>145</v>
      </c>
      <c r="G177" s="2">
        <f>IFERROR(VLOOKUP(C177,'[1]2017'!$C$2:$N$1876,12,FALSE),"")</f>
        <v>447</v>
      </c>
      <c r="H177" s="2">
        <f t="shared" si="7"/>
        <v>0.32438478747203581</v>
      </c>
      <c r="I177" s="6">
        <v>0.55681818181818177</v>
      </c>
      <c r="J177" s="12">
        <f t="shared" si="8"/>
        <v>582</v>
      </c>
      <c r="K177" s="1">
        <v>46</v>
      </c>
      <c r="L177" s="1">
        <v>65</v>
      </c>
      <c r="M177" s="6">
        <v>0.70769230769230773</v>
      </c>
      <c r="N177" s="1">
        <v>43</v>
      </c>
      <c r="O177" s="1">
        <v>65</v>
      </c>
      <c r="P177" s="6">
        <v>0.66153846153846152</v>
      </c>
      <c r="Q177" s="1">
        <v>40</v>
      </c>
      <c r="R177" s="1">
        <v>65</v>
      </c>
      <c r="S177" s="6">
        <v>0.61538461538461542</v>
      </c>
      <c r="T177" s="1">
        <v>55</v>
      </c>
      <c r="U177" s="1">
        <v>75</v>
      </c>
      <c r="V177" s="6">
        <v>0.73333333333333328</v>
      </c>
      <c r="W177" s="1">
        <v>57</v>
      </c>
      <c r="X177" s="1">
        <v>75</v>
      </c>
      <c r="Y177" s="6">
        <v>0.76</v>
      </c>
      <c r="Z177" s="1">
        <v>49</v>
      </c>
      <c r="AA177" s="1">
        <v>75</v>
      </c>
      <c r="AB177" s="6">
        <v>0.65333333333333332</v>
      </c>
      <c r="BD177" s="1">
        <v>171</v>
      </c>
      <c r="BE177" s="1">
        <v>228</v>
      </c>
      <c r="BF177" s="6">
        <v>0.75</v>
      </c>
      <c r="BG177" s="1">
        <v>151</v>
      </c>
      <c r="BH177" s="1">
        <v>228</v>
      </c>
      <c r="BI177" s="6">
        <v>0.66228070175438591</v>
      </c>
      <c r="BJ177" s="1">
        <v>138</v>
      </c>
      <c r="BK177" s="1">
        <v>228</v>
      </c>
      <c r="BL177" s="6">
        <v>0.60526315789473684</v>
      </c>
    </row>
    <row r="178" spans="1:64" x14ac:dyDescent="0.2">
      <c r="A178" s="2" t="s">
        <v>51</v>
      </c>
      <c r="B178" s="2" t="s">
        <v>609</v>
      </c>
      <c r="C178" s="2" t="s">
        <v>1079</v>
      </c>
      <c r="D178" s="2" t="s">
        <v>1080</v>
      </c>
      <c r="E178" s="2" t="str">
        <f t="shared" si="6"/>
        <v>South Crawford Elementary School</v>
      </c>
      <c r="F178" s="2">
        <f>IFERROR(VLOOKUP(C178,'[1]2017'!$C$2:$N$1876,11,FALSE),"")</f>
        <v>120</v>
      </c>
      <c r="G178" s="2">
        <f>IFERROR(VLOOKUP(C178,'[1]2017'!$C$2:$N$1876,12,FALSE),"")</f>
        <v>199</v>
      </c>
      <c r="H178" s="2">
        <f t="shared" si="7"/>
        <v>0.60301507537688437</v>
      </c>
      <c r="I178" s="6">
        <v>0.2857142857142857</v>
      </c>
      <c r="J178" s="12">
        <f t="shared" si="8"/>
        <v>1058</v>
      </c>
      <c r="K178" s="1">
        <v>18</v>
      </c>
      <c r="L178" s="1">
        <v>30</v>
      </c>
      <c r="M178" s="6">
        <v>0.6</v>
      </c>
      <c r="N178" s="1">
        <v>14</v>
      </c>
      <c r="O178" s="1">
        <v>30</v>
      </c>
      <c r="P178" s="6">
        <v>0.46666666666666667</v>
      </c>
      <c r="Q178" s="1">
        <v>14</v>
      </c>
      <c r="R178" s="1">
        <v>30</v>
      </c>
      <c r="S178" s="6">
        <v>0.46666666666666667</v>
      </c>
      <c r="T178" s="1">
        <v>17</v>
      </c>
      <c r="U178" s="1">
        <v>34</v>
      </c>
      <c r="V178" s="6">
        <v>0.5</v>
      </c>
      <c r="W178" s="1">
        <v>21</v>
      </c>
      <c r="X178" s="1">
        <v>34</v>
      </c>
      <c r="Y178" s="6">
        <v>0.61764705882352944</v>
      </c>
      <c r="Z178" s="1">
        <v>17</v>
      </c>
      <c r="AA178" s="1">
        <v>34</v>
      </c>
      <c r="AB178" s="6">
        <v>0.5</v>
      </c>
      <c r="BD178" s="1">
        <v>51</v>
      </c>
      <c r="BE178" s="1">
        <v>92</v>
      </c>
      <c r="BF178" s="6">
        <v>0.55434782608695654</v>
      </c>
      <c r="BG178" s="1">
        <v>45</v>
      </c>
      <c r="BH178" s="1">
        <v>93</v>
      </c>
      <c r="BI178" s="6">
        <v>0.4838709677419355</v>
      </c>
      <c r="BJ178" s="1">
        <v>39</v>
      </c>
      <c r="BK178" s="1">
        <v>92</v>
      </c>
      <c r="BL178" s="6">
        <v>0.42391304347826086</v>
      </c>
    </row>
    <row r="179" spans="1:64" x14ac:dyDescent="0.2">
      <c r="A179" s="2" t="s">
        <v>51</v>
      </c>
      <c r="B179" s="2" t="s">
        <v>609</v>
      </c>
      <c r="C179" s="2" t="s">
        <v>1081</v>
      </c>
      <c r="D179" s="2" t="s">
        <v>1082</v>
      </c>
      <c r="E179" s="2" t="str">
        <f t="shared" si="6"/>
        <v>West Crawford Elementary School</v>
      </c>
      <c r="F179" s="2">
        <f>IFERROR(VLOOKUP(C179,'[1]2017'!$C$2:$N$1876,11,FALSE),"")</f>
        <v>181</v>
      </c>
      <c r="G179" s="2">
        <f>IFERROR(VLOOKUP(C179,'[1]2017'!$C$2:$N$1876,12,FALSE),"")</f>
        <v>246</v>
      </c>
      <c r="H179" s="2">
        <f t="shared" si="7"/>
        <v>0.73577235772357719</v>
      </c>
      <c r="I179" s="6">
        <v>0.59523809523809523</v>
      </c>
      <c r="J179" s="12">
        <f t="shared" si="8"/>
        <v>488</v>
      </c>
      <c r="K179" s="1">
        <v>34</v>
      </c>
      <c r="L179" s="1">
        <v>46</v>
      </c>
      <c r="M179" s="6">
        <v>0.73913043478260865</v>
      </c>
      <c r="N179" s="1">
        <v>29</v>
      </c>
      <c r="O179" s="1">
        <v>47</v>
      </c>
      <c r="P179" s="6">
        <v>0.61702127659574468</v>
      </c>
      <c r="Q179" s="1">
        <v>26</v>
      </c>
      <c r="R179" s="1">
        <v>46</v>
      </c>
      <c r="S179" s="6">
        <v>0.56521739130434778</v>
      </c>
      <c r="T179" s="1">
        <v>17</v>
      </c>
      <c r="U179" s="1">
        <v>33</v>
      </c>
      <c r="V179" s="6">
        <v>0.51515151515151514</v>
      </c>
      <c r="W179" s="1">
        <v>23</v>
      </c>
      <c r="X179" s="1">
        <v>33</v>
      </c>
      <c r="Y179" s="6">
        <v>0.69696969696969702</v>
      </c>
      <c r="Z179" s="1">
        <v>14</v>
      </c>
      <c r="AA179" s="1">
        <v>33</v>
      </c>
      <c r="AB179" s="6">
        <v>0.42424242424242425</v>
      </c>
      <c r="BD179" s="1">
        <v>83</v>
      </c>
      <c r="BE179" s="1">
        <v>121</v>
      </c>
      <c r="BF179" s="6">
        <v>0.68595041322314054</v>
      </c>
      <c r="BG179" s="1">
        <v>78</v>
      </c>
      <c r="BH179" s="1">
        <v>122</v>
      </c>
      <c r="BI179" s="6">
        <v>0.63934426229508201</v>
      </c>
      <c r="BJ179" s="1">
        <v>65</v>
      </c>
      <c r="BK179" s="1">
        <v>121</v>
      </c>
      <c r="BL179" s="6">
        <v>0.53719008264462809</v>
      </c>
    </row>
    <row r="180" spans="1:64" hidden="1" x14ac:dyDescent="0.2">
      <c r="A180" s="2" t="s">
        <v>51</v>
      </c>
      <c r="B180" s="2" t="s">
        <v>609</v>
      </c>
      <c r="C180" s="2" t="s">
        <v>1083</v>
      </c>
      <c r="D180" s="2" t="s">
        <v>1084</v>
      </c>
      <c r="E180" s="2" t="str">
        <f t="shared" si="6"/>
        <v>zzzz</v>
      </c>
      <c r="F180" s="2">
        <f>IFERROR(VLOOKUP(C180,'[1]2017'!$C$2:$N$1876,11,FALSE),"")</f>
        <v>205</v>
      </c>
      <c r="G180" s="2">
        <f>IFERROR(VLOOKUP(C180,'[1]2017'!$C$2:$N$1876,12,FALSE),"")</f>
        <v>343</v>
      </c>
      <c r="H180" s="2">
        <f t="shared" si="7"/>
        <v>0.59766763848396498</v>
      </c>
      <c r="J180" s="12">
        <f t="shared" si="8"/>
        <v>1215</v>
      </c>
      <c r="AC180" s="1">
        <v>78</v>
      </c>
      <c r="AD180" s="1">
        <v>107</v>
      </c>
      <c r="AE180" s="6">
        <v>0.7289719626168224</v>
      </c>
      <c r="AF180" s="1">
        <v>77</v>
      </c>
      <c r="AG180" s="1">
        <v>107</v>
      </c>
      <c r="AH180" s="6">
        <v>0.71962616822429903</v>
      </c>
      <c r="AI180" s="1">
        <v>68</v>
      </c>
      <c r="AJ180" s="1">
        <v>107</v>
      </c>
      <c r="AK180" s="6">
        <v>0.63551401869158874</v>
      </c>
      <c r="AL180" s="1">
        <v>88</v>
      </c>
      <c r="AM180" s="1">
        <v>111</v>
      </c>
      <c r="AN180" s="6">
        <v>0.7927927927927928</v>
      </c>
      <c r="AO180" s="1">
        <v>68</v>
      </c>
      <c r="AP180" s="1">
        <v>111</v>
      </c>
      <c r="AQ180" s="6">
        <v>0.61261261261261257</v>
      </c>
      <c r="AR180" s="1">
        <v>64</v>
      </c>
      <c r="AS180" s="1">
        <v>111</v>
      </c>
      <c r="AT180" s="6">
        <v>0.57657657657657657</v>
      </c>
      <c r="AU180" s="1">
        <v>69</v>
      </c>
      <c r="AV180" s="1">
        <v>107</v>
      </c>
      <c r="AW180" s="6">
        <v>0.64485981308411211</v>
      </c>
      <c r="AX180" s="1">
        <v>76</v>
      </c>
      <c r="AY180" s="1">
        <v>107</v>
      </c>
      <c r="AZ180" s="6">
        <v>0.71028037383177567</v>
      </c>
      <c r="BA180" s="1">
        <v>67</v>
      </c>
      <c r="BB180" s="1">
        <v>107</v>
      </c>
      <c r="BC180" s="6">
        <v>0.62616822429906538</v>
      </c>
      <c r="BD180" s="1">
        <v>235</v>
      </c>
      <c r="BE180" s="1">
        <v>325</v>
      </c>
      <c r="BF180" s="6">
        <v>0.72307692307692306</v>
      </c>
      <c r="BG180" s="1">
        <v>221</v>
      </c>
      <c r="BH180" s="1">
        <v>325</v>
      </c>
      <c r="BI180" s="6">
        <v>0.68</v>
      </c>
      <c r="BJ180" s="1">
        <v>199</v>
      </c>
      <c r="BK180" s="1">
        <v>325</v>
      </c>
      <c r="BL180" s="6">
        <v>0.61230769230769233</v>
      </c>
    </row>
    <row r="181" spans="1:64" x14ac:dyDescent="0.2">
      <c r="A181" s="2" t="s">
        <v>51</v>
      </c>
      <c r="B181" s="2" t="s">
        <v>609</v>
      </c>
      <c r="C181" s="2" t="s">
        <v>1085</v>
      </c>
      <c r="D181" s="2" t="s">
        <v>1086</v>
      </c>
      <c r="E181" s="2" t="str">
        <f t="shared" si="6"/>
        <v>East Crawford Elementary School</v>
      </c>
      <c r="F181" s="2">
        <f>IFERROR(VLOOKUP(C181,'[1]2017'!$C$2:$N$1876,11,FALSE),"")</f>
        <v>197</v>
      </c>
      <c r="G181" s="2">
        <f>IFERROR(VLOOKUP(C181,'[1]2017'!$C$2:$N$1876,12,FALSE),"")</f>
        <v>310</v>
      </c>
      <c r="H181" s="2">
        <f t="shared" si="7"/>
        <v>0.63548387096774195</v>
      </c>
      <c r="I181" s="6">
        <v>0.5</v>
      </c>
      <c r="J181" s="12">
        <f t="shared" si="8"/>
        <v>691</v>
      </c>
      <c r="K181" s="1">
        <v>25</v>
      </c>
      <c r="L181" s="1">
        <v>46</v>
      </c>
      <c r="M181" s="6">
        <v>0.54347826086956519</v>
      </c>
      <c r="N181" s="1">
        <v>21</v>
      </c>
      <c r="O181" s="1">
        <v>46</v>
      </c>
      <c r="P181" s="6">
        <v>0.45652173913043476</v>
      </c>
      <c r="Q181" s="1">
        <v>19</v>
      </c>
      <c r="R181" s="1">
        <v>46</v>
      </c>
      <c r="S181" s="6">
        <v>0.41304347826086957</v>
      </c>
      <c r="T181" s="1">
        <v>36</v>
      </c>
      <c r="U181" s="1">
        <v>55</v>
      </c>
      <c r="V181" s="6">
        <v>0.65454545454545454</v>
      </c>
      <c r="W181" s="1">
        <v>30</v>
      </c>
      <c r="X181" s="1">
        <v>55</v>
      </c>
      <c r="Y181" s="6">
        <v>0.54545454545454541</v>
      </c>
      <c r="Z181" s="1">
        <v>23</v>
      </c>
      <c r="AA181" s="1">
        <v>55</v>
      </c>
      <c r="AB181" s="6">
        <v>0.41818181818181815</v>
      </c>
      <c r="BD181" s="1">
        <v>88</v>
      </c>
      <c r="BE181" s="1">
        <v>151</v>
      </c>
      <c r="BF181" s="6">
        <v>0.58278145695364236</v>
      </c>
      <c r="BG181" s="1">
        <v>84</v>
      </c>
      <c r="BH181" s="1">
        <v>151</v>
      </c>
      <c r="BI181" s="6">
        <v>0.55629139072847678</v>
      </c>
      <c r="BJ181" s="1">
        <v>67</v>
      </c>
      <c r="BK181" s="1">
        <v>151</v>
      </c>
      <c r="BL181" s="6">
        <v>0.44370860927152317</v>
      </c>
    </row>
    <row r="182" spans="1:64" hidden="1" x14ac:dyDescent="0.2">
      <c r="A182" s="2" t="s">
        <v>52</v>
      </c>
      <c r="B182" s="2" t="s">
        <v>610</v>
      </c>
      <c r="C182" s="2" t="s">
        <v>1087</v>
      </c>
      <c r="D182" s="2" t="s">
        <v>1088</v>
      </c>
      <c r="E182" s="2" t="str">
        <f t="shared" si="6"/>
        <v>zzzz</v>
      </c>
      <c r="F182" s="2">
        <f>IFERROR(VLOOKUP(C182,'[1]2017'!$C$2:$N$1876,11,FALSE),"")</f>
        <v>94</v>
      </c>
      <c r="G182" s="2">
        <f>IFERROR(VLOOKUP(C182,'[1]2017'!$C$2:$N$1876,12,FALSE),"")</f>
        <v>387</v>
      </c>
      <c r="H182" s="2">
        <f t="shared" si="7"/>
        <v>0.24289405684754523</v>
      </c>
      <c r="J182" s="12">
        <f t="shared" si="8"/>
        <v>1215</v>
      </c>
      <c r="AC182" s="1">
        <v>51</v>
      </c>
      <c r="AD182" s="1">
        <v>60</v>
      </c>
      <c r="AE182" s="6">
        <v>0.85</v>
      </c>
      <c r="AF182" s="1">
        <v>51</v>
      </c>
      <c r="AG182" s="1">
        <v>60</v>
      </c>
      <c r="AH182" s="6">
        <v>0.85</v>
      </c>
      <c r="AI182" s="1">
        <v>48</v>
      </c>
      <c r="AJ182" s="1">
        <v>60</v>
      </c>
      <c r="AK182" s="6">
        <v>0.8</v>
      </c>
      <c r="AL182" s="1">
        <v>48</v>
      </c>
      <c r="AM182" s="1">
        <v>58</v>
      </c>
      <c r="AN182" s="6">
        <v>0.82758620689655171</v>
      </c>
      <c r="AO182" s="1">
        <v>48</v>
      </c>
      <c r="AP182" s="1">
        <v>58</v>
      </c>
      <c r="AQ182" s="6">
        <v>0.82758620689655171</v>
      </c>
      <c r="AR182" s="1">
        <v>46</v>
      </c>
      <c r="AS182" s="1">
        <v>58</v>
      </c>
      <c r="AT182" s="6">
        <v>0.7931034482758621</v>
      </c>
      <c r="AU182" s="1">
        <v>53</v>
      </c>
      <c r="AV182" s="1">
        <v>65</v>
      </c>
      <c r="AW182" s="6">
        <v>0.81538461538461537</v>
      </c>
      <c r="AX182" s="1">
        <v>57</v>
      </c>
      <c r="AY182" s="1">
        <v>65</v>
      </c>
      <c r="AZ182" s="6">
        <v>0.87692307692307692</v>
      </c>
      <c r="BA182" s="1">
        <v>50</v>
      </c>
      <c r="BB182" s="1">
        <v>65</v>
      </c>
      <c r="BC182" s="6">
        <v>0.76923076923076927</v>
      </c>
      <c r="BD182" s="1">
        <v>152</v>
      </c>
      <c r="BE182" s="1">
        <v>183</v>
      </c>
      <c r="BF182" s="6">
        <v>0.8306010928961749</v>
      </c>
      <c r="BG182" s="1">
        <v>156</v>
      </c>
      <c r="BH182" s="1">
        <v>183</v>
      </c>
      <c r="BI182" s="6">
        <v>0.85245901639344257</v>
      </c>
      <c r="BJ182" s="1">
        <v>144</v>
      </c>
      <c r="BK182" s="1">
        <v>183</v>
      </c>
      <c r="BL182" s="6">
        <v>0.78688524590163933</v>
      </c>
    </row>
    <row r="183" spans="1:64" x14ac:dyDescent="0.2">
      <c r="A183" s="2" t="s">
        <v>52</v>
      </c>
      <c r="B183" s="2" t="s">
        <v>610</v>
      </c>
      <c r="C183" s="2" t="s">
        <v>1089</v>
      </c>
      <c r="D183" s="2" t="s">
        <v>1090</v>
      </c>
      <c r="E183" s="2" t="str">
        <f t="shared" si="6"/>
        <v>Barr Reeve Elementary School</v>
      </c>
      <c r="F183" s="2">
        <f>IFERROR(VLOOKUP(C183,'[1]2017'!$C$2:$N$1876,11,FALSE),"")</f>
        <v>80</v>
      </c>
      <c r="G183" s="2">
        <f>IFERROR(VLOOKUP(C183,'[1]2017'!$C$2:$N$1876,12,FALSE),"")</f>
        <v>286</v>
      </c>
      <c r="H183" s="2">
        <f t="shared" si="7"/>
        <v>0.27972027972027974</v>
      </c>
      <c r="I183" s="6">
        <v>0.67567567567567566</v>
      </c>
      <c r="J183" s="12">
        <f t="shared" si="8"/>
        <v>314</v>
      </c>
      <c r="K183" s="1">
        <v>58</v>
      </c>
      <c r="L183" s="1">
        <v>69</v>
      </c>
      <c r="M183" s="6">
        <v>0.84057971014492749</v>
      </c>
      <c r="N183" s="1">
        <v>64</v>
      </c>
      <c r="O183" s="1">
        <v>69</v>
      </c>
      <c r="P183" s="6">
        <v>0.92753623188405798</v>
      </c>
      <c r="Q183" s="1">
        <v>57</v>
      </c>
      <c r="R183" s="1">
        <v>69</v>
      </c>
      <c r="S183" s="6">
        <v>0.82608695652173914</v>
      </c>
      <c r="T183" s="1">
        <v>57</v>
      </c>
      <c r="U183" s="1">
        <v>71</v>
      </c>
      <c r="V183" s="6">
        <v>0.80281690140845074</v>
      </c>
      <c r="W183" s="1">
        <v>69</v>
      </c>
      <c r="X183" s="1">
        <v>71</v>
      </c>
      <c r="Y183" s="6">
        <v>0.971830985915493</v>
      </c>
      <c r="Z183" s="1">
        <v>57</v>
      </c>
      <c r="AA183" s="1">
        <v>71</v>
      </c>
      <c r="AB183" s="6">
        <v>0.80281690140845074</v>
      </c>
      <c r="BD183" s="1">
        <v>172</v>
      </c>
      <c r="BE183" s="1">
        <v>214</v>
      </c>
      <c r="BF183" s="6">
        <v>0.80373831775700932</v>
      </c>
      <c r="BG183" s="1">
        <v>186</v>
      </c>
      <c r="BH183" s="1">
        <v>215</v>
      </c>
      <c r="BI183" s="6">
        <v>0.8651162790697674</v>
      </c>
      <c r="BJ183" s="1">
        <v>164</v>
      </c>
      <c r="BK183" s="1">
        <v>214</v>
      </c>
      <c r="BL183" s="6">
        <v>0.76635514018691586</v>
      </c>
    </row>
    <row r="184" spans="1:64" x14ac:dyDescent="0.2">
      <c r="A184" s="2" t="s">
        <v>53</v>
      </c>
      <c r="B184" s="2" t="s">
        <v>54</v>
      </c>
      <c r="C184" s="2" t="s">
        <v>1091</v>
      </c>
      <c r="D184" s="2" t="s">
        <v>1092</v>
      </c>
      <c r="E184" s="2" t="str">
        <f t="shared" si="6"/>
        <v>North Daviess Elementary School</v>
      </c>
      <c r="F184" s="2">
        <f>IFERROR(VLOOKUP(C184,'[1]2017'!$C$2:$N$1876,11,FALSE),"")</f>
        <v>298</v>
      </c>
      <c r="G184" s="2">
        <f>IFERROR(VLOOKUP(C184,'[1]2017'!$C$2:$N$1876,12,FALSE),"")</f>
        <v>692</v>
      </c>
      <c r="H184" s="2">
        <f t="shared" si="7"/>
        <v>0.430635838150289</v>
      </c>
      <c r="I184" s="6">
        <v>0.68627450980392157</v>
      </c>
      <c r="J184" s="12">
        <f t="shared" si="8"/>
        <v>289</v>
      </c>
      <c r="K184" s="1">
        <v>78</v>
      </c>
      <c r="L184" s="1">
        <v>103</v>
      </c>
      <c r="M184" s="6">
        <v>0.75728155339805825</v>
      </c>
      <c r="N184" s="1">
        <v>74</v>
      </c>
      <c r="O184" s="1">
        <v>103</v>
      </c>
      <c r="P184" s="6">
        <v>0.71844660194174759</v>
      </c>
      <c r="Q184" s="1">
        <v>62</v>
      </c>
      <c r="R184" s="1">
        <v>103</v>
      </c>
      <c r="S184" s="6">
        <v>0.60194174757281549</v>
      </c>
      <c r="T184" s="1">
        <v>71</v>
      </c>
      <c r="U184" s="1">
        <v>92</v>
      </c>
      <c r="V184" s="6">
        <v>0.77173913043478259</v>
      </c>
      <c r="W184" s="1">
        <v>51</v>
      </c>
      <c r="X184" s="1">
        <v>92</v>
      </c>
      <c r="Y184" s="6">
        <v>0.55434782608695654</v>
      </c>
      <c r="Z184" s="1">
        <v>51</v>
      </c>
      <c r="AA184" s="1">
        <v>92</v>
      </c>
      <c r="AB184" s="6">
        <v>0.55434782608695654</v>
      </c>
      <c r="AC184" s="1">
        <v>75</v>
      </c>
      <c r="AD184" s="1">
        <v>89</v>
      </c>
      <c r="AE184" s="6">
        <v>0.84269662921348309</v>
      </c>
      <c r="AF184" s="1">
        <v>57</v>
      </c>
      <c r="AG184" s="1">
        <v>89</v>
      </c>
      <c r="AH184" s="6">
        <v>0.6404494382022472</v>
      </c>
      <c r="AI184" s="1">
        <v>54</v>
      </c>
      <c r="AJ184" s="1">
        <v>89</v>
      </c>
      <c r="AK184" s="6">
        <v>0.6067415730337079</v>
      </c>
      <c r="BD184" s="1">
        <v>305</v>
      </c>
      <c r="BE184" s="1">
        <v>386</v>
      </c>
      <c r="BF184" s="6">
        <v>0.7901554404145078</v>
      </c>
      <c r="BG184" s="1">
        <v>256</v>
      </c>
      <c r="BH184" s="1">
        <v>386</v>
      </c>
      <c r="BI184" s="6">
        <v>0.66321243523316065</v>
      </c>
      <c r="BJ184" s="1">
        <v>237</v>
      </c>
      <c r="BK184" s="1">
        <v>386</v>
      </c>
      <c r="BL184" s="6">
        <v>0.61398963730569944</v>
      </c>
    </row>
    <row r="185" spans="1:64" hidden="1" x14ac:dyDescent="0.2">
      <c r="A185" s="2" t="s">
        <v>53</v>
      </c>
      <c r="B185" s="2" t="s">
        <v>54</v>
      </c>
      <c r="C185" s="2" t="s">
        <v>1093</v>
      </c>
      <c r="D185" s="2" t="s">
        <v>1094</v>
      </c>
      <c r="E185" s="2" t="str">
        <f t="shared" si="6"/>
        <v>zzzz</v>
      </c>
      <c r="F185" s="2">
        <f>IFERROR(VLOOKUP(C185,'[1]2017'!$C$2:$N$1876,11,FALSE),"")</f>
        <v>200</v>
      </c>
      <c r="G185" s="2">
        <f>IFERROR(VLOOKUP(C185,'[1]2017'!$C$2:$N$1876,12,FALSE),"")</f>
        <v>474</v>
      </c>
      <c r="H185" s="2">
        <f t="shared" si="7"/>
        <v>0.4219409282700422</v>
      </c>
      <c r="J185" s="12">
        <f t="shared" si="8"/>
        <v>1215</v>
      </c>
      <c r="AL185" s="1">
        <v>53</v>
      </c>
      <c r="AM185" s="1">
        <v>74</v>
      </c>
      <c r="AN185" s="6">
        <v>0.71621621621621623</v>
      </c>
      <c r="AO185" s="1">
        <v>38</v>
      </c>
      <c r="AP185" s="1">
        <v>74</v>
      </c>
      <c r="AQ185" s="6">
        <v>0.51351351351351349</v>
      </c>
      <c r="AR185" s="1">
        <v>34</v>
      </c>
      <c r="AS185" s="1">
        <v>74</v>
      </c>
      <c r="AT185" s="6">
        <v>0.45945945945945948</v>
      </c>
      <c r="AU185" s="1">
        <v>65</v>
      </c>
      <c r="AV185" s="1">
        <v>92</v>
      </c>
      <c r="AW185" s="6">
        <v>0.70652173913043481</v>
      </c>
      <c r="AX185" s="1">
        <v>63</v>
      </c>
      <c r="AY185" s="1">
        <v>92</v>
      </c>
      <c r="AZ185" s="6">
        <v>0.68478260869565222</v>
      </c>
      <c r="BA185" s="1">
        <v>52</v>
      </c>
      <c r="BB185" s="1">
        <v>92</v>
      </c>
      <c r="BC185" s="6">
        <v>0.56521739130434778</v>
      </c>
      <c r="BD185" s="1">
        <v>118</v>
      </c>
      <c r="BE185" s="1">
        <v>166</v>
      </c>
      <c r="BF185" s="6">
        <v>0.71084337349397586</v>
      </c>
      <c r="BG185" s="1">
        <v>101</v>
      </c>
      <c r="BH185" s="1">
        <v>166</v>
      </c>
      <c r="BI185" s="6">
        <v>0.60843373493975905</v>
      </c>
      <c r="BJ185" s="1">
        <v>86</v>
      </c>
      <c r="BK185" s="1">
        <v>166</v>
      </c>
      <c r="BL185" s="6">
        <v>0.51807228915662651</v>
      </c>
    </row>
    <row r="186" spans="1:64" x14ac:dyDescent="0.2">
      <c r="A186" s="2" t="s">
        <v>55</v>
      </c>
      <c r="B186" s="2" t="s">
        <v>611</v>
      </c>
      <c r="C186" s="2" t="s">
        <v>1095</v>
      </c>
      <c r="D186" s="2" t="s">
        <v>1096</v>
      </c>
      <c r="E186" s="2" t="str">
        <f t="shared" si="6"/>
        <v>Lena Dunn Elementary School</v>
      </c>
      <c r="F186" s="2">
        <f>IFERROR(VLOOKUP(C186,'[1]2017'!$C$2:$N$1876,11,FALSE),"")</f>
        <v>406</v>
      </c>
      <c r="G186" s="2">
        <f>IFERROR(VLOOKUP(C186,'[1]2017'!$C$2:$N$1876,12,FALSE),"")</f>
        <v>445</v>
      </c>
      <c r="H186" s="2">
        <f t="shared" si="7"/>
        <v>0.91235955056179774</v>
      </c>
      <c r="I186" s="6">
        <v>0.48214285714285715</v>
      </c>
      <c r="J186" s="12">
        <f t="shared" si="8"/>
        <v>743</v>
      </c>
      <c r="K186" s="1">
        <v>23</v>
      </c>
      <c r="L186" s="1">
        <v>66</v>
      </c>
      <c r="M186" s="6">
        <v>0.34848484848484851</v>
      </c>
      <c r="N186" s="1">
        <v>22</v>
      </c>
      <c r="O186" s="1">
        <v>68</v>
      </c>
      <c r="P186" s="6">
        <v>0.3235294117647059</v>
      </c>
      <c r="Q186" s="1">
        <v>15</v>
      </c>
      <c r="R186" s="1">
        <v>66</v>
      </c>
      <c r="S186" s="6">
        <v>0.22727272727272727</v>
      </c>
      <c r="T186" s="1">
        <v>25</v>
      </c>
      <c r="U186" s="1">
        <v>63</v>
      </c>
      <c r="V186" s="6">
        <v>0.3968253968253968</v>
      </c>
      <c r="W186" s="1">
        <v>20</v>
      </c>
      <c r="X186" s="1">
        <v>64</v>
      </c>
      <c r="Y186" s="6">
        <v>0.3125</v>
      </c>
      <c r="Z186" s="1">
        <v>14</v>
      </c>
      <c r="AA186" s="1">
        <v>63</v>
      </c>
      <c r="AB186" s="6">
        <v>0.22222222222222221</v>
      </c>
      <c r="AC186" s="1">
        <v>15</v>
      </c>
      <c r="AD186" s="1">
        <v>52</v>
      </c>
      <c r="AE186" s="6">
        <v>0.28846153846153844</v>
      </c>
      <c r="AF186" s="1">
        <v>12</v>
      </c>
      <c r="AG186" s="1">
        <v>52</v>
      </c>
      <c r="AH186" s="6">
        <v>0.23076923076923078</v>
      </c>
      <c r="AI186" s="1">
        <v>8</v>
      </c>
      <c r="AJ186" s="1">
        <v>52</v>
      </c>
      <c r="AK186" s="6">
        <v>0.15384615384615385</v>
      </c>
      <c r="BD186" s="1">
        <v>98</v>
      </c>
      <c r="BE186" s="1">
        <v>237</v>
      </c>
      <c r="BF186" s="6">
        <v>0.41350210970464135</v>
      </c>
      <c r="BG186" s="1">
        <v>82</v>
      </c>
      <c r="BH186" s="1">
        <v>240</v>
      </c>
      <c r="BI186" s="6">
        <v>0.34166666666666667</v>
      </c>
      <c r="BJ186" s="1">
        <v>64</v>
      </c>
      <c r="BK186" s="1">
        <v>237</v>
      </c>
      <c r="BL186" s="6">
        <v>0.27004219409282698</v>
      </c>
    </row>
    <row r="187" spans="1:64" x14ac:dyDescent="0.2">
      <c r="A187" s="2" t="s">
        <v>55</v>
      </c>
      <c r="B187" s="2" t="s">
        <v>611</v>
      </c>
      <c r="C187" s="2" t="s">
        <v>1097</v>
      </c>
      <c r="D187" s="2" t="s">
        <v>1098</v>
      </c>
      <c r="E187" s="2" t="str">
        <f t="shared" si="6"/>
        <v>Veale Elementary School</v>
      </c>
      <c r="F187" s="2">
        <f>IFERROR(VLOOKUP(C187,'[1]2017'!$C$2:$N$1876,11,FALSE),"")</f>
        <v>51</v>
      </c>
      <c r="G187" s="2">
        <f>IFERROR(VLOOKUP(C187,'[1]2017'!$C$2:$N$1876,12,FALSE),"")</f>
        <v>164</v>
      </c>
      <c r="H187" s="2">
        <f t="shared" si="7"/>
        <v>0.31097560975609756</v>
      </c>
      <c r="I187" s="6">
        <v>0.6428571428571429</v>
      </c>
      <c r="J187" s="12">
        <f t="shared" si="8"/>
        <v>377</v>
      </c>
      <c r="K187" s="1">
        <v>24</v>
      </c>
      <c r="L187" s="1">
        <v>28</v>
      </c>
      <c r="M187" s="6">
        <v>0.8571428571428571</v>
      </c>
      <c r="N187" s="1">
        <v>25</v>
      </c>
      <c r="O187" s="1">
        <v>28</v>
      </c>
      <c r="P187" s="6">
        <v>0.8928571428571429</v>
      </c>
      <c r="Q187" s="1">
        <v>21</v>
      </c>
      <c r="R187" s="1">
        <v>28</v>
      </c>
      <c r="S187" s="6">
        <v>0.75</v>
      </c>
      <c r="T187" s="1">
        <v>14</v>
      </c>
      <c r="U187" s="1">
        <v>21</v>
      </c>
      <c r="V187" s="6">
        <v>0.66666666666666663</v>
      </c>
      <c r="W187" s="1">
        <v>18</v>
      </c>
      <c r="X187" s="1">
        <v>21</v>
      </c>
      <c r="Y187" s="6">
        <v>0.8571428571428571</v>
      </c>
      <c r="Z187" s="1">
        <v>13</v>
      </c>
      <c r="AA187" s="1">
        <v>20</v>
      </c>
      <c r="AB187" s="6">
        <v>0.65</v>
      </c>
      <c r="AC187" s="1">
        <v>20</v>
      </c>
      <c r="AD187" s="1">
        <v>27</v>
      </c>
      <c r="AE187" s="6">
        <v>0.7407407407407407</v>
      </c>
      <c r="AF187" s="1">
        <v>18</v>
      </c>
      <c r="AG187" s="1">
        <v>27</v>
      </c>
      <c r="AH187" s="6">
        <v>0.66666666666666663</v>
      </c>
      <c r="AI187" s="1">
        <v>15</v>
      </c>
      <c r="AJ187" s="1">
        <v>27</v>
      </c>
      <c r="AK187" s="6">
        <v>0.55555555555555558</v>
      </c>
      <c r="BD187" s="1">
        <v>81</v>
      </c>
      <c r="BE187" s="1">
        <v>104</v>
      </c>
      <c r="BF187" s="6">
        <v>0.77884615384615385</v>
      </c>
      <c r="BG187" s="1">
        <v>80</v>
      </c>
      <c r="BH187" s="1">
        <v>104</v>
      </c>
      <c r="BI187" s="6">
        <v>0.76923076923076927</v>
      </c>
      <c r="BJ187" s="1">
        <v>67</v>
      </c>
      <c r="BK187" s="1">
        <v>103</v>
      </c>
      <c r="BL187" s="6">
        <v>0.65048543689320393</v>
      </c>
    </row>
    <row r="188" spans="1:64" hidden="1" x14ac:dyDescent="0.2">
      <c r="A188" s="2" t="s">
        <v>55</v>
      </c>
      <c r="B188" s="2" t="s">
        <v>611</v>
      </c>
      <c r="C188" s="2" t="s">
        <v>1099</v>
      </c>
      <c r="D188" s="2" t="s">
        <v>1100</v>
      </c>
      <c r="E188" s="2" t="str">
        <f t="shared" si="6"/>
        <v>zzzz</v>
      </c>
      <c r="F188" s="2">
        <f>IFERROR(VLOOKUP(C188,'[1]2017'!$C$2:$N$1876,11,FALSE),"")</f>
        <v>283</v>
      </c>
      <c r="G188" s="2">
        <f>IFERROR(VLOOKUP(C188,'[1]2017'!$C$2:$N$1876,12,FALSE),"")</f>
        <v>402</v>
      </c>
      <c r="H188" s="2">
        <f t="shared" si="7"/>
        <v>0.70398009950248752</v>
      </c>
      <c r="J188" s="12">
        <f t="shared" si="8"/>
        <v>1215</v>
      </c>
      <c r="AL188" s="1">
        <v>92</v>
      </c>
      <c r="AM188" s="1">
        <v>179</v>
      </c>
      <c r="AN188" s="6">
        <v>0.51396648044692739</v>
      </c>
      <c r="AO188" s="1">
        <v>113</v>
      </c>
      <c r="AP188" s="1">
        <v>182</v>
      </c>
      <c r="AQ188" s="6">
        <v>0.62087912087912089</v>
      </c>
      <c r="AR188" s="1">
        <v>80</v>
      </c>
      <c r="AS188" s="1">
        <v>179</v>
      </c>
      <c r="AT188" s="6">
        <v>0.44692737430167595</v>
      </c>
      <c r="AU188" s="1">
        <v>112</v>
      </c>
      <c r="AV188" s="1">
        <v>202</v>
      </c>
      <c r="AW188" s="6">
        <v>0.5544554455445545</v>
      </c>
      <c r="AX188" s="1">
        <v>88</v>
      </c>
      <c r="AY188" s="1">
        <v>205</v>
      </c>
      <c r="AZ188" s="6">
        <v>0.42926829268292682</v>
      </c>
      <c r="BA188" s="1">
        <v>80</v>
      </c>
      <c r="BB188" s="1">
        <v>202</v>
      </c>
      <c r="BC188" s="6">
        <v>0.39603960396039606</v>
      </c>
      <c r="BD188" s="1">
        <v>204</v>
      </c>
      <c r="BE188" s="1">
        <v>381</v>
      </c>
      <c r="BF188" s="6">
        <v>0.53543307086614178</v>
      </c>
      <c r="BG188" s="1">
        <v>201</v>
      </c>
      <c r="BH188" s="1">
        <v>387</v>
      </c>
      <c r="BI188" s="6">
        <v>0.51937984496124034</v>
      </c>
      <c r="BJ188" s="1">
        <v>160</v>
      </c>
      <c r="BK188" s="1">
        <v>381</v>
      </c>
      <c r="BL188" s="6">
        <v>0.41994750656167978</v>
      </c>
    </row>
    <row r="189" spans="1:64" x14ac:dyDescent="0.2">
      <c r="A189" s="2" t="s">
        <v>55</v>
      </c>
      <c r="B189" s="2" t="s">
        <v>611</v>
      </c>
      <c r="C189" s="2" t="s">
        <v>1101</v>
      </c>
      <c r="D189" s="2" t="s">
        <v>1102</v>
      </c>
      <c r="E189" s="2" t="str">
        <f t="shared" si="6"/>
        <v>North Elementary School</v>
      </c>
      <c r="F189" s="2">
        <f>IFERROR(VLOOKUP(C189,'[1]2017'!$C$2:$N$1876,11,FALSE),"")</f>
        <v>209</v>
      </c>
      <c r="G189" s="2">
        <f>IFERROR(VLOOKUP(C189,'[1]2017'!$C$2:$N$1876,12,FALSE),"")</f>
        <v>407</v>
      </c>
      <c r="H189" s="2">
        <f t="shared" si="7"/>
        <v>0.51351351351351349</v>
      </c>
      <c r="I189" s="6">
        <v>0.47887323943661969</v>
      </c>
      <c r="J189" s="12">
        <f t="shared" si="8"/>
        <v>757</v>
      </c>
      <c r="K189" s="1">
        <v>42</v>
      </c>
      <c r="L189" s="1">
        <v>53</v>
      </c>
      <c r="M189" s="6">
        <v>0.79245283018867929</v>
      </c>
      <c r="N189" s="1">
        <v>39</v>
      </c>
      <c r="O189" s="1">
        <v>53</v>
      </c>
      <c r="P189" s="6">
        <v>0.73584905660377353</v>
      </c>
      <c r="Q189" s="1">
        <v>37</v>
      </c>
      <c r="R189" s="1">
        <v>53</v>
      </c>
      <c r="S189" s="6">
        <v>0.69811320754716977</v>
      </c>
      <c r="T189" s="1">
        <v>32</v>
      </c>
      <c r="U189" s="1">
        <v>61</v>
      </c>
      <c r="V189" s="6">
        <v>0.52459016393442626</v>
      </c>
      <c r="W189" s="1">
        <v>27</v>
      </c>
      <c r="X189" s="1">
        <v>61</v>
      </c>
      <c r="Y189" s="6">
        <v>0.44262295081967212</v>
      </c>
      <c r="Z189" s="1">
        <v>23</v>
      </c>
      <c r="AA189" s="1">
        <v>61</v>
      </c>
      <c r="AB189" s="6">
        <v>0.37704918032786883</v>
      </c>
      <c r="AC189" s="1">
        <v>37</v>
      </c>
      <c r="AD189" s="1">
        <v>57</v>
      </c>
      <c r="AE189" s="6">
        <v>0.64912280701754388</v>
      </c>
      <c r="AF189" s="1">
        <v>27</v>
      </c>
      <c r="AG189" s="1">
        <v>59</v>
      </c>
      <c r="AH189" s="6">
        <v>0.4576271186440678</v>
      </c>
      <c r="AI189" s="1">
        <v>23</v>
      </c>
      <c r="AJ189" s="1">
        <v>57</v>
      </c>
      <c r="AK189" s="6">
        <v>0.40350877192982454</v>
      </c>
      <c r="BD189" s="1">
        <v>154</v>
      </c>
      <c r="BE189" s="1">
        <v>242</v>
      </c>
      <c r="BF189" s="6">
        <v>0.63636363636363635</v>
      </c>
      <c r="BG189" s="1">
        <v>130</v>
      </c>
      <c r="BH189" s="1">
        <v>245</v>
      </c>
      <c r="BI189" s="6">
        <v>0.53061224489795922</v>
      </c>
      <c r="BJ189" s="1">
        <v>117</v>
      </c>
      <c r="BK189" s="1">
        <v>242</v>
      </c>
      <c r="BL189" s="6">
        <v>0.48347107438016529</v>
      </c>
    </row>
    <row r="190" spans="1:64" x14ac:dyDescent="0.2">
      <c r="A190" s="2" t="s">
        <v>55</v>
      </c>
      <c r="B190" s="2" t="s">
        <v>611</v>
      </c>
      <c r="C190" s="2" t="s">
        <v>1103</v>
      </c>
      <c r="D190" s="2" t="s">
        <v>1104</v>
      </c>
      <c r="E190" s="2" t="str">
        <f t="shared" si="6"/>
        <v>Helen Griffith Elementary School</v>
      </c>
      <c r="F190" s="2">
        <f>IFERROR(VLOOKUP(C190,'[1]2017'!$C$2:$N$1876,11,FALSE),"")</f>
        <v>336</v>
      </c>
      <c r="G190" s="2">
        <f>IFERROR(VLOOKUP(C190,'[1]2017'!$C$2:$N$1876,12,FALSE),"")</f>
        <v>420</v>
      </c>
      <c r="H190" s="2">
        <f t="shared" si="7"/>
        <v>0.8</v>
      </c>
      <c r="I190" s="6">
        <v>0.49230769230769234</v>
      </c>
      <c r="J190" s="12">
        <f t="shared" si="8"/>
        <v>727</v>
      </c>
      <c r="K190" s="1">
        <v>31</v>
      </c>
      <c r="L190" s="1">
        <v>56</v>
      </c>
      <c r="M190" s="6">
        <v>0.5535714285714286</v>
      </c>
      <c r="N190" s="1">
        <v>36</v>
      </c>
      <c r="O190" s="1">
        <v>57</v>
      </c>
      <c r="P190" s="6">
        <v>0.63157894736842102</v>
      </c>
      <c r="Q190" s="1">
        <v>29</v>
      </c>
      <c r="R190" s="1">
        <v>56</v>
      </c>
      <c r="S190" s="6">
        <v>0.5178571428571429</v>
      </c>
      <c r="T190" s="1">
        <v>20</v>
      </c>
      <c r="U190" s="1">
        <v>42</v>
      </c>
      <c r="V190" s="6">
        <v>0.47619047619047616</v>
      </c>
      <c r="W190" s="1">
        <v>30</v>
      </c>
      <c r="X190" s="1">
        <v>57</v>
      </c>
      <c r="Y190" s="6">
        <v>0.52631578947368418</v>
      </c>
      <c r="Z190" s="1">
        <v>15</v>
      </c>
      <c r="AA190" s="1">
        <v>42</v>
      </c>
      <c r="AB190" s="6">
        <v>0.35714285714285715</v>
      </c>
      <c r="AC190" s="1">
        <v>37</v>
      </c>
      <c r="AD190" s="1">
        <v>52</v>
      </c>
      <c r="AE190" s="6">
        <v>0.71153846153846156</v>
      </c>
      <c r="AF190" s="1">
        <v>25</v>
      </c>
      <c r="AG190" s="1">
        <v>52</v>
      </c>
      <c r="AH190" s="6">
        <v>0.48076923076923078</v>
      </c>
      <c r="AI190" s="1">
        <v>23</v>
      </c>
      <c r="AJ190" s="1">
        <v>52</v>
      </c>
      <c r="AK190" s="6">
        <v>0.44230769230769229</v>
      </c>
      <c r="BD190" s="1">
        <v>131</v>
      </c>
      <c r="BE190" s="1">
        <v>215</v>
      </c>
      <c r="BF190" s="6">
        <v>0.6093023255813953</v>
      </c>
      <c r="BG190" s="1">
        <v>127</v>
      </c>
      <c r="BH190" s="1">
        <v>232</v>
      </c>
      <c r="BI190" s="6">
        <v>0.54741379310344829</v>
      </c>
      <c r="BJ190" s="1">
        <v>99</v>
      </c>
      <c r="BK190" s="1">
        <v>215</v>
      </c>
      <c r="BL190" s="6">
        <v>0.46046511627906977</v>
      </c>
    </row>
    <row r="191" spans="1:64" x14ac:dyDescent="0.2">
      <c r="A191" s="2" t="s">
        <v>56</v>
      </c>
      <c r="B191" s="2" t="s">
        <v>57</v>
      </c>
      <c r="C191" s="2" t="s">
        <v>1105</v>
      </c>
      <c r="D191" s="2" t="s">
        <v>1106</v>
      </c>
      <c r="E191" s="2" t="str">
        <f t="shared" si="6"/>
        <v>North Dearborn Elementary School</v>
      </c>
      <c r="F191" s="2">
        <f>IFERROR(VLOOKUP(C191,'[1]2017'!$C$2:$N$1876,11,FALSE),"")</f>
        <v>154</v>
      </c>
      <c r="G191" s="2">
        <f>IFERROR(VLOOKUP(C191,'[1]2017'!$C$2:$N$1876,12,FALSE),"")</f>
        <v>643</v>
      </c>
      <c r="H191" s="2">
        <f t="shared" si="7"/>
        <v>0.23950233281493002</v>
      </c>
      <c r="I191" s="6">
        <v>0.58252427184466016</v>
      </c>
      <c r="J191" s="12">
        <f t="shared" si="8"/>
        <v>515</v>
      </c>
      <c r="K191" s="1">
        <v>88</v>
      </c>
      <c r="L191" s="1">
        <v>114</v>
      </c>
      <c r="M191" s="6">
        <v>0.77192982456140347</v>
      </c>
      <c r="N191" s="1">
        <v>82</v>
      </c>
      <c r="O191" s="1">
        <v>113</v>
      </c>
      <c r="P191" s="6">
        <v>0.72566371681415931</v>
      </c>
      <c r="Q191" s="1">
        <v>74</v>
      </c>
      <c r="R191" s="1">
        <v>113</v>
      </c>
      <c r="S191" s="6">
        <v>0.65486725663716816</v>
      </c>
      <c r="T191" s="1">
        <v>89</v>
      </c>
      <c r="U191" s="1">
        <v>119</v>
      </c>
      <c r="V191" s="6">
        <v>0.74789915966386555</v>
      </c>
      <c r="W191" s="1">
        <v>88</v>
      </c>
      <c r="X191" s="1">
        <v>118</v>
      </c>
      <c r="Y191" s="6">
        <v>0.74576271186440679</v>
      </c>
      <c r="Z191" s="1">
        <v>78</v>
      </c>
      <c r="AA191" s="1">
        <v>117</v>
      </c>
      <c r="AB191" s="6">
        <v>0.66666666666666663</v>
      </c>
      <c r="BD191" s="1">
        <v>248</v>
      </c>
      <c r="BE191" s="1">
        <v>336</v>
      </c>
      <c r="BF191" s="6">
        <v>0.73809523809523814</v>
      </c>
      <c r="BG191" s="1">
        <v>239</v>
      </c>
      <c r="BH191" s="1">
        <v>334</v>
      </c>
      <c r="BI191" s="6">
        <v>0.71556886227544914</v>
      </c>
      <c r="BJ191" s="1">
        <v>212</v>
      </c>
      <c r="BK191" s="1">
        <v>333</v>
      </c>
      <c r="BL191" s="6">
        <v>0.63663663663663661</v>
      </c>
    </row>
    <row r="192" spans="1:64" hidden="1" x14ac:dyDescent="0.2">
      <c r="A192" s="2" t="s">
        <v>56</v>
      </c>
      <c r="B192" s="2" t="s">
        <v>57</v>
      </c>
      <c r="C192" s="2" t="s">
        <v>1107</v>
      </c>
      <c r="D192" s="2" t="s">
        <v>1108</v>
      </c>
      <c r="E192" s="2" t="str">
        <f t="shared" si="6"/>
        <v>zzzz</v>
      </c>
      <c r="F192" s="2">
        <f>IFERROR(VLOOKUP(C192,'[1]2017'!$C$2:$N$1876,11,FALSE),"")</f>
        <v>208</v>
      </c>
      <c r="G192" s="2">
        <f>IFERROR(VLOOKUP(C192,'[1]2017'!$C$2:$N$1876,12,FALSE),"")</f>
        <v>931</v>
      </c>
      <c r="H192" s="2">
        <f t="shared" si="7"/>
        <v>0.22341568206229862</v>
      </c>
      <c r="J192" s="12">
        <f t="shared" si="8"/>
        <v>1215</v>
      </c>
      <c r="AC192" s="1">
        <v>227</v>
      </c>
      <c r="AD192" s="1">
        <v>310</v>
      </c>
      <c r="AE192" s="6">
        <v>0.73225806451612907</v>
      </c>
      <c r="AF192" s="1">
        <v>211</v>
      </c>
      <c r="AG192" s="1">
        <v>311</v>
      </c>
      <c r="AH192" s="6">
        <v>0.67845659163987138</v>
      </c>
      <c r="AI192" s="1">
        <v>186</v>
      </c>
      <c r="AJ192" s="1">
        <v>309</v>
      </c>
      <c r="AK192" s="6">
        <v>0.60194174757281549</v>
      </c>
      <c r="AL192" s="1">
        <v>234</v>
      </c>
      <c r="AM192" s="1">
        <v>295</v>
      </c>
      <c r="AN192" s="6">
        <v>0.79322033898305089</v>
      </c>
      <c r="AO192" s="1">
        <v>187</v>
      </c>
      <c r="AP192" s="1">
        <v>295</v>
      </c>
      <c r="AQ192" s="6">
        <v>0.63389830508474576</v>
      </c>
      <c r="AR192" s="1">
        <v>179</v>
      </c>
      <c r="AS192" s="1">
        <v>294</v>
      </c>
      <c r="AT192" s="6">
        <v>0.608843537414966</v>
      </c>
      <c r="AU192" s="1">
        <v>240</v>
      </c>
      <c r="AV192" s="1">
        <v>304</v>
      </c>
      <c r="AW192" s="6">
        <v>0.78947368421052633</v>
      </c>
      <c r="AX192" s="1">
        <v>217</v>
      </c>
      <c r="AY192" s="1">
        <v>305</v>
      </c>
      <c r="AZ192" s="6">
        <v>0.71147540983606561</v>
      </c>
      <c r="BA192" s="1">
        <v>209</v>
      </c>
      <c r="BB192" s="1">
        <v>299</v>
      </c>
      <c r="BC192" s="6">
        <v>0.69899665551839463</v>
      </c>
      <c r="BD192" s="1">
        <v>701</v>
      </c>
      <c r="BE192" s="1">
        <v>909</v>
      </c>
      <c r="BF192" s="6">
        <v>0.77117711771177122</v>
      </c>
      <c r="BG192" s="1">
        <v>615</v>
      </c>
      <c r="BH192" s="1">
        <v>911</v>
      </c>
      <c r="BI192" s="6">
        <v>0.6750823271130626</v>
      </c>
      <c r="BJ192" s="1">
        <v>574</v>
      </c>
      <c r="BK192" s="1">
        <v>902</v>
      </c>
      <c r="BL192" s="6">
        <v>0.63636363636363635</v>
      </c>
    </row>
    <row r="193" spans="1:64" x14ac:dyDescent="0.2">
      <c r="A193" s="2" t="s">
        <v>56</v>
      </c>
      <c r="B193" s="2" t="s">
        <v>57</v>
      </c>
      <c r="C193" s="2" t="s">
        <v>1109</v>
      </c>
      <c r="D193" s="2" t="s">
        <v>1110</v>
      </c>
      <c r="E193" s="2" t="str">
        <f t="shared" si="6"/>
        <v>Bright Elementary School</v>
      </c>
      <c r="F193" s="2">
        <f>IFERROR(VLOOKUP(C193,'[1]2017'!$C$2:$N$1876,11,FALSE),"")</f>
        <v>98</v>
      </c>
      <c r="G193" s="2">
        <f>IFERROR(VLOOKUP(C193,'[1]2017'!$C$2:$N$1876,12,FALSE),"")</f>
        <v>530</v>
      </c>
      <c r="H193" s="2">
        <f t="shared" si="7"/>
        <v>0.18490566037735848</v>
      </c>
      <c r="I193" s="6">
        <v>0.57894736842105265</v>
      </c>
      <c r="J193" s="12">
        <f t="shared" si="8"/>
        <v>526</v>
      </c>
      <c r="K193" s="1">
        <v>58</v>
      </c>
      <c r="L193" s="1">
        <v>85</v>
      </c>
      <c r="M193" s="6">
        <v>0.68235294117647061</v>
      </c>
      <c r="N193" s="1">
        <v>56</v>
      </c>
      <c r="O193" s="1">
        <v>85</v>
      </c>
      <c r="P193" s="6">
        <v>0.6588235294117647</v>
      </c>
      <c r="Q193" s="1">
        <v>49</v>
      </c>
      <c r="R193" s="1">
        <v>85</v>
      </c>
      <c r="S193" s="6">
        <v>0.57647058823529407</v>
      </c>
      <c r="T193" s="1">
        <v>65</v>
      </c>
      <c r="U193" s="1">
        <v>88</v>
      </c>
      <c r="V193" s="6">
        <v>0.73863636363636365</v>
      </c>
      <c r="W193" s="1">
        <v>65</v>
      </c>
      <c r="X193" s="1">
        <v>88</v>
      </c>
      <c r="Y193" s="6">
        <v>0.73863636363636365</v>
      </c>
      <c r="Z193" s="1">
        <v>59</v>
      </c>
      <c r="AA193" s="1">
        <v>88</v>
      </c>
      <c r="AB193" s="6">
        <v>0.67045454545454541</v>
      </c>
      <c r="BD193" s="1">
        <v>197</v>
      </c>
      <c r="BE193" s="1">
        <v>268</v>
      </c>
      <c r="BF193" s="6">
        <v>0.7350746268656716</v>
      </c>
      <c r="BG193" s="1">
        <v>179</v>
      </c>
      <c r="BH193" s="1">
        <v>268</v>
      </c>
      <c r="BI193" s="6">
        <v>0.66791044776119401</v>
      </c>
      <c r="BJ193" s="1">
        <v>163</v>
      </c>
      <c r="BK193" s="1">
        <v>268</v>
      </c>
      <c r="BL193" s="6">
        <v>0.60820895522388063</v>
      </c>
    </row>
    <row r="194" spans="1:64" x14ac:dyDescent="0.2">
      <c r="A194" s="2" t="s">
        <v>56</v>
      </c>
      <c r="B194" s="2" t="s">
        <v>57</v>
      </c>
      <c r="C194" s="2" t="s">
        <v>1111</v>
      </c>
      <c r="D194" s="2" t="s">
        <v>1112</v>
      </c>
      <c r="E194" s="2" t="str">
        <f t="shared" si="6"/>
        <v>Sunman Elementary School</v>
      </c>
      <c r="F194" s="2">
        <f>IFERROR(VLOOKUP(C194,'[1]2017'!$C$2:$N$1876,11,FALSE),"")</f>
        <v>161</v>
      </c>
      <c r="G194" s="2">
        <f>IFERROR(VLOOKUP(C194,'[1]2017'!$C$2:$N$1876,12,FALSE),"")</f>
        <v>398</v>
      </c>
      <c r="H194" s="2">
        <f t="shared" si="7"/>
        <v>0.40452261306532661</v>
      </c>
      <c r="I194" s="6">
        <v>0.52307692307692311</v>
      </c>
      <c r="J194" s="12">
        <f t="shared" si="8"/>
        <v>652</v>
      </c>
      <c r="K194" s="1">
        <v>51</v>
      </c>
      <c r="L194" s="1">
        <v>76</v>
      </c>
      <c r="M194" s="6">
        <v>0.67105263157894735</v>
      </c>
      <c r="N194" s="1">
        <v>50</v>
      </c>
      <c r="O194" s="1">
        <v>77</v>
      </c>
      <c r="P194" s="6">
        <v>0.64935064935064934</v>
      </c>
      <c r="Q194" s="1">
        <v>43</v>
      </c>
      <c r="R194" s="1">
        <v>76</v>
      </c>
      <c r="S194" s="6">
        <v>0.56578947368421051</v>
      </c>
      <c r="T194" s="1">
        <v>39</v>
      </c>
      <c r="U194" s="1">
        <v>73</v>
      </c>
      <c r="V194" s="6">
        <v>0.53424657534246578</v>
      </c>
      <c r="W194" s="1">
        <v>41</v>
      </c>
      <c r="X194" s="1">
        <v>73</v>
      </c>
      <c r="Y194" s="6">
        <v>0.56164383561643838</v>
      </c>
      <c r="Z194" s="1">
        <v>29</v>
      </c>
      <c r="AA194" s="1">
        <v>73</v>
      </c>
      <c r="AB194" s="6">
        <v>0.39726027397260272</v>
      </c>
      <c r="BD194" s="1">
        <v>134</v>
      </c>
      <c r="BE194" s="1">
        <v>214</v>
      </c>
      <c r="BF194" s="6">
        <v>0.62616822429906538</v>
      </c>
      <c r="BG194" s="1">
        <v>128</v>
      </c>
      <c r="BH194" s="1">
        <v>215</v>
      </c>
      <c r="BI194" s="6">
        <v>0.59534883720930232</v>
      </c>
      <c r="BJ194" s="1">
        <v>106</v>
      </c>
      <c r="BK194" s="1">
        <v>214</v>
      </c>
      <c r="BL194" s="6">
        <v>0.49532710280373832</v>
      </c>
    </row>
    <row r="195" spans="1:64" x14ac:dyDescent="0.2">
      <c r="A195" s="2" t="s">
        <v>58</v>
      </c>
      <c r="B195" s="2" t="s">
        <v>612</v>
      </c>
      <c r="C195" s="2" t="s">
        <v>1113</v>
      </c>
      <c r="D195" s="2" t="s">
        <v>1114</v>
      </c>
      <c r="E195" s="2" t="str">
        <f t="shared" si="6"/>
        <v>Dillsboro Elementary School</v>
      </c>
      <c r="F195" s="2">
        <f>IFERROR(VLOOKUP(C195,'[1]2017'!$C$2:$N$1876,11,FALSE),"")</f>
        <v>114</v>
      </c>
      <c r="G195" s="2">
        <f>IFERROR(VLOOKUP(C195,'[1]2017'!$C$2:$N$1876,12,FALSE),"")</f>
        <v>231</v>
      </c>
      <c r="H195" s="2">
        <f t="shared" si="7"/>
        <v>0.4935064935064935</v>
      </c>
      <c r="I195" s="6">
        <v>0.55813953488372092</v>
      </c>
      <c r="J195" s="12">
        <f t="shared" si="8"/>
        <v>575</v>
      </c>
      <c r="K195" s="1">
        <v>21</v>
      </c>
      <c r="L195" s="1">
        <v>29</v>
      </c>
      <c r="M195" s="6">
        <v>0.72413793103448276</v>
      </c>
      <c r="N195" s="1">
        <v>15</v>
      </c>
      <c r="O195" s="1">
        <v>29</v>
      </c>
      <c r="P195" s="6">
        <v>0.51724137931034486</v>
      </c>
      <c r="Q195" s="1">
        <v>13</v>
      </c>
      <c r="R195" s="1">
        <v>29</v>
      </c>
      <c r="S195" s="6">
        <v>0.44827586206896552</v>
      </c>
      <c r="T195" s="1">
        <v>25</v>
      </c>
      <c r="U195" s="1">
        <v>38</v>
      </c>
      <c r="V195" s="6">
        <v>0.65789473684210531</v>
      </c>
      <c r="W195" s="1">
        <v>29</v>
      </c>
      <c r="X195" s="1">
        <v>38</v>
      </c>
      <c r="Y195" s="6">
        <v>0.76315789473684215</v>
      </c>
      <c r="Z195" s="1">
        <v>24</v>
      </c>
      <c r="AA195" s="1">
        <v>38</v>
      </c>
      <c r="AB195" s="6">
        <v>0.63157894736842102</v>
      </c>
      <c r="AC195" s="1">
        <v>26</v>
      </c>
      <c r="AD195" s="1">
        <v>39</v>
      </c>
      <c r="AE195" s="6">
        <v>0.66666666666666663</v>
      </c>
      <c r="AF195" s="1">
        <v>25</v>
      </c>
      <c r="AG195" s="1">
        <v>39</v>
      </c>
      <c r="AH195" s="6">
        <v>0.64102564102564108</v>
      </c>
      <c r="AI195" s="1">
        <v>22</v>
      </c>
      <c r="AJ195" s="1">
        <v>39</v>
      </c>
      <c r="AK195" s="6">
        <v>0.5641025641025641</v>
      </c>
      <c r="BD195" s="1">
        <v>108</v>
      </c>
      <c r="BE195" s="1">
        <v>150</v>
      </c>
      <c r="BF195" s="6">
        <v>0.72</v>
      </c>
      <c r="BG195" s="1">
        <v>95</v>
      </c>
      <c r="BH195" s="1">
        <v>150</v>
      </c>
      <c r="BI195" s="6">
        <v>0.6333333333333333</v>
      </c>
      <c r="BJ195" s="1">
        <v>83</v>
      </c>
      <c r="BK195" s="1">
        <v>149</v>
      </c>
      <c r="BL195" s="6">
        <v>0.55704697986577179</v>
      </c>
    </row>
    <row r="196" spans="1:64" x14ac:dyDescent="0.2">
      <c r="A196" s="2" t="s">
        <v>58</v>
      </c>
      <c r="B196" s="2" t="s">
        <v>612</v>
      </c>
      <c r="C196" s="2" t="s">
        <v>1115</v>
      </c>
      <c r="D196" s="2" t="s">
        <v>1116</v>
      </c>
      <c r="E196" s="2" t="str">
        <f t="shared" ref="E196:E259" si="9">IFERROR(IF(SEARCH("Elementary",D196,1)&gt;0,D196,"zzz"),"zzzz")</f>
        <v>Manchester Elementary School</v>
      </c>
      <c r="F196" s="2">
        <f>IFERROR(VLOOKUP(C196,'[1]2017'!$C$2:$N$1876,11,FALSE),"")</f>
        <v>96</v>
      </c>
      <c r="G196" s="2">
        <f>IFERROR(VLOOKUP(C196,'[1]2017'!$C$2:$N$1876,12,FALSE),"")</f>
        <v>268</v>
      </c>
      <c r="H196" s="2">
        <f t="shared" si="7"/>
        <v>0.35820895522388058</v>
      </c>
      <c r="I196" s="6">
        <v>0.52777777777777779</v>
      </c>
      <c r="J196" s="12">
        <f t="shared" si="8"/>
        <v>638</v>
      </c>
      <c r="K196" s="1">
        <v>27</v>
      </c>
      <c r="L196" s="1">
        <v>39</v>
      </c>
      <c r="M196" s="6">
        <v>0.69230769230769229</v>
      </c>
      <c r="N196" s="1">
        <v>30</v>
      </c>
      <c r="O196" s="1">
        <v>39</v>
      </c>
      <c r="P196" s="6">
        <v>0.76923076923076927</v>
      </c>
      <c r="Q196" s="1">
        <v>25</v>
      </c>
      <c r="R196" s="1">
        <v>39</v>
      </c>
      <c r="S196" s="6">
        <v>0.64102564102564108</v>
      </c>
      <c r="T196" s="1">
        <v>29</v>
      </c>
      <c r="U196" s="1">
        <v>47</v>
      </c>
      <c r="V196" s="6">
        <v>0.61702127659574468</v>
      </c>
      <c r="W196" s="1">
        <v>32</v>
      </c>
      <c r="X196" s="1">
        <v>48</v>
      </c>
      <c r="Y196" s="6">
        <v>0.66666666666666663</v>
      </c>
      <c r="Z196" s="1">
        <v>25</v>
      </c>
      <c r="AA196" s="1">
        <v>47</v>
      </c>
      <c r="AB196" s="6">
        <v>0.53191489361702127</v>
      </c>
      <c r="AC196" s="1">
        <v>31</v>
      </c>
      <c r="AD196" s="1">
        <v>41</v>
      </c>
      <c r="AE196" s="6">
        <v>0.75609756097560976</v>
      </c>
      <c r="AF196" s="1">
        <v>28</v>
      </c>
      <c r="AG196" s="1">
        <v>41</v>
      </c>
      <c r="AH196" s="6">
        <v>0.68292682926829273</v>
      </c>
      <c r="AI196" s="1">
        <v>26</v>
      </c>
      <c r="AJ196" s="1">
        <v>41</v>
      </c>
      <c r="AK196" s="6">
        <v>0.63414634146341464</v>
      </c>
      <c r="BD196" s="1">
        <v>112</v>
      </c>
      <c r="BE196" s="1">
        <v>163</v>
      </c>
      <c r="BF196" s="6">
        <v>0.68711656441717794</v>
      </c>
      <c r="BG196" s="1">
        <v>111</v>
      </c>
      <c r="BH196" s="1">
        <v>164</v>
      </c>
      <c r="BI196" s="6">
        <v>0.67682926829268297</v>
      </c>
      <c r="BJ196" s="1">
        <v>95</v>
      </c>
      <c r="BK196" s="1">
        <v>163</v>
      </c>
      <c r="BL196" s="6">
        <v>0.58282208588957052</v>
      </c>
    </row>
    <row r="197" spans="1:64" x14ac:dyDescent="0.2">
      <c r="A197" s="2" t="s">
        <v>58</v>
      </c>
      <c r="B197" s="2" t="s">
        <v>612</v>
      </c>
      <c r="C197" s="2" t="s">
        <v>1117</v>
      </c>
      <c r="D197" s="2" t="s">
        <v>1118</v>
      </c>
      <c r="E197" s="2" t="str">
        <f t="shared" si="9"/>
        <v>Moores Hill Elementary School</v>
      </c>
      <c r="F197" s="2">
        <f>IFERROR(VLOOKUP(C197,'[1]2017'!$C$2:$N$1876,11,FALSE),"")</f>
        <v>102</v>
      </c>
      <c r="G197" s="2">
        <f>IFERROR(VLOOKUP(C197,'[1]2017'!$C$2:$N$1876,12,FALSE),"")</f>
        <v>165</v>
      </c>
      <c r="H197" s="2">
        <f t="shared" ref="H197:H260" si="10">IFERROR(F197/G197,"")</f>
        <v>0.61818181818181817</v>
      </c>
      <c r="I197" s="6">
        <v>0.47368421052631576</v>
      </c>
      <c r="J197" s="12">
        <f t="shared" ref="J197:J260" si="11">RANK(I197,$I$4:$I$1705,0)</f>
        <v>767</v>
      </c>
      <c r="K197" s="1">
        <v>12</v>
      </c>
      <c r="L197" s="1">
        <v>21</v>
      </c>
      <c r="M197" s="6">
        <v>0.5714285714285714</v>
      </c>
      <c r="N197" s="1">
        <v>12</v>
      </c>
      <c r="O197" s="1">
        <v>21</v>
      </c>
      <c r="P197" s="6">
        <v>0.5714285714285714</v>
      </c>
      <c r="Q197" s="1">
        <v>11</v>
      </c>
      <c r="R197" s="1">
        <v>21</v>
      </c>
      <c r="S197" s="6">
        <v>0.52380952380952384</v>
      </c>
      <c r="T197" s="1">
        <v>11</v>
      </c>
      <c r="U197" s="1">
        <v>20</v>
      </c>
      <c r="V197" s="6">
        <v>0.55000000000000004</v>
      </c>
      <c r="W197" s="1">
        <v>17</v>
      </c>
      <c r="X197" s="1">
        <v>20</v>
      </c>
      <c r="Y197" s="6">
        <v>0.85</v>
      </c>
      <c r="Z197" s="1">
        <v>11</v>
      </c>
      <c r="AA197" s="1">
        <v>20</v>
      </c>
      <c r="AB197" s="6">
        <v>0.55000000000000004</v>
      </c>
      <c r="AC197" s="1">
        <v>10</v>
      </c>
      <c r="AD197" s="1">
        <v>14</v>
      </c>
      <c r="AE197" s="6">
        <v>0.7142857142857143</v>
      </c>
      <c r="AF197" s="1">
        <v>9</v>
      </c>
      <c r="AG197" s="1">
        <v>14</v>
      </c>
      <c r="AH197" s="6">
        <v>0.6428571428571429</v>
      </c>
      <c r="AI197" s="1">
        <v>9</v>
      </c>
      <c r="AJ197" s="1">
        <v>14</v>
      </c>
      <c r="AK197" s="6">
        <v>0.6428571428571429</v>
      </c>
      <c r="BD197" s="1">
        <v>45</v>
      </c>
      <c r="BE197" s="1">
        <v>75</v>
      </c>
      <c r="BF197" s="6">
        <v>0.6</v>
      </c>
      <c r="BG197" s="1">
        <v>49</v>
      </c>
      <c r="BH197" s="1">
        <v>75</v>
      </c>
      <c r="BI197" s="6">
        <v>0.65333333333333332</v>
      </c>
      <c r="BJ197" s="1">
        <v>40</v>
      </c>
      <c r="BK197" s="1">
        <v>74</v>
      </c>
      <c r="BL197" s="6">
        <v>0.54054054054054057</v>
      </c>
    </row>
    <row r="198" spans="1:64" hidden="1" x14ac:dyDescent="0.2">
      <c r="A198" s="2" t="s">
        <v>58</v>
      </c>
      <c r="B198" s="2" t="s">
        <v>612</v>
      </c>
      <c r="C198" s="2" t="s">
        <v>1119</v>
      </c>
      <c r="D198" s="2" t="s">
        <v>1120</v>
      </c>
      <c r="E198" s="2" t="str">
        <f t="shared" si="9"/>
        <v>zzzz</v>
      </c>
      <c r="F198" s="2">
        <f>IFERROR(VLOOKUP(C198,'[1]2017'!$C$2:$N$1876,11,FALSE),"")</f>
        <v>198</v>
      </c>
      <c r="G198" s="2">
        <f>IFERROR(VLOOKUP(C198,'[1]2017'!$C$2:$N$1876,12,FALSE),"")</f>
        <v>414</v>
      </c>
      <c r="H198" s="2">
        <f t="shared" si="10"/>
        <v>0.47826086956521741</v>
      </c>
      <c r="J198" s="12">
        <f t="shared" si="11"/>
        <v>1215</v>
      </c>
      <c r="AL198" s="1">
        <v>103</v>
      </c>
      <c r="AM198" s="1">
        <v>189</v>
      </c>
      <c r="AN198" s="6">
        <v>0.544973544973545</v>
      </c>
      <c r="AO198" s="1">
        <v>79</v>
      </c>
      <c r="AP198" s="1">
        <v>191</v>
      </c>
      <c r="AQ198" s="6">
        <v>0.41361256544502617</v>
      </c>
      <c r="AR198" s="1">
        <v>69</v>
      </c>
      <c r="AS198" s="1">
        <v>187</v>
      </c>
      <c r="AT198" s="6">
        <v>0.36898395721925131</v>
      </c>
      <c r="AU198" s="1">
        <v>114</v>
      </c>
      <c r="AV198" s="1">
        <v>208</v>
      </c>
      <c r="AW198" s="6">
        <v>0.54807692307692313</v>
      </c>
      <c r="AX198" s="1">
        <v>98</v>
      </c>
      <c r="AY198" s="1">
        <v>206</v>
      </c>
      <c r="AZ198" s="6">
        <v>0.47572815533980584</v>
      </c>
      <c r="BA198" s="1">
        <v>84</v>
      </c>
      <c r="BB198" s="1">
        <v>205</v>
      </c>
      <c r="BC198" s="6">
        <v>0.40975609756097559</v>
      </c>
      <c r="BD198" s="1">
        <v>217</v>
      </c>
      <c r="BE198" s="1">
        <v>397</v>
      </c>
      <c r="BF198" s="6">
        <v>0.54659949622166248</v>
      </c>
      <c r="BG198" s="1">
        <v>177</v>
      </c>
      <c r="BH198" s="1">
        <v>397</v>
      </c>
      <c r="BI198" s="6">
        <v>0.44584382871536526</v>
      </c>
      <c r="BJ198" s="1">
        <v>153</v>
      </c>
      <c r="BK198" s="1">
        <v>392</v>
      </c>
      <c r="BL198" s="6">
        <v>0.39030612244897961</v>
      </c>
    </row>
    <row r="199" spans="1:64" x14ac:dyDescent="0.2">
      <c r="A199" s="2" t="s">
        <v>58</v>
      </c>
      <c r="B199" s="2" t="s">
        <v>612</v>
      </c>
      <c r="C199" s="2" t="s">
        <v>1121</v>
      </c>
      <c r="D199" s="2" t="s">
        <v>1122</v>
      </c>
      <c r="E199" s="2" t="str">
        <f t="shared" si="9"/>
        <v>Aurora Elementary School</v>
      </c>
      <c r="F199" s="2">
        <f>IFERROR(VLOOKUP(C199,'[1]2017'!$C$2:$N$1876,11,FALSE),"")</f>
        <v>301</v>
      </c>
      <c r="G199" s="2">
        <f>IFERROR(VLOOKUP(C199,'[1]2017'!$C$2:$N$1876,12,FALSE),"")</f>
        <v>572</v>
      </c>
      <c r="H199" s="2">
        <f t="shared" si="10"/>
        <v>0.52622377622377625</v>
      </c>
      <c r="I199" s="6">
        <v>0.66666666666666663</v>
      </c>
      <c r="J199" s="12">
        <f t="shared" si="11"/>
        <v>321</v>
      </c>
      <c r="K199" s="1">
        <v>52</v>
      </c>
      <c r="L199" s="1">
        <v>93</v>
      </c>
      <c r="M199" s="6">
        <v>0.55913978494623651</v>
      </c>
      <c r="N199" s="1">
        <v>50</v>
      </c>
      <c r="O199" s="1">
        <v>93</v>
      </c>
      <c r="P199" s="6">
        <v>0.5376344086021505</v>
      </c>
      <c r="Q199" s="1">
        <v>44</v>
      </c>
      <c r="R199" s="1">
        <v>93</v>
      </c>
      <c r="S199" s="6">
        <v>0.4731182795698925</v>
      </c>
      <c r="T199" s="1">
        <v>48</v>
      </c>
      <c r="U199" s="1">
        <v>86</v>
      </c>
      <c r="V199" s="6">
        <v>0.55813953488372092</v>
      </c>
      <c r="W199" s="1">
        <v>46</v>
      </c>
      <c r="X199" s="1">
        <v>86</v>
      </c>
      <c r="Y199" s="6">
        <v>0.53488372093023251</v>
      </c>
      <c r="Z199" s="1">
        <v>35</v>
      </c>
      <c r="AA199" s="1">
        <v>86</v>
      </c>
      <c r="AB199" s="6">
        <v>0.40697674418604651</v>
      </c>
      <c r="AC199" s="1">
        <v>49</v>
      </c>
      <c r="AD199" s="1">
        <v>72</v>
      </c>
      <c r="AE199" s="6">
        <v>0.68055555555555558</v>
      </c>
      <c r="AF199" s="1">
        <v>45</v>
      </c>
      <c r="AG199" s="1">
        <v>72</v>
      </c>
      <c r="AH199" s="6">
        <v>0.625</v>
      </c>
      <c r="AI199" s="1">
        <v>35</v>
      </c>
      <c r="AJ199" s="1">
        <v>72</v>
      </c>
      <c r="AK199" s="6">
        <v>0.4861111111111111</v>
      </c>
      <c r="BD199" s="1">
        <v>219</v>
      </c>
      <c r="BE199" s="1">
        <v>335</v>
      </c>
      <c r="BF199" s="6">
        <v>0.65373134328358207</v>
      </c>
      <c r="BG199" s="1">
        <v>201</v>
      </c>
      <c r="BH199" s="1">
        <v>335</v>
      </c>
      <c r="BI199" s="6">
        <v>0.6</v>
      </c>
      <c r="BJ199" s="1">
        <v>170</v>
      </c>
      <c r="BK199" s="1">
        <v>335</v>
      </c>
      <c r="BL199" s="6">
        <v>0.5074626865671642</v>
      </c>
    </row>
    <row r="200" spans="1:64" hidden="1" x14ac:dyDescent="0.2">
      <c r="A200" s="2" t="s">
        <v>59</v>
      </c>
      <c r="B200" s="2" t="s">
        <v>613</v>
      </c>
      <c r="C200" s="2" t="s">
        <v>1123</v>
      </c>
      <c r="D200" s="2" t="s">
        <v>1124</v>
      </c>
      <c r="E200" s="2" t="str">
        <f t="shared" si="9"/>
        <v>zzzz</v>
      </c>
      <c r="F200" s="2">
        <f>IFERROR(VLOOKUP(C200,'[1]2017'!$C$2:$N$1876,11,FALSE),"")</f>
        <v>187</v>
      </c>
      <c r="G200" s="2">
        <f>IFERROR(VLOOKUP(C200,'[1]2017'!$C$2:$N$1876,12,FALSE),"")</f>
        <v>465</v>
      </c>
      <c r="H200" s="2">
        <f t="shared" si="10"/>
        <v>0.40215053763440861</v>
      </c>
      <c r="J200" s="12">
        <f t="shared" si="11"/>
        <v>1215</v>
      </c>
      <c r="AC200" s="1">
        <v>121</v>
      </c>
      <c r="AD200" s="1">
        <v>156</v>
      </c>
      <c r="AE200" s="6">
        <v>0.77564102564102566</v>
      </c>
      <c r="AF200" s="1">
        <v>87</v>
      </c>
      <c r="AG200" s="1">
        <v>157</v>
      </c>
      <c r="AH200" s="6">
        <v>0.55414012738853502</v>
      </c>
      <c r="AI200" s="1">
        <v>81</v>
      </c>
      <c r="AJ200" s="1">
        <v>156</v>
      </c>
      <c r="AK200" s="6">
        <v>0.51923076923076927</v>
      </c>
      <c r="AL200" s="1">
        <v>118</v>
      </c>
      <c r="AM200" s="1">
        <v>161</v>
      </c>
      <c r="AN200" s="6">
        <v>0.73291925465838514</v>
      </c>
      <c r="AO200" s="1">
        <v>82</v>
      </c>
      <c r="AP200" s="1">
        <v>160</v>
      </c>
      <c r="AQ200" s="6">
        <v>0.51249999999999996</v>
      </c>
      <c r="AR200" s="1">
        <v>78</v>
      </c>
      <c r="AS200" s="1">
        <v>160</v>
      </c>
      <c r="AT200" s="6">
        <v>0.48749999999999999</v>
      </c>
      <c r="AU200" s="1">
        <v>95</v>
      </c>
      <c r="AV200" s="1">
        <v>137</v>
      </c>
      <c r="AW200" s="6">
        <v>0.69343065693430661</v>
      </c>
      <c r="AX200" s="1">
        <v>84</v>
      </c>
      <c r="AY200" s="1">
        <v>137</v>
      </c>
      <c r="AZ200" s="6">
        <v>0.61313868613138689</v>
      </c>
      <c r="BA200" s="1">
        <v>73</v>
      </c>
      <c r="BB200" s="1">
        <v>137</v>
      </c>
      <c r="BC200" s="6">
        <v>0.53284671532846717</v>
      </c>
      <c r="BD200" s="1">
        <v>334</v>
      </c>
      <c r="BE200" s="1">
        <v>454</v>
      </c>
      <c r="BF200" s="6">
        <v>0.73568281938325997</v>
      </c>
      <c r="BG200" s="1">
        <v>253</v>
      </c>
      <c r="BH200" s="1">
        <v>454</v>
      </c>
      <c r="BI200" s="6">
        <v>0.55726872246696035</v>
      </c>
      <c r="BJ200" s="1">
        <v>232</v>
      </c>
      <c r="BK200" s="1">
        <v>453</v>
      </c>
      <c r="BL200" s="6">
        <v>0.51214128035320083</v>
      </c>
    </row>
    <row r="201" spans="1:64" x14ac:dyDescent="0.2">
      <c r="A201" s="2" t="s">
        <v>59</v>
      </c>
      <c r="B201" s="2" t="s">
        <v>613</v>
      </c>
      <c r="C201" s="2" t="s">
        <v>1125</v>
      </c>
      <c r="D201" s="2" t="s">
        <v>954</v>
      </c>
      <c r="E201" s="2" t="str">
        <f t="shared" si="9"/>
        <v>Central Elementary School</v>
      </c>
      <c r="F201" s="2">
        <f>IFERROR(VLOOKUP(C201,'[1]2017'!$C$2:$N$1876,11,FALSE),"")</f>
        <v>209</v>
      </c>
      <c r="G201" s="2">
        <f>IFERROR(VLOOKUP(C201,'[1]2017'!$C$2:$N$1876,12,FALSE),"")</f>
        <v>447</v>
      </c>
      <c r="H201" s="2">
        <f t="shared" si="10"/>
        <v>0.46756152125279643</v>
      </c>
      <c r="I201" s="6">
        <v>0.56493506493506496</v>
      </c>
      <c r="J201" s="12">
        <f t="shared" si="11"/>
        <v>559</v>
      </c>
      <c r="K201" s="1">
        <v>99</v>
      </c>
      <c r="L201" s="1">
        <v>148</v>
      </c>
      <c r="M201" s="6">
        <v>0.66891891891891897</v>
      </c>
      <c r="N201" s="1">
        <v>95</v>
      </c>
      <c r="O201" s="1">
        <v>148</v>
      </c>
      <c r="P201" s="6">
        <v>0.64189189189189189</v>
      </c>
      <c r="Q201" s="1">
        <v>80</v>
      </c>
      <c r="R201" s="1">
        <v>148</v>
      </c>
      <c r="S201" s="6">
        <v>0.54054054054054057</v>
      </c>
      <c r="T201" s="1">
        <v>96</v>
      </c>
      <c r="U201" s="1">
        <v>136</v>
      </c>
      <c r="V201" s="6">
        <v>0.70588235294117652</v>
      </c>
      <c r="W201" s="1">
        <v>90</v>
      </c>
      <c r="X201" s="1">
        <v>136</v>
      </c>
      <c r="Y201" s="6">
        <v>0.66176470588235292</v>
      </c>
      <c r="Z201" s="1">
        <v>78</v>
      </c>
      <c r="AA201" s="1">
        <v>136</v>
      </c>
      <c r="AB201" s="6">
        <v>0.57352941176470584</v>
      </c>
      <c r="BD201" s="1">
        <v>312</v>
      </c>
      <c r="BE201" s="1">
        <v>438</v>
      </c>
      <c r="BF201" s="6">
        <v>0.71232876712328763</v>
      </c>
      <c r="BG201" s="1">
        <v>278</v>
      </c>
      <c r="BH201" s="1">
        <v>438</v>
      </c>
      <c r="BI201" s="6">
        <v>0.63470319634703198</v>
      </c>
      <c r="BJ201" s="1">
        <v>245</v>
      </c>
      <c r="BK201" s="1">
        <v>438</v>
      </c>
      <c r="BL201" s="6">
        <v>0.55936073059360736</v>
      </c>
    </row>
    <row r="202" spans="1:64" hidden="1" x14ac:dyDescent="0.2">
      <c r="A202" s="2" t="s">
        <v>60</v>
      </c>
      <c r="B202" s="2" t="s">
        <v>614</v>
      </c>
      <c r="C202" s="2" t="s">
        <v>1126</v>
      </c>
      <c r="D202" s="2" t="s">
        <v>1127</v>
      </c>
      <c r="E202" s="2" t="str">
        <f t="shared" si="9"/>
        <v>zzzz</v>
      </c>
      <c r="F202" s="2">
        <f>IFERROR(VLOOKUP(C202,'[1]2017'!$C$2:$N$1876,11,FALSE),"")</f>
        <v>197</v>
      </c>
      <c r="G202" s="2">
        <f>IFERROR(VLOOKUP(C202,'[1]2017'!$C$2:$N$1876,12,FALSE),"")</f>
        <v>478</v>
      </c>
      <c r="H202" s="2">
        <f t="shared" si="10"/>
        <v>0.41213389121338911</v>
      </c>
      <c r="J202" s="12">
        <f t="shared" si="11"/>
        <v>1215</v>
      </c>
      <c r="AL202" s="1">
        <v>48</v>
      </c>
      <c r="AM202" s="1">
        <v>78</v>
      </c>
      <c r="AN202" s="6">
        <v>0.61538461538461542</v>
      </c>
      <c r="AO202" s="1">
        <v>39</v>
      </c>
      <c r="AP202" s="1">
        <v>78</v>
      </c>
      <c r="AQ202" s="6">
        <v>0.5</v>
      </c>
      <c r="AR202" s="1">
        <v>35</v>
      </c>
      <c r="AS202" s="1">
        <v>78</v>
      </c>
      <c r="AT202" s="6">
        <v>0.44871794871794873</v>
      </c>
      <c r="AU202" s="1">
        <v>52</v>
      </c>
      <c r="AV202" s="1">
        <v>84</v>
      </c>
      <c r="AW202" s="6">
        <v>0.61904761904761907</v>
      </c>
      <c r="AX202" s="1">
        <v>49</v>
      </c>
      <c r="AY202" s="1">
        <v>84</v>
      </c>
      <c r="AZ202" s="6">
        <v>0.58333333333333337</v>
      </c>
      <c r="BA202" s="1">
        <v>39</v>
      </c>
      <c r="BB202" s="1">
        <v>84</v>
      </c>
      <c r="BC202" s="6">
        <v>0.4642857142857143</v>
      </c>
      <c r="BD202" s="1">
        <v>100</v>
      </c>
      <c r="BE202" s="1">
        <v>162</v>
      </c>
      <c r="BF202" s="6">
        <v>0.61728395061728392</v>
      </c>
      <c r="BG202" s="1">
        <v>88</v>
      </c>
      <c r="BH202" s="1">
        <v>162</v>
      </c>
      <c r="BI202" s="6">
        <v>0.54320987654320985</v>
      </c>
      <c r="BJ202" s="1">
        <v>74</v>
      </c>
      <c r="BK202" s="1">
        <v>162</v>
      </c>
      <c r="BL202" s="6">
        <v>0.4567901234567901</v>
      </c>
    </row>
    <row r="203" spans="1:64" x14ac:dyDescent="0.2">
      <c r="A203" s="2" t="s">
        <v>60</v>
      </c>
      <c r="B203" s="2" t="s">
        <v>614</v>
      </c>
      <c r="C203" s="2" t="s">
        <v>1128</v>
      </c>
      <c r="D203" s="2" t="s">
        <v>1129</v>
      </c>
      <c r="E203" s="2" t="str">
        <f t="shared" si="9"/>
        <v>South Decatur Elementary School</v>
      </c>
      <c r="F203" s="2">
        <f>IFERROR(VLOOKUP(C203,'[1]2017'!$C$2:$N$1876,11,FALSE),"")</f>
        <v>250</v>
      </c>
      <c r="G203" s="2">
        <f>IFERROR(VLOOKUP(C203,'[1]2017'!$C$2:$N$1876,12,FALSE),"")</f>
        <v>448</v>
      </c>
      <c r="H203" s="2">
        <f t="shared" si="10"/>
        <v>0.5580357142857143</v>
      </c>
      <c r="I203" s="6">
        <v>0.55737704918032782</v>
      </c>
      <c r="J203" s="12">
        <f t="shared" si="11"/>
        <v>580</v>
      </c>
      <c r="K203" s="1">
        <v>34</v>
      </c>
      <c r="L203" s="1">
        <v>57</v>
      </c>
      <c r="M203" s="6">
        <v>0.59649122807017541</v>
      </c>
      <c r="N203" s="1">
        <v>30</v>
      </c>
      <c r="O203" s="1">
        <v>58</v>
      </c>
      <c r="P203" s="6">
        <v>0.51724137931034486</v>
      </c>
      <c r="Q203" s="1">
        <v>25</v>
      </c>
      <c r="R203" s="1">
        <v>57</v>
      </c>
      <c r="S203" s="6">
        <v>0.43859649122807015</v>
      </c>
      <c r="T203" s="1">
        <v>43</v>
      </c>
      <c r="U203" s="1">
        <v>73</v>
      </c>
      <c r="V203" s="6">
        <v>0.58904109589041098</v>
      </c>
      <c r="W203" s="1">
        <v>55</v>
      </c>
      <c r="X203" s="1">
        <v>73</v>
      </c>
      <c r="Y203" s="6">
        <v>0.75342465753424659</v>
      </c>
      <c r="Z203" s="1">
        <v>42</v>
      </c>
      <c r="AA203" s="1">
        <v>73</v>
      </c>
      <c r="AB203" s="6">
        <v>0.57534246575342463</v>
      </c>
      <c r="AC203" s="1">
        <v>36</v>
      </c>
      <c r="AD203" s="1">
        <v>59</v>
      </c>
      <c r="AE203" s="6">
        <v>0.61016949152542377</v>
      </c>
      <c r="AF203" s="1">
        <v>36</v>
      </c>
      <c r="AG203" s="1">
        <v>59</v>
      </c>
      <c r="AH203" s="6">
        <v>0.61016949152542377</v>
      </c>
      <c r="AI203" s="1">
        <v>30</v>
      </c>
      <c r="AJ203" s="1">
        <v>59</v>
      </c>
      <c r="AK203" s="6">
        <v>0.50847457627118642</v>
      </c>
      <c r="BD203" s="1">
        <v>157</v>
      </c>
      <c r="BE203" s="1">
        <v>250</v>
      </c>
      <c r="BF203" s="6">
        <v>0.628</v>
      </c>
      <c r="BG203" s="1">
        <v>158</v>
      </c>
      <c r="BH203" s="1">
        <v>251</v>
      </c>
      <c r="BI203" s="6">
        <v>0.62948207171314741</v>
      </c>
      <c r="BJ203" s="1">
        <v>131</v>
      </c>
      <c r="BK203" s="1">
        <v>250</v>
      </c>
      <c r="BL203" s="6">
        <v>0.52400000000000002</v>
      </c>
    </row>
    <row r="204" spans="1:64" x14ac:dyDescent="0.2">
      <c r="A204" s="2" t="s">
        <v>60</v>
      </c>
      <c r="B204" s="2" t="s">
        <v>614</v>
      </c>
      <c r="C204" s="2" t="s">
        <v>1130</v>
      </c>
      <c r="D204" s="2" t="s">
        <v>1131</v>
      </c>
      <c r="E204" s="2" t="str">
        <f t="shared" si="9"/>
        <v>North Decatur Elementary School</v>
      </c>
      <c r="F204" s="2">
        <f>IFERROR(VLOOKUP(C204,'[1]2017'!$C$2:$N$1876,11,FALSE),"")</f>
        <v>242</v>
      </c>
      <c r="G204" s="2">
        <f>IFERROR(VLOOKUP(C204,'[1]2017'!$C$2:$N$1876,12,FALSE),"")</f>
        <v>551</v>
      </c>
      <c r="H204" s="2">
        <f t="shared" si="10"/>
        <v>0.43920145190562615</v>
      </c>
      <c r="I204" s="6">
        <v>0.77777777777777779</v>
      </c>
      <c r="J204" s="12">
        <f t="shared" si="11"/>
        <v>138</v>
      </c>
      <c r="K204" s="1">
        <v>54</v>
      </c>
      <c r="L204" s="1">
        <v>70</v>
      </c>
      <c r="M204" s="6">
        <v>0.77142857142857146</v>
      </c>
      <c r="N204" s="1">
        <v>56</v>
      </c>
      <c r="O204" s="1">
        <v>70</v>
      </c>
      <c r="P204" s="6">
        <v>0.8</v>
      </c>
      <c r="Q204" s="1">
        <v>49</v>
      </c>
      <c r="R204" s="1">
        <v>70</v>
      </c>
      <c r="S204" s="6">
        <v>0.7</v>
      </c>
      <c r="T204" s="1">
        <v>54</v>
      </c>
      <c r="U204" s="1">
        <v>81</v>
      </c>
      <c r="V204" s="6">
        <v>0.66666666666666663</v>
      </c>
      <c r="W204" s="1">
        <v>69</v>
      </c>
      <c r="X204" s="1">
        <v>81</v>
      </c>
      <c r="Y204" s="6">
        <v>0.85185185185185186</v>
      </c>
      <c r="Z204" s="1">
        <v>51</v>
      </c>
      <c r="AA204" s="1">
        <v>81</v>
      </c>
      <c r="AB204" s="6">
        <v>0.62962962962962965</v>
      </c>
      <c r="AC204" s="1">
        <v>63</v>
      </c>
      <c r="AD204" s="1">
        <v>80</v>
      </c>
      <c r="AE204" s="6">
        <v>0.78749999999999998</v>
      </c>
      <c r="AF204" s="1">
        <v>63</v>
      </c>
      <c r="AG204" s="1">
        <v>81</v>
      </c>
      <c r="AH204" s="6">
        <v>0.77777777777777779</v>
      </c>
      <c r="AI204" s="1">
        <v>57</v>
      </c>
      <c r="AJ204" s="1">
        <v>80</v>
      </c>
      <c r="AK204" s="6">
        <v>0.71250000000000002</v>
      </c>
      <c r="BD204" s="1">
        <v>243</v>
      </c>
      <c r="BE204" s="1">
        <v>312</v>
      </c>
      <c r="BF204" s="6">
        <v>0.77884615384615385</v>
      </c>
      <c r="BG204" s="1">
        <v>254</v>
      </c>
      <c r="BH204" s="1">
        <v>313</v>
      </c>
      <c r="BI204" s="6">
        <v>0.81150159744408945</v>
      </c>
      <c r="BJ204" s="1">
        <v>220</v>
      </c>
      <c r="BK204" s="1">
        <v>312</v>
      </c>
      <c r="BL204" s="6">
        <v>0.70512820512820518</v>
      </c>
    </row>
    <row r="205" spans="1:64" hidden="1" x14ac:dyDescent="0.2">
      <c r="A205" s="2" t="s">
        <v>60</v>
      </c>
      <c r="B205" s="2" t="s">
        <v>614</v>
      </c>
      <c r="C205" s="2" t="s">
        <v>1132</v>
      </c>
      <c r="D205" s="2" t="s">
        <v>1133</v>
      </c>
      <c r="E205" s="2" t="str">
        <f t="shared" si="9"/>
        <v>zzzz</v>
      </c>
      <c r="F205" s="2">
        <f>IFERROR(VLOOKUP(C205,'[1]2017'!$C$2:$N$1876,11,FALSE),"")</f>
        <v>180</v>
      </c>
      <c r="G205" s="2">
        <f>IFERROR(VLOOKUP(C205,'[1]2017'!$C$2:$N$1876,12,FALSE),"")</f>
        <v>503</v>
      </c>
      <c r="H205" s="2">
        <f t="shared" si="10"/>
        <v>0.35785288270377735</v>
      </c>
      <c r="J205" s="12">
        <f t="shared" si="11"/>
        <v>1215</v>
      </c>
      <c r="AL205" s="1">
        <v>49</v>
      </c>
      <c r="AM205" s="1">
        <v>75</v>
      </c>
      <c r="AN205" s="6">
        <v>0.65333333333333332</v>
      </c>
      <c r="AO205" s="1">
        <v>40</v>
      </c>
      <c r="AP205" s="1">
        <v>75</v>
      </c>
      <c r="AQ205" s="6">
        <v>0.53333333333333333</v>
      </c>
      <c r="AR205" s="1">
        <v>35</v>
      </c>
      <c r="AS205" s="1">
        <v>75</v>
      </c>
      <c r="AT205" s="6">
        <v>0.46666666666666667</v>
      </c>
      <c r="AU205" s="1">
        <v>64</v>
      </c>
      <c r="AV205" s="1">
        <v>94</v>
      </c>
      <c r="AW205" s="6">
        <v>0.68085106382978722</v>
      </c>
      <c r="AX205" s="1">
        <v>54</v>
      </c>
      <c r="AY205" s="1">
        <v>94</v>
      </c>
      <c r="AZ205" s="6">
        <v>0.57446808510638303</v>
      </c>
      <c r="BA205" s="1">
        <v>49</v>
      </c>
      <c r="BB205" s="1">
        <v>94</v>
      </c>
      <c r="BC205" s="6">
        <v>0.52127659574468088</v>
      </c>
      <c r="BD205" s="1">
        <v>113</v>
      </c>
      <c r="BE205" s="1">
        <v>169</v>
      </c>
      <c r="BF205" s="6">
        <v>0.66863905325443784</v>
      </c>
      <c r="BG205" s="1">
        <v>94</v>
      </c>
      <c r="BH205" s="1">
        <v>169</v>
      </c>
      <c r="BI205" s="6">
        <v>0.55621301775147924</v>
      </c>
      <c r="BJ205" s="1">
        <v>84</v>
      </c>
      <c r="BK205" s="1">
        <v>169</v>
      </c>
      <c r="BL205" s="6">
        <v>0.49704142011834318</v>
      </c>
    </row>
    <row r="206" spans="1:64" hidden="1" x14ac:dyDescent="0.2">
      <c r="A206" s="2" t="s">
        <v>61</v>
      </c>
      <c r="B206" s="2" t="s">
        <v>62</v>
      </c>
      <c r="C206" s="2" t="s">
        <v>1134</v>
      </c>
      <c r="D206" s="2" t="s">
        <v>1135</v>
      </c>
      <c r="E206" s="2" t="str">
        <f t="shared" si="9"/>
        <v>zzzz</v>
      </c>
      <c r="F206" s="2">
        <f>IFERROR(VLOOKUP(C206,'[1]2017'!$C$2:$N$1876,11,FALSE),"")</f>
        <v>257</v>
      </c>
      <c r="G206" s="2">
        <f>IFERROR(VLOOKUP(C206,'[1]2017'!$C$2:$N$1876,12,FALSE),"")</f>
        <v>511</v>
      </c>
      <c r="H206" s="2">
        <f t="shared" si="10"/>
        <v>0.50293542074363995</v>
      </c>
      <c r="J206" s="12">
        <f t="shared" si="11"/>
        <v>1215</v>
      </c>
      <c r="AC206" s="1">
        <v>104</v>
      </c>
      <c r="AD206" s="1">
        <v>156</v>
      </c>
      <c r="AE206" s="6">
        <v>0.66666666666666663</v>
      </c>
      <c r="AF206" s="1">
        <v>80</v>
      </c>
      <c r="AG206" s="1">
        <v>156</v>
      </c>
      <c r="AH206" s="6">
        <v>0.51282051282051277</v>
      </c>
      <c r="AI206" s="1">
        <v>72</v>
      </c>
      <c r="AJ206" s="1">
        <v>156</v>
      </c>
      <c r="AK206" s="6">
        <v>0.46153846153846156</v>
      </c>
      <c r="AL206" s="1">
        <v>112</v>
      </c>
      <c r="AM206" s="1">
        <v>159</v>
      </c>
      <c r="AN206" s="6">
        <v>0.70440251572327039</v>
      </c>
      <c r="AO206" s="1">
        <v>66</v>
      </c>
      <c r="AP206" s="1">
        <v>161</v>
      </c>
      <c r="AQ206" s="6">
        <v>0.40993788819875776</v>
      </c>
      <c r="AR206" s="1">
        <v>62</v>
      </c>
      <c r="AS206" s="1">
        <v>159</v>
      </c>
      <c r="AT206" s="6">
        <v>0.38993710691823902</v>
      </c>
      <c r="AU206" s="1">
        <v>99</v>
      </c>
      <c r="AV206" s="1">
        <v>168</v>
      </c>
      <c r="AW206" s="6">
        <v>0.5892857142857143</v>
      </c>
      <c r="AX206" s="1">
        <v>62</v>
      </c>
      <c r="AY206" s="1">
        <v>169</v>
      </c>
      <c r="AZ206" s="6">
        <v>0.36686390532544377</v>
      </c>
      <c r="BA206" s="1">
        <v>56</v>
      </c>
      <c r="BB206" s="1">
        <v>168</v>
      </c>
      <c r="BC206" s="6">
        <v>0.33333333333333331</v>
      </c>
      <c r="BD206" s="1">
        <v>315</v>
      </c>
      <c r="BE206" s="1">
        <v>483</v>
      </c>
      <c r="BF206" s="6">
        <v>0.65217391304347827</v>
      </c>
      <c r="BG206" s="1">
        <v>208</v>
      </c>
      <c r="BH206" s="1">
        <v>486</v>
      </c>
      <c r="BI206" s="6">
        <v>0.4279835390946502</v>
      </c>
      <c r="BJ206" s="1">
        <v>190</v>
      </c>
      <c r="BK206" s="1">
        <v>483</v>
      </c>
      <c r="BL206" s="6">
        <v>0.39337474120082816</v>
      </c>
    </row>
    <row r="207" spans="1:64" x14ac:dyDescent="0.2">
      <c r="A207" s="2" t="s">
        <v>61</v>
      </c>
      <c r="B207" s="2" t="s">
        <v>62</v>
      </c>
      <c r="C207" s="2" t="s">
        <v>1136</v>
      </c>
      <c r="D207" s="2" t="s">
        <v>1137</v>
      </c>
      <c r="E207" s="2" t="str">
        <f t="shared" si="9"/>
        <v>Greensburg Elementary</v>
      </c>
      <c r="F207" s="2">
        <f>IFERROR(VLOOKUP(C207,'[1]2017'!$C$2:$N$1876,11,FALSE),"")</f>
        <v>527</v>
      </c>
      <c r="G207" s="2">
        <f>IFERROR(VLOOKUP(C207,'[1]2017'!$C$2:$N$1876,12,FALSE),"")</f>
        <v>987</v>
      </c>
      <c r="H207" s="2">
        <f t="shared" si="10"/>
        <v>0.53394123606889565</v>
      </c>
      <c r="I207" s="6">
        <v>0.43448275862068964</v>
      </c>
      <c r="J207" s="12">
        <f t="shared" si="11"/>
        <v>841</v>
      </c>
      <c r="K207" s="1">
        <v>127</v>
      </c>
      <c r="L207" s="1">
        <v>169</v>
      </c>
      <c r="M207" s="6">
        <v>0.75147928994082835</v>
      </c>
      <c r="N207" s="1">
        <v>119</v>
      </c>
      <c r="O207" s="1">
        <v>170</v>
      </c>
      <c r="P207" s="6">
        <v>0.7</v>
      </c>
      <c r="Q207" s="1">
        <v>100</v>
      </c>
      <c r="R207" s="1">
        <v>169</v>
      </c>
      <c r="S207" s="6">
        <v>0.59171597633136097</v>
      </c>
      <c r="T207" s="1">
        <v>110</v>
      </c>
      <c r="U207" s="1">
        <v>153</v>
      </c>
      <c r="V207" s="6">
        <v>0.71895424836601307</v>
      </c>
      <c r="W207" s="1">
        <v>111</v>
      </c>
      <c r="X207" s="1">
        <v>154</v>
      </c>
      <c r="Y207" s="6">
        <v>0.72077922077922074</v>
      </c>
      <c r="Z207" s="1">
        <v>93</v>
      </c>
      <c r="AA207" s="1">
        <v>153</v>
      </c>
      <c r="AB207" s="6">
        <v>0.60784313725490191</v>
      </c>
      <c r="BD207" s="1">
        <v>334</v>
      </c>
      <c r="BE207" s="1">
        <v>469</v>
      </c>
      <c r="BF207" s="6">
        <v>0.71215351812366734</v>
      </c>
      <c r="BG207" s="1">
        <v>306</v>
      </c>
      <c r="BH207" s="1">
        <v>471</v>
      </c>
      <c r="BI207" s="6">
        <v>0.64968152866242035</v>
      </c>
      <c r="BJ207" s="1">
        <v>256</v>
      </c>
      <c r="BK207" s="1">
        <v>467</v>
      </c>
      <c r="BL207" s="6">
        <v>0.54817987152034264</v>
      </c>
    </row>
    <row r="208" spans="1:64" hidden="1" x14ac:dyDescent="0.2">
      <c r="A208" s="2" t="s">
        <v>63</v>
      </c>
      <c r="B208" s="2" t="s">
        <v>64</v>
      </c>
      <c r="C208" s="2" t="s">
        <v>1138</v>
      </c>
      <c r="D208" s="2" t="s">
        <v>1139</v>
      </c>
      <c r="E208" s="2" t="str">
        <f t="shared" si="9"/>
        <v>zzzz</v>
      </c>
      <c r="F208" s="2">
        <f>IFERROR(VLOOKUP(C208,'[1]2017'!$C$2:$N$1876,11,FALSE),"")</f>
        <v>218</v>
      </c>
      <c r="G208" s="2">
        <f>IFERROR(VLOOKUP(C208,'[1]2017'!$C$2:$N$1876,12,FALSE),"")</f>
        <v>589</v>
      </c>
      <c r="H208" s="2">
        <f t="shared" si="10"/>
        <v>0.37011884550084889</v>
      </c>
      <c r="J208" s="12">
        <f t="shared" si="11"/>
        <v>1215</v>
      </c>
      <c r="AL208" s="1">
        <v>62</v>
      </c>
      <c r="AM208" s="1">
        <v>101</v>
      </c>
      <c r="AN208" s="6">
        <v>0.61386138613861385</v>
      </c>
      <c r="AO208" s="1">
        <v>34</v>
      </c>
      <c r="AP208" s="1">
        <v>81</v>
      </c>
      <c r="AQ208" s="6">
        <v>0.41975308641975306</v>
      </c>
      <c r="AR208" s="1">
        <v>29</v>
      </c>
      <c r="AS208" s="1">
        <v>81</v>
      </c>
      <c r="AT208" s="6">
        <v>0.35802469135802467</v>
      </c>
      <c r="AU208" s="1">
        <v>66</v>
      </c>
      <c r="AV208" s="1">
        <v>109</v>
      </c>
      <c r="AW208" s="6">
        <v>0.60550458715596334</v>
      </c>
      <c r="AX208" s="1">
        <v>71</v>
      </c>
      <c r="AY208" s="1">
        <v>109</v>
      </c>
      <c r="AZ208" s="6">
        <v>0.65137614678899081</v>
      </c>
      <c r="BA208" s="1">
        <v>58</v>
      </c>
      <c r="BB208" s="1">
        <v>109</v>
      </c>
      <c r="BC208" s="6">
        <v>0.5321100917431193</v>
      </c>
      <c r="BD208" s="1">
        <v>128</v>
      </c>
      <c r="BE208" s="1">
        <v>210</v>
      </c>
      <c r="BF208" s="6">
        <v>0.60952380952380958</v>
      </c>
      <c r="BG208" s="1">
        <v>105</v>
      </c>
      <c r="BH208" s="1">
        <v>190</v>
      </c>
      <c r="BI208" s="6">
        <v>0.55263157894736847</v>
      </c>
      <c r="BJ208" s="1">
        <v>87</v>
      </c>
      <c r="BK208" s="1">
        <v>190</v>
      </c>
      <c r="BL208" s="6">
        <v>0.45789473684210524</v>
      </c>
    </row>
    <row r="209" spans="1:64" x14ac:dyDescent="0.2">
      <c r="A209" s="2" t="s">
        <v>63</v>
      </c>
      <c r="B209" s="2" t="s">
        <v>64</v>
      </c>
      <c r="C209" s="2" t="s">
        <v>1140</v>
      </c>
      <c r="D209" s="2" t="s">
        <v>1141</v>
      </c>
      <c r="E209" s="2" t="str">
        <f t="shared" si="9"/>
        <v>Butler Elementary School</v>
      </c>
      <c r="F209" s="2">
        <f>IFERROR(VLOOKUP(C209,'[1]2017'!$C$2:$N$1876,11,FALSE),"")</f>
        <v>240</v>
      </c>
      <c r="G209" s="2">
        <f>IFERROR(VLOOKUP(C209,'[1]2017'!$C$2:$N$1876,12,FALSE),"")</f>
        <v>425</v>
      </c>
      <c r="H209" s="2">
        <f t="shared" si="10"/>
        <v>0.56470588235294117</v>
      </c>
      <c r="I209" s="6">
        <v>0.21153846153846154</v>
      </c>
      <c r="J209" s="12">
        <f t="shared" si="11"/>
        <v>1126</v>
      </c>
      <c r="K209" s="1">
        <v>42</v>
      </c>
      <c r="L209" s="1">
        <v>78</v>
      </c>
      <c r="M209" s="6">
        <v>0.53846153846153844</v>
      </c>
      <c r="N209" s="1">
        <v>36</v>
      </c>
      <c r="O209" s="1">
        <v>77</v>
      </c>
      <c r="P209" s="6">
        <v>0.46753246753246752</v>
      </c>
      <c r="Q209" s="1">
        <v>28</v>
      </c>
      <c r="R209" s="1">
        <v>77</v>
      </c>
      <c r="S209" s="6">
        <v>0.36363636363636365</v>
      </c>
      <c r="T209" s="1">
        <v>25</v>
      </c>
      <c r="U209" s="1">
        <v>43</v>
      </c>
      <c r="V209" s="6">
        <v>0.58139534883720934</v>
      </c>
      <c r="W209" s="1">
        <v>28</v>
      </c>
      <c r="X209" s="1">
        <v>43</v>
      </c>
      <c r="Y209" s="6">
        <v>0.65116279069767447</v>
      </c>
      <c r="Z209" s="1">
        <v>16</v>
      </c>
      <c r="AA209" s="1">
        <v>43</v>
      </c>
      <c r="AB209" s="6">
        <v>0.37209302325581395</v>
      </c>
      <c r="AC209" s="1">
        <v>39</v>
      </c>
      <c r="AD209" s="1">
        <v>64</v>
      </c>
      <c r="AE209" s="6">
        <v>0.609375</v>
      </c>
      <c r="AF209" s="1">
        <v>31</v>
      </c>
      <c r="AG209" s="1">
        <v>64</v>
      </c>
      <c r="AH209" s="6">
        <v>0.484375</v>
      </c>
      <c r="AI209" s="1">
        <v>25</v>
      </c>
      <c r="AJ209" s="1">
        <v>64</v>
      </c>
      <c r="AK209" s="6">
        <v>0.390625</v>
      </c>
      <c r="BD209" s="1">
        <v>129</v>
      </c>
      <c r="BE209" s="1">
        <v>237</v>
      </c>
      <c r="BF209" s="6">
        <v>0.54430379746835444</v>
      </c>
      <c r="BG209" s="1">
        <v>107</v>
      </c>
      <c r="BH209" s="1">
        <v>236</v>
      </c>
      <c r="BI209" s="6">
        <v>0.45338983050847459</v>
      </c>
      <c r="BJ209" s="1">
        <v>80</v>
      </c>
      <c r="BK209" s="1">
        <v>236</v>
      </c>
      <c r="BL209" s="6">
        <v>0.33898305084745761</v>
      </c>
    </row>
    <row r="210" spans="1:64" x14ac:dyDescent="0.2">
      <c r="A210" s="2" t="s">
        <v>63</v>
      </c>
      <c r="B210" s="2" t="s">
        <v>64</v>
      </c>
      <c r="C210" s="2" t="s">
        <v>1142</v>
      </c>
      <c r="D210" s="2" t="s">
        <v>1143</v>
      </c>
      <c r="E210" s="2" t="str">
        <f t="shared" si="9"/>
        <v>Riverdale Elementary School</v>
      </c>
      <c r="F210" s="2">
        <f>IFERROR(VLOOKUP(C210,'[1]2017'!$C$2:$N$1876,11,FALSE),"")</f>
        <v>121</v>
      </c>
      <c r="G210" s="2">
        <f>IFERROR(VLOOKUP(C210,'[1]2017'!$C$2:$N$1876,12,FALSE),"")</f>
        <v>304</v>
      </c>
      <c r="H210" s="2">
        <f t="shared" si="10"/>
        <v>0.39802631578947367</v>
      </c>
      <c r="I210" s="6">
        <v>0.35897435897435898</v>
      </c>
      <c r="J210" s="12">
        <f t="shared" si="11"/>
        <v>968</v>
      </c>
      <c r="K210" s="1">
        <v>29</v>
      </c>
      <c r="L210" s="1">
        <v>45</v>
      </c>
      <c r="M210" s="6">
        <v>0.64444444444444449</v>
      </c>
      <c r="N210" s="1">
        <v>30</v>
      </c>
      <c r="O210" s="1">
        <v>45</v>
      </c>
      <c r="P210" s="6">
        <v>0.66666666666666663</v>
      </c>
      <c r="Q210" s="1">
        <v>26</v>
      </c>
      <c r="R210" s="1">
        <v>45</v>
      </c>
      <c r="S210" s="6">
        <v>0.57777777777777772</v>
      </c>
      <c r="T210" s="1">
        <v>37</v>
      </c>
      <c r="U210" s="1">
        <v>49</v>
      </c>
      <c r="V210" s="6">
        <v>0.75510204081632648</v>
      </c>
      <c r="W210" s="1">
        <v>40</v>
      </c>
      <c r="X210" s="1">
        <v>49</v>
      </c>
      <c r="Y210" s="6">
        <v>0.81632653061224492</v>
      </c>
      <c r="Z210" s="1">
        <v>33</v>
      </c>
      <c r="AA210" s="1">
        <v>49</v>
      </c>
      <c r="AB210" s="6">
        <v>0.67346938775510201</v>
      </c>
      <c r="AC210" s="1">
        <v>40</v>
      </c>
      <c r="AD210" s="1">
        <v>51</v>
      </c>
      <c r="AE210" s="6">
        <v>0.78431372549019607</v>
      </c>
      <c r="AF210" s="1">
        <v>39</v>
      </c>
      <c r="AG210" s="1">
        <v>51</v>
      </c>
      <c r="AH210" s="6">
        <v>0.76470588235294112</v>
      </c>
      <c r="AI210" s="1">
        <v>32</v>
      </c>
      <c r="AJ210" s="1">
        <v>51</v>
      </c>
      <c r="AK210" s="6">
        <v>0.62745098039215685</v>
      </c>
      <c r="BD210" s="1">
        <v>127</v>
      </c>
      <c r="BE210" s="1">
        <v>184</v>
      </c>
      <c r="BF210" s="6">
        <v>0.69021739130434778</v>
      </c>
      <c r="BG210" s="1">
        <v>127</v>
      </c>
      <c r="BH210" s="1">
        <v>185</v>
      </c>
      <c r="BI210" s="6">
        <v>0.68648648648648647</v>
      </c>
      <c r="BJ210" s="1">
        <v>105</v>
      </c>
      <c r="BK210" s="1">
        <v>184</v>
      </c>
      <c r="BL210" s="6">
        <v>0.57065217391304346</v>
      </c>
    </row>
    <row r="211" spans="1:64" x14ac:dyDescent="0.2">
      <c r="A211" s="2" t="s">
        <v>65</v>
      </c>
      <c r="B211" s="2" t="s">
        <v>615</v>
      </c>
      <c r="C211" s="2" t="s">
        <v>1144</v>
      </c>
      <c r="D211" s="2" t="s">
        <v>1145</v>
      </c>
      <c r="E211" s="2" t="str">
        <f t="shared" si="9"/>
        <v>J E Ober Elementary School</v>
      </c>
      <c r="F211" s="2">
        <f>IFERROR(VLOOKUP(C211,'[1]2017'!$C$2:$N$1876,11,FALSE),"")</f>
        <v>394</v>
      </c>
      <c r="G211" s="2">
        <f>IFERROR(VLOOKUP(C211,'[1]2017'!$C$2:$N$1876,12,FALSE),"")</f>
        <v>768</v>
      </c>
      <c r="H211" s="2">
        <f t="shared" si="10"/>
        <v>0.51302083333333337</v>
      </c>
      <c r="I211" s="6">
        <v>0.50359712230215825</v>
      </c>
      <c r="J211" s="12">
        <f t="shared" si="11"/>
        <v>690</v>
      </c>
      <c r="K211" s="1">
        <v>91</v>
      </c>
      <c r="L211" s="1">
        <v>144</v>
      </c>
      <c r="M211" s="6">
        <v>0.63194444444444442</v>
      </c>
      <c r="N211" s="1">
        <v>84</v>
      </c>
      <c r="O211" s="1">
        <v>144</v>
      </c>
      <c r="P211" s="6">
        <v>0.58333333333333337</v>
      </c>
      <c r="Q211" s="1">
        <v>76</v>
      </c>
      <c r="R211" s="1">
        <v>144</v>
      </c>
      <c r="S211" s="6">
        <v>0.52777777777777779</v>
      </c>
      <c r="T211" s="1">
        <v>64</v>
      </c>
      <c r="U211" s="1">
        <v>122</v>
      </c>
      <c r="V211" s="6">
        <v>0.52459016393442626</v>
      </c>
      <c r="W211" s="1">
        <v>81</v>
      </c>
      <c r="X211" s="1">
        <v>122</v>
      </c>
      <c r="Y211" s="6">
        <v>0.66393442622950816</v>
      </c>
      <c r="Z211" s="1">
        <v>59</v>
      </c>
      <c r="AA211" s="1">
        <v>122</v>
      </c>
      <c r="AB211" s="6">
        <v>0.48360655737704916</v>
      </c>
      <c r="BD211" s="1">
        <v>244</v>
      </c>
      <c r="BE211" s="1">
        <v>405</v>
      </c>
      <c r="BF211" s="6">
        <v>0.60246913580246919</v>
      </c>
      <c r="BG211" s="1">
        <v>248</v>
      </c>
      <c r="BH211" s="1">
        <v>405</v>
      </c>
      <c r="BI211" s="6">
        <v>0.61234567901234571</v>
      </c>
      <c r="BJ211" s="1">
        <v>205</v>
      </c>
      <c r="BK211" s="1">
        <v>405</v>
      </c>
      <c r="BL211" s="6">
        <v>0.50617283950617287</v>
      </c>
    </row>
    <row r="212" spans="1:64" hidden="1" x14ac:dyDescent="0.2">
      <c r="A212" s="2" t="s">
        <v>65</v>
      </c>
      <c r="B212" s="2" t="s">
        <v>615</v>
      </c>
      <c r="C212" s="2" t="s">
        <v>1146</v>
      </c>
      <c r="D212" s="2" t="s">
        <v>1147</v>
      </c>
      <c r="E212" s="2" t="str">
        <f t="shared" si="9"/>
        <v>zzzz</v>
      </c>
      <c r="F212" s="2">
        <f>IFERROR(VLOOKUP(C212,'[1]2017'!$C$2:$N$1876,11,FALSE),"")</f>
        <v>206</v>
      </c>
      <c r="G212" s="2">
        <f>IFERROR(VLOOKUP(C212,'[1]2017'!$C$2:$N$1876,12,FALSE),"")</f>
        <v>419</v>
      </c>
      <c r="H212" s="2">
        <f t="shared" si="10"/>
        <v>0.49164677804295942</v>
      </c>
      <c r="J212" s="12">
        <f t="shared" si="11"/>
        <v>1215</v>
      </c>
      <c r="AC212" s="1">
        <v>87</v>
      </c>
      <c r="AD212" s="1">
        <v>133</v>
      </c>
      <c r="AE212" s="6">
        <v>0.65413533834586468</v>
      </c>
      <c r="AF212" s="1">
        <v>82</v>
      </c>
      <c r="AG212" s="1">
        <v>134</v>
      </c>
      <c r="AH212" s="6">
        <v>0.61194029850746268</v>
      </c>
      <c r="AI212" s="1">
        <v>71</v>
      </c>
      <c r="AJ212" s="1">
        <v>133</v>
      </c>
      <c r="AK212" s="6">
        <v>0.53383458646616544</v>
      </c>
      <c r="AL212" s="1">
        <v>85</v>
      </c>
      <c r="AM212" s="1">
        <v>128</v>
      </c>
      <c r="AN212" s="6">
        <v>0.6640625</v>
      </c>
      <c r="AO212" s="1">
        <v>71</v>
      </c>
      <c r="AP212" s="1">
        <v>128</v>
      </c>
      <c r="AQ212" s="6">
        <v>0.5546875</v>
      </c>
      <c r="AR212" s="1">
        <v>67</v>
      </c>
      <c r="AS212" s="1">
        <v>128</v>
      </c>
      <c r="AT212" s="6">
        <v>0.5234375</v>
      </c>
      <c r="AU212" s="1">
        <v>81</v>
      </c>
      <c r="AV212" s="1">
        <v>143</v>
      </c>
      <c r="AW212" s="6">
        <v>0.56643356643356646</v>
      </c>
      <c r="AX212" s="1">
        <v>85</v>
      </c>
      <c r="AY212" s="1">
        <v>143</v>
      </c>
      <c r="AZ212" s="6">
        <v>0.59440559440559437</v>
      </c>
      <c r="BA212" s="1">
        <v>68</v>
      </c>
      <c r="BB212" s="1">
        <v>143</v>
      </c>
      <c r="BC212" s="6">
        <v>0.47552447552447552</v>
      </c>
      <c r="BD212" s="1">
        <v>253</v>
      </c>
      <c r="BE212" s="1">
        <v>404</v>
      </c>
      <c r="BF212" s="6">
        <v>0.62623762376237624</v>
      </c>
      <c r="BG212" s="1">
        <v>238</v>
      </c>
      <c r="BH212" s="1">
        <v>405</v>
      </c>
      <c r="BI212" s="6">
        <v>0.58765432098765435</v>
      </c>
      <c r="BJ212" s="1">
        <v>206</v>
      </c>
      <c r="BK212" s="1">
        <v>404</v>
      </c>
      <c r="BL212" s="6">
        <v>0.50990099009900991</v>
      </c>
    </row>
    <row r="213" spans="1:64" x14ac:dyDescent="0.2">
      <c r="A213" s="2" t="s">
        <v>66</v>
      </c>
      <c r="B213" s="2" t="s">
        <v>67</v>
      </c>
      <c r="C213" s="2" t="s">
        <v>1148</v>
      </c>
      <c r="D213" s="2" t="s">
        <v>1149</v>
      </c>
      <c r="E213" s="2" t="str">
        <f t="shared" si="9"/>
        <v>Waterloo Elementary School</v>
      </c>
      <c r="F213" s="2">
        <f>IFERROR(VLOOKUP(C213,'[1]2017'!$C$2:$N$1876,11,FALSE),"")</f>
        <v>214</v>
      </c>
      <c r="G213" s="2">
        <f>IFERROR(VLOOKUP(C213,'[1]2017'!$C$2:$N$1876,12,FALSE),"")</f>
        <v>320</v>
      </c>
      <c r="H213" s="2">
        <f t="shared" si="10"/>
        <v>0.66874999999999996</v>
      </c>
      <c r="I213" s="6" t="s">
        <v>734</v>
      </c>
      <c r="J213" s="12" t="e">
        <f t="shared" si="11"/>
        <v>#VALUE!</v>
      </c>
      <c r="K213" s="1">
        <v>16</v>
      </c>
      <c r="L213" s="1">
        <v>30</v>
      </c>
      <c r="M213" s="6">
        <v>0.53333333333333333</v>
      </c>
      <c r="N213" s="1">
        <v>5</v>
      </c>
      <c r="O213" s="1">
        <v>11</v>
      </c>
      <c r="P213" s="6">
        <v>0.45454545454545453</v>
      </c>
      <c r="Q213" s="1">
        <v>4</v>
      </c>
      <c r="R213" s="1">
        <v>11</v>
      </c>
      <c r="S213" s="6">
        <v>0.36363636363636365</v>
      </c>
      <c r="T213" s="1">
        <v>21</v>
      </c>
      <c r="U213" s="1">
        <v>33</v>
      </c>
      <c r="V213" s="6">
        <v>0.63636363636363635</v>
      </c>
      <c r="W213" s="1">
        <v>17</v>
      </c>
      <c r="X213" s="1">
        <v>33</v>
      </c>
      <c r="Y213" s="6">
        <v>0.51515151515151514</v>
      </c>
      <c r="Z213" s="1">
        <v>17</v>
      </c>
      <c r="AA213" s="1">
        <v>33</v>
      </c>
      <c r="AB213" s="6">
        <v>0.51515151515151514</v>
      </c>
      <c r="BD213" s="1">
        <v>54</v>
      </c>
      <c r="BE213" s="1">
        <v>97</v>
      </c>
      <c r="BF213" s="6">
        <v>0.55670103092783507</v>
      </c>
      <c r="BG213" s="1">
        <v>23</v>
      </c>
      <c r="BH213" s="1">
        <v>49</v>
      </c>
      <c r="BI213" s="6">
        <v>0.46938775510204084</v>
      </c>
      <c r="BJ213" s="1">
        <v>22</v>
      </c>
      <c r="BK213" s="1">
        <v>49</v>
      </c>
      <c r="BL213" s="6">
        <v>0.44897959183673469</v>
      </c>
    </row>
    <row r="214" spans="1:64" hidden="1" x14ac:dyDescent="0.2">
      <c r="A214" s="2" t="s">
        <v>66</v>
      </c>
      <c r="B214" s="2" t="s">
        <v>67</v>
      </c>
      <c r="C214" s="2" t="s">
        <v>1150</v>
      </c>
      <c r="D214" s="2" t="s">
        <v>1151</v>
      </c>
      <c r="E214" s="2" t="str">
        <f t="shared" si="9"/>
        <v>zzzz</v>
      </c>
      <c r="F214" s="2">
        <f>IFERROR(VLOOKUP(C214,'[1]2017'!$C$2:$N$1876,11,FALSE),"")</f>
        <v>319</v>
      </c>
      <c r="G214" s="2">
        <f>IFERROR(VLOOKUP(C214,'[1]2017'!$C$2:$N$1876,12,FALSE),"")</f>
        <v>837</v>
      </c>
      <c r="H214" s="2">
        <f t="shared" si="10"/>
        <v>0.38112305854241341</v>
      </c>
      <c r="J214" s="12">
        <f t="shared" si="11"/>
        <v>1215</v>
      </c>
      <c r="AC214" s="1">
        <v>212</v>
      </c>
      <c r="AD214" s="1">
        <v>269</v>
      </c>
      <c r="AE214" s="6">
        <v>0.78810408921933084</v>
      </c>
      <c r="AF214" s="1">
        <v>191</v>
      </c>
      <c r="AG214" s="1">
        <v>269</v>
      </c>
      <c r="AH214" s="6">
        <v>0.71003717472118955</v>
      </c>
      <c r="AI214" s="1">
        <v>176</v>
      </c>
      <c r="AJ214" s="1">
        <v>268</v>
      </c>
      <c r="AK214" s="6">
        <v>0.65671641791044777</v>
      </c>
      <c r="AL214" s="1">
        <v>186</v>
      </c>
      <c r="AM214" s="1">
        <v>248</v>
      </c>
      <c r="AN214" s="6">
        <v>0.75</v>
      </c>
      <c r="AO214" s="1">
        <v>153</v>
      </c>
      <c r="AP214" s="1">
        <v>248</v>
      </c>
      <c r="AQ214" s="6">
        <v>0.61693548387096775</v>
      </c>
      <c r="AR214" s="1">
        <v>141</v>
      </c>
      <c r="AS214" s="1">
        <v>248</v>
      </c>
      <c r="AT214" s="6">
        <v>0.56854838709677424</v>
      </c>
      <c r="AU214" s="1">
        <v>176</v>
      </c>
      <c r="AV214" s="1">
        <v>280</v>
      </c>
      <c r="AW214" s="6">
        <v>0.62857142857142856</v>
      </c>
      <c r="AX214" s="1">
        <v>185</v>
      </c>
      <c r="AY214" s="1">
        <v>281</v>
      </c>
      <c r="AZ214" s="6">
        <v>0.65836298932384341</v>
      </c>
      <c r="BA214" s="1">
        <v>154</v>
      </c>
      <c r="BB214" s="1">
        <v>280</v>
      </c>
      <c r="BC214" s="6">
        <v>0.55000000000000004</v>
      </c>
      <c r="BD214" s="1">
        <v>574</v>
      </c>
      <c r="BE214" s="1">
        <v>797</v>
      </c>
      <c r="BF214" s="6">
        <v>0.7202007528230866</v>
      </c>
      <c r="BG214" s="1">
        <v>529</v>
      </c>
      <c r="BH214" s="1">
        <v>798</v>
      </c>
      <c r="BI214" s="6">
        <v>0.66290726817042611</v>
      </c>
      <c r="BJ214" s="1">
        <v>471</v>
      </c>
      <c r="BK214" s="1">
        <v>796</v>
      </c>
      <c r="BL214" s="6">
        <v>0.59170854271356788</v>
      </c>
    </row>
    <row r="215" spans="1:64" x14ac:dyDescent="0.2">
      <c r="A215" s="2" t="s">
        <v>66</v>
      </c>
      <c r="B215" s="2" t="s">
        <v>67</v>
      </c>
      <c r="C215" s="2" t="s">
        <v>1152</v>
      </c>
      <c r="D215" s="2" t="s">
        <v>1153</v>
      </c>
      <c r="E215" s="2" t="str">
        <f t="shared" si="9"/>
        <v>James R Watson Elementary School</v>
      </c>
      <c r="F215" s="2">
        <f>IFERROR(VLOOKUP(C215,'[1]2017'!$C$2:$N$1876,11,FALSE),"")</f>
        <v>236</v>
      </c>
      <c r="G215" s="2">
        <f>IFERROR(VLOOKUP(C215,'[1]2017'!$C$2:$N$1876,12,FALSE),"")</f>
        <v>605</v>
      </c>
      <c r="H215" s="2">
        <f t="shared" si="10"/>
        <v>0.39008264462809916</v>
      </c>
      <c r="I215" s="6">
        <v>0.54255319148936165</v>
      </c>
      <c r="J215" s="12">
        <f t="shared" si="11"/>
        <v>605</v>
      </c>
      <c r="K215" s="1">
        <v>83</v>
      </c>
      <c r="L215" s="1">
        <v>111</v>
      </c>
      <c r="M215" s="6">
        <v>0.74774774774774777</v>
      </c>
      <c r="N215" s="1">
        <v>92</v>
      </c>
      <c r="O215" s="1">
        <v>111</v>
      </c>
      <c r="P215" s="6">
        <v>0.8288288288288288</v>
      </c>
      <c r="Q215" s="1">
        <v>77</v>
      </c>
      <c r="R215" s="1">
        <v>111</v>
      </c>
      <c r="S215" s="6">
        <v>0.69369369369369371</v>
      </c>
      <c r="T215" s="1">
        <v>68</v>
      </c>
      <c r="U215" s="1">
        <v>95</v>
      </c>
      <c r="V215" s="6">
        <v>0.71578947368421053</v>
      </c>
      <c r="W215" s="1">
        <v>71</v>
      </c>
      <c r="X215" s="1">
        <v>95</v>
      </c>
      <c r="Y215" s="6">
        <v>0.74736842105263157</v>
      </c>
      <c r="Z215" s="1">
        <v>59</v>
      </c>
      <c r="AA215" s="1">
        <v>95</v>
      </c>
      <c r="AB215" s="6">
        <v>0.62105263157894741</v>
      </c>
      <c r="BD215" s="1">
        <v>221</v>
      </c>
      <c r="BE215" s="1">
        <v>300</v>
      </c>
      <c r="BF215" s="6">
        <v>0.73666666666666669</v>
      </c>
      <c r="BG215" s="1">
        <v>216</v>
      </c>
      <c r="BH215" s="1">
        <v>300</v>
      </c>
      <c r="BI215" s="6">
        <v>0.72</v>
      </c>
      <c r="BJ215" s="1">
        <v>187</v>
      </c>
      <c r="BK215" s="1">
        <v>300</v>
      </c>
      <c r="BL215" s="6">
        <v>0.62333333333333329</v>
      </c>
    </row>
    <row r="216" spans="1:64" x14ac:dyDescent="0.2">
      <c r="A216" s="2" t="s">
        <v>66</v>
      </c>
      <c r="B216" s="2" t="s">
        <v>67</v>
      </c>
      <c r="C216" s="2" t="s">
        <v>1154</v>
      </c>
      <c r="D216" s="2" t="s">
        <v>1155</v>
      </c>
      <c r="E216" s="2" t="str">
        <f t="shared" si="9"/>
        <v>McKenney-Harrison Elementary Sch</v>
      </c>
      <c r="F216" s="2">
        <f>IFERROR(VLOOKUP(C216,'[1]2017'!$C$2:$N$1876,11,FALSE),"")</f>
        <v>221</v>
      </c>
      <c r="G216" s="2">
        <f>IFERROR(VLOOKUP(C216,'[1]2017'!$C$2:$N$1876,12,FALSE),"")</f>
        <v>502</v>
      </c>
      <c r="H216" s="2">
        <f t="shared" si="10"/>
        <v>0.44023904382470119</v>
      </c>
      <c r="I216" s="6">
        <v>0.46341463414634149</v>
      </c>
      <c r="J216" s="12">
        <f t="shared" si="11"/>
        <v>789</v>
      </c>
      <c r="K216" s="1">
        <v>55</v>
      </c>
      <c r="L216" s="1">
        <v>90</v>
      </c>
      <c r="M216" s="6">
        <v>0.61111111111111116</v>
      </c>
      <c r="N216" s="1">
        <v>63</v>
      </c>
      <c r="O216" s="1">
        <v>90</v>
      </c>
      <c r="P216" s="6">
        <v>0.7</v>
      </c>
      <c r="Q216" s="1">
        <v>50</v>
      </c>
      <c r="R216" s="1">
        <v>90</v>
      </c>
      <c r="S216" s="6">
        <v>0.55555555555555558</v>
      </c>
      <c r="T216" s="1">
        <v>54</v>
      </c>
      <c r="U216" s="1">
        <v>82</v>
      </c>
      <c r="V216" s="6">
        <v>0.65853658536585369</v>
      </c>
      <c r="W216" s="1">
        <v>67</v>
      </c>
      <c r="X216" s="1">
        <v>82</v>
      </c>
      <c r="Y216" s="6">
        <v>0.81707317073170727</v>
      </c>
      <c r="Z216" s="1">
        <v>50</v>
      </c>
      <c r="AA216" s="1">
        <v>82</v>
      </c>
      <c r="AB216" s="6">
        <v>0.6097560975609756</v>
      </c>
      <c r="BD216" s="1">
        <v>163</v>
      </c>
      <c r="BE216" s="1">
        <v>254</v>
      </c>
      <c r="BF216" s="6">
        <v>0.6417322834645669</v>
      </c>
      <c r="BG216" s="1">
        <v>175</v>
      </c>
      <c r="BH216" s="1">
        <v>254</v>
      </c>
      <c r="BI216" s="6">
        <v>0.6889763779527559</v>
      </c>
      <c r="BJ216" s="1">
        <v>138</v>
      </c>
      <c r="BK216" s="1">
        <v>254</v>
      </c>
      <c r="BL216" s="6">
        <v>0.54330708661417326</v>
      </c>
    </row>
    <row r="217" spans="1:64" x14ac:dyDescent="0.2">
      <c r="A217" s="2" t="s">
        <v>66</v>
      </c>
      <c r="B217" s="2" t="s">
        <v>67</v>
      </c>
      <c r="C217" s="2" t="s">
        <v>1156</v>
      </c>
      <c r="D217" s="2" t="s">
        <v>1157</v>
      </c>
      <c r="E217" s="2" t="str">
        <f t="shared" si="9"/>
        <v>Country Meadow Elementary School</v>
      </c>
      <c r="F217" s="2">
        <f>IFERROR(VLOOKUP(C217,'[1]2017'!$C$2:$N$1876,11,FALSE),"")</f>
        <v>135</v>
      </c>
      <c r="G217" s="2">
        <f>IFERROR(VLOOKUP(C217,'[1]2017'!$C$2:$N$1876,12,FALSE),"")</f>
        <v>287</v>
      </c>
      <c r="H217" s="2">
        <f t="shared" si="10"/>
        <v>0.47038327526132406</v>
      </c>
      <c r="I217" s="6">
        <v>0.5957446808510638</v>
      </c>
      <c r="J217" s="12">
        <f t="shared" si="11"/>
        <v>486</v>
      </c>
      <c r="K217" s="1">
        <v>27</v>
      </c>
      <c r="L217" s="1">
        <v>41</v>
      </c>
      <c r="M217" s="6">
        <v>0.65853658536585369</v>
      </c>
      <c r="N217" s="1">
        <v>27</v>
      </c>
      <c r="O217" s="1">
        <v>41</v>
      </c>
      <c r="P217" s="6">
        <v>0.65853658536585369</v>
      </c>
      <c r="Q217" s="1">
        <v>23</v>
      </c>
      <c r="R217" s="1">
        <v>41</v>
      </c>
      <c r="S217" s="6">
        <v>0.56097560975609762</v>
      </c>
      <c r="T217" s="1">
        <v>23</v>
      </c>
      <c r="U217" s="1">
        <v>36</v>
      </c>
      <c r="V217" s="6">
        <v>0.63888888888888884</v>
      </c>
      <c r="W217" s="1">
        <v>25</v>
      </c>
      <c r="X217" s="1">
        <v>37</v>
      </c>
      <c r="Y217" s="6">
        <v>0.67567567567567566</v>
      </c>
      <c r="Z217" s="1">
        <v>20</v>
      </c>
      <c r="AA217" s="1">
        <v>36</v>
      </c>
      <c r="AB217" s="6">
        <v>0.55555555555555558</v>
      </c>
      <c r="BD217" s="1">
        <v>82</v>
      </c>
      <c r="BE217" s="1">
        <v>124</v>
      </c>
      <c r="BF217" s="6">
        <v>0.66129032258064513</v>
      </c>
      <c r="BG217" s="1">
        <v>86</v>
      </c>
      <c r="BH217" s="1">
        <v>126</v>
      </c>
      <c r="BI217" s="6">
        <v>0.68253968253968256</v>
      </c>
      <c r="BJ217" s="1">
        <v>71</v>
      </c>
      <c r="BK217" s="1">
        <v>124</v>
      </c>
      <c r="BL217" s="6">
        <v>0.57258064516129037</v>
      </c>
    </row>
    <row r="218" spans="1:64" x14ac:dyDescent="0.2">
      <c r="A218" s="2" t="s">
        <v>68</v>
      </c>
      <c r="B218" s="2" t="s">
        <v>69</v>
      </c>
      <c r="C218" s="2" t="s">
        <v>1158</v>
      </c>
      <c r="D218" s="2" t="s">
        <v>1159</v>
      </c>
      <c r="E218" s="2" t="str">
        <f t="shared" si="9"/>
        <v>Royerton Elementary School</v>
      </c>
      <c r="F218" s="2">
        <f>IFERROR(VLOOKUP(C218,'[1]2017'!$C$2:$N$1876,11,FALSE),"")</f>
        <v>202</v>
      </c>
      <c r="G218" s="2">
        <f>IFERROR(VLOOKUP(C218,'[1]2017'!$C$2:$N$1876,12,FALSE),"")</f>
        <v>574</v>
      </c>
      <c r="H218" s="2">
        <f t="shared" si="10"/>
        <v>0.3519163763066202</v>
      </c>
      <c r="I218" s="6">
        <v>0.79245283018867929</v>
      </c>
      <c r="J218" s="12">
        <f t="shared" si="11"/>
        <v>122</v>
      </c>
      <c r="K218" s="1">
        <v>66</v>
      </c>
      <c r="L218" s="1">
        <v>90</v>
      </c>
      <c r="M218" s="6">
        <v>0.73333333333333328</v>
      </c>
      <c r="N218" s="1">
        <v>77</v>
      </c>
      <c r="O218" s="1">
        <v>90</v>
      </c>
      <c r="P218" s="6">
        <v>0.85555555555555551</v>
      </c>
      <c r="Q218" s="1">
        <v>63</v>
      </c>
      <c r="R218" s="1">
        <v>90</v>
      </c>
      <c r="S218" s="6">
        <v>0.7</v>
      </c>
      <c r="T218" s="1">
        <v>74</v>
      </c>
      <c r="U218" s="1">
        <v>97</v>
      </c>
      <c r="V218" s="6">
        <v>0.76288659793814428</v>
      </c>
      <c r="W218" s="1">
        <v>81</v>
      </c>
      <c r="X218" s="1">
        <v>97</v>
      </c>
      <c r="Y218" s="6">
        <v>0.83505154639175261</v>
      </c>
      <c r="Z218" s="1">
        <v>70</v>
      </c>
      <c r="AA218" s="1">
        <v>97</v>
      </c>
      <c r="AB218" s="6">
        <v>0.72164948453608246</v>
      </c>
      <c r="BD218" s="1">
        <v>240</v>
      </c>
      <c r="BE218" s="1">
        <v>293</v>
      </c>
      <c r="BF218" s="6">
        <v>0.8191126279863481</v>
      </c>
      <c r="BG218" s="1">
        <v>243</v>
      </c>
      <c r="BH218" s="1">
        <v>293</v>
      </c>
      <c r="BI218" s="6">
        <v>0.82935153583617749</v>
      </c>
      <c r="BJ218" s="1">
        <v>217</v>
      </c>
      <c r="BK218" s="1">
        <v>293</v>
      </c>
      <c r="BL218" s="6">
        <v>0.74061433447098979</v>
      </c>
    </row>
    <row r="219" spans="1:64" hidden="1" x14ac:dyDescent="0.2">
      <c r="A219" s="2" t="s">
        <v>68</v>
      </c>
      <c r="B219" s="2" t="s">
        <v>69</v>
      </c>
      <c r="C219" s="2" t="s">
        <v>1160</v>
      </c>
      <c r="D219" s="2" t="s">
        <v>1161</v>
      </c>
      <c r="E219" s="2" t="str">
        <f t="shared" si="9"/>
        <v>zzzz</v>
      </c>
      <c r="F219" s="2">
        <f>IFERROR(VLOOKUP(C219,'[1]2017'!$C$2:$N$1876,11,FALSE),"")</f>
        <v>227</v>
      </c>
      <c r="G219" s="2">
        <f>IFERROR(VLOOKUP(C219,'[1]2017'!$C$2:$N$1876,12,FALSE),"")</f>
        <v>613</v>
      </c>
      <c r="H219" s="2">
        <f t="shared" si="10"/>
        <v>0.37030995106035891</v>
      </c>
      <c r="J219" s="12">
        <f t="shared" si="11"/>
        <v>1215</v>
      </c>
      <c r="AC219" s="1">
        <v>137</v>
      </c>
      <c r="AD219" s="1">
        <v>193</v>
      </c>
      <c r="AE219" s="6">
        <v>0.7098445595854922</v>
      </c>
      <c r="AF219" s="1">
        <v>122</v>
      </c>
      <c r="AG219" s="1">
        <v>194</v>
      </c>
      <c r="AH219" s="6">
        <v>0.62886597938144329</v>
      </c>
      <c r="AI219" s="1">
        <v>102</v>
      </c>
      <c r="AJ219" s="1">
        <v>193</v>
      </c>
      <c r="AK219" s="6">
        <v>0.52849740932642486</v>
      </c>
      <c r="AL219" s="1">
        <v>164</v>
      </c>
      <c r="AM219" s="1">
        <v>209</v>
      </c>
      <c r="AN219" s="6">
        <v>0.78468899521531099</v>
      </c>
      <c r="AO219" s="1">
        <v>123</v>
      </c>
      <c r="AP219" s="1">
        <v>208</v>
      </c>
      <c r="AQ219" s="6">
        <v>0.59134615384615385</v>
      </c>
      <c r="AR219" s="1">
        <v>116</v>
      </c>
      <c r="AS219" s="1">
        <v>207</v>
      </c>
      <c r="AT219" s="6">
        <v>0.56038647342995174</v>
      </c>
      <c r="AU219" s="1">
        <v>142</v>
      </c>
      <c r="AV219" s="1">
        <v>204</v>
      </c>
      <c r="AW219" s="6">
        <v>0.69607843137254899</v>
      </c>
      <c r="AX219" s="1">
        <v>120</v>
      </c>
      <c r="AY219" s="1">
        <v>204</v>
      </c>
      <c r="AZ219" s="6">
        <v>0.58823529411764708</v>
      </c>
      <c r="BA219" s="1">
        <v>108</v>
      </c>
      <c r="BB219" s="1">
        <v>204</v>
      </c>
      <c r="BC219" s="6">
        <v>0.52941176470588236</v>
      </c>
      <c r="BD219" s="1">
        <v>443</v>
      </c>
      <c r="BE219" s="1">
        <v>606</v>
      </c>
      <c r="BF219" s="6">
        <v>0.73102310231023104</v>
      </c>
      <c r="BG219" s="1">
        <v>365</v>
      </c>
      <c r="BH219" s="1">
        <v>606</v>
      </c>
      <c r="BI219" s="6">
        <v>0.60231023102310233</v>
      </c>
      <c r="BJ219" s="1">
        <v>326</v>
      </c>
      <c r="BK219" s="1">
        <v>604</v>
      </c>
      <c r="BL219" s="6">
        <v>0.53973509933774833</v>
      </c>
    </row>
    <row r="220" spans="1:64" x14ac:dyDescent="0.2">
      <c r="A220" s="2" t="s">
        <v>68</v>
      </c>
      <c r="B220" s="2" t="s">
        <v>69</v>
      </c>
      <c r="C220" s="2" t="s">
        <v>1162</v>
      </c>
      <c r="D220" s="2" t="s">
        <v>1163</v>
      </c>
      <c r="E220" s="2" t="str">
        <f t="shared" si="9"/>
        <v>Eaton Elementary School</v>
      </c>
      <c r="F220" s="2">
        <f>IFERROR(VLOOKUP(C220,'[1]2017'!$C$2:$N$1876,11,FALSE),"")</f>
        <v>144</v>
      </c>
      <c r="G220" s="2">
        <f>IFERROR(VLOOKUP(C220,'[1]2017'!$C$2:$N$1876,12,FALSE),"")</f>
        <v>270</v>
      </c>
      <c r="H220" s="2">
        <f t="shared" si="10"/>
        <v>0.53333333333333333</v>
      </c>
      <c r="I220" s="6">
        <v>0.68085106382978722</v>
      </c>
      <c r="J220" s="12">
        <f t="shared" si="11"/>
        <v>302</v>
      </c>
      <c r="K220" s="1">
        <v>30</v>
      </c>
      <c r="L220" s="1">
        <v>44</v>
      </c>
      <c r="M220" s="6">
        <v>0.68181818181818177</v>
      </c>
      <c r="N220" s="1">
        <v>32</v>
      </c>
      <c r="O220" s="1">
        <v>44</v>
      </c>
      <c r="P220" s="6">
        <v>0.72727272727272729</v>
      </c>
      <c r="Q220" s="1">
        <v>28</v>
      </c>
      <c r="R220" s="1">
        <v>44</v>
      </c>
      <c r="S220" s="6">
        <v>0.63636363636363635</v>
      </c>
      <c r="T220" s="1">
        <v>36</v>
      </c>
      <c r="U220" s="1">
        <v>44</v>
      </c>
      <c r="V220" s="6">
        <v>0.81818181818181823</v>
      </c>
      <c r="W220" s="1">
        <v>37</v>
      </c>
      <c r="X220" s="1">
        <v>44</v>
      </c>
      <c r="Y220" s="6">
        <v>0.84090909090909094</v>
      </c>
      <c r="Z220" s="1">
        <v>33</v>
      </c>
      <c r="AA220" s="1">
        <v>44</v>
      </c>
      <c r="AB220" s="6">
        <v>0.75</v>
      </c>
      <c r="BD220" s="1">
        <v>103</v>
      </c>
      <c r="BE220" s="1">
        <v>135</v>
      </c>
      <c r="BF220" s="6">
        <v>0.76296296296296295</v>
      </c>
      <c r="BG220" s="1">
        <v>106</v>
      </c>
      <c r="BH220" s="1">
        <v>135</v>
      </c>
      <c r="BI220" s="6">
        <v>0.78518518518518521</v>
      </c>
      <c r="BJ220" s="1">
        <v>93</v>
      </c>
      <c r="BK220" s="1">
        <v>135</v>
      </c>
      <c r="BL220" s="6">
        <v>0.68888888888888888</v>
      </c>
    </row>
    <row r="221" spans="1:64" x14ac:dyDescent="0.2">
      <c r="A221" s="2" t="s">
        <v>68</v>
      </c>
      <c r="B221" s="2" t="s">
        <v>69</v>
      </c>
      <c r="C221" s="2" t="s">
        <v>1164</v>
      </c>
      <c r="D221" s="2" t="s">
        <v>1165</v>
      </c>
      <c r="E221" s="2" t="str">
        <f t="shared" si="9"/>
        <v>Albany Elementary School</v>
      </c>
      <c r="F221" s="2">
        <f>IFERROR(VLOOKUP(C221,'[1]2017'!$C$2:$N$1876,11,FALSE),"")</f>
        <v>178</v>
      </c>
      <c r="G221" s="2">
        <f>IFERROR(VLOOKUP(C221,'[1]2017'!$C$2:$N$1876,12,FALSE),"")</f>
        <v>294</v>
      </c>
      <c r="H221" s="2">
        <f t="shared" si="10"/>
        <v>0.60544217687074831</v>
      </c>
      <c r="I221" s="6">
        <v>0.39583333333333331</v>
      </c>
      <c r="J221" s="12">
        <f t="shared" si="11"/>
        <v>910</v>
      </c>
      <c r="K221" s="1">
        <v>36</v>
      </c>
      <c r="L221" s="1">
        <v>53</v>
      </c>
      <c r="M221" s="6">
        <v>0.67924528301886788</v>
      </c>
      <c r="N221" s="1">
        <v>33</v>
      </c>
      <c r="O221" s="1">
        <v>53</v>
      </c>
      <c r="P221" s="6">
        <v>0.62264150943396224</v>
      </c>
      <c r="Q221" s="1">
        <v>28</v>
      </c>
      <c r="R221" s="1">
        <v>53</v>
      </c>
      <c r="S221" s="6">
        <v>0.52830188679245282</v>
      </c>
      <c r="T221" s="1">
        <v>32</v>
      </c>
      <c r="U221" s="1">
        <v>44</v>
      </c>
      <c r="V221" s="6">
        <v>0.72727272727272729</v>
      </c>
      <c r="W221" s="1">
        <v>36</v>
      </c>
      <c r="X221" s="1">
        <v>44</v>
      </c>
      <c r="Y221" s="6">
        <v>0.81818181818181823</v>
      </c>
      <c r="Z221" s="1">
        <v>29</v>
      </c>
      <c r="AA221" s="1">
        <v>44</v>
      </c>
      <c r="AB221" s="6">
        <v>0.65909090909090906</v>
      </c>
      <c r="BD221" s="1">
        <v>98</v>
      </c>
      <c r="BE221" s="1">
        <v>145</v>
      </c>
      <c r="BF221" s="6">
        <v>0.67586206896551726</v>
      </c>
      <c r="BG221" s="1">
        <v>91</v>
      </c>
      <c r="BH221" s="1">
        <v>145</v>
      </c>
      <c r="BI221" s="6">
        <v>0.62758620689655176</v>
      </c>
      <c r="BJ221" s="1">
        <v>76</v>
      </c>
      <c r="BK221" s="1">
        <v>145</v>
      </c>
      <c r="BL221" s="6">
        <v>0.52413793103448281</v>
      </c>
    </row>
    <row r="222" spans="1:64" hidden="1" x14ac:dyDescent="0.2">
      <c r="A222" s="2" t="s">
        <v>70</v>
      </c>
      <c r="B222" s="2" t="s">
        <v>71</v>
      </c>
      <c r="C222" s="2" t="s">
        <v>1166</v>
      </c>
      <c r="D222" s="2" t="s">
        <v>1167</v>
      </c>
      <c r="E222" s="2" t="str">
        <f t="shared" si="9"/>
        <v>zzzz</v>
      </c>
      <c r="F222" s="2">
        <f>IFERROR(VLOOKUP(C222,'[1]2017'!$C$2:$N$1876,11,FALSE),"")</f>
        <v>221</v>
      </c>
      <c r="G222" s="2">
        <f>IFERROR(VLOOKUP(C222,'[1]2017'!$C$2:$N$1876,12,FALSE),"")</f>
        <v>461</v>
      </c>
      <c r="H222" s="2">
        <f t="shared" si="10"/>
        <v>0.4793926247288503</v>
      </c>
      <c r="J222" s="12">
        <f t="shared" si="11"/>
        <v>1215</v>
      </c>
      <c r="AC222" s="1">
        <v>31</v>
      </c>
      <c r="AD222" s="1">
        <v>60</v>
      </c>
      <c r="AE222" s="6">
        <v>0.51666666666666672</v>
      </c>
      <c r="AF222" s="1">
        <v>27</v>
      </c>
      <c r="AG222" s="1">
        <v>61</v>
      </c>
      <c r="AH222" s="6">
        <v>0.44262295081967212</v>
      </c>
      <c r="AI222" s="1">
        <v>19</v>
      </c>
      <c r="AJ222" s="1">
        <v>60</v>
      </c>
      <c r="AK222" s="6">
        <v>0.31666666666666665</v>
      </c>
      <c r="AL222" s="1">
        <v>41</v>
      </c>
      <c r="AM222" s="1">
        <v>74</v>
      </c>
      <c r="AN222" s="6">
        <v>0.55405405405405406</v>
      </c>
      <c r="AO222" s="1">
        <v>32</v>
      </c>
      <c r="AP222" s="1">
        <v>74</v>
      </c>
      <c r="AQ222" s="6">
        <v>0.43243243243243246</v>
      </c>
      <c r="AR222" s="1">
        <v>29</v>
      </c>
      <c r="AS222" s="1">
        <v>74</v>
      </c>
      <c r="AT222" s="6">
        <v>0.39189189189189189</v>
      </c>
      <c r="AU222" s="1">
        <v>21</v>
      </c>
      <c r="AV222" s="1">
        <v>56</v>
      </c>
      <c r="AW222" s="6">
        <v>0.375</v>
      </c>
      <c r="AX222" s="1">
        <v>23</v>
      </c>
      <c r="AY222" s="1">
        <v>56</v>
      </c>
      <c r="AZ222" s="6">
        <v>0.4107142857142857</v>
      </c>
      <c r="BA222" s="1">
        <v>17</v>
      </c>
      <c r="BB222" s="1">
        <v>56</v>
      </c>
      <c r="BC222" s="6">
        <v>0.30357142857142855</v>
      </c>
      <c r="BD222" s="1">
        <v>93</v>
      </c>
      <c r="BE222" s="1">
        <v>190</v>
      </c>
      <c r="BF222" s="6">
        <v>0.48947368421052634</v>
      </c>
      <c r="BG222" s="1">
        <v>82</v>
      </c>
      <c r="BH222" s="1">
        <v>191</v>
      </c>
      <c r="BI222" s="6">
        <v>0.4293193717277487</v>
      </c>
      <c r="BJ222" s="1">
        <v>65</v>
      </c>
      <c r="BK222" s="1">
        <v>190</v>
      </c>
      <c r="BL222" s="6">
        <v>0.34210526315789475</v>
      </c>
    </row>
    <row r="223" spans="1:64" x14ac:dyDescent="0.2">
      <c r="A223" s="2" t="s">
        <v>70</v>
      </c>
      <c r="B223" s="2" t="s">
        <v>71</v>
      </c>
      <c r="C223" s="2" t="s">
        <v>1168</v>
      </c>
      <c r="D223" s="2" t="s">
        <v>1169</v>
      </c>
      <c r="E223" s="2" t="str">
        <f t="shared" si="9"/>
        <v>Wes-Del Elementary School</v>
      </c>
      <c r="F223" s="2">
        <f>IFERROR(VLOOKUP(C223,'[1]2017'!$C$2:$N$1876,11,FALSE),"")</f>
        <v>184</v>
      </c>
      <c r="G223" s="2">
        <f>IFERROR(VLOOKUP(C223,'[1]2017'!$C$2:$N$1876,12,FALSE),"")</f>
        <v>356</v>
      </c>
      <c r="H223" s="2">
        <f t="shared" si="10"/>
        <v>0.5168539325842697</v>
      </c>
      <c r="I223" s="6">
        <v>0.64516129032258063</v>
      </c>
      <c r="J223" s="12">
        <f t="shared" si="11"/>
        <v>375</v>
      </c>
      <c r="K223" s="1">
        <v>41</v>
      </c>
      <c r="L223" s="1">
        <v>60</v>
      </c>
      <c r="M223" s="6">
        <v>0.68333333333333335</v>
      </c>
      <c r="N223" s="1">
        <v>35</v>
      </c>
      <c r="O223" s="1">
        <v>60</v>
      </c>
      <c r="P223" s="6">
        <v>0.58333333333333337</v>
      </c>
      <c r="Q223" s="1">
        <v>32</v>
      </c>
      <c r="R223" s="1">
        <v>60</v>
      </c>
      <c r="S223" s="6">
        <v>0.53333333333333333</v>
      </c>
      <c r="T223" s="1">
        <v>34</v>
      </c>
      <c r="U223" s="1">
        <v>62</v>
      </c>
      <c r="V223" s="6">
        <v>0.54838709677419351</v>
      </c>
      <c r="W223" s="1">
        <v>32</v>
      </c>
      <c r="X223" s="1">
        <v>62</v>
      </c>
      <c r="Y223" s="6">
        <v>0.5161290322580645</v>
      </c>
      <c r="Z223" s="1">
        <v>29</v>
      </c>
      <c r="AA223" s="1">
        <v>62</v>
      </c>
      <c r="AB223" s="6">
        <v>0.46774193548387094</v>
      </c>
      <c r="BD223" s="1">
        <v>125</v>
      </c>
      <c r="BE223" s="1">
        <v>184</v>
      </c>
      <c r="BF223" s="6">
        <v>0.67934782608695654</v>
      </c>
      <c r="BG223" s="1">
        <v>111</v>
      </c>
      <c r="BH223" s="1">
        <v>184</v>
      </c>
      <c r="BI223" s="6">
        <v>0.60326086956521741</v>
      </c>
      <c r="BJ223" s="1">
        <v>101</v>
      </c>
      <c r="BK223" s="1">
        <v>184</v>
      </c>
      <c r="BL223" s="6">
        <v>0.54891304347826086</v>
      </c>
    </row>
    <row r="224" spans="1:64" hidden="1" x14ac:dyDescent="0.2">
      <c r="A224" s="2" t="s">
        <v>72</v>
      </c>
      <c r="B224" s="2" t="s">
        <v>616</v>
      </c>
      <c r="C224" s="2" t="s">
        <v>1170</v>
      </c>
      <c r="D224" s="2" t="s">
        <v>1171</v>
      </c>
      <c r="E224" s="2" t="str">
        <f t="shared" si="9"/>
        <v>zzzz</v>
      </c>
      <c r="F224" s="2">
        <f>IFERROR(VLOOKUP(C224,'[1]2017'!$C$2:$N$1876,11,FALSE),"")</f>
        <v>155</v>
      </c>
      <c r="G224" s="2">
        <f>IFERROR(VLOOKUP(C224,'[1]2017'!$C$2:$N$1876,12,FALSE),"")</f>
        <v>301</v>
      </c>
      <c r="H224" s="2">
        <f t="shared" si="10"/>
        <v>0.51495016611295685</v>
      </c>
      <c r="J224" s="12">
        <f t="shared" si="11"/>
        <v>1215</v>
      </c>
      <c r="AC224" s="1">
        <v>72</v>
      </c>
      <c r="AD224" s="1">
        <v>111</v>
      </c>
      <c r="AE224" s="6">
        <v>0.64864864864864868</v>
      </c>
      <c r="AF224" s="1">
        <v>55</v>
      </c>
      <c r="AG224" s="1">
        <v>111</v>
      </c>
      <c r="AH224" s="6">
        <v>0.49549549549549549</v>
      </c>
      <c r="AI224" s="1">
        <v>48</v>
      </c>
      <c r="AJ224" s="1">
        <v>111</v>
      </c>
      <c r="AK224" s="6">
        <v>0.43243243243243246</v>
      </c>
      <c r="AL224" s="1">
        <v>52</v>
      </c>
      <c r="AM224" s="1">
        <v>95</v>
      </c>
      <c r="AN224" s="6">
        <v>0.54736842105263162</v>
      </c>
      <c r="AO224" s="1">
        <v>63</v>
      </c>
      <c r="AP224" s="1">
        <v>95</v>
      </c>
      <c r="AQ224" s="6">
        <v>0.66315789473684206</v>
      </c>
      <c r="AR224" s="1">
        <v>45</v>
      </c>
      <c r="AS224" s="1">
        <v>95</v>
      </c>
      <c r="AT224" s="6">
        <v>0.47368421052631576</v>
      </c>
      <c r="AU224" s="1">
        <v>48</v>
      </c>
      <c r="AV224" s="1">
        <v>92</v>
      </c>
      <c r="AW224" s="6">
        <v>0.52173913043478259</v>
      </c>
      <c r="AX224" s="1">
        <v>50</v>
      </c>
      <c r="AY224" s="1">
        <v>92</v>
      </c>
      <c r="AZ224" s="6">
        <v>0.54347826086956519</v>
      </c>
      <c r="BA224" s="1">
        <v>37</v>
      </c>
      <c r="BB224" s="1">
        <v>92</v>
      </c>
      <c r="BC224" s="6">
        <v>0.40217391304347827</v>
      </c>
      <c r="BD224" s="1">
        <v>172</v>
      </c>
      <c r="BE224" s="1">
        <v>298</v>
      </c>
      <c r="BF224" s="6">
        <v>0.57718120805369133</v>
      </c>
      <c r="BG224" s="1">
        <v>168</v>
      </c>
      <c r="BH224" s="1">
        <v>298</v>
      </c>
      <c r="BI224" s="6">
        <v>0.56375838926174493</v>
      </c>
      <c r="BJ224" s="1">
        <v>130</v>
      </c>
      <c r="BK224" s="1">
        <v>298</v>
      </c>
      <c r="BL224" s="6">
        <v>0.43624161073825501</v>
      </c>
    </row>
    <row r="225" spans="1:64" x14ac:dyDescent="0.2">
      <c r="A225" s="2" t="s">
        <v>72</v>
      </c>
      <c r="B225" s="2" t="s">
        <v>616</v>
      </c>
      <c r="C225" s="2" t="s">
        <v>1172</v>
      </c>
      <c r="D225" s="2" t="s">
        <v>1173</v>
      </c>
      <c r="E225" s="2" t="str">
        <f t="shared" si="9"/>
        <v>Selma Elementary School</v>
      </c>
      <c r="F225" s="2">
        <f>IFERROR(VLOOKUP(C225,'[1]2017'!$C$2:$N$1876,11,FALSE),"")</f>
        <v>270</v>
      </c>
      <c r="G225" s="2">
        <f>IFERROR(VLOOKUP(C225,'[1]2017'!$C$2:$N$1876,12,FALSE),"")</f>
        <v>513</v>
      </c>
      <c r="H225" s="2">
        <f t="shared" si="10"/>
        <v>0.52631578947368418</v>
      </c>
      <c r="I225" s="6">
        <v>0.6470588235294118</v>
      </c>
      <c r="J225" s="12">
        <f t="shared" si="11"/>
        <v>370</v>
      </c>
      <c r="K225" s="1">
        <v>56</v>
      </c>
      <c r="L225" s="1">
        <v>84</v>
      </c>
      <c r="M225" s="6">
        <v>0.66666666666666663</v>
      </c>
      <c r="N225" s="1">
        <v>53</v>
      </c>
      <c r="O225" s="1">
        <v>84</v>
      </c>
      <c r="P225" s="6">
        <v>0.63095238095238093</v>
      </c>
      <c r="Q225" s="1">
        <v>47</v>
      </c>
      <c r="R225" s="1">
        <v>84</v>
      </c>
      <c r="S225" s="6">
        <v>0.55952380952380953</v>
      </c>
      <c r="T225" s="1">
        <v>41</v>
      </c>
      <c r="U225" s="1">
        <v>69</v>
      </c>
      <c r="V225" s="6">
        <v>0.59420289855072461</v>
      </c>
      <c r="W225" s="1">
        <v>46</v>
      </c>
      <c r="X225" s="1">
        <v>69</v>
      </c>
      <c r="Y225" s="6">
        <v>0.66666666666666663</v>
      </c>
      <c r="Z225" s="1">
        <v>33</v>
      </c>
      <c r="AA225" s="1">
        <v>69</v>
      </c>
      <c r="AB225" s="6">
        <v>0.47826086956521741</v>
      </c>
      <c r="BD225" s="1">
        <v>161</v>
      </c>
      <c r="BE225" s="1">
        <v>238</v>
      </c>
      <c r="BF225" s="6">
        <v>0.67647058823529416</v>
      </c>
      <c r="BG225" s="1">
        <v>166</v>
      </c>
      <c r="BH225" s="1">
        <v>238</v>
      </c>
      <c r="BI225" s="6">
        <v>0.69747899159663862</v>
      </c>
      <c r="BJ225" s="1">
        <v>135</v>
      </c>
      <c r="BK225" s="1">
        <v>238</v>
      </c>
      <c r="BL225" s="6">
        <v>0.5672268907563025</v>
      </c>
    </row>
    <row r="226" spans="1:64" x14ac:dyDescent="0.2">
      <c r="A226" s="2" t="s">
        <v>73</v>
      </c>
      <c r="B226" s="2" t="s">
        <v>74</v>
      </c>
      <c r="C226" s="2" t="s">
        <v>1174</v>
      </c>
      <c r="D226" s="2" t="s">
        <v>1175</v>
      </c>
      <c r="E226" s="2" t="str">
        <f t="shared" si="9"/>
        <v>Cowan Elementary School</v>
      </c>
      <c r="F226" s="2">
        <f>IFERROR(VLOOKUP(C226,'[1]2017'!$C$2:$N$1876,11,FALSE),"")</f>
        <v>212</v>
      </c>
      <c r="G226" s="2">
        <f>IFERROR(VLOOKUP(C226,'[1]2017'!$C$2:$N$1876,12,FALSE),"")</f>
        <v>426</v>
      </c>
      <c r="H226" s="2">
        <f t="shared" si="10"/>
        <v>0.49765258215962443</v>
      </c>
      <c r="I226" s="6">
        <v>0.45161290322580644</v>
      </c>
      <c r="J226" s="12">
        <f t="shared" si="11"/>
        <v>816</v>
      </c>
      <c r="K226" s="1">
        <v>37</v>
      </c>
      <c r="L226" s="1">
        <v>59</v>
      </c>
      <c r="M226" s="6">
        <v>0.6271186440677966</v>
      </c>
      <c r="N226" s="1">
        <v>36</v>
      </c>
      <c r="O226" s="1">
        <v>59</v>
      </c>
      <c r="P226" s="6">
        <v>0.61016949152542377</v>
      </c>
      <c r="Q226" s="1">
        <v>29</v>
      </c>
      <c r="R226" s="1">
        <v>59</v>
      </c>
      <c r="S226" s="6">
        <v>0.49152542372881358</v>
      </c>
      <c r="T226" s="1">
        <v>41</v>
      </c>
      <c r="U226" s="1">
        <v>64</v>
      </c>
      <c r="V226" s="6">
        <v>0.640625</v>
      </c>
      <c r="W226" s="1">
        <v>48</v>
      </c>
      <c r="X226" s="1">
        <v>64</v>
      </c>
      <c r="Y226" s="6">
        <v>0.75</v>
      </c>
      <c r="Z226" s="1">
        <v>36</v>
      </c>
      <c r="AA226" s="1">
        <v>64</v>
      </c>
      <c r="AB226" s="6">
        <v>0.5625</v>
      </c>
      <c r="AC226" s="1">
        <v>50</v>
      </c>
      <c r="AD226" s="1">
        <v>69</v>
      </c>
      <c r="AE226" s="6">
        <v>0.72463768115942029</v>
      </c>
      <c r="AF226" s="1">
        <v>51</v>
      </c>
      <c r="AG226" s="1">
        <v>69</v>
      </c>
      <c r="AH226" s="6">
        <v>0.73913043478260865</v>
      </c>
      <c r="AI226" s="1">
        <v>45</v>
      </c>
      <c r="AJ226" s="1">
        <v>69</v>
      </c>
      <c r="AK226" s="6">
        <v>0.65217391304347827</v>
      </c>
      <c r="BD226" s="1">
        <v>164</v>
      </c>
      <c r="BE226" s="1">
        <v>254</v>
      </c>
      <c r="BF226" s="6">
        <v>0.64566929133858264</v>
      </c>
      <c r="BG226" s="1">
        <v>168</v>
      </c>
      <c r="BH226" s="1">
        <v>254</v>
      </c>
      <c r="BI226" s="6">
        <v>0.66141732283464572</v>
      </c>
      <c r="BJ226" s="1">
        <v>138</v>
      </c>
      <c r="BK226" s="1">
        <v>254</v>
      </c>
      <c r="BL226" s="6">
        <v>0.54330708661417326</v>
      </c>
    </row>
    <row r="227" spans="1:64" hidden="1" x14ac:dyDescent="0.2">
      <c r="A227" s="2" t="s">
        <v>73</v>
      </c>
      <c r="B227" s="2" t="s">
        <v>74</v>
      </c>
      <c r="C227" s="2" t="s">
        <v>1176</v>
      </c>
      <c r="D227" s="2" t="s">
        <v>1177</v>
      </c>
      <c r="E227" s="2" t="str">
        <f t="shared" si="9"/>
        <v>zzzz</v>
      </c>
      <c r="F227" s="2">
        <f>IFERROR(VLOOKUP(C227,'[1]2017'!$C$2:$N$1876,11,FALSE),"")</f>
        <v>129</v>
      </c>
      <c r="G227" s="2">
        <f>IFERROR(VLOOKUP(C227,'[1]2017'!$C$2:$N$1876,12,FALSE),"")</f>
        <v>365</v>
      </c>
      <c r="H227" s="2">
        <f t="shared" si="10"/>
        <v>0.35342465753424657</v>
      </c>
      <c r="J227" s="12">
        <f t="shared" si="11"/>
        <v>1215</v>
      </c>
      <c r="AL227" s="1">
        <v>53</v>
      </c>
      <c r="AM227" s="1">
        <v>73</v>
      </c>
      <c r="AN227" s="6">
        <v>0.72602739726027399</v>
      </c>
      <c r="AO227" s="1">
        <v>39</v>
      </c>
      <c r="AP227" s="1">
        <v>73</v>
      </c>
      <c r="AQ227" s="6">
        <v>0.53424657534246578</v>
      </c>
      <c r="AR227" s="1">
        <v>35</v>
      </c>
      <c r="AS227" s="1">
        <v>73</v>
      </c>
      <c r="AT227" s="6">
        <v>0.47945205479452052</v>
      </c>
      <c r="AU227" s="1">
        <v>36</v>
      </c>
      <c r="AV227" s="1">
        <v>56</v>
      </c>
      <c r="AW227" s="6">
        <v>0.6428571428571429</v>
      </c>
      <c r="AX227" s="1">
        <v>27</v>
      </c>
      <c r="AY227" s="1">
        <v>56</v>
      </c>
      <c r="AZ227" s="6">
        <v>0.48214285714285715</v>
      </c>
      <c r="BA227" s="1">
        <v>23</v>
      </c>
      <c r="BB227" s="1">
        <v>56</v>
      </c>
      <c r="BC227" s="6">
        <v>0.4107142857142857</v>
      </c>
      <c r="BD227" s="1">
        <v>89</v>
      </c>
      <c r="BE227" s="1">
        <v>129</v>
      </c>
      <c r="BF227" s="6">
        <v>0.68992248062015504</v>
      </c>
      <c r="BG227" s="1">
        <v>66</v>
      </c>
      <c r="BH227" s="1">
        <v>129</v>
      </c>
      <c r="BI227" s="6">
        <v>0.51162790697674421</v>
      </c>
      <c r="BJ227" s="1">
        <v>58</v>
      </c>
      <c r="BK227" s="1">
        <v>129</v>
      </c>
      <c r="BL227" s="6">
        <v>0.44961240310077522</v>
      </c>
    </row>
    <row r="228" spans="1:64" hidden="1" x14ac:dyDescent="0.2">
      <c r="A228" s="2" t="s">
        <v>75</v>
      </c>
      <c r="B228" s="2" t="s">
        <v>76</v>
      </c>
      <c r="C228" s="2" t="s">
        <v>1178</v>
      </c>
      <c r="D228" s="2" t="s">
        <v>1179</v>
      </c>
      <c r="E228" s="2" t="str">
        <f t="shared" si="9"/>
        <v>zzzz</v>
      </c>
      <c r="F228" s="2">
        <f>IFERROR(VLOOKUP(C228,'[1]2017'!$C$2:$N$1876,11,FALSE),"")</f>
        <v>181</v>
      </c>
      <c r="G228" s="2">
        <f>IFERROR(VLOOKUP(C228,'[1]2017'!$C$2:$N$1876,12,FALSE),"")</f>
        <v>578</v>
      </c>
      <c r="H228" s="2">
        <f t="shared" si="10"/>
        <v>0.31314878892733566</v>
      </c>
      <c r="J228" s="12">
        <f t="shared" si="11"/>
        <v>1215</v>
      </c>
      <c r="AC228" s="1">
        <v>116</v>
      </c>
      <c r="AD228" s="1">
        <v>166</v>
      </c>
      <c r="AE228" s="6">
        <v>0.6987951807228916</v>
      </c>
      <c r="AF228" s="1">
        <v>117</v>
      </c>
      <c r="AG228" s="1">
        <v>166</v>
      </c>
      <c r="AH228" s="6">
        <v>0.70481927710843373</v>
      </c>
      <c r="AI228" s="1">
        <v>97</v>
      </c>
      <c r="AJ228" s="1">
        <v>165</v>
      </c>
      <c r="AK228" s="6">
        <v>0.58787878787878789</v>
      </c>
      <c r="AL228" s="1">
        <v>145</v>
      </c>
      <c r="AM228" s="1">
        <v>192</v>
      </c>
      <c r="AN228" s="6">
        <v>0.75520833333333337</v>
      </c>
      <c r="AO228" s="1">
        <v>109</v>
      </c>
      <c r="AP228" s="1">
        <v>191</v>
      </c>
      <c r="AQ228" s="6">
        <v>0.5706806282722513</v>
      </c>
      <c r="AR228" s="1">
        <v>106</v>
      </c>
      <c r="AS228" s="1">
        <v>191</v>
      </c>
      <c r="AT228" s="6">
        <v>0.55497382198952883</v>
      </c>
      <c r="AU228" s="1">
        <v>162</v>
      </c>
      <c r="AV228" s="1">
        <v>212</v>
      </c>
      <c r="AW228" s="6">
        <v>0.76415094339622647</v>
      </c>
      <c r="AX228" s="1">
        <v>133</v>
      </c>
      <c r="AY228" s="1">
        <v>211</v>
      </c>
      <c r="AZ228" s="6">
        <v>0.63033175355450233</v>
      </c>
      <c r="BA228" s="1">
        <v>128</v>
      </c>
      <c r="BB228" s="1">
        <v>211</v>
      </c>
      <c r="BC228" s="6">
        <v>0.60663507109004744</v>
      </c>
      <c r="BD228" s="1">
        <v>423</v>
      </c>
      <c r="BE228" s="1">
        <v>570</v>
      </c>
      <c r="BF228" s="6">
        <v>0.74210526315789471</v>
      </c>
      <c r="BG228" s="1">
        <v>359</v>
      </c>
      <c r="BH228" s="1">
        <v>568</v>
      </c>
      <c r="BI228" s="6">
        <v>0.63204225352112675</v>
      </c>
      <c r="BJ228" s="1">
        <v>331</v>
      </c>
      <c r="BK228" s="1">
        <v>567</v>
      </c>
      <c r="BL228" s="6">
        <v>0.58377425044091713</v>
      </c>
    </row>
    <row r="229" spans="1:64" x14ac:dyDescent="0.2">
      <c r="A229" s="2" t="s">
        <v>75</v>
      </c>
      <c r="B229" s="2" t="s">
        <v>76</v>
      </c>
      <c r="C229" s="2" t="s">
        <v>1180</v>
      </c>
      <c r="D229" s="2" t="s">
        <v>1181</v>
      </c>
      <c r="E229" s="2" t="str">
        <f t="shared" si="9"/>
        <v>Yorktown Elementary School</v>
      </c>
      <c r="F229" s="2">
        <f>IFERROR(VLOOKUP(C229,'[1]2017'!$C$2:$N$1876,11,FALSE),"")</f>
        <v>215</v>
      </c>
      <c r="G229" s="2">
        <f>IFERROR(VLOOKUP(C229,'[1]2017'!$C$2:$N$1876,12,FALSE),"")</f>
        <v>579</v>
      </c>
      <c r="H229" s="2">
        <f t="shared" si="10"/>
        <v>0.37132987910189985</v>
      </c>
      <c r="I229" s="6">
        <v>0.59900990099009899</v>
      </c>
      <c r="J229" s="12">
        <f t="shared" si="11"/>
        <v>480</v>
      </c>
      <c r="K229" s="1">
        <v>134</v>
      </c>
      <c r="L229" s="1">
        <v>190</v>
      </c>
      <c r="M229" s="6">
        <v>0.70526315789473681</v>
      </c>
      <c r="N229" s="1">
        <v>134</v>
      </c>
      <c r="O229" s="1">
        <v>189</v>
      </c>
      <c r="P229" s="6">
        <v>0.70899470899470896</v>
      </c>
      <c r="Q229" s="1">
        <v>112</v>
      </c>
      <c r="R229" s="1">
        <v>185</v>
      </c>
      <c r="S229" s="6">
        <v>0.60540540540540544</v>
      </c>
      <c r="T229" s="1">
        <v>108</v>
      </c>
      <c r="U229" s="1">
        <v>186</v>
      </c>
      <c r="V229" s="6">
        <v>0.58064516129032262</v>
      </c>
      <c r="W229" s="1">
        <v>117</v>
      </c>
      <c r="X229" s="1">
        <v>184</v>
      </c>
      <c r="Y229" s="6">
        <v>0.63586956521739135</v>
      </c>
      <c r="Z229" s="1">
        <v>93</v>
      </c>
      <c r="AA229" s="1">
        <v>183</v>
      </c>
      <c r="AB229" s="6">
        <v>0.50819672131147542</v>
      </c>
      <c r="BD229" s="1">
        <v>382</v>
      </c>
      <c r="BE229" s="1">
        <v>579</v>
      </c>
      <c r="BF229" s="6">
        <v>0.65975820379965455</v>
      </c>
      <c r="BG229" s="1">
        <v>384</v>
      </c>
      <c r="BH229" s="1">
        <v>579</v>
      </c>
      <c r="BI229" s="6">
        <v>0.66321243523316065</v>
      </c>
      <c r="BJ229" s="1">
        <v>326</v>
      </c>
      <c r="BK229" s="1">
        <v>570</v>
      </c>
      <c r="BL229" s="6">
        <v>0.57192982456140351</v>
      </c>
    </row>
    <row r="230" spans="1:64" hidden="1" x14ac:dyDescent="0.2">
      <c r="A230" s="2" t="s">
        <v>77</v>
      </c>
      <c r="B230" s="2" t="s">
        <v>78</v>
      </c>
      <c r="C230" s="2" t="s">
        <v>1182</v>
      </c>
      <c r="D230" s="2" t="s">
        <v>1183</v>
      </c>
      <c r="E230" s="2" t="str">
        <f t="shared" si="9"/>
        <v>zzzz</v>
      </c>
      <c r="F230" s="2">
        <f>IFERROR(VLOOKUP(C230,'[1]2017'!$C$2:$N$1876,11,FALSE),"")</f>
        <v>163</v>
      </c>
      <c r="G230" s="2">
        <f>IFERROR(VLOOKUP(C230,'[1]2017'!$C$2:$N$1876,12,FALSE),"")</f>
        <v>419</v>
      </c>
      <c r="H230" s="2">
        <f t="shared" si="10"/>
        <v>0.38902147971360385</v>
      </c>
      <c r="J230" s="12">
        <f t="shared" si="11"/>
        <v>1215</v>
      </c>
      <c r="AL230" s="1">
        <v>54</v>
      </c>
      <c r="AM230" s="1">
        <v>71</v>
      </c>
      <c r="AN230" s="6">
        <v>0.76056338028169013</v>
      </c>
      <c r="AO230" s="1">
        <v>55</v>
      </c>
      <c r="AP230" s="1">
        <v>71</v>
      </c>
      <c r="AQ230" s="6">
        <v>0.77464788732394363</v>
      </c>
      <c r="AR230" s="1">
        <v>50</v>
      </c>
      <c r="AS230" s="1">
        <v>71</v>
      </c>
      <c r="AT230" s="6">
        <v>0.70422535211267601</v>
      </c>
      <c r="AU230" s="1">
        <v>53</v>
      </c>
      <c r="AV230" s="1">
        <v>67</v>
      </c>
      <c r="AW230" s="6">
        <v>0.79104477611940294</v>
      </c>
      <c r="AX230" s="1">
        <v>53</v>
      </c>
      <c r="AY230" s="1">
        <v>67</v>
      </c>
      <c r="AZ230" s="6">
        <v>0.79104477611940294</v>
      </c>
      <c r="BA230" s="1">
        <v>46</v>
      </c>
      <c r="BB230" s="1">
        <v>67</v>
      </c>
      <c r="BC230" s="6">
        <v>0.68656716417910446</v>
      </c>
      <c r="BD230" s="1">
        <v>107</v>
      </c>
      <c r="BE230" s="1">
        <v>138</v>
      </c>
      <c r="BF230" s="6">
        <v>0.77536231884057971</v>
      </c>
      <c r="BG230" s="1">
        <v>108</v>
      </c>
      <c r="BH230" s="1">
        <v>138</v>
      </c>
      <c r="BI230" s="6">
        <v>0.78260869565217395</v>
      </c>
      <c r="BJ230" s="1">
        <v>96</v>
      </c>
      <c r="BK230" s="1">
        <v>138</v>
      </c>
      <c r="BL230" s="6">
        <v>0.69565217391304346</v>
      </c>
    </row>
    <row r="231" spans="1:64" x14ac:dyDescent="0.2">
      <c r="A231" s="2" t="s">
        <v>77</v>
      </c>
      <c r="B231" s="2" t="s">
        <v>78</v>
      </c>
      <c r="C231" s="2" t="s">
        <v>55</v>
      </c>
      <c r="D231" s="2" t="s">
        <v>1184</v>
      </c>
      <c r="E231" s="2" t="str">
        <f t="shared" si="9"/>
        <v>Daleville Elementary School</v>
      </c>
      <c r="F231" s="2">
        <f>IFERROR(VLOOKUP(C231,'[1]2017'!$C$2:$N$1876,11,FALSE),"")</f>
        <v>263</v>
      </c>
      <c r="G231" s="2">
        <f>IFERROR(VLOOKUP(C231,'[1]2017'!$C$2:$N$1876,12,FALSE),"")</f>
        <v>505</v>
      </c>
      <c r="H231" s="2">
        <f t="shared" si="10"/>
        <v>0.52079207920792081</v>
      </c>
      <c r="I231" s="6">
        <v>0.48</v>
      </c>
      <c r="J231" s="12">
        <f t="shared" si="11"/>
        <v>750</v>
      </c>
      <c r="K231" s="1">
        <v>37</v>
      </c>
      <c r="L231" s="1">
        <v>68</v>
      </c>
      <c r="M231" s="6">
        <v>0.54411764705882348</v>
      </c>
      <c r="N231" s="1">
        <v>30</v>
      </c>
      <c r="O231" s="1">
        <v>68</v>
      </c>
      <c r="P231" s="6">
        <v>0.44117647058823528</v>
      </c>
      <c r="Q231" s="1">
        <v>28</v>
      </c>
      <c r="R231" s="1">
        <v>68</v>
      </c>
      <c r="S231" s="6">
        <v>0.41176470588235292</v>
      </c>
      <c r="T231" s="1">
        <v>50</v>
      </c>
      <c r="U231" s="1">
        <v>78</v>
      </c>
      <c r="V231" s="6">
        <v>0.64102564102564108</v>
      </c>
      <c r="W231" s="1">
        <v>37</v>
      </c>
      <c r="X231" s="1">
        <v>78</v>
      </c>
      <c r="Y231" s="6">
        <v>0.47435897435897434</v>
      </c>
      <c r="Z231" s="1">
        <v>35</v>
      </c>
      <c r="AA231" s="1">
        <v>78</v>
      </c>
      <c r="AB231" s="6">
        <v>0.44871794871794873</v>
      </c>
      <c r="AC231" s="1">
        <v>45</v>
      </c>
      <c r="AD231" s="1">
        <v>73</v>
      </c>
      <c r="AE231" s="6">
        <v>0.61643835616438358</v>
      </c>
      <c r="AF231" s="1">
        <v>45</v>
      </c>
      <c r="AG231" s="1">
        <v>73</v>
      </c>
      <c r="AH231" s="6">
        <v>0.61643835616438358</v>
      </c>
      <c r="AI231" s="1">
        <v>38</v>
      </c>
      <c r="AJ231" s="1">
        <v>73</v>
      </c>
      <c r="AK231" s="6">
        <v>0.52054794520547942</v>
      </c>
      <c r="BD231" s="1">
        <v>193</v>
      </c>
      <c r="BE231" s="1">
        <v>294</v>
      </c>
      <c r="BF231" s="6">
        <v>0.65646258503401356</v>
      </c>
      <c r="BG231" s="1">
        <v>149</v>
      </c>
      <c r="BH231" s="1">
        <v>296</v>
      </c>
      <c r="BI231" s="6">
        <v>0.5033783783783784</v>
      </c>
      <c r="BJ231" s="1">
        <v>137</v>
      </c>
      <c r="BK231" s="1">
        <v>294</v>
      </c>
      <c r="BL231" s="6">
        <v>0.46598639455782315</v>
      </c>
    </row>
    <row r="232" spans="1:64" x14ac:dyDescent="0.2">
      <c r="A232" s="2" t="s">
        <v>79</v>
      </c>
      <c r="B232" s="2" t="s">
        <v>80</v>
      </c>
      <c r="C232" s="2" t="s">
        <v>1185</v>
      </c>
      <c r="D232" s="2" t="s">
        <v>1186</v>
      </c>
      <c r="E232" s="2" t="str">
        <f t="shared" si="9"/>
        <v>Storer Elementary School</v>
      </c>
      <c r="F232" s="2">
        <f>IFERROR(VLOOKUP(C232,'[1]2017'!$C$2:$N$1876,11,FALSE),"")</f>
        <v>119</v>
      </c>
      <c r="G232" s="2">
        <f>IFERROR(VLOOKUP(C232,'[1]2017'!$C$2:$N$1876,12,FALSE),"")</f>
        <v>260</v>
      </c>
      <c r="H232" s="2">
        <f t="shared" si="10"/>
        <v>0.45769230769230768</v>
      </c>
      <c r="I232" s="6">
        <v>0.55172413793103448</v>
      </c>
      <c r="J232" s="12">
        <f t="shared" si="11"/>
        <v>592</v>
      </c>
      <c r="K232" s="1">
        <v>18</v>
      </c>
      <c r="L232" s="1">
        <v>27</v>
      </c>
      <c r="M232" s="6">
        <v>0.66666666666666663</v>
      </c>
      <c r="N232" s="1">
        <v>21</v>
      </c>
      <c r="O232" s="1">
        <v>27</v>
      </c>
      <c r="P232" s="6">
        <v>0.77777777777777779</v>
      </c>
      <c r="Q232" s="1">
        <v>18</v>
      </c>
      <c r="R232" s="1">
        <v>27</v>
      </c>
      <c r="S232" s="6">
        <v>0.66666666666666663</v>
      </c>
      <c r="T232" s="1">
        <v>20</v>
      </c>
      <c r="U232" s="1">
        <v>28</v>
      </c>
      <c r="V232" s="6">
        <v>0.7142857142857143</v>
      </c>
      <c r="W232" s="1">
        <v>27</v>
      </c>
      <c r="X232" s="1">
        <v>28</v>
      </c>
      <c r="Y232" s="6">
        <v>0.9642857142857143</v>
      </c>
      <c r="Z232" s="1">
        <v>20</v>
      </c>
      <c r="AA232" s="1">
        <v>27</v>
      </c>
      <c r="AB232" s="6">
        <v>0.7407407407407407</v>
      </c>
      <c r="BD232" s="1">
        <v>57</v>
      </c>
      <c r="BE232" s="1">
        <v>84</v>
      </c>
      <c r="BF232" s="6">
        <v>0.6785714285714286</v>
      </c>
      <c r="BG232" s="1">
        <v>65</v>
      </c>
      <c r="BH232" s="1">
        <v>85</v>
      </c>
      <c r="BI232" s="6">
        <v>0.76470588235294112</v>
      </c>
      <c r="BJ232" s="1">
        <v>54</v>
      </c>
      <c r="BK232" s="1">
        <v>83</v>
      </c>
      <c r="BL232" s="6">
        <v>0.6506024096385542</v>
      </c>
    </row>
    <row r="233" spans="1:64" hidden="1" x14ac:dyDescent="0.2">
      <c r="A233" s="2" t="s">
        <v>79</v>
      </c>
      <c r="B233" s="2" t="s">
        <v>80</v>
      </c>
      <c r="C233" s="2" t="s">
        <v>1187</v>
      </c>
      <c r="D233" s="2" t="s">
        <v>909</v>
      </c>
      <c r="E233" s="2" t="str">
        <f t="shared" si="9"/>
        <v>zzzz</v>
      </c>
      <c r="F233" s="2">
        <f>IFERROR(VLOOKUP(C233,'[1]2017'!$C$2:$N$1876,11,FALSE),"")</f>
        <v>432</v>
      </c>
      <c r="G233" s="2">
        <f>IFERROR(VLOOKUP(C233,'[1]2017'!$C$2:$N$1876,12,FALSE),"")</f>
        <v>647</v>
      </c>
      <c r="H233" s="2">
        <f t="shared" si="10"/>
        <v>0.66769706336939727</v>
      </c>
      <c r="J233" s="12">
        <f t="shared" si="11"/>
        <v>1215</v>
      </c>
      <c r="AC233" s="1">
        <v>108</v>
      </c>
      <c r="AD233" s="1">
        <v>211</v>
      </c>
      <c r="AE233" s="6">
        <v>0.51184834123222744</v>
      </c>
      <c r="AF233" s="1">
        <v>112</v>
      </c>
      <c r="AG233" s="1">
        <v>212</v>
      </c>
      <c r="AH233" s="6">
        <v>0.52830188679245282</v>
      </c>
      <c r="AI233" s="1">
        <v>87</v>
      </c>
      <c r="AJ233" s="1">
        <v>211</v>
      </c>
      <c r="AK233" s="6">
        <v>0.41232227488151657</v>
      </c>
      <c r="AL233" s="1">
        <v>100</v>
      </c>
      <c r="AM233" s="1">
        <v>210</v>
      </c>
      <c r="AN233" s="6">
        <v>0.47619047619047616</v>
      </c>
      <c r="AO233" s="1">
        <v>84</v>
      </c>
      <c r="AP233" s="1">
        <v>211</v>
      </c>
      <c r="AQ233" s="6">
        <v>0.3981042654028436</v>
      </c>
      <c r="AR233" s="1">
        <v>74</v>
      </c>
      <c r="AS233" s="1">
        <v>210</v>
      </c>
      <c r="AT233" s="6">
        <v>0.35238095238095241</v>
      </c>
      <c r="AU233" s="1">
        <v>103</v>
      </c>
      <c r="AV233" s="1">
        <v>197</v>
      </c>
      <c r="AW233" s="6">
        <v>0.52284263959390864</v>
      </c>
      <c r="AX233" s="1">
        <v>71</v>
      </c>
      <c r="AY233" s="1">
        <v>198</v>
      </c>
      <c r="AZ233" s="6">
        <v>0.35858585858585856</v>
      </c>
      <c r="BA233" s="1">
        <v>66</v>
      </c>
      <c r="BB233" s="1">
        <v>197</v>
      </c>
      <c r="BC233" s="6">
        <v>0.3350253807106599</v>
      </c>
      <c r="BD233" s="1">
        <v>311</v>
      </c>
      <c r="BE233" s="1">
        <v>618</v>
      </c>
      <c r="BF233" s="6">
        <v>0.50323624595469252</v>
      </c>
      <c r="BG233" s="1">
        <v>267</v>
      </c>
      <c r="BH233" s="1">
        <v>621</v>
      </c>
      <c r="BI233" s="6">
        <v>0.42995169082125606</v>
      </c>
      <c r="BJ233" s="1">
        <v>227</v>
      </c>
      <c r="BK233" s="1">
        <v>618</v>
      </c>
      <c r="BL233" s="6">
        <v>0.3673139158576052</v>
      </c>
    </row>
    <row r="234" spans="1:64" hidden="1" x14ac:dyDescent="0.2">
      <c r="A234" s="2" t="s">
        <v>79</v>
      </c>
      <c r="B234" s="2" t="s">
        <v>80</v>
      </c>
      <c r="C234" s="2" t="s">
        <v>1188</v>
      </c>
      <c r="D234" s="2" t="s">
        <v>1189</v>
      </c>
      <c r="E234" s="2" t="str">
        <f t="shared" si="9"/>
        <v>zzzz</v>
      </c>
      <c r="F234" s="2">
        <f>IFERROR(VLOOKUP(C234,'[1]2017'!$C$2:$N$1876,11,FALSE),"")</f>
        <v>501</v>
      </c>
      <c r="G234" s="2">
        <f>IFERROR(VLOOKUP(C234,'[1]2017'!$C$2:$N$1876,12,FALSE),"")</f>
        <v>576</v>
      </c>
      <c r="H234" s="2">
        <f t="shared" si="10"/>
        <v>0.86979166666666663</v>
      </c>
      <c r="J234" s="12">
        <f t="shared" si="11"/>
        <v>1215</v>
      </c>
      <c r="AC234" s="1">
        <v>70</v>
      </c>
      <c r="AD234" s="1">
        <v>182</v>
      </c>
      <c r="AE234" s="6">
        <v>0.38461538461538464</v>
      </c>
      <c r="AF234" s="1">
        <v>64</v>
      </c>
      <c r="AG234" s="1">
        <v>171</v>
      </c>
      <c r="AH234" s="6">
        <v>0.3742690058479532</v>
      </c>
      <c r="AI234" s="1">
        <v>47</v>
      </c>
      <c r="AJ234" s="1">
        <v>170</v>
      </c>
      <c r="AK234" s="6">
        <v>0.27647058823529413</v>
      </c>
      <c r="AL234" s="1">
        <v>67</v>
      </c>
      <c r="AM234" s="1">
        <v>177</v>
      </c>
      <c r="AN234" s="6">
        <v>0.37853107344632769</v>
      </c>
      <c r="AO234" s="1">
        <v>45</v>
      </c>
      <c r="AP234" s="1">
        <v>177</v>
      </c>
      <c r="AQ234" s="6">
        <v>0.25423728813559321</v>
      </c>
      <c r="AR234" s="1">
        <v>37</v>
      </c>
      <c r="AS234" s="1">
        <v>177</v>
      </c>
      <c r="AT234" s="6">
        <v>0.20903954802259886</v>
      </c>
      <c r="AU234" s="1">
        <v>54</v>
      </c>
      <c r="AV234" s="1">
        <v>157</v>
      </c>
      <c r="AW234" s="6">
        <v>0.34394904458598724</v>
      </c>
      <c r="AX234" s="1">
        <v>69</v>
      </c>
      <c r="AY234" s="1">
        <v>156</v>
      </c>
      <c r="AZ234" s="6">
        <v>0.44230769230769229</v>
      </c>
      <c r="BA234" s="1">
        <v>49</v>
      </c>
      <c r="BB234" s="1">
        <v>155</v>
      </c>
      <c r="BC234" s="6">
        <v>0.31612903225806449</v>
      </c>
      <c r="BD234" s="1">
        <v>191</v>
      </c>
      <c r="BE234" s="1">
        <v>516</v>
      </c>
      <c r="BF234" s="6">
        <v>0.37015503875968991</v>
      </c>
      <c r="BG234" s="1">
        <v>178</v>
      </c>
      <c r="BH234" s="1">
        <v>504</v>
      </c>
      <c r="BI234" s="6">
        <v>0.3531746031746032</v>
      </c>
      <c r="BJ234" s="1">
        <v>133</v>
      </c>
      <c r="BK234" s="1">
        <v>502</v>
      </c>
      <c r="BL234" s="6">
        <v>0.26494023904382469</v>
      </c>
    </row>
    <row r="235" spans="1:64" x14ac:dyDescent="0.2">
      <c r="A235" s="2" t="s">
        <v>79</v>
      </c>
      <c r="B235" s="2" t="s">
        <v>80</v>
      </c>
      <c r="C235" s="2" t="s">
        <v>1190</v>
      </c>
      <c r="D235" s="2" t="s">
        <v>1191</v>
      </c>
      <c r="E235" s="2" t="str">
        <f t="shared" si="9"/>
        <v>Grissom Elementary School</v>
      </c>
      <c r="F235" s="2">
        <f>IFERROR(VLOOKUP(C235,'[1]2017'!$C$2:$N$1876,11,FALSE),"")</f>
        <v>316</v>
      </c>
      <c r="G235" s="2">
        <f>IFERROR(VLOOKUP(C235,'[1]2017'!$C$2:$N$1876,12,FALSE),"")</f>
        <v>343</v>
      </c>
      <c r="H235" s="2">
        <f t="shared" si="10"/>
        <v>0.92128279883381925</v>
      </c>
      <c r="I235" s="6">
        <v>0.12962962962962962</v>
      </c>
      <c r="J235" s="12">
        <f t="shared" si="11"/>
        <v>1184</v>
      </c>
      <c r="K235" s="1">
        <v>37</v>
      </c>
      <c r="L235" s="1">
        <v>58</v>
      </c>
      <c r="M235" s="6">
        <v>0.63793103448275867</v>
      </c>
      <c r="N235" s="1">
        <v>26</v>
      </c>
      <c r="O235" s="1">
        <v>58</v>
      </c>
      <c r="P235" s="6">
        <v>0.44827586206896552</v>
      </c>
      <c r="Q235" s="1">
        <v>22</v>
      </c>
      <c r="R235" s="1">
        <v>58</v>
      </c>
      <c r="S235" s="6">
        <v>0.37931034482758619</v>
      </c>
      <c r="T235" s="1">
        <v>18</v>
      </c>
      <c r="U235" s="1">
        <v>57</v>
      </c>
      <c r="V235" s="6">
        <v>0.31578947368421051</v>
      </c>
      <c r="W235" s="1">
        <v>26</v>
      </c>
      <c r="X235" s="1">
        <v>57</v>
      </c>
      <c r="Y235" s="6">
        <v>0.45614035087719296</v>
      </c>
      <c r="Z235" s="1">
        <v>16</v>
      </c>
      <c r="AA235" s="1">
        <v>57</v>
      </c>
      <c r="AB235" s="6">
        <v>0.2807017543859649</v>
      </c>
      <c r="BD235" s="1">
        <v>70</v>
      </c>
      <c r="BE235" s="1">
        <v>169</v>
      </c>
      <c r="BF235" s="6">
        <v>0.41420118343195267</v>
      </c>
      <c r="BG235" s="1">
        <v>66</v>
      </c>
      <c r="BH235" s="1">
        <v>171</v>
      </c>
      <c r="BI235" s="6">
        <v>0.38596491228070173</v>
      </c>
      <c r="BJ235" s="1">
        <v>45</v>
      </c>
      <c r="BK235" s="1">
        <v>169</v>
      </c>
      <c r="BL235" s="6">
        <v>0.26627218934911245</v>
      </c>
    </row>
    <row r="236" spans="1:64" x14ac:dyDescent="0.2">
      <c r="A236" s="2" t="s">
        <v>79</v>
      </c>
      <c r="B236" s="2" t="s">
        <v>80</v>
      </c>
      <c r="C236" s="2" t="s">
        <v>1192</v>
      </c>
      <c r="D236" s="2" t="s">
        <v>1193</v>
      </c>
      <c r="E236" s="2" t="str">
        <f t="shared" si="9"/>
        <v>South View Elementary School</v>
      </c>
      <c r="F236" s="2">
        <f>IFERROR(VLOOKUP(C236,'[1]2017'!$C$2:$N$1876,11,FALSE),"")</f>
        <v>382</v>
      </c>
      <c r="G236" s="2">
        <f>IFERROR(VLOOKUP(C236,'[1]2017'!$C$2:$N$1876,12,FALSE),"")</f>
        <v>421</v>
      </c>
      <c r="H236" s="2">
        <f t="shared" si="10"/>
        <v>0.90736342042755347</v>
      </c>
      <c r="I236" s="6">
        <v>0.28749999999999998</v>
      </c>
      <c r="J236" s="12">
        <f t="shared" si="11"/>
        <v>1056</v>
      </c>
      <c r="K236" s="1">
        <v>35</v>
      </c>
      <c r="L236" s="1">
        <v>68</v>
      </c>
      <c r="M236" s="6">
        <v>0.51470588235294112</v>
      </c>
      <c r="N236" s="1">
        <v>27</v>
      </c>
      <c r="O236" s="1">
        <v>69</v>
      </c>
      <c r="P236" s="6">
        <v>0.39130434782608697</v>
      </c>
      <c r="Q236" s="1">
        <v>26</v>
      </c>
      <c r="R236" s="1">
        <v>67</v>
      </c>
      <c r="S236" s="6">
        <v>0.38805970149253732</v>
      </c>
      <c r="T236" s="1">
        <v>32</v>
      </c>
      <c r="U236" s="1">
        <v>69</v>
      </c>
      <c r="V236" s="6">
        <v>0.46376811594202899</v>
      </c>
      <c r="W236" s="1">
        <v>45</v>
      </c>
      <c r="X236" s="1">
        <v>70</v>
      </c>
      <c r="Y236" s="6">
        <v>0.6428571428571429</v>
      </c>
      <c r="Z236" s="1">
        <v>27</v>
      </c>
      <c r="AA236" s="1">
        <v>69</v>
      </c>
      <c r="AB236" s="6">
        <v>0.39130434782608697</v>
      </c>
      <c r="BD236" s="1">
        <v>101</v>
      </c>
      <c r="BE236" s="1">
        <v>217</v>
      </c>
      <c r="BF236" s="6">
        <v>0.46543778801843316</v>
      </c>
      <c r="BG236" s="1">
        <v>99</v>
      </c>
      <c r="BH236" s="1">
        <v>222</v>
      </c>
      <c r="BI236" s="6">
        <v>0.44594594594594594</v>
      </c>
      <c r="BJ236" s="1">
        <v>76</v>
      </c>
      <c r="BK236" s="1">
        <v>216</v>
      </c>
      <c r="BL236" s="6">
        <v>0.35185185185185186</v>
      </c>
    </row>
    <row r="237" spans="1:64" x14ac:dyDescent="0.2">
      <c r="A237" s="2" t="s">
        <v>79</v>
      </c>
      <c r="B237" s="2" t="s">
        <v>80</v>
      </c>
      <c r="C237" s="2" t="s">
        <v>1194</v>
      </c>
      <c r="D237" s="2" t="s">
        <v>1195</v>
      </c>
      <c r="E237" s="2" t="str">
        <f t="shared" si="9"/>
        <v>Longfellow Elementary School</v>
      </c>
      <c r="F237" s="2">
        <f>IFERROR(VLOOKUP(C237,'[1]2017'!$C$2:$N$1876,11,FALSE),"")</f>
        <v>313</v>
      </c>
      <c r="G237" s="2">
        <f>IFERROR(VLOOKUP(C237,'[1]2017'!$C$2:$N$1876,12,FALSE),"")</f>
        <v>336</v>
      </c>
      <c r="H237" s="2">
        <f t="shared" si="10"/>
        <v>0.93154761904761907</v>
      </c>
      <c r="I237" s="6">
        <v>0.36956521739130432</v>
      </c>
      <c r="J237" s="12">
        <f t="shared" si="11"/>
        <v>951</v>
      </c>
      <c r="K237" s="1">
        <v>21</v>
      </c>
      <c r="L237" s="1">
        <v>44</v>
      </c>
      <c r="M237" s="6">
        <v>0.47727272727272729</v>
      </c>
      <c r="N237" s="1">
        <v>21</v>
      </c>
      <c r="O237" s="1">
        <v>44</v>
      </c>
      <c r="P237" s="6">
        <v>0.47727272727272729</v>
      </c>
      <c r="Q237" s="1">
        <v>15</v>
      </c>
      <c r="R237" s="1">
        <v>44</v>
      </c>
      <c r="S237" s="6">
        <v>0.34090909090909088</v>
      </c>
      <c r="T237" s="1">
        <v>24</v>
      </c>
      <c r="U237" s="1">
        <v>45</v>
      </c>
      <c r="V237" s="6">
        <v>0.53333333333333333</v>
      </c>
      <c r="W237" s="1">
        <v>29</v>
      </c>
      <c r="X237" s="1">
        <v>45</v>
      </c>
      <c r="Y237" s="6">
        <v>0.64444444444444449</v>
      </c>
      <c r="Z237" s="1">
        <v>17</v>
      </c>
      <c r="AA237" s="1">
        <v>45</v>
      </c>
      <c r="AB237" s="6">
        <v>0.37777777777777777</v>
      </c>
      <c r="BD237" s="1">
        <v>72</v>
      </c>
      <c r="BE237" s="1">
        <v>135</v>
      </c>
      <c r="BF237" s="6">
        <v>0.53333333333333333</v>
      </c>
      <c r="BG237" s="1">
        <v>69</v>
      </c>
      <c r="BH237" s="1">
        <v>135</v>
      </c>
      <c r="BI237" s="6">
        <v>0.51111111111111107</v>
      </c>
      <c r="BJ237" s="1">
        <v>49</v>
      </c>
      <c r="BK237" s="1">
        <v>135</v>
      </c>
      <c r="BL237" s="6">
        <v>0.36296296296296299</v>
      </c>
    </row>
    <row r="238" spans="1:64" x14ac:dyDescent="0.2">
      <c r="A238" s="2" t="s">
        <v>79</v>
      </c>
      <c r="B238" s="2" t="s">
        <v>80</v>
      </c>
      <c r="C238" s="2" t="s">
        <v>1196</v>
      </c>
      <c r="D238" s="2" t="s">
        <v>1197</v>
      </c>
      <c r="E238" s="2" t="str">
        <f t="shared" si="9"/>
        <v>Mitchell Elementary School</v>
      </c>
      <c r="F238" s="2">
        <f>IFERROR(VLOOKUP(C238,'[1]2017'!$C$2:$N$1876,11,FALSE),"")</f>
        <v>116</v>
      </c>
      <c r="G238" s="2">
        <f>IFERROR(VLOOKUP(C238,'[1]2017'!$C$2:$N$1876,12,FALSE),"")</f>
        <v>219</v>
      </c>
      <c r="H238" s="2">
        <f t="shared" si="10"/>
        <v>0.52968036529680362</v>
      </c>
      <c r="I238" s="6">
        <v>0.4642857142857143</v>
      </c>
      <c r="J238" s="12">
        <f t="shared" si="11"/>
        <v>786</v>
      </c>
      <c r="K238" s="1">
        <v>20</v>
      </c>
      <c r="L238" s="1">
        <v>29</v>
      </c>
      <c r="M238" s="6">
        <v>0.68965517241379315</v>
      </c>
      <c r="N238" s="1">
        <v>21</v>
      </c>
      <c r="O238" s="1">
        <v>30</v>
      </c>
      <c r="P238" s="6">
        <v>0.7</v>
      </c>
      <c r="Q238" s="1">
        <v>19</v>
      </c>
      <c r="R238" s="1">
        <v>29</v>
      </c>
      <c r="S238" s="6">
        <v>0.65517241379310343</v>
      </c>
      <c r="T238" s="1">
        <v>15</v>
      </c>
      <c r="U238" s="1">
        <v>25</v>
      </c>
      <c r="V238" s="6">
        <v>0.6</v>
      </c>
      <c r="W238" s="1">
        <v>19</v>
      </c>
      <c r="X238" s="1">
        <v>25</v>
      </c>
      <c r="Y238" s="6">
        <v>0.76</v>
      </c>
      <c r="Z238" s="1">
        <v>14</v>
      </c>
      <c r="AA238" s="1">
        <v>25</v>
      </c>
      <c r="AB238" s="6">
        <v>0.56000000000000005</v>
      </c>
      <c r="BD238" s="1">
        <v>53</v>
      </c>
      <c r="BE238" s="1">
        <v>82</v>
      </c>
      <c r="BF238" s="6">
        <v>0.64634146341463417</v>
      </c>
      <c r="BG238" s="1">
        <v>55</v>
      </c>
      <c r="BH238" s="1">
        <v>84</v>
      </c>
      <c r="BI238" s="6">
        <v>0.65476190476190477</v>
      </c>
      <c r="BJ238" s="1">
        <v>46</v>
      </c>
      <c r="BK238" s="1">
        <v>82</v>
      </c>
      <c r="BL238" s="6">
        <v>0.56097560975609762</v>
      </c>
    </row>
    <row r="239" spans="1:64" x14ac:dyDescent="0.2">
      <c r="A239" s="2" t="s">
        <v>79</v>
      </c>
      <c r="B239" s="2" t="s">
        <v>80</v>
      </c>
      <c r="C239" s="2" t="s">
        <v>1198</v>
      </c>
      <c r="D239" s="2" t="s">
        <v>1199</v>
      </c>
      <c r="E239" s="2" t="str">
        <f t="shared" si="9"/>
        <v>North View Elementary School</v>
      </c>
      <c r="F239" s="2">
        <f>IFERROR(VLOOKUP(C239,'[1]2017'!$C$2:$N$1876,11,FALSE),"")</f>
        <v>214</v>
      </c>
      <c r="G239" s="2">
        <f>IFERROR(VLOOKUP(C239,'[1]2017'!$C$2:$N$1876,12,FALSE),"")</f>
        <v>282</v>
      </c>
      <c r="H239" s="2">
        <f t="shared" si="10"/>
        <v>0.75886524822695034</v>
      </c>
      <c r="I239" s="6">
        <v>0.55319148936170215</v>
      </c>
      <c r="J239" s="12">
        <f t="shared" si="11"/>
        <v>587</v>
      </c>
      <c r="K239" s="1">
        <v>23</v>
      </c>
      <c r="L239" s="1">
        <v>40</v>
      </c>
      <c r="M239" s="6">
        <v>0.57499999999999996</v>
      </c>
      <c r="N239" s="1">
        <v>26</v>
      </c>
      <c r="O239" s="1">
        <v>40</v>
      </c>
      <c r="P239" s="6">
        <v>0.65</v>
      </c>
      <c r="Q239" s="1">
        <v>22</v>
      </c>
      <c r="R239" s="1">
        <v>40</v>
      </c>
      <c r="S239" s="6">
        <v>0.55000000000000004</v>
      </c>
      <c r="T239" s="1">
        <v>25</v>
      </c>
      <c r="U239" s="1">
        <v>43</v>
      </c>
      <c r="V239" s="6">
        <v>0.58139534883720934</v>
      </c>
      <c r="W239" s="1">
        <v>26</v>
      </c>
      <c r="X239" s="1">
        <v>44</v>
      </c>
      <c r="Y239" s="6">
        <v>0.59090909090909094</v>
      </c>
      <c r="Z239" s="1">
        <v>21</v>
      </c>
      <c r="AA239" s="1">
        <v>43</v>
      </c>
      <c r="AB239" s="6">
        <v>0.48837209302325579</v>
      </c>
      <c r="BD239" s="1">
        <v>83</v>
      </c>
      <c r="BE239" s="1">
        <v>130</v>
      </c>
      <c r="BF239" s="6">
        <v>0.63846153846153841</v>
      </c>
      <c r="BG239" s="1">
        <v>80</v>
      </c>
      <c r="BH239" s="1">
        <v>131</v>
      </c>
      <c r="BI239" s="6">
        <v>0.61068702290076338</v>
      </c>
      <c r="BJ239" s="1">
        <v>69</v>
      </c>
      <c r="BK239" s="1">
        <v>130</v>
      </c>
      <c r="BL239" s="6">
        <v>0.53076923076923077</v>
      </c>
    </row>
    <row r="240" spans="1:64" x14ac:dyDescent="0.2">
      <c r="A240" s="2" t="s">
        <v>79</v>
      </c>
      <c r="B240" s="2" t="s">
        <v>80</v>
      </c>
      <c r="C240" s="2" t="s">
        <v>1200</v>
      </c>
      <c r="D240" s="2" t="s">
        <v>1201</v>
      </c>
      <c r="E240" s="2" t="str">
        <f t="shared" si="9"/>
        <v>Sutton Elementary School</v>
      </c>
      <c r="F240" s="2">
        <f>IFERROR(VLOOKUP(C240,'[1]2017'!$C$2:$N$1876,11,FALSE),"")</f>
        <v>311</v>
      </c>
      <c r="G240" s="2">
        <f>IFERROR(VLOOKUP(C240,'[1]2017'!$C$2:$N$1876,12,FALSE),"")</f>
        <v>352</v>
      </c>
      <c r="H240" s="2">
        <f t="shared" si="10"/>
        <v>0.88352272727272729</v>
      </c>
      <c r="I240" s="6">
        <v>0.21666666666666667</v>
      </c>
      <c r="J240" s="12">
        <f t="shared" si="11"/>
        <v>1124</v>
      </c>
      <c r="K240" s="1">
        <v>27</v>
      </c>
      <c r="L240" s="1">
        <v>56</v>
      </c>
      <c r="M240" s="6">
        <v>0.48214285714285715</v>
      </c>
      <c r="N240" s="1">
        <v>20</v>
      </c>
      <c r="O240" s="1">
        <v>53</v>
      </c>
      <c r="P240" s="6">
        <v>0.37735849056603776</v>
      </c>
      <c r="Q240" s="1">
        <v>19</v>
      </c>
      <c r="R240" s="1">
        <v>51</v>
      </c>
      <c r="S240" s="6">
        <v>0.37254901960784315</v>
      </c>
      <c r="T240" s="1">
        <v>18</v>
      </c>
      <c r="U240" s="1">
        <v>47</v>
      </c>
      <c r="V240" s="6">
        <v>0.38297872340425532</v>
      </c>
      <c r="W240" s="1">
        <v>25</v>
      </c>
      <c r="X240" s="1">
        <v>46</v>
      </c>
      <c r="Y240" s="6">
        <v>0.54347826086956519</v>
      </c>
      <c r="Z240" s="1">
        <v>14</v>
      </c>
      <c r="AA240" s="1">
        <v>44</v>
      </c>
      <c r="AB240" s="6">
        <v>0.31818181818181818</v>
      </c>
      <c r="BD240" s="1">
        <v>66</v>
      </c>
      <c r="BE240" s="1">
        <v>166</v>
      </c>
      <c r="BF240" s="6">
        <v>0.39759036144578314</v>
      </c>
      <c r="BG240" s="1">
        <v>62</v>
      </c>
      <c r="BH240" s="1">
        <v>159</v>
      </c>
      <c r="BI240" s="6">
        <v>0.38993710691823902</v>
      </c>
      <c r="BJ240" s="1">
        <v>46</v>
      </c>
      <c r="BK240" s="1">
        <v>155</v>
      </c>
      <c r="BL240" s="6">
        <v>0.29677419354838708</v>
      </c>
    </row>
    <row r="241" spans="1:64" hidden="1" x14ac:dyDescent="0.2">
      <c r="A241" s="2" t="s">
        <v>79</v>
      </c>
      <c r="B241" s="2" t="s">
        <v>80</v>
      </c>
      <c r="C241" s="2" t="s">
        <v>1202</v>
      </c>
      <c r="D241" s="2" t="s">
        <v>1203</v>
      </c>
      <c r="E241" s="2" t="str">
        <f t="shared" si="9"/>
        <v>zzzz</v>
      </c>
      <c r="F241" s="2">
        <f>IFERROR(VLOOKUP(C241,'[1]2017'!$C$2:$N$1876,11,FALSE),"")</f>
        <v>270</v>
      </c>
      <c r="G241" s="2">
        <f>IFERROR(VLOOKUP(C241,'[1]2017'!$C$2:$N$1876,12,FALSE),"")</f>
        <v>413</v>
      </c>
      <c r="H241" s="2">
        <f t="shared" si="10"/>
        <v>0.65375302663438262</v>
      </c>
      <c r="I241" s="6">
        <v>0.53968253968253965</v>
      </c>
      <c r="J241" s="12">
        <f t="shared" si="11"/>
        <v>609</v>
      </c>
      <c r="K241" s="1">
        <v>45</v>
      </c>
      <c r="L241" s="1">
        <v>72</v>
      </c>
      <c r="M241" s="6">
        <v>0.625</v>
      </c>
      <c r="N241" s="1">
        <v>45</v>
      </c>
      <c r="O241" s="1">
        <v>74</v>
      </c>
      <c r="P241" s="6">
        <v>0.60810810810810811</v>
      </c>
      <c r="Q241" s="1">
        <v>39</v>
      </c>
      <c r="R241" s="1">
        <v>72</v>
      </c>
      <c r="S241" s="6">
        <v>0.54166666666666663</v>
      </c>
      <c r="T241" s="1">
        <v>45</v>
      </c>
      <c r="U241" s="1">
        <v>69</v>
      </c>
      <c r="V241" s="6">
        <v>0.65217391304347827</v>
      </c>
      <c r="W241" s="1">
        <v>43</v>
      </c>
      <c r="X241" s="1">
        <v>73</v>
      </c>
      <c r="Y241" s="6">
        <v>0.58904109589041098</v>
      </c>
      <c r="Z241" s="1">
        <v>37</v>
      </c>
      <c r="AA241" s="1">
        <v>69</v>
      </c>
      <c r="AB241" s="6">
        <v>0.53623188405797106</v>
      </c>
      <c r="BD241" s="1">
        <v>136</v>
      </c>
      <c r="BE241" s="1">
        <v>204</v>
      </c>
      <c r="BF241" s="6">
        <v>0.66666666666666663</v>
      </c>
      <c r="BG241" s="1">
        <v>122</v>
      </c>
      <c r="BH241" s="1">
        <v>210</v>
      </c>
      <c r="BI241" s="6">
        <v>0.580952380952381</v>
      </c>
      <c r="BJ241" s="1">
        <v>110</v>
      </c>
      <c r="BK241" s="1">
        <v>204</v>
      </c>
      <c r="BL241" s="6">
        <v>0.53921568627450978</v>
      </c>
    </row>
    <row r="242" spans="1:64" x14ac:dyDescent="0.2">
      <c r="A242" s="2" t="s">
        <v>79</v>
      </c>
      <c r="B242" s="2" t="s">
        <v>80</v>
      </c>
      <c r="C242" s="2" t="s">
        <v>1204</v>
      </c>
      <c r="D242" s="2" t="s">
        <v>1205</v>
      </c>
      <c r="E242" s="2" t="str">
        <f t="shared" si="9"/>
        <v>West View Elementary School</v>
      </c>
      <c r="F242" s="2">
        <f>IFERROR(VLOOKUP(C242,'[1]2017'!$C$2:$N$1876,11,FALSE),"")</f>
        <v>157</v>
      </c>
      <c r="G242" s="2">
        <f>IFERROR(VLOOKUP(C242,'[1]2017'!$C$2:$N$1876,12,FALSE),"")</f>
        <v>248</v>
      </c>
      <c r="H242" s="2">
        <f t="shared" si="10"/>
        <v>0.63306451612903225</v>
      </c>
      <c r="I242" s="6">
        <v>0.46938775510204084</v>
      </c>
      <c r="J242" s="12">
        <f t="shared" si="11"/>
        <v>777</v>
      </c>
      <c r="K242" s="1">
        <v>23</v>
      </c>
      <c r="L242" s="1">
        <v>34</v>
      </c>
      <c r="M242" s="6">
        <v>0.67647058823529416</v>
      </c>
      <c r="N242" s="1">
        <v>17</v>
      </c>
      <c r="O242" s="1">
        <v>34</v>
      </c>
      <c r="P242" s="6">
        <v>0.5</v>
      </c>
      <c r="Q242" s="1">
        <v>15</v>
      </c>
      <c r="R242" s="1">
        <v>34</v>
      </c>
      <c r="S242" s="6">
        <v>0.44117647058823528</v>
      </c>
      <c r="T242" s="1">
        <v>20</v>
      </c>
      <c r="U242" s="1">
        <v>32</v>
      </c>
      <c r="V242" s="6">
        <v>0.625</v>
      </c>
      <c r="W242" s="1">
        <v>24</v>
      </c>
      <c r="X242" s="1">
        <v>32</v>
      </c>
      <c r="Y242" s="6">
        <v>0.75</v>
      </c>
      <c r="Z242" s="1">
        <v>16</v>
      </c>
      <c r="AA242" s="1">
        <v>32</v>
      </c>
      <c r="AB242" s="6">
        <v>0.5</v>
      </c>
      <c r="BD242" s="1">
        <v>80</v>
      </c>
      <c r="BE242" s="1">
        <v>115</v>
      </c>
      <c r="BF242" s="6">
        <v>0.69565217391304346</v>
      </c>
      <c r="BG242" s="1">
        <v>67</v>
      </c>
      <c r="BH242" s="1">
        <v>115</v>
      </c>
      <c r="BI242" s="6">
        <v>0.58260869565217388</v>
      </c>
      <c r="BJ242" s="1">
        <v>54</v>
      </c>
      <c r="BK242" s="1">
        <v>115</v>
      </c>
      <c r="BL242" s="6">
        <v>0.46956521739130436</v>
      </c>
    </row>
    <row r="243" spans="1:64" x14ac:dyDescent="0.2">
      <c r="A243" s="2" t="s">
        <v>81</v>
      </c>
      <c r="B243" s="2" t="s">
        <v>82</v>
      </c>
      <c r="C243" s="2" t="s">
        <v>1206</v>
      </c>
      <c r="D243" s="2" t="s">
        <v>1207</v>
      </c>
      <c r="E243" s="2" t="str">
        <f t="shared" si="9"/>
        <v>Celestine Elementary School</v>
      </c>
      <c r="F243" s="2">
        <f>IFERROR(VLOOKUP(C243,'[1]2017'!$C$2:$N$1876,11,FALSE),"")</f>
        <v>8</v>
      </c>
      <c r="G243" s="2">
        <f>IFERROR(VLOOKUP(C243,'[1]2017'!$C$2:$N$1876,12,FALSE),"")</f>
        <v>89</v>
      </c>
      <c r="H243" s="2">
        <f t="shared" si="10"/>
        <v>8.98876404494382E-2</v>
      </c>
      <c r="I243" s="6">
        <v>0.8</v>
      </c>
      <c r="J243" s="12">
        <f t="shared" si="11"/>
        <v>110</v>
      </c>
      <c r="K243" s="1">
        <v>17</v>
      </c>
      <c r="L243" s="1">
        <v>20</v>
      </c>
      <c r="M243" s="6">
        <v>0.85</v>
      </c>
      <c r="N243" s="1">
        <v>18</v>
      </c>
      <c r="O243" s="1">
        <v>20</v>
      </c>
      <c r="P243" s="6">
        <v>0.9</v>
      </c>
      <c r="Q243" s="1">
        <v>17</v>
      </c>
      <c r="R243" s="1">
        <v>20</v>
      </c>
      <c r="S243" s="6">
        <v>0.85</v>
      </c>
      <c r="BD243" s="1">
        <v>34</v>
      </c>
      <c r="BE243" s="1">
        <v>40</v>
      </c>
      <c r="BF243" s="6">
        <v>0.85</v>
      </c>
      <c r="BG243" s="1">
        <v>37</v>
      </c>
      <c r="BH243" s="1">
        <v>40</v>
      </c>
      <c r="BI243" s="6">
        <v>0.92500000000000004</v>
      </c>
      <c r="BJ243" s="1">
        <v>33</v>
      </c>
      <c r="BK243" s="1">
        <v>40</v>
      </c>
      <c r="BL243" s="6">
        <v>0.82499999999999996</v>
      </c>
    </row>
    <row r="244" spans="1:64" hidden="1" x14ac:dyDescent="0.2">
      <c r="A244" s="2" t="s">
        <v>81</v>
      </c>
      <c r="B244" s="2" t="s">
        <v>82</v>
      </c>
      <c r="C244" s="2" t="s">
        <v>1208</v>
      </c>
      <c r="D244" s="2" t="s">
        <v>1209</v>
      </c>
      <c r="E244" s="2" t="str">
        <f t="shared" si="9"/>
        <v>zzzz</v>
      </c>
      <c r="F244" s="2">
        <f>IFERROR(VLOOKUP(C244,'[1]2017'!$C$2:$N$1876,11,FALSE),"")</f>
        <v>63</v>
      </c>
      <c r="G244" s="2">
        <f>IFERROR(VLOOKUP(C244,'[1]2017'!$C$2:$N$1876,12,FALSE),"")</f>
        <v>271</v>
      </c>
      <c r="H244" s="2">
        <f t="shared" si="10"/>
        <v>0.23247232472324722</v>
      </c>
      <c r="J244" s="12">
        <f t="shared" si="11"/>
        <v>1215</v>
      </c>
      <c r="T244" s="1">
        <v>39</v>
      </c>
      <c r="U244" s="1">
        <v>66</v>
      </c>
      <c r="V244" s="6">
        <v>0.59090909090909094</v>
      </c>
      <c r="W244" s="1">
        <v>48</v>
      </c>
      <c r="X244" s="1">
        <v>66</v>
      </c>
      <c r="Y244" s="6">
        <v>0.72727272727272729</v>
      </c>
      <c r="Z244" s="1">
        <v>36</v>
      </c>
      <c r="AA244" s="1">
        <v>66</v>
      </c>
      <c r="AB244" s="6">
        <v>0.54545454545454541</v>
      </c>
      <c r="AC244" s="1">
        <v>53</v>
      </c>
      <c r="AD244" s="1">
        <v>65</v>
      </c>
      <c r="AE244" s="6">
        <v>0.81538461538461537</v>
      </c>
      <c r="AF244" s="1">
        <v>55</v>
      </c>
      <c r="AG244" s="1">
        <v>65</v>
      </c>
      <c r="AH244" s="6">
        <v>0.84615384615384615</v>
      </c>
      <c r="AI244" s="1">
        <v>48</v>
      </c>
      <c r="AJ244" s="1">
        <v>65</v>
      </c>
      <c r="AK244" s="6">
        <v>0.7384615384615385</v>
      </c>
      <c r="AL244" s="1">
        <v>50</v>
      </c>
      <c r="AM244" s="1">
        <v>72</v>
      </c>
      <c r="AN244" s="6">
        <v>0.69444444444444442</v>
      </c>
      <c r="AO244" s="1">
        <v>50</v>
      </c>
      <c r="AP244" s="1">
        <v>72</v>
      </c>
      <c r="AQ244" s="6">
        <v>0.69444444444444442</v>
      </c>
      <c r="AR244" s="1">
        <v>43</v>
      </c>
      <c r="AS244" s="1">
        <v>72</v>
      </c>
      <c r="AT244" s="6">
        <v>0.59722222222222221</v>
      </c>
      <c r="AU244" s="1">
        <v>46</v>
      </c>
      <c r="AV244" s="1">
        <v>63</v>
      </c>
      <c r="AW244" s="6">
        <v>0.73015873015873012</v>
      </c>
      <c r="AX244" s="1">
        <v>52</v>
      </c>
      <c r="AY244" s="1">
        <v>64</v>
      </c>
      <c r="AZ244" s="6">
        <v>0.8125</v>
      </c>
      <c r="BA244" s="1">
        <v>43</v>
      </c>
      <c r="BB244" s="1">
        <v>63</v>
      </c>
      <c r="BC244" s="6">
        <v>0.68253968253968256</v>
      </c>
      <c r="BD244" s="1">
        <v>188</v>
      </c>
      <c r="BE244" s="1">
        <v>266</v>
      </c>
      <c r="BF244" s="6">
        <v>0.70676691729323304</v>
      </c>
      <c r="BG244" s="1">
        <v>205</v>
      </c>
      <c r="BH244" s="1">
        <v>267</v>
      </c>
      <c r="BI244" s="6">
        <v>0.76779026217228463</v>
      </c>
      <c r="BJ244" s="1">
        <v>170</v>
      </c>
      <c r="BK244" s="1">
        <v>266</v>
      </c>
      <c r="BL244" s="6">
        <v>0.63909774436090228</v>
      </c>
    </row>
    <row r="245" spans="1:64" x14ac:dyDescent="0.2">
      <c r="A245" s="2" t="s">
        <v>81</v>
      </c>
      <c r="B245" s="2" t="s">
        <v>82</v>
      </c>
      <c r="C245" s="2" t="s">
        <v>1210</v>
      </c>
      <c r="D245" s="2" t="s">
        <v>1211</v>
      </c>
      <c r="E245" s="2" t="str">
        <f t="shared" si="9"/>
        <v>Dubois Elementary School</v>
      </c>
      <c r="F245" s="2">
        <f>IFERROR(VLOOKUP(C245,'[1]2017'!$C$2:$N$1876,11,FALSE),"")</f>
        <v>76</v>
      </c>
      <c r="G245" s="2">
        <f>IFERROR(VLOOKUP(C245,'[1]2017'!$C$2:$N$1876,12,FALSE),"")</f>
        <v>297</v>
      </c>
      <c r="H245" s="2">
        <f t="shared" si="10"/>
        <v>0.25589225589225589</v>
      </c>
      <c r="I245" s="6">
        <v>0.68571428571428572</v>
      </c>
      <c r="J245" s="12">
        <f t="shared" si="11"/>
        <v>291</v>
      </c>
      <c r="K245" s="1">
        <v>33</v>
      </c>
      <c r="L245" s="1">
        <v>47</v>
      </c>
      <c r="M245" s="6">
        <v>0.7021276595744681</v>
      </c>
      <c r="N245" s="1">
        <v>37</v>
      </c>
      <c r="O245" s="1">
        <v>47</v>
      </c>
      <c r="P245" s="6">
        <v>0.78723404255319152</v>
      </c>
      <c r="Q245" s="1">
        <v>31</v>
      </c>
      <c r="R245" s="1">
        <v>47</v>
      </c>
      <c r="S245" s="6">
        <v>0.65957446808510634</v>
      </c>
      <c r="BD245" s="1">
        <v>58</v>
      </c>
      <c r="BE245" s="1">
        <v>82</v>
      </c>
      <c r="BF245" s="6">
        <v>0.70731707317073167</v>
      </c>
      <c r="BG245" s="1">
        <v>65</v>
      </c>
      <c r="BH245" s="1">
        <v>82</v>
      </c>
      <c r="BI245" s="6">
        <v>0.79268292682926833</v>
      </c>
      <c r="BJ245" s="1">
        <v>55</v>
      </c>
      <c r="BK245" s="1">
        <v>82</v>
      </c>
      <c r="BL245" s="6">
        <v>0.67073170731707321</v>
      </c>
    </row>
    <row r="246" spans="1:64" x14ac:dyDescent="0.2">
      <c r="A246" s="2" t="s">
        <v>83</v>
      </c>
      <c r="B246" s="2" t="s">
        <v>84</v>
      </c>
      <c r="C246" s="2" t="s">
        <v>1212</v>
      </c>
      <c r="D246" s="2" t="s">
        <v>1213</v>
      </c>
      <c r="E246" s="2" t="str">
        <f t="shared" si="9"/>
        <v>Pine Ridge Elementary School</v>
      </c>
      <c r="F246" s="2">
        <f>IFERROR(VLOOKUP(C246,'[1]2017'!$C$2:$N$1876,11,FALSE),"")</f>
        <v>71</v>
      </c>
      <c r="G246" s="2">
        <f>IFERROR(VLOOKUP(C246,'[1]2017'!$C$2:$N$1876,12,FALSE),"")</f>
        <v>221</v>
      </c>
      <c r="H246" s="2">
        <f t="shared" si="10"/>
        <v>0.32126696832579188</v>
      </c>
      <c r="I246" s="6">
        <v>0.82499999999999996</v>
      </c>
      <c r="J246" s="12">
        <f t="shared" si="11"/>
        <v>87</v>
      </c>
      <c r="K246" s="1">
        <v>34</v>
      </c>
      <c r="L246" s="1">
        <v>43</v>
      </c>
      <c r="M246" s="6">
        <v>0.79069767441860461</v>
      </c>
      <c r="N246" s="1">
        <v>35</v>
      </c>
      <c r="O246" s="1">
        <v>43</v>
      </c>
      <c r="P246" s="6">
        <v>0.81395348837209303</v>
      </c>
      <c r="Q246" s="1">
        <v>31</v>
      </c>
      <c r="R246" s="1">
        <v>43</v>
      </c>
      <c r="S246" s="6">
        <v>0.72093023255813948</v>
      </c>
      <c r="BD246" s="1">
        <v>69</v>
      </c>
      <c r="BE246" s="1">
        <v>84</v>
      </c>
      <c r="BF246" s="6">
        <v>0.8214285714285714</v>
      </c>
      <c r="BG246" s="1">
        <v>69</v>
      </c>
      <c r="BH246" s="1">
        <v>84</v>
      </c>
      <c r="BI246" s="6">
        <v>0.8214285714285714</v>
      </c>
      <c r="BJ246" s="1">
        <v>64</v>
      </c>
      <c r="BK246" s="1">
        <v>83</v>
      </c>
      <c r="BL246" s="6">
        <v>0.77108433734939763</v>
      </c>
    </row>
    <row r="247" spans="1:64" x14ac:dyDescent="0.2">
      <c r="A247" s="2" t="s">
        <v>83</v>
      </c>
      <c r="B247" s="2" t="s">
        <v>84</v>
      </c>
      <c r="C247" s="2" t="s">
        <v>1214</v>
      </c>
      <c r="D247" s="2" t="s">
        <v>1215</v>
      </c>
      <c r="E247" s="2" t="str">
        <f t="shared" si="9"/>
        <v>Ferdinand Elementary School</v>
      </c>
      <c r="F247" s="2">
        <f>IFERROR(VLOOKUP(C247,'[1]2017'!$C$2:$N$1876,11,FALSE),"")</f>
        <v>63</v>
      </c>
      <c r="G247" s="2">
        <f>IFERROR(VLOOKUP(C247,'[1]2017'!$C$2:$N$1876,12,FALSE),"")</f>
        <v>292</v>
      </c>
      <c r="H247" s="2">
        <f t="shared" si="10"/>
        <v>0.21575342465753425</v>
      </c>
      <c r="I247" s="6">
        <v>0.875</v>
      </c>
      <c r="J247" s="12">
        <f t="shared" si="11"/>
        <v>37</v>
      </c>
      <c r="K247" s="1">
        <v>68</v>
      </c>
      <c r="L247" s="1">
        <v>74</v>
      </c>
      <c r="M247" s="6">
        <v>0.91891891891891897</v>
      </c>
      <c r="N247" s="1">
        <v>72</v>
      </c>
      <c r="O247" s="1">
        <v>74</v>
      </c>
      <c r="P247" s="6">
        <v>0.97297297297297303</v>
      </c>
      <c r="Q247" s="1">
        <v>68</v>
      </c>
      <c r="R247" s="1">
        <v>74</v>
      </c>
      <c r="S247" s="6">
        <v>0.91891891891891897</v>
      </c>
      <c r="BD247" s="1">
        <v>120</v>
      </c>
      <c r="BE247" s="1">
        <v>130</v>
      </c>
      <c r="BF247" s="6">
        <v>0.92307692307692313</v>
      </c>
      <c r="BG247" s="1">
        <v>122</v>
      </c>
      <c r="BH247" s="1">
        <v>130</v>
      </c>
      <c r="BI247" s="6">
        <v>0.93846153846153846</v>
      </c>
      <c r="BJ247" s="1">
        <v>117</v>
      </c>
      <c r="BK247" s="1">
        <v>130</v>
      </c>
      <c r="BL247" s="6">
        <v>0.9</v>
      </c>
    </row>
    <row r="248" spans="1:64" hidden="1" x14ac:dyDescent="0.2">
      <c r="A248" s="2" t="s">
        <v>83</v>
      </c>
      <c r="B248" s="2" t="s">
        <v>84</v>
      </c>
      <c r="C248" s="2" t="s">
        <v>1216</v>
      </c>
      <c r="D248" s="2" t="s">
        <v>1217</v>
      </c>
      <c r="E248" s="2" t="str">
        <f t="shared" si="9"/>
        <v>zzzz</v>
      </c>
      <c r="F248" s="2">
        <f>IFERROR(VLOOKUP(C248,'[1]2017'!$C$2:$N$1876,11,FALSE),"")</f>
        <v>116</v>
      </c>
      <c r="G248" s="2">
        <f>IFERROR(VLOOKUP(C248,'[1]2017'!$C$2:$N$1876,12,FALSE),"")</f>
        <v>597</v>
      </c>
      <c r="H248" s="2">
        <f t="shared" si="10"/>
        <v>0.19430485762144054</v>
      </c>
      <c r="J248" s="12">
        <f t="shared" si="11"/>
        <v>1215</v>
      </c>
      <c r="AL248" s="1">
        <v>90</v>
      </c>
      <c r="AM248" s="1">
        <v>108</v>
      </c>
      <c r="AN248" s="6">
        <v>0.83333333333333337</v>
      </c>
      <c r="AO248" s="1">
        <v>76</v>
      </c>
      <c r="AP248" s="1">
        <v>108</v>
      </c>
      <c r="AQ248" s="6">
        <v>0.70370370370370372</v>
      </c>
      <c r="AR248" s="1">
        <v>72</v>
      </c>
      <c r="AS248" s="1">
        <v>108</v>
      </c>
      <c r="AT248" s="6">
        <v>0.66666666666666663</v>
      </c>
      <c r="AU248" s="1">
        <v>67</v>
      </c>
      <c r="AV248" s="1">
        <v>92</v>
      </c>
      <c r="AW248" s="6">
        <v>0.72826086956521741</v>
      </c>
      <c r="AX248" s="1">
        <v>60</v>
      </c>
      <c r="AY248" s="1">
        <v>91</v>
      </c>
      <c r="AZ248" s="6">
        <v>0.65934065934065933</v>
      </c>
      <c r="BA248" s="1">
        <v>55</v>
      </c>
      <c r="BB248" s="1">
        <v>91</v>
      </c>
      <c r="BC248" s="6">
        <v>0.60439560439560436</v>
      </c>
      <c r="BD248" s="1">
        <v>157</v>
      </c>
      <c r="BE248" s="1">
        <v>200</v>
      </c>
      <c r="BF248" s="6">
        <v>0.78500000000000003</v>
      </c>
      <c r="BG248" s="1">
        <v>136</v>
      </c>
      <c r="BH248" s="1">
        <v>199</v>
      </c>
      <c r="BI248" s="6">
        <v>0.68341708542713564</v>
      </c>
      <c r="BJ248" s="1">
        <v>127</v>
      </c>
      <c r="BK248" s="1">
        <v>199</v>
      </c>
      <c r="BL248" s="6">
        <v>0.63819095477386933</v>
      </c>
    </row>
    <row r="249" spans="1:64" hidden="1" x14ac:dyDescent="0.2">
      <c r="A249" s="2" t="s">
        <v>83</v>
      </c>
      <c r="B249" s="2" t="s">
        <v>84</v>
      </c>
      <c r="C249" s="2" t="s">
        <v>1218</v>
      </c>
      <c r="D249" s="2" t="s">
        <v>1219</v>
      </c>
      <c r="E249" s="2" t="str">
        <f t="shared" si="9"/>
        <v>zzzz</v>
      </c>
      <c r="F249" s="2">
        <f>IFERROR(VLOOKUP(C249,'[1]2017'!$C$2:$N$1876,11,FALSE),"")</f>
        <v>38</v>
      </c>
      <c r="G249" s="2">
        <f>IFERROR(VLOOKUP(C249,'[1]2017'!$C$2:$N$1876,12,FALSE),"")</f>
        <v>174</v>
      </c>
      <c r="H249" s="2">
        <f t="shared" si="10"/>
        <v>0.21839080459770116</v>
      </c>
      <c r="J249" s="12">
        <f t="shared" si="11"/>
        <v>1215</v>
      </c>
      <c r="T249" s="1">
        <v>66</v>
      </c>
      <c r="U249" s="1">
        <v>82</v>
      </c>
      <c r="V249" s="6">
        <v>0.80487804878048785</v>
      </c>
      <c r="W249" s="1">
        <v>79</v>
      </c>
      <c r="X249" s="1">
        <v>82</v>
      </c>
      <c r="Y249" s="6">
        <v>0.96341463414634143</v>
      </c>
      <c r="Z249" s="1">
        <v>66</v>
      </c>
      <c r="AA249" s="1">
        <v>82</v>
      </c>
      <c r="AB249" s="6">
        <v>0.80487804878048785</v>
      </c>
      <c r="AC249" s="1">
        <v>80</v>
      </c>
      <c r="AD249" s="1">
        <v>94</v>
      </c>
      <c r="AE249" s="6">
        <v>0.85106382978723405</v>
      </c>
      <c r="AF249" s="1">
        <v>77</v>
      </c>
      <c r="AG249" s="1">
        <v>94</v>
      </c>
      <c r="AH249" s="6">
        <v>0.81914893617021278</v>
      </c>
      <c r="AI249" s="1">
        <v>72</v>
      </c>
      <c r="AJ249" s="1">
        <v>94</v>
      </c>
      <c r="AK249" s="6">
        <v>0.76595744680851063</v>
      </c>
      <c r="BD249" s="1">
        <v>146</v>
      </c>
      <c r="BE249" s="1">
        <v>176</v>
      </c>
      <c r="BF249" s="6">
        <v>0.82954545454545459</v>
      </c>
      <c r="BG249" s="1">
        <v>156</v>
      </c>
      <c r="BH249" s="1">
        <v>176</v>
      </c>
      <c r="BI249" s="6">
        <v>0.88636363636363635</v>
      </c>
      <c r="BJ249" s="1">
        <v>138</v>
      </c>
      <c r="BK249" s="1">
        <v>176</v>
      </c>
      <c r="BL249" s="6">
        <v>0.78409090909090906</v>
      </c>
    </row>
    <row r="250" spans="1:64" x14ac:dyDescent="0.2">
      <c r="A250" s="2" t="s">
        <v>85</v>
      </c>
      <c r="B250" s="2" t="s">
        <v>86</v>
      </c>
      <c r="C250" s="2" t="s">
        <v>1220</v>
      </c>
      <c r="D250" s="2" t="s">
        <v>1221</v>
      </c>
      <c r="E250" s="2" t="str">
        <f t="shared" si="9"/>
        <v>Holland Elementary School</v>
      </c>
      <c r="F250" s="2">
        <f>IFERROR(VLOOKUP(C250,'[1]2017'!$C$2:$N$1876,11,FALSE),"")</f>
        <v>57</v>
      </c>
      <c r="G250" s="2">
        <f>IFERROR(VLOOKUP(C250,'[1]2017'!$C$2:$N$1876,12,FALSE),"")</f>
        <v>186</v>
      </c>
      <c r="H250" s="2">
        <f t="shared" si="10"/>
        <v>0.30645161290322581</v>
      </c>
      <c r="I250" s="6">
        <v>0.9642857142857143</v>
      </c>
      <c r="J250" s="12">
        <f t="shared" si="11"/>
        <v>7</v>
      </c>
      <c r="K250" s="1">
        <v>22</v>
      </c>
      <c r="L250" s="1">
        <v>23</v>
      </c>
      <c r="M250" s="6">
        <v>0.95652173913043481</v>
      </c>
      <c r="N250" s="1">
        <v>22</v>
      </c>
      <c r="O250" s="1">
        <v>23</v>
      </c>
      <c r="P250" s="6">
        <v>0.95652173913043481</v>
      </c>
      <c r="Q250" s="1">
        <v>22</v>
      </c>
      <c r="R250" s="1">
        <v>23</v>
      </c>
      <c r="S250" s="6">
        <v>0.95652173913043481</v>
      </c>
      <c r="T250" s="1">
        <v>25</v>
      </c>
      <c r="U250" s="1">
        <v>32</v>
      </c>
      <c r="V250" s="6">
        <v>0.78125</v>
      </c>
      <c r="W250" s="1">
        <v>27</v>
      </c>
      <c r="X250" s="1">
        <v>32</v>
      </c>
      <c r="Y250" s="6">
        <v>0.84375</v>
      </c>
      <c r="Z250" s="1">
        <v>23</v>
      </c>
      <c r="AA250" s="1">
        <v>32</v>
      </c>
      <c r="AB250" s="6">
        <v>0.71875</v>
      </c>
      <c r="BD250" s="1">
        <v>74</v>
      </c>
      <c r="BE250" s="1">
        <v>83</v>
      </c>
      <c r="BF250" s="6">
        <v>0.89156626506024095</v>
      </c>
      <c r="BG250" s="1">
        <v>76</v>
      </c>
      <c r="BH250" s="1">
        <v>83</v>
      </c>
      <c r="BI250" s="6">
        <v>0.91566265060240959</v>
      </c>
      <c r="BJ250" s="1">
        <v>72</v>
      </c>
      <c r="BK250" s="1">
        <v>83</v>
      </c>
      <c r="BL250" s="6">
        <v>0.86746987951807231</v>
      </c>
    </row>
    <row r="251" spans="1:64" hidden="1" x14ac:dyDescent="0.2">
      <c r="A251" s="2" t="s">
        <v>85</v>
      </c>
      <c r="B251" s="2" t="s">
        <v>86</v>
      </c>
      <c r="C251" s="2" t="s">
        <v>1222</v>
      </c>
      <c r="D251" s="2" t="s">
        <v>1223</v>
      </c>
      <c r="E251" s="2" t="str">
        <f t="shared" si="9"/>
        <v>zzzz</v>
      </c>
      <c r="F251" s="2">
        <f>IFERROR(VLOOKUP(C251,'[1]2017'!$C$2:$N$1876,11,FALSE),"")</f>
        <v>160</v>
      </c>
      <c r="G251" s="2">
        <f>IFERROR(VLOOKUP(C251,'[1]2017'!$C$2:$N$1876,12,FALSE),"")</f>
        <v>372</v>
      </c>
      <c r="H251" s="2">
        <f t="shared" si="10"/>
        <v>0.43010752688172044</v>
      </c>
      <c r="J251" s="12">
        <f t="shared" si="11"/>
        <v>1215</v>
      </c>
      <c r="AC251" s="1">
        <v>84</v>
      </c>
      <c r="AD251" s="1">
        <v>126</v>
      </c>
      <c r="AE251" s="6">
        <v>0.66666666666666663</v>
      </c>
      <c r="AF251" s="1">
        <v>92</v>
      </c>
      <c r="AG251" s="1">
        <v>126</v>
      </c>
      <c r="AH251" s="6">
        <v>0.73015873015873012</v>
      </c>
      <c r="AI251" s="1">
        <v>79</v>
      </c>
      <c r="AJ251" s="1">
        <v>125</v>
      </c>
      <c r="AK251" s="6">
        <v>0.63200000000000001</v>
      </c>
      <c r="AL251" s="1">
        <v>73</v>
      </c>
      <c r="AM251" s="1">
        <v>105</v>
      </c>
      <c r="AN251" s="6">
        <v>0.69523809523809521</v>
      </c>
      <c r="AO251" s="1">
        <v>73</v>
      </c>
      <c r="AP251" s="1">
        <v>114</v>
      </c>
      <c r="AQ251" s="6">
        <v>0.64035087719298245</v>
      </c>
      <c r="AR251" s="1">
        <v>60</v>
      </c>
      <c r="AS251" s="1">
        <v>104</v>
      </c>
      <c r="AT251" s="6">
        <v>0.57692307692307687</v>
      </c>
      <c r="AU251" s="1">
        <v>73</v>
      </c>
      <c r="AV251" s="1">
        <v>115</v>
      </c>
      <c r="AW251" s="6">
        <v>0.63478260869565217</v>
      </c>
      <c r="AX251" s="1">
        <v>90</v>
      </c>
      <c r="AY251" s="1">
        <v>117</v>
      </c>
      <c r="AZ251" s="6">
        <v>0.76923076923076927</v>
      </c>
      <c r="BA251" s="1">
        <v>70</v>
      </c>
      <c r="BB251" s="1">
        <v>114</v>
      </c>
      <c r="BC251" s="6">
        <v>0.61403508771929827</v>
      </c>
      <c r="BD251" s="1">
        <v>230</v>
      </c>
      <c r="BE251" s="1">
        <v>346</v>
      </c>
      <c r="BF251" s="6">
        <v>0.66473988439306353</v>
      </c>
      <c r="BG251" s="1">
        <v>255</v>
      </c>
      <c r="BH251" s="1">
        <v>357</v>
      </c>
      <c r="BI251" s="6">
        <v>0.7142857142857143</v>
      </c>
      <c r="BJ251" s="1">
        <v>209</v>
      </c>
      <c r="BK251" s="1">
        <v>343</v>
      </c>
      <c r="BL251" s="6">
        <v>0.60932944606413997</v>
      </c>
    </row>
    <row r="252" spans="1:64" x14ac:dyDescent="0.2">
      <c r="A252" s="2" t="s">
        <v>85</v>
      </c>
      <c r="B252" s="2" t="s">
        <v>86</v>
      </c>
      <c r="C252" s="2" t="s">
        <v>1224</v>
      </c>
      <c r="D252" s="2" t="s">
        <v>1225</v>
      </c>
      <c r="E252" s="2" t="str">
        <f t="shared" si="9"/>
        <v>Huntingburg Elementary School</v>
      </c>
      <c r="F252" s="2">
        <f>IFERROR(VLOOKUP(C252,'[1]2017'!$C$2:$N$1876,11,FALSE),"")</f>
        <v>387</v>
      </c>
      <c r="G252" s="2">
        <f>IFERROR(VLOOKUP(C252,'[1]2017'!$C$2:$N$1876,12,FALSE),"")</f>
        <v>636</v>
      </c>
      <c r="H252" s="2">
        <f t="shared" si="10"/>
        <v>0.60849056603773588</v>
      </c>
      <c r="I252" s="6">
        <v>0.47572815533980584</v>
      </c>
      <c r="J252" s="12">
        <f t="shared" si="11"/>
        <v>761</v>
      </c>
      <c r="K252" s="1">
        <v>55</v>
      </c>
      <c r="L252" s="1">
        <v>108</v>
      </c>
      <c r="M252" s="6">
        <v>0.5092592592592593</v>
      </c>
      <c r="N252" s="1">
        <v>50</v>
      </c>
      <c r="O252" s="1">
        <v>108</v>
      </c>
      <c r="P252" s="6">
        <v>0.46296296296296297</v>
      </c>
      <c r="Q252" s="1">
        <v>43</v>
      </c>
      <c r="R252" s="1">
        <v>108</v>
      </c>
      <c r="S252" s="6">
        <v>0.39814814814814814</v>
      </c>
      <c r="T252" s="1">
        <v>62</v>
      </c>
      <c r="U252" s="1">
        <v>106</v>
      </c>
      <c r="V252" s="6">
        <v>0.58490566037735847</v>
      </c>
      <c r="W252" s="1">
        <v>64</v>
      </c>
      <c r="X252" s="1">
        <v>107</v>
      </c>
      <c r="Y252" s="6">
        <v>0.59813084112149528</v>
      </c>
      <c r="Z252" s="1">
        <v>52</v>
      </c>
      <c r="AA252" s="1">
        <v>106</v>
      </c>
      <c r="AB252" s="6">
        <v>0.49056603773584906</v>
      </c>
      <c r="BD252" s="1">
        <v>176</v>
      </c>
      <c r="BE252" s="1">
        <v>317</v>
      </c>
      <c r="BF252" s="6">
        <v>0.55520504731861198</v>
      </c>
      <c r="BG252" s="1">
        <v>175</v>
      </c>
      <c r="BH252" s="1">
        <v>320</v>
      </c>
      <c r="BI252" s="6">
        <v>0.546875</v>
      </c>
      <c r="BJ252" s="1">
        <v>144</v>
      </c>
      <c r="BK252" s="1">
        <v>317</v>
      </c>
      <c r="BL252" s="6">
        <v>0.45425867507886436</v>
      </c>
    </row>
    <row r="253" spans="1:64" x14ac:dyDescent="0.2">
      <c r="A253" s="2" t="s">
        <v>87</v>
      </c>
      <c r="B253" s="2" t="s">
        <v>617</v>
      </c>
      <c r="C253" s="2" t="s">
        <v>1226</v>
      </c>
      <c r="D253" s="2" t="s">
        <v>1227</v>
      </c>
      <c r="E253" s="2" t="str">
        <f t="shared" si="9"/>
        <v>Ireland Elementary School</v>
      </c>
      <c r="F253" s="2">
        <f>IFERROR(VLOOKUP(C253,'[1]2017'!$C$2:$N$1876,11,FALSE),"")</f>
        <v>57</v>
      </c>
      <c r="G253" s="2">
        <f>IFERROR(VLOOKUP(C253,'[1]2017'!$C$2:$N$1876,12,FALSE),"")</f>
        <v>553</v>
      </c>
      <c r="H253" s="2">
        <f t="shared" si="10"/>
        <v>0.10307414104882459</v>
      </c>
      <c r="I253" s="6">
        <v>0.86956521739130432</v>
      </c>
      <c r="J253" s="12">
        <f t="shared" si="11"/>
        <v>42</v>
      </c>
      <c r="K253" s="1">
        <v>91</v>
      </c>
      <c r="L253" s="1">
        <v>107</v>
      </c>
      <c r="M253" s="6">
        <v>0.85046728971962615</v>
      </c>
      <c r="N253" s="1">
        <v>84</v>
      </c>
      <c r="O253" s="1">
        <v>107</v>
      </c>
      <c r="P253" s="6">
        <v>0.78504672897196259</v>
      </c>
      <c r="Q253" s="1">
        <v>81</v>
      </c>
      <c r="R253" s="1">
        <v>107</v>
      </c>
      <c r="S253" s="6">
        <v>0.7570093457943925</v>
      </c>
      <c r="T253" s="1">
        <v>79</v>
      </c>
      <c r="U253" s="1">
        <v>105</v>
      </c>
      <c r="V253" s="6">
        <v>0.75238095238095237</v>
      </c>
      <c r="W253" s="1">
        <v>84</v>
      </c>
      <c r="X253" s="1">
        <v>105</v>
      </c>
      <c r="Y253" s="6">
        <v>0.8</v>
      </c>
      <c r="Z253" s="1">
        <v>70</v>
      </c>
      <c r="AA253" s="1">
        <v>105</v>
      </c>
      <c r="AB253" s="6">
        <v>0.66666666666666663</v>
      </c>
      <c r="BD253" s="1">
        <v>257</v>
      </c>
      <c r="BE253" s="1">
        <v>304</v>
      </c>
      <c r="BF253" s="6">
        <v>0.84539473684210531</v>
      </c>
      <c r="BG253" s="1">
        <v>252</v>
      </c>
      <c r="BH253" s="1">
        <v>305</v>
      </c>
      <c r="BI253" s="6">
        <v>0.82622950819672136</v>
      </c>
      <c r="BJ253" s="1">
        <v>231</v>
      </c>
      <c r="BK253" s="1">
        <v>304</v>
      </c>
      <c r="BL253" s="6">
        <v>0.75986842105263153</v>
      </c>
    </row>
    <row r="254" spans="1:64" hidden="1" x14ac:dyDescent="0.2">
      <c r="A254" s="2" t="s">
        <v>87</v>
      </c>
      <c r="B254" s="2" t="s">
        <v>617</v>
      </c>
      <c r="C254" s="2" t="s">
        <v>1228</v>
      </c>
      <c r="D254" s="2" t="s">
        <v>1229</v>
      </c>
      <c r="E254" s="2" t="str">
        <f t="shared" si="9"/>
        <v>zzzz</v>
      </c>
      <c r="F254" s="2">
        <f>IFERROR(VLOOKUP(C254,'[1]2017'!$C$2:$N$1876,11,FALSE),"")</f>
        <v>252</v>
      </c>
      <c r="G254" s="2">
        <f>IFERROR(VLOOKUP(C254,'[1]2017'!$C$2:$N$1876,12,FALSE),"")</f>
        <v>743</v>
      </c>
      <c r="H254" s="2">
        <f t="shared" si="10"/>
        <v>0.3391655450874832</v>
      </c>
      <c r="J254" s="12">
        <f t="shared" si="11"/>
        <v>1215</v>
      </c>
      <c r="AC254" s="1">
        <v>157</v>
      </c>
      <c r="AD254" s="1">
        <v>215</v>
      </c>
      <c r="AE254" s="6">
        <v>0.73023255813953492</v>
      </c>
      <c r="AF254" s="1">
        <v>146</v>
      </c>
      <c r="AG254" s="1">
        <v>220</v>
      </c>
      <c r="AH254" s="6">
        <v>0.66363636363636369</v>
      </c>
      <c r="AI254" s="1">
        <v>131</v>
      </c>
      <c r="AJ254" s="1">
        <v>215</v>
      </c>
      <c r="AK254" s="6">
        <v>0.6093023255813953</v>
      </c>
      <c r="AL254" s="1">
        <v>175</v>
      </c>
      <c r="AM254" s="1">
        <v>256</v>
      </c>
      <c r="AN254" s="6">
        <v>0.68359375</v>
      </c>
      <c r="AO254" s="1">
        <v>163</v>
      </c>
      <c r="AP254" s="1">
        <v>256</v>
      </c>
      <c r="AQ254" s="6">
        <v>0.63671875</v>
      </c>
      <c r="AR254" s="1">
        <v>149</v>
      </c>
      <c r="AS254" s="1">
        <v>256</v>
      </c>
      <c r="AT254" s="6">
        <v>0.58203125</v>
      </c>
      <c r="AU254" s="1">
        <v>193</v>
      </c>
      <c r="AV254" s="1">
        <v>248</v>
      </c>
      <c r="AW254" s="6">
        <v>0.77822580645161288</v>
      </c>
      <c r="AX254" s="1">
        <v>171</v>
      </c>
      <c r="AY254" s="1">
        <v>250</v>
      </c>
      <c r="AZ254" s="6">
        <v>0.68400000000000005</v>
      </c>
      <c r="BA254" s="1">
        <v>155</v>
      </c>
      <c r="BB254" s="1">
        <v>248</v>
      </c>
      <c r="BC254" s="6">
        <v>0.625</v>
      </c>
      <c r="BD254" s="1">
        <v>525</v>
      </c>
      <c r="BE254" s="1">
        <v>719</v>
      </c>
      <c r="BF254" s="6">
        <v>0.73018080667593876</v>
      </c>
      <c r="BG254" s="1">
        <v>480</v>
      </c>
      <c r="BH254" s="1">
        <v>726</v>
      </c>
      <c r="BI254" s="6">
        <v>0.66115702479338845</v>
      </c>
      <c r="BJ254" s="1">
        <v>435</v>
      </c>
      <c r="BK254" s="1">
        <v>719</v>
      </c>
      <c r="BL254" s="6">
        <v>0.60500695410292071</v>
      </c>
    </row>
    <row r="255" spans="1:64" hidden="1" x14ac:dyDescent="0.2">
      <c r="A255" s="2" t="s">
        <v>87</v>
      </c>
      <c r="B255" s="2" t="s">
        <v>617</v>
      </c>
      <c r="C255" s="2" t="s">
        <v>1230</v>
      </c>
      <c r="D255" s="2" t="s">
        <v>1231</v>
      </c>
      <c r="E255" s="2" t="str">
        <f t="shared" si="9"/>
        <v>zzzz</v>
      </c>
      <c r="F255" s="2">
        <f>IFERROR(VLOOKUP(C255,'[1]2017'!$C$2:$N$1876,11,FALSE),"")</f>
        <v>205</v>
      </c>
      <c r="G255" s="2">
        <f>IFERROR(VLOOKUP(C255,'[1]2017'!$C$2:$N$1876,12,FALSE),"")</f>
        <v>366</v>
      </c>
      <c r="H255" s="2">
        <f t="shared" si="10"/>
        <v>0.56010928961748629</v>
      </c>
      <c r="I255" s="6">
        <v>0.63235294117647056</v>
      </c>
      <c r="J255" s="12">
        <f t="shared" si="11"/>
        <v>404</v>
      </c>
      <c r="K255" s="1">
        <v>84</v>
      </c>
      <c r="L255" s="1">
        <v>107</v>
      </c>
      <c r="M255" s="6">
        <v>0.78504672897196259</v>
      </c>
      <c r="N255" s="1">
        <v>75</v>
      </c>
      <c r="O255" s="1">
        <v>108</v>
      </c>
      <c r="P255" s="6">
        <v>0.69444444444444442</v>
      </c>
      <c r="Q255" s="1">
        <v>70</v>
      </c>
      <c r="R255" s="1">
        <v>106</v>
      </c>
      <c r="S255" s="6">
        <v>0.660377358490566</v>
      </c>
      <c r="T255" s="1">
        <v>81</v>
      </c>
      <c r="U255" s="1">
        <v>116</v>
      </c>
      <c r="V255" s="6">
        <v>0.69827586206896552</v>
      </c>
      <c r="W255" s="1">
        <v>82</v>
      </c>
      <c r="X255" s="1">
        <v>116</v>
      </c>
      <c r="Y255" s="6">
        <v>0.7068965517241379</v>
      </c>
      <c r="Z255" s="1">
        <v>72</v>
      </c>
      <c r="AA255" s="1">
        <v>116</v>
      </c>
      <c r="AB255" s="6">
        <v>0.62068965517241381</v>
      </c>
      <c r="BD255" s="1">
        <v>269</v>
      </c>
      <c r="BE255" s="1">
        <v>359</v>
      </c>
      <c r="BF255" s="6">
        <v>0.74930362116991645</v>
      </c>
      <c r="BG255" s="1">
        <v>249</v>
      </c>
      <c r="BH255" s="1">
        <v>362</v>
      </c>
      <c r="BI255" s="6">
        <v>0.68784530386740328</v>
      </c>
      <c r="BJ255" s="1">
        <v>228</v>
      </c>
      <c r="BK255" s="1">
        <v>358</v>
      </c>
      <c r="BL255" s="6">
        <v>0.63687150837988826</v>
      </c>
    </row>
    <row r="256" spans="1:64" hidden="1" x14ac:dyDescent="0.2">
      <c r="A256" s="2" t="s">
        <v>88</v>
      </c>
      <c r="B256" s="2" t="s">
        <v>89</v>
      </c>
      <c r="C256" s="2" t="s">
        <v>1232</v>
      </c>
      <c r="D256" s="2" t="s">
        <v>1233</v>
      </c>
      <c r="E256" s="2" t="str">
        <f t="shared" si="9"/>
        <v>zzzz</v>
      </c>
      <c r="F256" s="2">
        <f>IFERROR(VLOOKUP(C256,'[1]2017'!$C$2:$N$1876,11,FALSE),"")</f>
        <v>151</v>
      </c>
      <c r="G256" s="2">
        <f>IFERROR(VLOOKUP(C256,'[1]2017'!$C$2:$N$1876,12,FALSE),"")</f>
        <v>833</v>
      </c>
      <c r="H256" s="2">
        <f t="shared" si="10"/>
        <v>0.18127250900360145</v>
      </c>
      <c r="J256" s="12">
        <f t="shared" si="11"/>
        <v>1215</v>
      </c>
      <c r="AL256" s="1">
        <v>83</v>
      </c>
      <c r="AM256" s="1">
        <v>134</v>
      </c>
      <c r="AN256" s="6">
        <v>0.61940298507462688</v>
      </c>
      <c r="AO256" s="1">
        <v>63</v>
      </c>
      <c r="AP256" s="1">
        <v>134</v>
      </c>
      <c r="AQ256" s="6">
        <v>0.47014925373134331</v>
      </c>
      <c r="AR256" s="1">
        <v>52</v>
      </c>
      <c r="AS256" s="1">
        <v>134</v>
      </c>
      <c r="AT256" s="6">
        <v>0.38805970149253732</v>
      </c>
      <c r="AU256" s="1">
        <v>84</v>
      </c>
      <c r="AV256" s="1">
        <v>138</v>
      </c>
      <c r="AW256" s="6">
        <v>0.60869565217391308</v>
      </c>
      <c r="AX256" s="1">
        <v>86</v>
      </c>
      <c r="AY256" s="1">
        <v>139</v>
      </c>
      <c r="AZ256" s="6">
        <v>0.61870503597122306</v>
      </c>
      <c r="BA256" s="1">
        <v>71</v>
      </c>
      <c r="BB256" s="1">
        <v>138</v>
      </c>
      <c r="BC256" s="6">
        <v>0.51449275362318836</v>
      </c>
      <c r="BD256" s="1">
        <v>167</v>
      </c>
      <c r="BE256" s="1">
        <v>272</v>
      </c>
      <c r="BF256" s="6">
        <v>0.61397058823529416</v>
      </c>
      <c r="BG256" s="1">
        <v>149</v>
      </c>
      <c r="BH256" s="1">
        <v>273</v>
      </c>
      <c r="BI256" s="6">
        <v>0.54578754578754574</v>
      </c>
      <c r="BJ256" s="1">
        <v>123</v>
      </c>
      <c r="BK256" s="1">
        <v>272</v>
      </c>
      <c r="BL256" s="6">
        <v>0.45220588235294118</v>
      </c>
    </row>
    <row r="257" spans="1:64" x14ac:dyDescent="0.2">
      <c r="A257" s="2" t="s">
        <v>88</v>
      </c>
      <c r="B257" s="2" t="s">
        <v>89</v>
      </c>
      <c r="C257" s="2" t="s">
        <v>1234</v>
      </c>
      <c r="D257" s="2" t="s">
        <v>1235</v>
      </c>
      <c r="E257" s="2" t="str">
        <f t="shared" si="9"/>
        <v>Millersburg Elementary- Middle Sch</v>
      </c>
      <c r="F257" s="2">
        <f>IFERROR(VLOOKUP(C257,'[1]2017'!$C$2:$N$1876,11,FALSE),"")</f>
        <v>95</v>
      </c>
      <c r="G257" s="2">
        <f>IFERROR(VLOOKUP(C257,'[1]2017'!$C$2:$N$1876,12,FALSE),"")</f>
        <v>445</v>
      </c>
      <c r="H257" s="2">
        <f t="shared" si="10"/>
        <v>0.21348314606741572</v>
      </c>
      <c r="I257" s="6">
        <v>0.63934426229508201</v>
      </c>
      <c r="J257" s="12">
        <f t="shared" si="11"/>
        <v>389</v>
      </c>
      <c r="K257" s="1">
        <v>35</v>
      </c>
      <c r="L257" s="1">
        <v>54</v>
      </c>
      <c r="M257" s="6">
        <v>0.64814814814814814</v>
      </c>
      <c r="N257" s="1">
        <v>37</v>
      </c>
      <c r="O257" s="1">
        <v>54</v>
      </c>
      <c r="P257" s="6">
        <v>0.68518518518518523</v>
      </c>
      <c r="Q257" s="1">
        <v>29</v>
      </c>
      <c r="R257" s="1">
        <v>54</v>
      </c>
      <c r="S257" s="6">
        <v>0.53703703703703709</v>
      </c>
      <c r="T257" s="1">
        <v>35</v>
      </c>
      <c r="U257" s="1">
        <v>49</v>
      </c>
      <c r="V257" s="6">
        <v>0.7142857142857143</v>
      </c>
      <c r="W257" s="1">
        <v>39</v>
      </c>
      <c r="X257" s="1">
        <v>49</v>
      </c>
      <c r="Y257" s="6">
        <v>0.79591836734693877</v>
      </c>
      <c r="Z257" s="1">
        <v>32</v>
      </c>
      <c r="AA257" s="1">
        <v>49</v>
      </c>
      <c r="AB257" s="6">
        <v>0.65306122448979587</v>
      </c>
      <c r="AC257" s="1">
        <v>32</v>
      </c>
      <c r="AD257" s="1">
        <v>55</v>
      </c>
      <c r="AE257" s="6">
        <v>0.58181818181818179</v>
      </c>
      <c r="AF257" s="1">
        <v>43</v>
      </c>
      <c r="AG257" s="1">
        <v>55</v>
      </c>
      <c r="AH257" s="6">
        <v>0.78181818181818186</v>
      </c>
      <c r="AI257" s="1">
        <v>31</v>
      </c>
      <c r="AJ257" s="1">
        <v>55</v>
      </c>
      <c r="AK257" s="6">
        <v>0.5636363636363636</v>
      </c>
      <c r="AL257" s="1">
        <v>16</v>
      </c>
      <c r="AM257" s="1">
        <v>27</v>
      </c>
      <c r="AN257" s="6">
        <v>0.59259259259259256</v>
      </c>
      <c r="AO257" s="1">
        <v>22</v>
      </c>
      <c r="AP257" s="1">
        <v>27</v>
      </c>
      <c r="AQ257" s="6">
        <v>0.81481481481481477</v>
      </c>
      <c r="AR257" s="1">
        <v>15</v>
      </c>
      <c r="AS257" s="1">
        <v>27</v>
      </c>
      <c r="AT257" s="6">
        <v>0.55555555555555558</v>
      </c>
      <c r="AU257" s="1">
        <v>8</v>
      </c>
      <c r="AV257" s="1">
        <v>15</v>
      </c>
      <c r="AW257" s="6">
        <v>0.53333333333333333</v>
      </c>
      <c r="AX257" s="1">
        <v>11</v>
      </c>
      <c r="AY257" s="1">
        <v>15</v>
      </c>
      <c r="AZ257" s="6">
        <v>0.73333333333333328</v>
      </c>
      <c r="BA257" s="1">
        <v>8</v>
      </c>
      <c r="BB257" s="1">
        <v>15</v>
      </c>
      <c r="BC257" s="6">
        <v>0.53333333333333333</v>
      </c>
      <c r="BD257" s="1">
        <v>175</v>
      </c>
      <c r="BE257" s="1">
        <v>261</v>
      </c>
      <c r="BF257" s="6">
        <v>0.67049808429118773</v>
      </c>
      <c r="BG257" s="1">
        <v>195</v>
      </c>
      <c r="BH257" s="1">
        <v>261</v>
      </c>
      <c r="BI257" s="6">
        <v>0.74712643678160917</v>
      </c>
      <c r="BJ257" s="1">
        <v>154</v>
      </c>
      <c r="BK257" s="1">
        <v>261</v>
      </c>
      <c r="BL257" s="6">
        <v>0.59003831417624519</v>
      </c>
    </row>
    <row r="258" spans="1:64" x14ac:dyDescent="0.2">
      <c r="A258" s="2" t="s">
        <v>88</v>
      </c>
      <c r="B258" s="2" t="s">
        <v>89</v>
      </c>
      <c r="C258" s="2" t="s">
        <v>1236</v>
      </c>
      <c r="D258" s="2" t="s">
        <v>1237</v>
      </c>
      <c r="E258" s="2" t="str">
        <f t="shared" si="9"/>
        <v>New Paris Elementary School</v>
      </c>
      <c r="F258" s="2">
        <f>IFERROR(VLOOKUP(C258,'[1]2017'!$C$2:$N$1876,11,FALSE),"")</f>
        <v>87</v>
      </c>
      <c r="G258" s="2">
        <f>IFERROR(VLOOKUP(C258,'[1]2017'!$C$2:$N$1876,12,FALSE),"")</f>
        <v>405</v>
      </c>
      <c r="H258" s="2">
        <f t="shared" si="10"/>
        <v>0.21481481481481482</v>
      </c>
      <c r="I258" s="6">
        <v>0.7384615384615385</v>
      </c>
      <c r="J258" s="12">
        <f t="shared" si="11"/>
        <v>195</v>
      </c>
      <c r="K258" s="1">
        <v>42</v>
      </c>
      <c r="L258" s="1">
        <v>66</v>
      </c>
      <c r="M258" s="6">
        <v>0.63636363636363635</v>
      </c>
      <c r="N258" s="1">
        <v>37</v>
      </c>
      <c r="O258" s="1">
        <v>66</v>
      </c>
      <c r="P258" s="6">
        <v>0.56060606060606055</v>
      </c>
      <c r="Q258" s="1">
        <v>30</v>
      </c>
      <c r="R258" s="1">
        <v>66</v>
      </c>
      <c r="S258" s="6">
        <v>0.45454545454545453</v>
      </c>
      <c r="T258" s="1">
        <v>36</v>
      </c>
      <c r="U258" s="1">
        <v>46</v>
      </c>
      <c r="V258" s="6">
        <v>0.78260869565217395</v>
      </c>
      <c r="W258" s="1">
        <v>33</v>
      </c>
      <c r="X258" s="1">
        <v>46</v>
      </c>
      <c r="Y258" s="6">
        <v>0.71739130434782605</v>
      </c>
      <c r="Z258" s="1">
        <v>29</v>
      </c>
      <c r="AA258" s="1">
        <v>46</v>
      </c>
      <c r="AB258" s="6">
        <v>0.63043478260869568</v>
      </c>
      <c r="AC258" s="1">
        <v>40</v>
      </c>
      <c r="AD258" s="1">
        <v>47</v>
      </c>
      <c r="AE258" s="6">
        <v>0.85106382978723405</v>
      </c>
      <c r="AF258" s="1">
        <v>39</v>
      </c>
      <c r="AG258" s="1">
        <v>47</v>
      </c>
      <c r="AH258" s="6">
        <v>0.82978723404255317</v>
      </c>
      <c r="AI258" s="1">
        <v>36</v>
      </c>
      <c r="AJ258" s="1">
        <v>47</v>
      </c>
      <c r="AK258" s="6">
        <v>0.76595744680851063</v>
      </c>
      <c r="BD258" s="1">
        <v>178</v>
      </c>
      <c r="BE258" s="1">
        <v>224</v>
      </c>
      <c r="BF258" s="6">
        <v>0.7946428571428571</v>
      </c>
      <c r="BG258" s="1">
        <v>157</v>
      </c>
      <c r="BH258" s="1">
        <v>224</v>
      </c>
      <c r="BI258" s="6">
        <v>0.7008928571428571</v>
      </c>
      <c r="BJ258" s="1">
        <v>143</v>
      </c>
      <c r="BK258" s="1">
        <v>224</v>
      </c>
      <c r="BL258" s="6">
        <v>0.6383928571428571</v>
      </c>
    </row>
    <row r="259" spans="1:64" x14ac:dyDescent="0.2">
      <c r="A259" s="2" t="s">
        <v>88</v>
      </c>
      <c r="B259" s="2" t="s">
        <v>89</v>
      </c>
      <c r="C259" s="2" t="s">
        <v>1238</v>
      </c>
      <c r="D259" s="2" t="s">
        <v>1239</v>
      </c>
      <c r="E259" s="2" t="str">
        <f t="shared" si="9"/>
        <v>Benton Elementary School</v>
      </c>
      <c r="F259" s="2">
        <f>IFERROR(VLOOKUP(C259,'[1]2017'!$C$2:$N$1876,11,FALSE),"")</f>
        <v>88</v>
      </c>
      <c r="G259" s="2">
        <f>IFERROR(VLOOKUP(C259,'[1]2017'!$C$2:$N$1876,12,FALSE),"")</f>
        <v>467</v>
      </c>
      <c r="H259" s="2">
        <f t="shared" si="10"/>
        <v>0.18843683083511778</v>
      </c>
      <c r="I259" s="6">
        <v>0.4925373134328358</v>
      </c>
      <c r="J259" s="12">
        <f t="shared" si="11"/>
        <v>726</v>
      </c>
      <c r="K259" s="1">
        <v>49</v>
      </c>
      <c r="L259" s="1">
        <v>69</v>
      </c>
      <c r="M259" s="6">
        <v>0.71014492753623193</v>
      </c>
      <c r="N259" s="1">
        <v>43</v>
      </c>
      <c r="O259" s="1">
        <v>69</v>
      </c>
      <c r="P259" s="6">
        <v>0.62318840579710144</v>
      </c>
      <c r="Q259" s="1">
        <v>40</v>
      </c>
      <c r="R259" s="1">
        <v>69</v>
      </c>
      <c r="S259" s="6">
        <v>0.57971014492753625</v>
      </c>
      <c r="T259" s="1">
        <v>43</v>
      </c>
      <c r="U259" s="1">
        <v>65</v>
      </c>
      <c r="V259" s="6">
        <v>0.66153846153846152</v>
      </c>
      <c r="W259" s="1">
        <v>40</v>
      </c>
      <c r="X259" s="1">
        <v>65</v>
      </c>
      <c r="Y259" s="6">
        <v>0.61538461538461542</v>
      </c>
      <c r="Z259" s="1">
        <v>36</v>
      </c>
      <c r="AA259" s="1">
        <v>65</v>
      </c>
      <c r="AB259" s="6">
        <v>0.55384615384615388</v>
      </c>
      <c r="AC259" s="1">
        <v>57</v>
      </c>
      <c r="AD259" s="1">
        <v>67</v>
      </c>
      <c r="AE259" s="6">
        <v>0.85074626865671643</v>
      </c>
      <c r="AF259" s="1">
        <v>53</v>
      </c>
      <c r="AG259" s="1">
        <v>67</v>
      </c>
      <c r="AH259" s="6">
        <v>0.79104477611940294</v>
      </c>
      <c r="AI259" s="1">
        <v>51</v>
      </c>
      <c r="AJ259" s="1">
        <v>67</v>
      </c>
      <c r="AK259" s="6">
        <v>0.76119402985074625</v>
      </c>
      <c r="BD259" s="1">
        <v>198</v>
      </c>
      <c r="BE259" s="1">
        <v>268</v>
      </c>
      <c r="BF259" s="6">
        <v>0.73880597014925375</v>
      </c>
      <c r="BG259" s="1">
        <v>171</v>
      </c>
      <c r="BH259" s="1">
        <v>268</v>
      </c>
      <c r="BI259" s="6">
        <v>0.63805970149253732</v>
      </c>
      <c r="BJ259" s="1">
        <v>160</v>
      </c>
      <c r="BK259" s="1">
        <v>268</v>
      </c>
      <c r="BL259" s="6">
        <v>0.59701492537313428</v>
      </c>
    </row>
    <row r="260" spans="1:64" hidden="1" x14ac:dyDescent="0.2">
      <c r="A260" s="2" t="s">
        <v>90</v>
      </c>
      <c r="B260" s="2" t="s">
        <v>91</v>
      </c>
      <c r="C260" s="2" t="s">
        <v>1240</v>
      </c>
      <c r="D260" s="2" t="s">
        <v>1241</v>
      </c>
      <c r="E260" s="2" t="str">
        <f t="shared" ref="E260:E323" si="12">IFERROR(IF(SEARCH("Elementary",D260,1)&gt;0,D260,"zzz"),"zzzz")</f>
        <v>zzzz</v>
      </c>
      <c r="F260" s="2">
        <f>IFERROR(VLOOKUP(C260,'[1]2017'!$C$2:$N$1876,11,FALSE),"")</f>
        <v>114</v>
      </c>
      <c r="G260" s="2">
        <f>IFERROR(VLOOKUP(C260,'[1]2017'!$C$2:$N$1876,12,FALSE),"")</f>
        <v>306</v>
      </c>
      <c r="H260" s="2">
        <f t="shared" si="10"/>
        <v>0.37254901960784315</v>
      </c>
      <c r="J260" s="12">
        <f t="shared" si="11"/>
        <v>1215</v>
      </c>
      <c r="AL260" s="1">
        <v>80</v>
      </c>
      <c r="AM260" s="1">
        <v>159</v>
      </c>
      <c r="AN260" s="6">
        <v>0.50314465408805031</v>
      </c>
      <c r="AO260" s="1">
        <v>119</v>
      </c>
      <c r="AP260" s="1">
        <v>159</v>
      </c>
      <c r="AQ260" s="6">
        <v>0.74842767295597479</v>
      </c>
      <c r="AR260" s="1">
        <v>78</v>
      </c>
      <c r="AS260" s="1">
        <v>159</v>
      </c>
      <c r="AT260" s="6">
        <v>0.49056603773584906</v>
      </c>
      <c r="AU260" s="1">
        <v>53</v>
      </c>
      <c r="AV260" s="1">
        <v>141</v>
      </c>
      <c r="AW260" s="6">
        <v>0.37588652482269502</v>
      </c>
      <c r="AX260" s="1">
        <v>95</v>
      </c>
      <c r="AY260" s="1">
        <v>141</v>
      </c>
      <c r="AZ260" s="6">
        <v>0.67375886524822692</v>
      </c>
      <c r="BA260" s="1">
        <v>52</v>
      </c>
      <c r="BB260" s="1">
        <v>141</v>
      </c>
      <c r="BC260" s="6">
        <v>0.36879432624113473</v>
      </c>
      <c r="BD260" s="1">
        <v>133</v>
      </c>
      <c r="BE260" s="1">
        <v>300</v>
      </c>
      <c r="BF260" s="6">
        <v>0.44333333333333336</v>
      </c>
      <c r="BG260" s="1">
        <v>214</v>
      </c>
      <c r="BH260" s="1">
        <v>300</v>
      </c>
      <c r="BI260" s="6">
        <v>0.71333333333333337</v>
      </c>
      <c r="BJ260" s="1">
        <v>130</v>
      </c>
      <c r="BK260" s="1">
        <v>300</v>
      </c>
      <c r="BL260" s="6">
        <v>0.43333333333333335</v>
      </c>
    </row>
    <row r="261" spans="1:64" hidden="1" x14ac:dyDescent="0.2">
      <c r="A261" s="2" t="s">
        <v>90</v>
      </c>
      <c r="B261" s="2" t="s">
        <v>91</v>
      </c>
      <c r="C261" s="2" t="s">
        <v>1242</v>
      </c>
      <c r="D261" s="2" t="s">
        <v>1243</v>
      </c>
      <c r="E261" s="2" t="str">
        <f t="shared" si="12"/>
        <v>zzzz</v>
      </c>
      <c r="F261" s="2">
        <f>IFERROR(VLOOKUP(C261,'[1]2017'!$C$2:$N$1876,11,FALSE),"")</f>
        <v>268</v>
      </c>
      <c r="G261" s="2">
        <f>IFERROR(VLOOKUP(C261,'[1]2017'!$C$2:$N$1876,12,FALSE),"")</f>
        <v>607</v>
      </c>
      <c r="H261" s="2">
        <f t="shared" ref="H261:H324" si="13">IFERROR(F261/G261,"")</f>
        <v>0.44151565074135091</v>
      </c>
      <c r="I261" s="6">
        <v>0.6058394160583942</v>
      </c>
      <c r="J261" s="12">
        <f t="shared" ref="J261:J324" si="14">RANK(I261,$I$4:$I$1705,0)</f>
        <v>459</v>
      </c>
      <c r="K261" s="1">
        <v>112</v>
      </c>
      <c r="L261" s="1">
        <v>157</v>
      </c>
      <c r="M261" s="6">
        <v>0.7133757961783439</v>
      </c>
      <c r="N261" s="1">
        <v>108</v>
      </c>
      <c r="O261" s="1">
        <v>160</v>
      </c>
      <c r="P261" s="6">
        <v>0.67500000000000004</v>
      </c>
      <c r="Q261" s="1">
        <v>97</v>
      </c>
      <c r="R261" s="1">
        <v>157</v>
      </c>
      <c r="S261" s="6">
        <v>0.61783439490445857</v>
      </c>
      <c r="T261" s="1">
        <v>72</v>
      </c>
      <c r="U261" s="1">
        <v>133</v>
      </c>
      <c r="V261" s="6">
        <v>0.54135338345864659</v>
      </c>
      <c r="W261" s="1">
        <v>88</v>
      </c>
      <c r="X261" s="1">
        <v>133</v>
      </c>
      <c r="Y261" s="6">
        <v>0.66165413533834583</v>
      </c>
      <c r="Z261" s="1">
        <v>60</v>
      </c>
      <c r="AA261" s="1">
        <v>132</v>
      </c>
      <c r="AB261" s="6">
        <v>0.45454545454545453</v>
      </c>
      <c r="AC261" s="1">
        <v>96</v>
      </c>
      <c r="AD261" s="1">
        <v>156</v>
      </c>
      <c r="AE261" s="6">
        <v>0.61538461538461542</v>
      </c>
      <c r="AF261" s="1">
        <v>99</v>
      </c>
      <c r="AG261" s="1">
        <v>155</v>
      </c>
      <c r="AH261" s="6">
        <v>0.6387096774193548</v>
      </c>
      <c r="AI261" s="1">
        <v>78</v>
      </c>
      <c r="AJ261" s="1">
        <v>155</v>
      </c>
      <c r="AK261" s="6">
        <v>0.50322580645161286</v>
      </c>
      <c r="BD261" s="1">
        <v>381</v>
      </c>
      <c r="BE261" s="1">
        <v>583</v>
      </c>
      <c r="BF261" s="6">
        <v>0.65351629502572894</v>
      </c>
      <c r="BG261" s="1">
        <v>388</v>
      </c>
      <c r="BH261" s="1">
        <v>588</v>
      </c>
      <c r="BI261" s="6">
        <v>0.65986394557823125</v>
      </c>
      <c r="BJ261" s="1">
        <v>318</v>
      </c>
      <c r="BK261" s="1">
        <v>581</v>
      </c>
      <c r="BL261" s="6">
        <v>0.54733218588640276</v>
      </c>
    </row>
    <row r="262" spans="1:64" hidden="1" x14ac:dyDescent="0.2">
      <c r="A262" s="2" t="s">
        <v>92</v>
      </c>
      <c r="B262" s="2" t="s">
        <v>93</v>
      </c>
      <c r="C262" s="2" t="s">
        <v>1244</v>
      </c>
      <c r="D262" s="2" t="s">
        <v>1245</v>
      </c>
      <c r="E262" s="2" t="str">
        <f t="shared" si="12"/>
        <v>zzzz</v>
      </c>
      <c r="F262" s="2">
        <f>IFERROR(VLOOKUP(C262,'[1]2017'!$C$2:$N$1876,11,FALSE),"")</f>
        <v>462</v>
      </c>
      <c r="G262" s="2">
        <f>IFERROR(VLOOKUP(C262,'[1]2017'!$C$2:$N$1876,12,FALSE),"")</f>
        <v>818</v>
      </c>
      <c r="H262" s="2">
        <f t="shared" si="13"/>
        <v>0.5647921760391198</v>
      </c>
      <c r="J262" s="12">
        <f t="shared" si="14"/>
        <v>1215</v>
      </c>
      <c r="AL262" s="1">
        <v>238</v>
      </c>
      <c r="AM262" s="1">
        <v>378</v>
      </c>
      <c r="AN262" s="6">
        <v>0.62962962962962965</v>
      </c>
      <c r="AO262" s="1">
        <v>194</v>
      </c>
      <c r="AP262" s="1">
        <v>382</v>
      </c>
      <c r="AQ262" s="6">
        <v>0.50785340314136129</v>
      </c>
      <c r="AR262" s="1">
        <v>169</v>
      </c>
      <c r="AS262" s="1">
        <v>376</v>
      </c>
      <c r="AT262" s="6">
        <v>0.44946808510638298</v>
      </c>
      <c r="AU262" s="1">
        <v>253</v>
      </c>
      <c r="AV262" s="1">
        <v>408</v>
      </c>
      <c r="AW262" s="6">
        <v>0.62009803921568629</v>
      </c>
      <c r="AX262" s="1">
        <v>193</v>
      </c>
      <c r="AY262" s="1">
        <v>405</v>
      </c>
      <c r="AZ262" s="6">
        <v>0.47654320987654319</v>
      </c>
      <c r="BA262" s="1">
        <v>164</v>
      </c>
      <c r="BB262" s="1">
        <v>400</v>
      </c>
      <c r="BC262" s="6">
        <v>0.41</v>
      </c>
      <c r="BD262" s="1">
        <v>491</v>
      </c>
      <c r="BE262" s="1">
        <v>786</v>
      </c>
      <c r="BF262" s="6">
        <v>0.62468193384223913</v>
      </c>
      <c r="BG262" s="1">
        <v>387</v>
      </c>
      <c r="BH262" s="1">
        <v>787</v>
      </c>
      <c r="BI262" s="6">
        <v>0.49174078780177893</v>
      </c>
      <c r="BJ262" s="1">
        <v>333</v>
      </c>
      <c r="BK262" s="1">
        <v>776</v>
      </c>
      <c r="BL262" s="6">
        <v>0.42912371134020616</v>
      </c>
    </row>
    <row r="263" spans="1:64" hidden="1" x14ac:dyDescent="0.2">
      <c r="A263" s="2" t="s">
        <v>92</v>
      </c>
      <c r="B263" s="2" t="s">
        <v>93</v>
      </c>
      <c r="C263" s="2" t="s">
        <v>1246</v>
      </c>
      <c r="D263" s="2" t="s">
        <v>1247</v>
      </c>
      <c r="E263" s="2" t="str">
        <f t="shared" si="12"/>
        <v>zzzz</v>
      </c>
      <c r="F263" s="2">
        <f>IFERROR(VLOOKUP(C263,'[1]2017'!$C$2:$N$1876,11,FALSE),"")</f>
        <v>512</v>
      </c>
      <c r="G263" s="2">
        <f>IFERROR(VLOOKUP(C263,'[1]2017'!$C$2:$N$1876,12,FALSE),"")</f>
        <v>855</v>
      </c>
      <c r="H263" s="2">
        <f t="shared" si="13"/>
        <v>0.59883040935672516</v>
      </c>
      <c r="J263" s="12">
        <f t="shared" si="14"/>
        <v>1215</v>
      </c>
      <c r="K263" s="1" t="s">
        <v>734</v>
      </c>
      <c r="L263" s="1" t="s">
        <v>734</v>
      </c>
      <c r="M263" s="6" t="s">
        <v>734</v>
      </c>
      <c r="N263" s="1" t="s">
        <v>734</v>
      </c>
      <c r="O263" s="1" t="s">
        <v>734</v>
      </c>
      <c r="P263" s="6" t="s">
        <v>734</v>
      </c>
      <c r="Q263" s="1" t="s">
        <v>734</v>
      </c>
      <c r="R263" s="1" t="s">
        <v>734</v>
      </c>
      <c r="S263" s="6" t="s">
        <v>734</v>
      </c>
      <c r="T263" s="1">
        <v>246</v>
      </c>
      <c r="U263" s="1">
        <v>427</v>
      </c>
      <c r="V263" s="6">
        <v>0.57611241217798592</v>
      </c>
      <c r="W263" s="1">
        <v>235</v>
      </c>
      <c r="X263" s="1">
        <v>431</v>
      </c>
      <c r="Y263" s="6">
        <v>0.54524361948955913</v>
      </c>
      <c r="Z263" s="1">
        <v>193</v>
      </c>
      <c r="AA263" s="1">
        <v>424</v>
      </c>
      <c r="AB263" s="6">
        <v>0.455188679245283</v>
      </c>
      <c r="AC263" s="1">
        <v>241</v>
      </c>
      <c r="AD263" s="1">
        <v>382</v>
      </c>
      <c r="AE263" s="6">
        <v>0.63089005235602091</v>
      </c>
      <c r="AF263" s="1">
        <v>230</v>
      </c>
      <c r="AG263" s="1">
        <v>392</v>
      </c>
      <c r="AH263" s="6">
        <v>0.58673469387755106</v>
      </c>
      <c r="AI263" s="1">
        <v>191</v>
      </c>
      <c r="AJ263" s="1">
        <v>381</v>
      </c>
      <c r="AK263" s="6">
        <v>0.50131233595800528</v>
      </c>
      <c r="BD263" s="1">
        <v>487</v>
      </c>
      <c r="BE263" s="1">
        <v>814</v>
      </c>
      <c r="BF263" s="6">
        <v>0.59828009828009832</v>
      </c>
      <c r="BG263" s="1">
        <v>466</v>
      </c>
      <c r="BH263" s="1">
        <v>828</v>
      </c>
      <c r="BI263" s="6">
        <v>0.5628019323671497</v>
      </c>
      <c r="BJ263" s="1">
        <v>384</v>
      </c>
      <c r="BK263" s="1">
        <v>810</v>
      </c>
      <c r="BL263" s="6">
        <v>0.47407407407407409</v>
      </c>
    </row>
    <row r="264" spans="1:64" x14ac:dyDescent="0.2">
      <c r="A264" s="2" t="s">
        <v>92</v>
      </c>
      <c r="B264" s="2" t="s">
        <v>93</v>
      </c>
      <c r="C264" s="2" t="s">
        <v>1248</v>
      </c>
      <c r="D264" s="2" t="s">
        <v>1249</v>
      </c>
      <c r="E264" s="2" t="str">
        <f t="shared" si="12"/>
        <v>Concord East Side Elementary Sch</v>
      </c>
      <c r="F264" s="2">
        <f>IFERROR(VLOOKUP(C264,'[1]2017'!$C$2:$N$1876,11,FALSE),"")</f>
        <v>302</v>
      </c>
      <c r="G264" s="2">
        <f>IFERROR(VLOOKUP(C264,'[1]2017'!$C$2:$N$1876,12,FALSE),"")</f>
        <v>565</v>
      </c>
      <c r="H264" s="2">
        <f t="shared" si="13"/>
        <v>0.53451327433628315</v>
      </c>
      <c r="I264" s="6">
        <v>0.5855855855855856</v>
      </c>
      <c r="J264" s="12">
        <f t="shared" si="14"/>
        <v>508</v>
      </c>
      <c r="K264" s="1">
        <v>93</v>
      </c>
      <c r="L264" s="1">
        <v>113</v>
      </c>
      <c r="M264" s="6">
        <v>0.82300884955752207</v>
      </c>
      <c r="N264" s="1">
        <v>84</v>
      </c>
      <c r="O264" s="1">
        <v>115</v>
      </c>
      <c r="P264" s="6">
        <v>0.73043478260869565</v>
      </c>
      <c r="Q264" s="1">
        <v>76</v>
      </c>
      <c r="R264" s="1">
        <v>113</v>
      </c>
      <c r="S264" s="6">
        <v>0.67256637168141598</v>
      </c>
      <c r="BD264" s="1">
        <v>176</v>
      </c>
      <c r="BE264" s="1">
        <v>224</v>
      </c>
      <c r="BF264" s="6">
        <v>0.7857142857142857</v>
      </c>
      <c r="BG264" s="1">
        <v>161</v>
      </c>
      <c r="BH264" s="1">
        <v>228</v>
      </c>
      <c r="BI264" s="6">
        <v>0.70614035087719296</v>
      </c>
      <c r="BJ264" s="1">
        <v>141</v>
      </c>
      <c r="BK264" s="1">
        <v>224</v>
      </c>
      <c r="BL264" s="6">
        <v>0.6294642857142857</v>
      </c>
    </row>
    <row r="265" spans="1:64" x14ac:dyDescent="0.2">
      <c r="A265" s="2" t="s">
        <v>92</v>
      </c>
      <c r="B265" s="2" t="s">
        <v>93</v>
      </c>
      <c r="C265" s="2" t="s">
        <v>1250</v>
      </c>
      <c r="D265" s="2" t="s">
        <v>1251</v>
      </c>
      <c r="E265" s="2" t="str">
        <f t="shared" si="12"/>
        <v>Concord Ox-Bow Elementary School</v>
      </c>
      <c r="F265" s="2">
        <f>IFERROR(VLOOKUP(C265,'[1]2017'!$C$2:$N$1876,11,FALSE),"")</f>
        <v>206</v>
      </c>
      <c r="G265" s="2">
        <f>IFERROR(VLOOKUP(C265,'[1]2017'!$C$2:$N$1876,12,FALSE),"")</f>
        <v>445</v>
      </c>
      <c r="H265" s="2">
        <f t="shared" si="13"/>
        <v>0.46292134831460674</v>
      </c>
      <c r="I265" s="6">
        <v>0.62376237623762376</v>
      </c>
      <c r="J265" s="12">
        <f t="shared" si="14"/>
        <v>422</v>
      </c>
      <c r="K265" s="1">
        <v>67</v>
      </c>
      <c r="L265" s="1">
        <v>94</v>
      </c>
      <c r="M265" s="6">
        <v>0.71276595744680848</v>
      </c>
      <c r="N265" s="1">
        <v>67</v>
      </c>
      <c r="O265" s="1">
        <v>94</v>
      </c>
      <c r="P265" s="6">
        <v>0.71276595744680848</v>
      </c>
      <c r="Q265" s="1">
        <v>60</v>
      </c>
      <c r="R265" s="1">
        <v>94</v>
      </c>
      <c r="S265" s="6">
        <v>0.63829787234042556</v>
      </c>
      <c r="BD265" s="1">
        <v>150</v>
      </c>
      <c r="BE265" s="1">
        <v>195</v>
      </c>
      <c r="BF265" s="6">
        <v>0.76923076923076927</v>
      </c>
      <c r="BG265" s="1">
        <v>138</v>
      </c>
      <c r="BH265" s="1">
        <v>197</v>
      </c>
      <c r="BI265" s="6">
        <v>0.70050761421319796</v>
      </c>
      <c r="BJ265" s="1">
        <v>123</v>
      </c>
      <c r="BK265" s="1">
        <v>195</v>
      </c>
      <c r="BL265" s="6">
        <v>0.63076923076923075</v>
      </c>
    </row>
    <row r="266" spans="1:64" x14ac:dyDescent="0.2">
      <c r="A266" s="2" t="s">
        <v>92</v>
      </c>
      <c r="B266" s="2" t="s">
        <v>93</v>
      </c>
      <c r="C266" s="2" t="s">
        <v>1252</v>
      </c>
      <c r="D266" s="2" t="s">
        <v>1253</v>
      </c>
      <c r="E266" s="2" t="str">
        <f t="shared" si="12"/>
        <v>Concord South Side Elementary Sch</v>
      </c>
      <c r="F266" s="2">
        <f>IFERROR(VLOOKUP(C266,'[1]2017'!$C$2:$N$1876,11,FALSE),"")</f>
        <v>281</v>
      </c>
      <c r="G266" s="2">
        <f>IFERROR(VLOOKUP(C266,'[1]2017'!$C$2:$N$1876,12,FALSE),"")</f>
        <v>434</v>
      </c>
      <c r="H266" s="2">
        <f t="shared" si="13"/>
        <v>0.64746543778801846</v>
      </c>
      <c r="I266" s="6">
        <v>0.38554216867469882</v>
      </c>
      <c r="J266" s="12">
        <f t="shared" si="14"/>
        <v>926</v>
      </c>
      <c r="K266" s="1">
        <v>44</v>
      </c>
      <c r="L266" s="1">
        <v>82</v>
      </c>
      <c r="M266" s="6">
        <v>0.53658536585365857</v>
      </c>
      <c r="N266" s="1">
        <v>42</v>
      </c>
      <c r="O266" s="1">
        <v>81</v>
      </c>
      <c r="P266" s="6">
        <v>0.51851851851851849</v>
      </c>
      <c r="Q266" s="1">
        <v>34</v>
      </c>
      <c r="R266" s="1">
        <v>80</v>
      </c>
      <c r="S266" s="6">
        <v>0.42499999999999999</v>
      </c>
      <c r="BD266" s="1">
        <v>91</v>
      </c>
      <c r="BE266" s="1">
        <v>165</v>
      </c>
      <c r="BF266" s="6">
        <v>0.55151515151515151</v>
      </c>
      <c r="BG266" s="1">
        <v>82</v>
      </c>
      <c r="BH266" s="1">
        <v>167</v>
      </c>
      <c r="BI266" s="6">
        <v>0.49101796407185627</v>
      </c>
      <c r="BJ266" s="1">
        <v>66</v>
      </c>
      <c r="BK266" s="1">
        <v>163</v>
      </c>
      <c r="BL266" s="6">
        <v>0.40490797546012269</v>
      </c>
    </row>
    <row r="267" spans="1:64" hidden="1" x14ac:dyDescent="0.2">
      <c r="A267" s="2" t="s">
        <v>92</v>
      </c>
      <c r="B267" s="2" t="s">
        <v>93</v>
      </c>
      <c r="C267" s="2" t="s">
        <v>1254</v>
      </c>
      <c r="D267" s="2" t="s">
        <v>1255</v>
      </c>
      <c r="E267" s="2" t="str">
        <f t="shared" si="12"/>
        <v>zzzz</v>
      </c>
      <c r="F267" s="2">
        <f>IFERROR(VLOOKUP(C267,'[1]2017'!$C$2:$N$1876,11,FALSE),"")</f>
        <v>479</v>
      </c>
      <c r="G267" s="2">
        <f>IFERROR(VLOOKUP(C267,'[1]2017'!$C$2:$N$1876,12,FALSE),"")</f>
        <v>561</v>
      </c>
      <c r="H267" s="2">
        <f t="shared" si="13"/>
        <v>0.85383244206773623</v>
      </c>
      <c r="I267" s="6">
        <v>0.46296296296296297</v>
      </c>
      <c r="J267" s="12">
        <f t="shared" si="14"/>
        <v>793</v>
      </c>
      <c r="K267" s="1">
        <v>69</v>
      </c>
      <c r="L267" s="1">
        <v>115</v>
      </c>
      <c r="M267" s="6">
        <v>0.6</v>
      </c>
      <c r="N267" s="1">
        <v>53</v>
      </c>
      <c r="O267" s="1">
        <v>116</v>
      </c>
      <c r="P267" s="6">
        <v>0.45689655172413796</v>
      </c>
      <c r="Q267" s="1">
        <v>47</v>
      </c>
      <c r="R267" s="1">
        <v>115</v>
      </c>
      <c r="S267" s="6">
        <v>0.40869565217391307</v>
      </c>
      <c r="BD267" s="1">
        <v>140</v>
      </c>
      <c r="BE267" s="1">
        <v>223</v>
      </c>
      <c r="BF267" s="6">
        <v>0.62780269058295968</v>
      </c>
      <c r="BG267" s="1">
        <v>114</v>
      </c>
      <c r="BH267" s="1">
        <v>229</v>
      </c>
      <c r="BI267" s="6">
        <v>0.49781659388646288</v>
      </c>
      <c r="BJ267" s="1">
        <v>97</v>
      </c>
      <c r="BK267" s="1">
        <v>223</v>
      </c>
      <c r="BL267" s="6">
        <v>0.4349775784753363</v>
      </c>
    </row>
    <row r="268" spans="1:64" x14ac:dyDescent="0.2">
      <c r="A268" s="2" t="s">
        <v>94</v>
      </c>
      <c r="B268" s="2" t="s">
        <v>95</v>
      </c>
      <c r="C268" s="2" t="s">
        <v>1256</v>
      </c>
      <c r="D268" s="2" t="s">
        <v>1257</v>
      </c>
      <c r="E268" s="2" t="str">
        <f t="shared" si="12"/>
        <v>Jefferson Elementary School</v>
      </c>
      <c r="F268" s="2">
        <f>IFERROR(VLOOKUP(C268,'[1]2017'!$C$2:$N$1876,11,FALSE),"")</f>
        <v>168</v>
      </c>
      <c r="G268" s="2">
        <f>IFERROR(VLOOKUP(C268,'[1]2017'!$C$2:$N$1876,12,FALSE),"")</f>
        <v>412</v>
      </c>
      <c r="H268" s="2">
        <f t="shared" si="13"/>
        <v>0.40776699029126212</v>
      </c>
      <c r="I268" s="6">
        <v>0.7010309278350515</v>
      </c>
      <c r="J268" s="12">
        <f t="shared" si="14"/>
        <v>258</v>
      </c>
      <c r="BD268" s="1">
        <v>75</v>
      </c>
      <c r="BE268" s="1">
        <v>97</v>
      </c>
      <c r="BF268" s="6">
        <v>0.77319587628865982</v>
      </c>
      <c r="BG268" s="1">
        <v>77</v>
      </c>
      <c r="BH268" s="1">
        <v>97</v>
      </c>
      <c r="BI268" s="6">
        <v>0.79381443298969068</v>
      </c>
      <c r="BJ268" s="1">
        <v>68</v>
      </c>
      <c r="BK268" s="1">
        <v>97</v>
      </c>
      <c r="BL268" s="6">
        <v>0.7010309278350515</v>
      </c>
    </row>
    <row r="269" spans="1:64" hidden="1" x14ac:dyDescent="0.2">
      <c r="A269" s="2" t="s">
        <v>94</v>
      </c>
      <c r="B269" s="2" t="s">
        <v>95</v>
      </c>
      <c r="C269" s="2" t="s">
        <v>1258</v>
      </c>
      <c r="D269" s="2" t="s">
        <v>1259</v>
      </c>
      <c r="E269" s="2" t="str">
        <f t="shared" si="12"/>
        <v>zzzz</v>
      </c>
      <c r="F269" s="2">
        <f>IFERROR(VLOOKUP(C269,'[1]2017'!$C$2:$N$1876,11,FALSE),"")</f>
        <v>317</v>
      </c>
      <c r="G269" s="2">
        <f>IFERROR(VLOOKUP(C269,'[1]2017'!$C$2:$N$1876,12,FALSE),"")</f>
        <v>1127</v>
      </c>
      <c r="H269" s="2">
        <f t="shared" si="13"/>
        <v>0.28127772848269744</v>
      </c>
      <c r="J269" s="12">
        <f t="shared" si="14"/>
        <v>1215</v>
      </c>
      <c r="AC269" s="1">
        <v>230</v>
      </c>
      <c r="AD269" s="1">
        <v>361</v>
      </c>
      <c r="AE269" s="6">
        <v>0.63711911357340723</v>
      </c>
      <c r="AF269" s="1">
        <v>237</v>
      </c>
      <c r="AG269" s="1">
        <v>363</v>
      </c>
      <c r="AH269" s="6">
        <v>0.65289256198347112</v>
      </c>
      <c r="AI269" s="1">
        <v>199</v>
      </c>
      <c r="AJ269" s="1">
        <v>361</v>
      </c>
      <c r="AK269" s="6">
        <v>0.55124653739612184</v>
      </c>
      <c r="AL269" s="1">
        <v>243</v>
      </c>
      <c r="AM269" s="1">
        <v>364</v>
      </c>
      <c r="AN269" s="6">
        <v>0.66758241758241754</v>
      </c>
      <c r="AO269" s="1">
        <v>221</v>
      </c>
      <c r="AP269" s="1">
        <v>364</v>
      </c>
      <c r="AQ269" s="6">
        <v>0.6071428571428571</v>
      </c>
      <c r="AR269" s="1">
        <v>198</v>
      </c>
      <c r="AS269" s="1">
        <v>363</v>
      </c>
      <c r="AT269" s="6">
        <v>0.54545454545454541</v>
      </c>
      <c r="AU269" s="1">
        <v>243</v>
      </c>
      <c r="AV269" s="1">
        <v>371</v>
      </c>
      <c r="AW269" s="6">
        <v>0.65498652291105119</v>
      </c>
      <c r="AX269" s="1">
        <v>259</v>
      </c>
      <c r="AY269" s="1">
        <v>369</v>
      </c>
      <c r="AZ269" s="6">
        <v>0.70189701897018975</v>
      </c>
      <c r="BA269" s="1">
        <v>222</v>
      </c>
      <c r="BB269" s="1">
        <v>369</v>
      </c>
      <c r="BC269" s="6">
        <v>0.60162601626016265</v>
      </c>
      <c r="BD269" s="1">
        <v>716</v>
      </c>
      <c r="BE269" s="1">
        <v>1096</v>
      </c>
      <c r="BF269" s="6">
        <v>0.65328467153284675</v>
      </c>
      <c r="BG269" s="1">
        <v>717</v>
      </c>
      <c r="BH269" s="1">
        <v>1096</v>
      </c>
      <c r="BI269" s="6">
        <v>0.65419708029197077</v>
      </c>
      <c r="BJ269" s="1">
        <v>619</v>
      </c>
      <c r="BK269" s="1">
        <v>1093</v>
      </c>
      <c r="BL269" s="6">
        <v>0.56633119853613911</v>
      </c>
    </row>
    <row r="270" spans="1:64" x14ac:dyDescent="0.2">
      <c r="A270" s="2" t="s">
        <v>94</v>
      </c>
      <c r="B270" s="2" t="s">
        <v>95</v>
      </c>
      <c r="C270" s="2" t="s">
        <v>1260</v>
      </c>
      <c r="D270" s="2" t="s">
        <v>1261</v>
      </c>
      <c r="E270" s="2" t="str">
        <f t="shared" si="12"/>
        <v>York Elementary School</v>
      </c>
      <c r="F270" s="2">
        <f>IFERROR(VLOOKUP(C270,'[1]2017'!$C$2:$N$1876,11,FALSE),"")</f>
        <v>128</v>
      </c>
      <c r="G270" s="2">
        <f>IFERROR(VLOOKUP(C270,'[1]2017'!$C$2:$N$1876,12,FALSE),"")</f>
        <v>301</v>
      </c>
      <c r="H270" s="2">
        <f t="shared" si="13"/>
        <v>0.42524916943521596</v>
      </c>
      <c r="I270" s="6">
        <v>0.45569620253164556</v>
      </c>
      <c r="J270" s="12">
        <f t="shared" si="14"/>
        <v>806</v>
      </c>
      <c r="BD270" s="1">
        <v>49</v>
      </c>
      <c r="BE270" s="1">
        <v>79</v>
      </c>
      <c r="BF270" s="6">
        <v>0.620253164556962</v>
      </c>
      <c r="BG270" s="1">
        <v>48</v>
      </c>
      <c r="BH270" s="1">
        <v>79</v>
      </c>
      <c r="BI270" s="6">
        <v>0.60759493670886078</v>
      </c>
      <c r="BJ270" s="1">
        <v>36</v>
      </c>
      <c r="BK270" s="1">
        <v>79</v>
      </c>
      <c r="BL270" s="6">
        <v>0.45569620253164556</v>
      </c>
    </row>
    <row r="271" spans="1:64" hidden="1" x14ac:dyDescent="0.2">
      <c r="A271" s="2" t="s">
        <v>94</v>
      </c>
      <c r="B271" s="2" t="s">
        <v>95</v>
      </c>
      <c r="C271" s="2" t="s">
        <v>1262</v>
      </c>
      <c r="D271" s="2" t="s">
        <v>1263</v>
      </c>
      <c r="E271" s="2" t="str">
        <f t="shared" si="12"/>
        <v>zzzz</v>
      </c>
      <c r="F271" s="2">
        <f>IFERROR(VLOOKUP(C271,'[1]2017'!$C$2:$N$1876,11,FALSE),"")</f>
        <v>211</v>
      </c>
      <c r="G271" s="2">
        <f>IFERROR(VLOOKUP(C271,'[1]2017'!$C$2:$N$1876,12,FALSE),"")</f>
        <v>710</v>
      </c>
      <c r="H271" s="2">
        <f t="shared" si="13"/>
        <v>0.29718309859154929</v>
      </c>
      <c r="J271" s="12">
        <f t="shared" si="14"/>
        <v>1215</v>
      </c>
      <c r="K271" s="1">
        <v>208</v>
      </c>
      <c r="L271" s="1">
        <v>348</v>
      </c>
      <c r="M271" s="6">
        <v>0.5977011494252874</v>
      </c>
      <c r="N271" s="1">
        <v>204</v>
      </c>
      <c r="O271" s="1">
        <v>348</v>
      </c>
      <c r="P271" s="6">
        <v>0.58620689655172409</v>
      </c>
      <c r="Q271" s="1">
        <v>170</v>
      </c>
      <c r="R271" s="1">
        <v>348</v>
      </c>
      <c r="S271" s="6">
        <v>0.4885057471264368</v>
      </c>
      <c r="T271" s="1">
        <v>223</v>
      </c>
      <c r="U271" s="1">
        <v>363</v>
      </c>
      <c r="V271" s="6">
        <v>0.61432506887052341</v>
      </c>
      <c r="W271" s="1">
        <v>219</v>
      </c>
      <c r="X271" s="1">
        <v>363</v>
      </c>
      <c r="Y271" s="6">
        <v>0.60330578512396693</v>
      </c>
      <c r="Z271" s="1">
        <v>181</v>
      </c>
      <c r="AA271" s="1">
        <v>363</v>
      </c>
      <c r="AB271" s="6">
        <v>0.49862258953168043</v>
      </c>
      <c r="BD271" s="1">
        <v>431</v>
      </c>
      <c r="BE271" s="1">
        <v>711</v>
      </c>
      <c r="BF271" s="6">
        <v>0.60618846694796058</v>
      </c>
      <c r="BG271" s="1">
        <v>423</v>
      </c>
      <c r="BH271" s="1">
        <v>711</v>
      </c>
      <c r="BI271" s="6">
        <v>0.59493670886075944</v>
      </c>
      <c r="BJ271" s="1">
        <v>351</v>
      </c>
      <c r="BK271" s="1">
        <v>711</v>
      </c>
      <c r="BL271" s="6">
        <v>0.49367088607594939</v>
      </c>
    </row>
    <row r="272" spans="1:64" x14ac:dyDescent="0.2">
      <c r="A272" s="2" t="s">
        <v>94</v>
      </c>
      <c r="B272" s="2" t="s">
        <v>95</v>
      </c>
      <c r="C272" s="2" t="s">
        <v>1264</v>
      </c>
      <c r="D272" s="2" t="s">
        <v>1265</v>
      </c>
      <c r="E272" s="2" t="str">
        <f t="shared" si="12"/>
        <v>Middlebury Elementary School</v>
      </c>
      <c r="F272" s="2">
        <f>IFERROR(VLOOKUP(C272,'[1]2017'!$C$2:$N$1876,11,FALSE),"")</f>
        <v>70</v>
      </c>
      <c r="G272" s="2">
        <f>IFERROR(VLOOKUP(C272,'[1]2017'!$C$2:$N$1876,12,FALSE),"")</f>
        <v>291</v>
      </c>
      <c r="H272" s="2">
        <f t="shared" si="13"/>
        <v>0.24054982817869416</v>
      </c>
      <c r="I272" s="6">
        <v>0.6376811594202898</v>
      </c>
      <c r="J272" s="12">
        <f t="shared" si="14"/>
        <v>391</v>
      </c>
      <c r="BD272" s="1">
        <v>49</v>
      </c>
      <c r="BE272" s="1">
        <v>69</v>
      </c>
      <c r="BF272" s="6">
        <v>0.71014492753623193</v>
      </c>
      <c r="BG272" s="1">
        <v>51</v>
      </c>
      <c r="BH272" s="1">
        <v>70</v>
      </c>
      <c r="BI272" s="6">
        <v>0.72857142857142854</v>
      </c>
      <c r="BJ272" s="1">
        <v>44</v>
      </c>
      <c r="BK272" s="1">
        <v>69</v>
      </c>
      <c r="BL272" s="6">
        <v>0.6376811594202898</v>
      </c>
    </row>
    <row r="273" spans="1:64" hidden="1" x14ac:dyDescent="0.2">
      <c r="A273" s="2" t="s">
        <v>94</v>
      </c>
      <c r="B273" s="2" t="s">
        <v>95</v>
      </c>
      <c r="C273" s="2" t="s">
        <v>1266</v>
      </c>
      <c r="D273" s="2" t="s">
        <v>1267</v>
      </c>
      <c r="E273" s="2" t="str">
        <f t="shared" si="12"/>
        <v>zzzz</v>
      </c>
      <c r="F273" s="2">
        <f>IFERROR(VLOOKUP(C273,'[1]2017'!$C$2:$N$1876,11,FALSE),"")</f>
        <v>73</v>
      </c>
      <c r="G273" s="2">
        <f>IFERROR(VLOOKUP(C273,'[1]2017'!$C$2:$N$1876,12,FALSE),"")</f>
        <v>346</v>
      </c>
      <c r="H273" s="2">
        <f t="shared" si="13"/>
        <v>0.21098265895953758</v>
      </c>
      <c r="I273" s="6">
        <v>0.58762886597938147</v>
      </c>
      <c r="J273" s="12">
        <f t="shared" si="14"/>
        <v>501</v>
      </c>
      <c r="BD273" s="1">
        <v>72</v>
      </c>
      <c r="BE273" s="1">
        <v>97</v>
      </c>
      <c r="BF273" s="6">
        <v>0.74226804123711343</v>
      </c>
      <c r="BG273" s="1">
        <v>68</v>
      </c>
      <c r="BH273" s="1">
        <v>101</v>
      </c>
      <c r="BI273" s="6">
        <v>0.67326732673267331</v>
      </c>
      <c r="BJ273" s="1">
        <v>57</v>
      </c>
      <c r="BK273" s="1">
        <v>97</v>
      </c>
      <c r="BL273" s="6">
        <v>0.58762886597938147</v>
      </c>
    </row>
    <row r="274" spans="1:64" hidden="1" x14ac:dyDescent="0.2">
      <c r="A274" s="2" t="s">
        <v>96</v>
      </c>
      <c r="B274" s="2" t="s">
        <v>97</v>
      </c>
      <c r="C274" s="2" t="s">
        <v>1268</v>
      </c>
      <c r="D274" s="2" t="s">
        <v>1269</v>
      </c>
      <c r="E274" s="2" t="str">
        <f t="shared" si="12"/>
        <v>zzzz</v>
      </c>
      <c r="F274" s="2">
        <f>IFERROR(VLOOKUP(C274,'[1]2017'!$C$2:$N$1876,11,FALSE),"")</f>
        <v>219</v>
      </c>
      <c r="G274" s="2">
        <f>IFERROR(VLOOKUP(C274,'[1]2017'!$C$2:$N$1876,12,FALSE),"")</f>
        <v>694</v>
      </c>
      <c r="H274" s="2">
        <f t="shared" si="13"/>
        <v>0.31556195965417866</v>
      </c>
      <c r="J274" s="12">
        <f t="shared" si="14"/>
        <v>1215</v>
      </c>
      <c r="AC274" s="1">
        <v>179</v>
      </c>
      <c r="AD274" s="1">
        <v>230</v>
      </c>
      <c r="AE274" s="6">
        <v>0.77826086956521734</v>
      </c>
      <c r="AF274" s="1">
        <v>182</v>
      </c>
      <c r="AG274" s="1">
        <v>230</v>
      </c>
      <c r="AH274" s="6">
        <v>0.79130434782608694</v>
      </c>
      <c r="AI274" s="1">
        <v>162</v>
      </c>
      <c r="AJ274" s="1">
        <v>230</v>
      </c>
      <c r="AK274" s="6">
        <v>0.70434782608695656</v>
      </c>
      <c r="AL274" s="1">
        <v>184</v>
      </c>
      <c r="AM274" s="1">
        <v>230</v>
      </c>
      <c r="AN274" s="6">
        <v>0.8</v>
      </c>
      <c r="AO274" s="1">
        <v>136</v>
      </c>
      <c r="AP274" s="1">
        <v>229</v>
      </c>
      <c r="AQ274" s="6">
        <v>0.59388646288209612</v>
      </c>
      <c r="AR274" s="1">
        <v>131</v>
      </c>
      <c r="AS274" s="1">
        <v>229</v>
      </c>
      <c r="AT274" s="6">
        <v>0.57205240174672489</v>
      </c>
      <c r="AU274" s="1">
        <v>172</v>
      </c>
      <c r="AV274" s="1">
        <v>222</v>
      </c>
      <c r="AW274" s="6">
        <v>0.77477477477477474</v>
      </c>
      <c r="AX274" s="1">
        <v>161</v>
      </c>
      <c r="AY274" s="1">
        <v>221</v>
      </c>
      <c r="AZ274" s="6">
        <v>0.72850678733031671</v>
      </c>
      <c r="BA274" s="1">
        <v>147</v>
      </c>
      <c r="BB274" s="1">
        <v>220</v>
      </c>
      <c r="BC274" s="6">
        <v>0.66818181818181821</v>
      </c>
      <c r="BD274" s="1">
        <v>535</v>
      </c>
      <c r="BE274" s="1">
        <v>682</v>
      </c>
      <c r="BF274" s="6">
        <v>0.78445747800586507</v>
      </c>
      <c r="BG274" s="1">
        <v>479</v>
      </c>
      <c r="BH274" s="1">
        <v>680</v>
      </c>
      <c r="BI274" s="6">
        <v>0.7044117647058824</v>
      </c>
      <c r="BJ274" s="1">
        <v>440</v>
      </c>
      <c r="BK274" s="1">
        <v>679</v>
      </c>
      <c r="BL274" s="6">
        <v>0.64801178203240062</v>
      </c>
    </row>
    <row r="275" spans="1:64" x14ac:dyDescent="0.2">
      <c r="A275" s="2" t="s">
        <v>96</v>
      </c>
      <c r="B275" s="2" t="s">
        <v>97</v>
      </c>
      <c r="C275" s="2" t="s">
        <v>1270</v>
      </c>
      <c r="D275" s="2" t="s">
        <v>1271</v>
      </c>
      <c r="E275" s="2" t="str">
        <f t="shared" si="12"/>
        <v>Wakarusa Elementary School</v>
      </c>
      <c r="F275" s="2">
        <f>IFERROR(VLOOKUP(C275,'[1]2017'!$C$2:$N$1876,11,FALSE),"")</f>
        <v>141</v>
      </c>
      <c r="G275" s="2">
        <f>IFERROR(VLOOKUP(C275,'[1]2017'!$C$2:$N$1876,12,FALSE),"")</f>
        <v>522</v>
      </c>
      <c r="H275" s="2">
        <f t="shared" si="13"/>
        <v>0.27011494252873564</v>
      </c>
      <c r="I275" s="6">
        <v>0.56043956043956045</v>
      </c>
      <c r="J275" s="12">
        <f t="shared" si="14"/>
        <v>570</v>
      </c>
      <c r="K275" s="1">
        <v>71</v>
      </c>
      <c r="L275" s="1">
        <v>96</v>
      </c>
      <c r="M275" s="6">
        <v>0.73958333333333337</v>
      </c>
      <c r="N275" s="1">
        <v>79</v>
      </c>
      <c r="O275" s="1">
        <v>96</v>
      </c>
      <c r="P275" s="6">
        <v>0.82291666666666663</v>
      </c>
      <c r="Q275" s="1">
        <v>66</v>
      </c>
      <c r="R275" s="1">
        <v>96</v>
      </c>
      <c r="S275" s="6">
        <v>0.6875</v>
      </c>
      <c r="T275" s="1">
        <v>84</v>
      </c>
      <c r="U275" s="1">
        <v>107</v>
      </c>
      <c r="V275" s="6">
        <v>0.78504672897196259</v>
      </c>
      <c r="W275" s="1">
        <v>88</v>
      </c>
      <c r="X275" s="1">
        <v>107</v>
      </c>
      <c r="Y275" s="6">
        <v>0.82242990654205606</v>
      </c>
      <c r="Z275" s="1">
        <v>77</v>
      </c>
      <c r="AA275" s="1">
        <v>107</v>
      </c>
      <c r="AB275" s="6">
        <v>0.71962616822429903</v>
      </c>
      <c r="BD275" s="1">
        <v>218</v>
      </c>
      <c r="BE275" s="1">
        <v>294</v>
      </c>
      <c r="BF275" s="6">
        <v>0.74149659863945583</v>
      </c>
      <c r="BG275" s="1">
        <v>227</v>
      </c>
      <c r="BH275" s="1">
        <v>294</v>
      </c>
      <c r="BI275" s="6">
        <v>0.77210884353741494</v>
      </c>
      <c r="BJ275" s="1">
        <v>194</v>
      </c>
      <c r="BK275" s="1">
        <v>294</v>
      </c>
      <c r="BL275" s="6">
        <v>0.65986394557823125</v>
      </c>
    </row>
    <row r="276" spans="1:64" x14ac:dyDescent="0.2">
      <c r="A276" s="2" t="s">
        <v>96</v>
      </c>
      <c r="B276" s="2" t="s">
        <v>97</v>
      </c>
      <c r="C276" s="2" t="s">
        <v>1272</v>
      </c>
      <c r="D276" s="2" t="s">
        <v>1273</v>
      </c>
      <c r="E276" s="2" t="str">
        <f t="shared" si="12"/>
        <v>Nappanee Elementary School</v>
      </c>
      <c r="F276" s="2">
        <f>IFERROR(VLOOKUP(C276,'[1]2017'!$C$2:$N$1876,11,FALSE),"")</f>
        <v>162</v>
      </c>
      <c r="G276" s="2">
        <f>IFERROR(VLOOKUP(C276,'[1]2017'!$C$2:$N$1876,12,FALSE),"")</f>
        <v>401</v>
      </c>
      <c r="H276" s="2">
        <f t="shared" si="13"/>
        <v>0.40399002493765584</v>
      </c>
      <c r="I276" s="6">
        <v>0.6376811594202898</v>
      </c>
      <c r="J276" s="12">
        <f t="shared" si="14"/>
        <v>391</v>
      </c>
      <c r="K276" s="1">
        <v>49</v>
      </c>
      <c r="L276" s="1">
        <v>63</v>
      </c>
      <c r="M276" s="6">
        <v>0.77777777777777779</v>
      </c>
      <c r="N276" s="1">
        <v>49</v>
      </c>
      <c r="O276" s="1">
        <v>63</v>
      </c>
      <c r="P276" s="6">
        <v>0.77777777777777779</v>
      </c>
      <c r="Q276" s="1">
        <v>42</v>
      </c>
      <c r="R276" s="1">
        <v>63</v>
      </c>
      <c r="S276" s="6">
        <v>0.66666666666666663</v>
      </c>
      <c r="T276" s="1">
        <v>48</v>
      </c>
      <c r="U276" s="1">
        <v>73</v>
      </c>
      <c r="V276" s="6">
        <v>0.65753424657534243</v>
      </c>
      <c r="W276" s="1">
        <v>55</v>
      </c>
      <c r="X276" s="1">
        <v>73</v>
      </c>
      <c r="Y276" s="6">
        <v>0.75342465753424659</v>
      </c>
      <c r="Z276" s="1">
        <v>44</v>
      </c>
      <c r="AA276" s="1">
        <v>73</v>
      </c>
      <c r="AB276" s="6">
        <v>0.60273972602739723</v>
      </c>
      <c r="BD276" s="1">
        <v>149</v>
      </c>
      <c r="BE276" s="1">
        <v>205</v>
      </c>
      <c r="BF276" s="6">
        <v>0.72682926829268291</v>
      </c>
      <c r="BG276" s="1">
        <v>153</v>
      </c>
      <c r="BH276" s="1">
        <v>207</v>
      </c>
      <c r="BI276" s="6">
        <v>0.73913043478260865</v>
      </c>
      <c r="BJ276" s="1">
        <v>130</v>
      </c>
      <c r="BK276" s="1">
        <v>205</v>
      </c>
      <c r="BL276" s="6">
        <v>0.63414634146341464</v>
      </c>
    </row>
    <row r="277" spans="1:64" x14ac:dyDescent="0.2">
      <c r="A277" s="2" t="s">
        <v>96</v>
      </c>
      <c r="B277" s="2" t="s">
        <v>97</v>
      </c>
      <c r="C277" s="2" t="s">
        <v>1274</v>
      </c>
      <c r="D277" s="2" t="s">
        <v>1275</v>
      </c>
      <c r="E277" s="2" t="str">
        <f t="shared" si="12"/>
        <v>Woodview Elementary School</v>
      </c>
      <c r="F277" s="2">
        <f>IFERROR(VLOOKUP(C277,'[1]2017'!$C$2:$N$1876,11,FALSE),"")</f>
        <v>166</v>
      </c>
      <c r="G277" s="2">
        <f>IFERROR(VLOOKUP(C277,'[1]2017'!$C$2:$N$1876,12,FALSE),"")</f>
        <v>470</v>
      </c>
      <c r="H277" s="2">
        <f t="shared" si="13"/>
        <v>0.35319148936170214</v>
      </c>
      <c r="I277" s="6">
        <v>0.64102564102564108</v>
      </c>
      <c r="J277" s="12">
        <f t="shared" si="14"/>
        <v>384</v>
      </c>
      <c r="K277" s="1">
        <v>41</v>
      </c>
      <c r="L277" s="1">
        <v>74</v>
      </c>
      <c r="M277" s="6">
        <v>0.55405405405405406</v>
      </c>
      <c r="N277" s="1">
        <v>46</v>
      </c>
      <c r="O277" s="1">
        <v>75</v>
      </c>
      <c r="P277" s="6">
        <v>0.61333333333333329</v>
      </c>
      <c r="Q277" s="1">
        <v>33</v>
      </c>
      <c r="R277" s="1">
        <v>74</v>
      </c>
      <c r="S277" s="6">
        <v>0.44594594594594594</v>
      </c>
      <c r="T277" s="1">
        <v>64</v>
      </c>
      <c r="U277" s="1">
        <v>80</v>
      </c>
      <c r="V277" s="6">
        <v>0.8</v>
      </c>
      <c r="W277" s="1">
        <v>64</v>
      </c>
      <c r="X277" s="1">
        <v>80</v>
      </c>
      <c r="Y277" s="6">
        <v>0.8</v>
      </c>
      <c r="Z277" s="1">
        <v>54</v>
      </c>
      <c r="AA277" s="1">
        <v>80</v>
      </c>
      <c r="AB277" s="6">
        <v>0.67500000000000004</v>
      </c>
      <c r="BD277" s="1">
        <v>164</v>
      </c>
      <c r="BE277" s="1">
        <v>232</v>
      </c>
      <c r="BF277" s="6">
        <v>0.7068965517241379</v>
      </c>
      <c r="BG277" s="1">
        <v>166</v>
      </c>
      <c r="BH277" s="1">
        <v>233</v>
      </c>
      <c r="BI277" s="6">
        <v>0.71244635193133043</v>
      </c>
      <c r="BJ277" s="1">
        <v>137</v>
      </c>
      <c r="BK277" s="1">
        <v>232</v>
      </c>
      <c r="BL277" s="6">
        <v>0.59051724137931039</v>
      </c>
    </row>
    <row r="278" spans="1:64" x14ac:dyDescent="0.2">
      <c r="A278" s="2" t="s">
        <v>98</v>
      </c>
      <c r="B278" s="2" t="s">
        <v>99</v>
      </c>
      <c r="C278" s="2" t="s">
        <v>1276</v>
      </c>
      <c r="D278" s="2" t="s">
        <v>1277</v>
      </c>
      <c r="E278" s="2" t="str">
        <f t="shared" si="12"/>
        <v>Cleveland Elementary School</v>
      </c>
      <c r="F278" s="2">
        <f>IFERROR(VLOOKUP(C278,'[1]2017'!$C$2:$N$1876,11,FALSE),"")</f>
        <v>366</v>
      </c>
      <c r="G278" s="2">
        <f>IFERROR(VLOOKUP(C278,'[1]2017'!$C$2:$N$1876,12,FALSE),"")</f>
        <v>661</v>
      </c>
      <c r="H278" s="2">
        <f t="shared" si="13"/>
        <v>0.55370650529500753</v>
      </c>
      <c r="I278" s="6">
        <v>0.45535714285714285</v>
      </c>
      <c r="J278" s="12">
        <f t="shared" si="14"/>
        <v>807</v>
      </c>
      <c r="K278" s="1">
        <v>46</v>
      </c>
      <c r="L278" s="1">
        <v>91</v>
      </c>
      <c r="M278" s="6">
        <v>0.50549450549450547</v>
      </c>
      <c r="N278" s="1">
        <v>58</v>
      </c>
      <c r="O278" s="1">
        <v>92</v>
      </c>
      <c r="P278" s="6">
        <v>0.63043478260869568</v>
      </c>
      <c r="Q278" s="1">
        <v>39</v>
      </c>
      <c r="R278" s="1">
        <v>91</v>
      </c>
      <c r="S278" s="6">
        <v>0.42857142857142855</v>
      </c>
      <c r="T278" s="1">
        <v>42</v>
      </c>
      <c r="U278" s="1">
        <v>105</v>
      </c>
      <c r="V278" s="6">
        <v>0.4</v>
      </c>
      <c r="W278" s="1">
        <v>63</v>
      </c>
      <c r="X278" s="1">
        <v>106</v>
      </c>
      <c r="Y278" s="6">
        <v>0.59433962264150941</v>
      </c>
      <c r="Z278" s="1">
        <v>40</v>
      </c>
      <c r="AA278" s="1">
        <v>104</v>
      </c>
      <c r="AB278" s="6">
        <v>0.38461538461538464</v>
      </c>
      <c r="AC278" s="1">
        <v>53</v>
      </c>
      <c r="AD278" s="1">
        <v>89</v>
      </c>
      <c r="AE278" s="6">
        <v>0.5955056179775281</v>
      </c>
      <c r="AF278" s="1">
        <v>59</v>
      </c>
      <c r="AG278" s="1">
        <v>90</v>
      </c>
      <c r="AH278" s="6">
        <v>0.65555555555555556</v>
      </c>
      <c r="AI278" s="1">
        <v>46</v>
      </c>
      <c r="AJ278" s="1">
        <v>89</v>
      </c>
      <c r="AK278" s="6">
        <v>0.5168539325842697</v>
      </c>
      <c r="BD278" s="1">
        <v>209</v>
      </c>
      <c r="BE278" s="1">
        <v>397</v>
      </c>
      <c r="BF278" s="6">
        <v>0.52644836272040307</v>
      </c>
      <c r="BG278" s="1">
        <v>239</v>
      </c>
      <c r="BH278" s="1">
        <v>401</v>
      </c>
      <c r="BI278" s="6">
        <v>0.5960099750623441</v>
      </c>
      <c r="BJ278" s="1">
        <v>176</v>
      </c>
      <c r="BK278" s="1">
        <v>396</v>
      </c>
      <c r="BL278" s="6">
        <v>0.44444444444444442</v>
      </c>
    </row>
    <row r="279" spans="1:64" x14ac:dyDescent="0.2">
      <c r="A279" s="2" t="s">
        <v>98</v>
      </c>
      <c r="B279" s="2" t="s">
        <v>99</v>
      </c>
      <c r="C279" s="2" t="s">
        <v>1278</v>
      </c>
      <c r="D279" s="2" t="s">
        <v>1279</v>
      </c>
      <c r="E279" s="2" t="str">
        <f t="shared" si="12"/>
        <v>Osolo Elementary School</v>
      </c>
      <c r="F279" s="2">
        <f>IFERROR(VLOOKUP(C279,'[1]2017'!$C$2:$N$1876,11,FALSE),"")</f>
        <v>358</v>
      </c>
      <c r="G279" s="2">
        <f>IFERROR(VLOOKUP(C279,'[1]2017'!$C$2:$N$1876,12,FALSE),"")</f>
        <v>537</v>
      </c>
      <c r="H279" s="2">
        <f t="shared" si="13"/>
        <v>0.66666666666666663</v>
      </c>
      <c r="I279" s="6">
        <v>0.44117647058823528</v>
      </c>
      <c r="J279" s="12">
        <f t="shared" si="14"/>
        <v>830</v>
      </c>
      <c r="K279" s="1">
        <v>39</v>
      </c>
      <c r="L279" s="1">
        <v>90</v>
      </c>
      <c r="M279" s="6">
        <v>0.43333333333333335</v>
      </c>
      <c r="N279" s="1">
        <v>33</v>
      </c>
      <c r="O279" s="1">
        <v>90</v>
      </c>
      <c r="P279" s="6">
        <v>0.36666666666666664</v>
      </c>
      <c r="Q279" s="1">
        <v>27</v>
      </c>
      <c r="R279" s="1">
        <v>90</v>
      </c>
      <c r="S279" s="6">
        <v>0.3</v>
      </c>
      <c r="T279" s="1">
        <v>36</v>
      </c>
      <c r="U279" s="1">
        <v>75</v>
      </c>
      <c r="V279" s="6">
        <v>0.48</v>
      </c>
      <c r="W279" s="1">
        <v>44</v>
      </c>
      <c r="X279" s="1">
        <v>76</v>
      </c>
      <c r="Y279" s="6">
        <v>0.57894736842105265</v>
      </c>
      <c r="Z279" s="1">
        <v>32</v>
      </c>
      <c r="AA279" s="1">
        <v>74</v>
      </c>
      <c r="AB279" s="6">
        <v>0.43243243243243246</v>
      </c>
      <c r="AC279" s="1">
        <v>36</v>
      </c>
      <c r="AD279" s="1">
        <v>63</v>
      </c>
      <c r="AE279" s="6">
        <v>0.5714285714285714</v>
      </c>
      <c r="AF279" s="1">
        <v>35</v>
      </c>
      <c r="AG279" s="1">
        <v>63</v>
      </c>
      <c r="AH279" s="6">
        <v>0.55555555555555558</v>
      </c>
      <c r="AI279" s="1">
        <v>25</v>
      </c>
      <c r="AJ279" s="1">
        <v>63</v>
      </c>
      <c r="AK279" s="6">
        <v>0.3968253968253968</v>
      </c>
      <c r="BD279" s="1">
        <v>153</v>
      </c>
      <c r="BE279" s="1">
        <v>296</v>
      </c>
      <c r="BF279" s="6">
        <v>0.51689189189189189</v>
      </c>
      <c r="BG279" s="1">
        <v>147</v>
      </c>
      <c r="BH279" s="1">
        <v>297</v>
      </c>
      <c r="BI279" s="6">
        <v>0.49494949494949497</v>
      </c>
      <c r="BJ279" s="1">
        <v>114</v>
      </c>
      <c r="BK279" s="1">
        <v>295</v>
      </c>
      <c r="BL279" s="6">
        <v>0.38644067796610171</v>
      </c>
    </row>
    <row r="280" spans="1:64" x14ac:dyDescent="0.2">
      <c r="A280" s="2" t="s">
        <v>98</v>
      </c>
      <c r="B280" s="2" t="s">
        <v>99</v>
      </c>
      <c r="C280" s="2" t="s">
        <v>1280</v>
      </c>
      <c r="D280" s="2" t="s">
        <v>1281</v>
      </c>
      <c r="E280" s="2" t="str">
        <f t="shared" si="12"/>
        <v>Eastwood Elementary School</v>
      </c>
      <c r="F280" s="2">
        <f>IFERROR(VLOOKUP(C280,'[1]2017'!$C$2:$N$1876,11,FALSE),"")</f>
        <v>110</v>
      </c>
      <c r="G280" s="2">
        <f>IFERROR(VLOOKUP(C280,'[1]2017'!$C$2:$N$1876,12,FALSE),"")</f>
        <v>435</v>
      </c>
      <c r="H280" s="2">
        <f t="shared" si="13"/>
        <v>0.25287356321839083</v>
      </c>
      <c r="I280" s="6">
        <v>0.41538461538461541</v>
      </c>
      <c r="J280" s="12">
        <f t="shared" si="14"/>
        <v>875</v>
      </c>
      <c r="K280" s="1">
        <v>46</v>
      </c>
      <c r="L280" s="1">
        <v>70</v>
      </c>
      <c r="M280" s="6">
        <v>0.65714285714285714</v>
      </c>
      <c r="N280" s="1">
        <v>46</v>
      </c>
      <c r="O280" s="1">
        <v>73</v>
      </c>
      <c r="P280" s="6">
        <v>0.63013698630136983</v>
      </c>
      <c r="Q280" s="1">
        <v>43</v>
      </c>
      <c r="R280" s="1">
        <v>70</v>
      </c>
      <c r="S280" s="6">
        <v>0.61428571428571432</v>
      </c>
      <c r="T280" s="1">
        <v>30</v>
      </c>
      <c r="U280" s="1">
        <v>55</v>
      </c>
      <c r="V280" s="6">
        <v>0.54545454545454541</v>
      </c>
      <c r="W280" s="1">
        <v>26</v>
      </c>
      <c r="X280" s="1">
        <v>54</v>
      </c>
      <c r="Y280" s="6">
        <v>0.48148148148148145</v>
      </c>
      <c r="Z280" s="1">
        <v>18</v>
      </c>
      <c r="AA280" s="1">
        <v>54</v>
      </c>
      <c r="AB280" s="6">
        <v>0.33333333333333331</v>
      </c>
      <c r="AC280" s="1">
        <v>40</v>
      </c>
      <c r="AD280" s="1">
        <v>65</v>
      </c>
      <c r="AE280" s="6">
        <v>0.61538461538461542</v>
      </c>
      <c r="AF280" s="1">
        <v>44</v>
      </c>
      <c r="AG280" s="1">
        <v>66</v>
      </c>
      <c r="AH280" s="6">
        <v>0.66666666666666663</v>
      </c>
      <c r="AI280" s="1">
        <v>33</v>
      </c>
      <c r="AJ280" s="1">
        <v>65</v>
      </c>
      <c r="AK280" s="6">
        <v>0.50769230769230766</v>
      </c>
      <c r="BD280" s="1">
        <v>151</v>
      </c>
      <c r="BE280" s="1">
        <v>256</v>
      </c>
      <c r="BF280" s="6">
        <v>0.58984375</v>
      </c>
      <c r="BG280" s="1">
        <v>147</v>
      </c>
      <c r="BH280" s="1">
        <v>260</v>
      </c>
      <c r="BI280" s="6">
        <v>0.56538461538461537</v>
      </c>
      <c r="BJ280" s="1">
        <v>121</v>
      </c>
      <c r="BK280" s="1">
        <v>254</v>
      </c>
      <c r="BL280" s="6">
        <v>0.4763779527559055</v>
      </c>
    </row>
    <row r="281" spans="1:64" x14ac:dyDescent="0.2">
      <c r="A281" s="2" t="s">
        <v>98</v>
      </c>
      <c r="B281" s="2" t="s">
        <v>99</v>
      </c>
      <c r="C281" s="2" t="s">
        <v>1282</v>
      </c>
      <c r="D281" s="2" t="s">
        <v>1283</v>
      </c>
      <c r="E281" s="2" t="str">
        <f t="shared" si="12"/>
        <v>Mary Feeser Elementary School</v>
      </c>
      <c r="F281" s="2">
        <f>IFERROR(VLOOKUP(C281,'[1]2017'!$C$2:$N$1876,11,FALSE),"")</f>
        <v>295</v>
      </c>
      <c r="G281" s="2">
        <f>IFERROR(VLOOKUP(C281,'[1]2017'!$C$2:$N$1876,12,FALSE),"")</f>
        <v>572</v>
      </c>
      <c r="H281" s="2">
        <f t="shared" si="13"/>
        <v>0.51573426573426573</v>
      </c>
      <c r="I281" s="6">
        <v>0.3902439024390244</v>
      </c>
      <c r="J281" s="12">
        <f t="shared" si="14"/>
        <v>919</v>
      </c>
      <c r="K281" s="1">
        <v>30</v>
      </c>
      <c r="L281" s="1">
        <v>75</v>
      </c>
      <c r="M281" s="6">
        <v>0.4</v>
      </c>
      <c r="N281" s="1">
        <v>33</v>
      </c>
      <c r="O281" s="1">
        <v>75</v>
      </c>
      <c r="P281" s="6">
        <v>0.44</v>
      </c>
      <c r="Q281" s="1">
        <v>22</v>
      </c>
      <c r="R281" s="1">
        <v>75</v>
      </c>
      <c r="S281" s="6">
        <v>0.29333333333333333</v>
      </c>
      <c r="T281" s="1">
        <v>33</v>
      </c>
      <c r="U281" s="1">
        <v>73</v>
      </c>
      <c r="V281" s="6">
        <v>0.45205479452054792</v>
      </c>
      <c r="W281" s="1">
        <v>38</v>
      </c>
      <c r="X281" s="1">
        <v>73</v>
      </c>
      <c r="Y281" s="6">
        <v>0.52054794520547942</v>
      </c>
      <c r="Z281" s="1">
        <v>26</v>
      </c>
      <c r="AA281" s="1">
        <v>73</v>
      </c>
      <c r="AB281" s="6">
        <v>0.35616438356164382</v>
      </c>
      <c r="AC281" s="1">
        <v>46</v>
      </c>
      <c r="AD281" s="1">
        <v>73</v>
      </c>
      <c r="AE281" s="6">
        <v>0.63013698630136983</v>
      </c>
      <c r="AF281" s="1">
        <v>39</v>
      </c>
      <c r="AG281" s="1">
        <v>74</v>
      </c>
      <c r="AH281" s="6">
        <v>0.52702702702702697</v>
      </c>
      <c r="AI281" s="1">
        <v>33</v>
      </c>
      <c r="AJ281" s="1">
        <v>73</v>
      </c>
      <c r="AK281" s="6">
        <v>0.45205479452054792</v>
      </c>
      <c r="BD281" s="1">
        <v>159</v>
      </c>
      <c r="BE281" s="1">
        <v>304</v>
      </c>
      <c r="BF281" s="6">
        <v>0.52302631578947367</v>
      </c>
      <c r="BG281" s="1">
        <v>149</v>
      </c>
      <c r="BH281" s="1">
        <v>306</v>
      </c>
      <c r="BI281" s="6">
        <v>0.48692810457516339</v>
      </c>
      <c r="BJ281" s="1">
        <v>113</v>
      </c>
      <c r="BK281" s="1">
        <v>303</v>
      </c>
      <c r="BL281" s="6">
        <v>0.37293729372937295</v>
      </c>
    </row>
    <row r="282" spans="1:64" x14ac:dyDescent="0.2">
      <c r="A282" s="2" t="s">
        <v>98</v>
      </c>
      <c r="B282" s="2" t="s">
        <v>99</v>
      </c>
      <c r="C282" s="2" t="s">
        <v>1284</v>
      </c>
      <c r="D282" s="2" t="s">
        <v>1285</v>
      </c>
      <c r="E282" s="2" t="str">
        <f t="shared" si="12"/>
        <v>Bristol Elementary School</v>
      </c>
      <c r="F282" s="2">
        <f>IFERROR(VLOOKUP(C282,'[1]2017'!$C$2:$N$1876,11,FALSE),"")</f>
        <v>297</v>
      </c>
      <c r="G282" s="2">
        <f>IFERROR(VLOOKUP(C282,'[1]2017'!$C$2:$N$1876,12,FALSE),"")</f>
        <v>499</v>
      </c>
      <c r="H282" s="2">
        <f t="shared" si="13"/>
        <v>0.59519038076152309</v>
      </c>
      <c r="I282" s="6">
        <v>0.29090909090909089</v>
      </c>
      <c r="J282" s="12">
        <f t="shared" si="14"/>
        <v>1054</v>
      </c>
      <c r="K282" s="1">
        <v>35</v>
      </c>
      <c r="L282" s="1">
        <v>60</v>
      </c>
      <c r="M282" s="6">
        <v>0.58333333333333337</v>
      </c>
      <c r="N282" s="1">
        <v>26</v>
      </c>
      <c r="O282" s="1">
        <v>62</v>
      </c>
      <c r="P282" s="6">
        <v>0.41935483870967744</v>
      </c>
      <c r="Q282" s="1">
        <v>23</v>
      </c>
      <c r="R282" s="1">
        <v>60</v>
      </c>
      <c r="S282" s="6">
        <v>0.38333333333333336</v>
      </c>
      <c r="T282" s="1">
        <v>32</v>
      </c>
      <c r="U282" s="1">
        <v>74</v>
      </c>
      <c r="V282" s="6">
        <v>0.43243243243243246</v>
      </c>
      <c r="W282" s="1">
        <v>39</v>
      </c>
      <c r="X282" s="1">
        <v>75</v>
      </c>
      <c r="Y282" s="6">
        <v>0.52</v>
      </c>
      <c r="Z282" s="1">
        <v>29</v>
      </c>
      <c r="AA282" s="1">
        <v>74</v>
      </c>
      <c r="AB282" s="6">
        <v>0.39189189189189189</v>
      </c>
      <c r="AC282" s="1">
        <v>51</v>
      </c>
      <c r="AD282" s="1">
        <v>74</v>
      </c>
      <c r="AE282" s="6">
        <v>0.68918918918918914</v>
      </c>
      <c r="AF282" s="1">
        <v>38</v>
      </c>
      <c r="AG282" s="1">
        <v>74</v>
      </c>
      <c r="AH282" s="6">
        <v>0.51351351351351349</v>
      </c>
      <c r="AI282" s="1">
        <v>35</v>
      </c>
      <c r="AJ282" s="1">
        <v>74</v>
      </c>
      <c r="AK282" s="6">
        <v>0.47297297297297297</v>
      </c>
      <c r="BD282" s="1">
        <v>152</v>
      </c>
      <c r="BE282" s="1">
        <v>264</v>
      </c>
      <c r="BF282" s="6">
        <v>0.5757575757575758</v>
      </c>
      <c r="BG282" s="1">
        <v>121</v>
      </c>
      <c r="BH282" s="1">
        <v>270</v>
      </c>
      <c r="BI282" s="6">
        <v>0.44814814814814813</v>
      </c>
      <c r="BJ282" s="1">
        <v>103</v>
      </c>
      <c r="BK282" s="1">
        <v>263</v>
      </c>
      <c r="BL282" s="6">
        <v>0.39163498098859317</v>
      </c>
    </row>
    <row r="283" spans="1:64" hidden="1" x14ac:dyDescent="0.2">
      <c r="A283" s="2" t="s">
        <v>98</v>
      </c>
      <c r="B283" s="2" t="s">
        <v>99</v>
      </c>
      <c r="C283" s="2" t="s">
        <v>1286</v>
      </c>
      <c r="D283" s="2" t="s">
        <v>1287</v>
      </c>
      <c r="E283" s="2" t="str">
        <f t="shared" si="12"/>
        <v>zzzz</v>
      </c>
      <c r="F283" s="2">
        <f>IFERROR(VLOOKUP(C283,'[1]2017'!$C$2:$N$1876,11,FALSE),"")</f>
        <v>395</v>
      </c>
      <c r="G283" s="2">
        <f>IFERROR(VLOOKUP(C283,'[1]2017'!$C$2:$N$1876,12,FALSE),"")</f>
        <v>657</v>
      </c>
      <c r="H283" s="2">
        <f t="shared" si="13"/>
        <v>0.60121765601217658</v>
      </c>
      <c r="J283" s="12">
        <f t="shared" si="14"/>
        <v>1215</v>
      </c>
      <c r="AL283" s="1">
        <v>166</v>
      </c>
      <c r="AM283" s="1">
        <v>326</v>
      </c>
      <c r="AN283" s="6">
        <v>0.50920245398773001</v>
      </c>
      <c r="AO283" s="1">
        <v>130</v>
      </c>
      <c r="AP283" s="1">
        <v>327</v>
      </c>
      <c r="AQ283" s="6">
        <v>0.39755351681957185</v>
      </c>
      <c r="AR283" s="1">
        <v>115</v>
      </c>
      <c r="AS283" s="1">
        <v>325</v>
      </c>
      <c r="AT283" s="6">
        <v>0.35384615384615387</v>
      </c>
      <c r="AU283" s="1">
        <v>160</v>
      </c>
      <c r="AV283" s="1">
        <v>306</v>
      </c>
      <c r="AW283" s="6">
        <v>0.52287581699346408</v>
      </c>
      <c r="AX283" s="1">
        <v>161</v>
      </c>
      <c r="AY283" s="1">
        <v>305</v>
      </c>
      <c r="AZ283" s="6">
        <v>0.52786885245901638</v>
      </c>
      <c r="BA283" s="1">
        <v>131</v>
      </c>
      <c r="BB283" s="1">
        <v>305</v>
      </c>
      <c r="BC283" s="6">
        <v>0.42950819672131146</v>
      </c>
      <c r="BD283" s="1">
        <v>326</v>
      </c>
      <c r="BE283" s="1">
        <v>632</v>
      </c>
      <c r="BF283" s="6">
        <v>0.51582278481012656</v>
      </c>
      <c r="BG283" s="1">
        <v>291</v>
      </c>
      <c r="BH283" s="1">
        <v>632</v>
      </c>
      <c r="BI283" s="6">
        <v>0.46044303797468356</v>
      </c>
      <c r="BJ283" s="1">
        <v>246</v>
      </c>
      <c r="BK283" s="1">
        <v>630</v>
      </c>
      <c r="BL283" s="6">
        <v>0.39047619047619048</v>
      </c>
    </row>
    <row r="284" spans="1:64" hidden="1" x14ac:dyDescent="0.2">
      <c r="A284" s="2" t="s">
        <v>98</v>
      </c>
      <c r="B284" s="2" t="s">
        <v>99</v>
      </c>
      <c r="C284" s="2" t="s">
        <v>1288</v>
      </c>
      <c r="D284" s="2" t="s">
        <v>1289</v>
      </c>
      <c r="E284" s="2" t="str">
        <f t="shared" si="12"/>
        <v>zzzz</v>
      </c>
      <c r="F284" s="2">
        <f>IFERROR(VLOOKUP(C284,'[1]2017'!$C$2:$N$1876,11,FALSE),"")</f>
        <v>385</v>
      </c>
      <c r="G284" s="2">
        <f>IFERROR(VLOOKUP(C284,'[1]2017'!$C$2:$N$1876,12,FALSE),"")</f>
        <v>582</v>
      </c>
      <c r="H284" s="2">
        <f t="shared" si="13"/>
        <v>0.66151202749140892</v>
      </c>
      <c r="J284" s="12">
        <f t="shared" si="14"/>
        <v>1215</v>
      </c>
      <c r="AL284" s="1">
        <v>181</v>
      </c>
      <c r="AM284" s="1">
        <v>282</v>
      </c>
      <c r="AN284" s="6">
        <v>0.64184397163120566</v>
      </c>
      <c r="AO284" s="1">
        <v>159</v>
      </c>
      <c r="AP284" s="1">
        <v>285</v>
      </c>
      <c r="AQ284" s="6">
        <v>0.55789473684210522</v>
      </c>
      <c r="AR284" s="1">
        <v>142</v>
      </c>
      <c r="AS284" s="1">
        <v>282</v>
      </c>
      <c r="AT284" s="6">
        <v>0.50354609929078009</v>
      </c>
      <c r="AU284" s="1">
        <v>148</v>
      </c>
      <c r="AV284" s="1">
        <v>289</v>
      </c>
      <c r="AW284" s="6">
        <v>0.51211072664359858</v>
      </c>
      <c r="AX284" s="1">
        <v>164</v>
      </c>
      <c r="AY284" s="1">
        <v>289</v>
      </c>
      <c r="AZ284" s="6">
        <v>0.56747404844290661</v>
      </c>
      <c r="BA284" s="1">
        <v>126</v>
      </c>
      <c r="BB284" s="1">
        <v>289</v>
      </c>
      <c r="BC284" s="6">
        <v>0.43598615916955019</v>
      </c>
      <c r="BD284" s="1">
        <v>329</v>
      </c>
      <c r="BE284" s="1">
        <v>571</v>
      </c>
      <c r="BF284" s="6">
        <v>0.57618213660245188</v>
      </c>
      <c r="BG284" s="1">
        <v>323</v>
      </c>
      <c r="BH284" s="1">
        <v>574</v>
      </c>
      <c r="BI284" s="6">
        <v>0.56271777003484325</v>
      </c>
      <c r="BJ284" s="1">
        <v>268</v>
      </c>
      <c r="BK284" s="1">
        <v>571</v>
      </c>
      <c r="BL284" s="6">
        <v>0.46935201401050786</v>
      </c>
    </row>
    <row r="285" spans="1:64" hidden="1" x14ac:dyDescent="0.2">
      <c r="A285" s="2" t="s">
        <v>98</v>
      </c>
      <c r="B285" s="2" t="s">
        <v>99</v>
      </c>
      <c r="C285" s="2" t="s">
        <v>1290</v>
      </c>
      <c r="D285" s="2" t="s">
        <v>1291</v>
      </c>
      <c r="E285" s="2" t="str">
        <f t="shared" si="12"/>
        <v>zzzz</v>
      </c>
      <c r="F285" s="2">
        <f>IFERROR(VLOOKUP(C285,'[1]2017'!$C$2:$N$1876,11,FALSE),"")</f>
        <v>379</v>
      </c>
      <c r="G285" s="2">
        <f>IFERROR(VLOOKUP(C285,'[1]2017'!$C$2:$N$1876,12,FALSE),"")</f>
        <v>508</v>
      </c>
      <c r="H285" s="2">
        <f t="shared" si="13"/>
        <v>0.74606299212598426</v>
      </c>
      <c r="J285" s="12">
        <f t="shared" si="14"/>
        <v>1215</v>
      </c>
      <c r="AL285" s="1">
        <v>88</v>
      </c>
      <c r="AM285" s="1">
        <v>244</v>
      </c>
      <c r="AN285" s="6">
        <v>0.36065573770491804</v>
      </c>
      <c r="AO285" s="1">
        <v>63</v>
      </c>
      <c r="AP285" s="1">
        <v>244</v>
      </c>
      <c r="AQ285" s="6">
        <v>0.25819672131147542</v>
      </c>
      <c r="AR285" s="1">
        <v>50</v>
      </c>
      <c r="AS285" s="1">
        <v>242</v>
      </c>
      <c r="AT285" s="6">
        <v>0.20661157024793389</v>
      </c>
      <c r="AU285" s="1">
        <v>80</v>
      </c>
      <c r="AV285" s="1">
        <v>227</v>
      </c>
      <c r="AW285" s="6">
        <v>0.3524229074889868</v>
      </c>
      <c r="AX285" s="1">
        <v>55</v>
      </c>
      <c r="AY285" s="1">
        <v>227</v>
      </c>
      <c r="AZ285" s="6">
        <v>0.24229074889867841</v>
      </c>
      <c r="BA285" s="1">
        <v>48</v>
      </c>
      <c r="BB285" s="1">
        <v>227</v>
      </c>
      <c r="BC285" s="6">
        <v>0.21145374449339208</v>
      </c>
      <c r="BD285" s="1">
        <v>168</v>
      </c>
      <c r="BE285" s="1">
        <v>471</v>
      </c>
      <c r="BF285" s="6">
        <v>0.35668789808917195</v>
      </c>
      <c r="BG285" s="1">
        <v>118</v>
      </c>
      <c r="BH285" s="1">
        <v>471</v>
      </c>
      <c r="BI285" s="6">
        <v>0.2505307855626327</v>
      </c>
      <c r="BJ285" s="1">
        <v>98</v>
      </c>
      <c r="BK285" s="1">
        <v>469</v>
      </c>
      <c r="BL285" s="6">
        <v>0.20895522388059701</v>
      </c>
    </row>
    <row r="286" spans="1:64" x14ac:dyDescent="0.2">
      <c r="A286" s="2" t="s">
        <v>98</v>
      </c>
      <c r="B286" s="2" t="s">
        <v>99</v>
      </c>
      <c r="C286" s="2" t="s">
        <v>1292</v>
      </c>
      <c r="D286" s="2" t="s">
        <v>1293</v>
      </c>
      <c r="E286" s="2" t="str">
        <f t="shared" si="12"/>
        <v>Beardsley Elementary School</v>
      </c>
      <c r="F286" s="2">
        <f>IFERROR(VLOOKUP(C286,'[1]2017'!$C$2:$N$1876,11,FALSE),"")</f>
        <v>326</v>
      </c>
      <c r="G286" s="2">
        <f>IFERROR(VLOOKUP(C286,'[1]2017'!$C$2:$N$1876,12,FALSE),"")</f>
        <v>419</v>
      </c>
      <c r="H286" s="2">
        <f t="shared" si="13"/>
        <v>0.77804295942720769</v>
      </c>
      <c r="I286" s="6">
        <v>0.25</v>
      </c>
      <c r="J286" s="12">
        <f t="shared" si="14"/>
        <v>1094</v>
      </c>
      <c r="K286" s="1">
        <v>27</v>
      </c>
      <c r="L286" s="1">
        <v>58</v>
      </c>
      <c r="M286" s="6">
        <v>0.46551724137931033</v>
      </c>
      <c r="N286" s="1">
        <v>26</v>
      </c>
      <c r="O286" s="1">
        <v>58</v>
      </c>
      <c r="P286" s="6">
        <v>0.44827586206896552</v>
      </c>
      <c r="Q286" s="1">
        <v>18</v>
      </c>
      <c r="R286" s="1">
        <v>58</v>
      </c>
      <c r="S286" s="6">
        <v>0.31034482758620691</v>
      </c>
      <c r="T286" s="1">
        <v>22</v>
      </c>
      <c r="U286" s="1">
        <v>73</v>
      </c>
      <c r="V286" s="6">
        <v>0.30136986301369861</v>
      </c>
      <c r="W286" s="1">
        <v>28</v>
      </c>
      <c r="X286" s="1">
        <v>73</v>
      </c>
      <c r="Y286" s="6">
        <v>0.38356164383561642</v>
      </c>
      <c r="Z286" s="1">
        <v>17</v>
      </c>
      <c r="AA286" s="1">
        <v>73</v>
      </c>
      <c r="AB286" s="6">
        <v>0.23287671232876711</v>
      </c>
      <c r="AC286" s="1">
        <v>36</v>
      </c>
      <c r="AD286" s="1">
        <v>68</v>
      </c>
      <c r="AE286" s="6">
        <v>0.52941176470588236</v>
      </c>
      <c r="AF286" s="1">
        <v>30</v>
      </c>
      <c r="AG286" s="1">
        <v>68</v>
      </c>
      <c r="AH286" s="6">
        <v>0.44117647058823528</v>
      </c>
      <c r="AI286" s="1">
        <v>25</v>
      </c>
      <c r="AJ286" s="1">
        <v>68</v>
      </c>
      <c r="AK286" s="6">
        <v>0.36764705882352944</v>
      </c>
      <c r="BD286" s="1">
        <v>111</v>
      </c>
      <c r="BE286" s="1">
        <v>275</v>
      </c>
      <c r="BF286" s="6">
        <v>0.40363636363636363</v>
      </c>
      <c r="BG286" s="1">
        <v>110</v>
      </c>
      <c r="BH286" s="1">
        <v>276</v>
      </c>
      <c r="BI286" s="6">
        <v>0.39855072463768115</v>
      </c>
      <c r="BJ286" s="1">
        <v>79</v>
      </c>
      <c r="BK286" s="1">
        <v>275</v>
      </c>
      <c r="BL286" s="6">
        <v>0.28727272727272729</v>
      </c>
    </row>
    <row r="287" spans="1:64" x14ac:dyDescent="0.2">
      <c r="A287" s="2" t="s">
        <v>98</v>
      </c>
      <c r="B287" s="2" t="s">
        <v>99</v>
      </c>
      <c r="C287" s="2" t="s">
        <v>1294</v>
      </c>
      <c r="D287" s="2" t="s">
        <v>1295</v>
      </c>
      <c r="E287" s="2" t="str">
        <f t="shared" si="12"/>
        <v>Mary Beck Elementary School</v>
      </c>
      <c r="F287" s="2">
        <f>IFERROR(VLOOKUP(C287,'[1]2017'!$C$2:$N$1876,11,FALSE),"")</f>
        <v>321</v>
      </c>
      <c r="G287" s="2">
        <f>IFERROR(VLOOKUP(C287,'[1]2017'!$C$2:$N$1876,12,FALSE),"")</f>
        <v>558</v>
      </c>
      <c r="H287" s="2">
        <f t="shared" si="13"/>
        <v>0.57526881720430112</v>
      </c>
      <c r="I287" s="6">
        <v>2.9411764705882353E-2</v>
      </c>
      <c r="J287" s="12">
        <f t="shared" si="14"/>
        <v>1210</v>
      </c>
      <c r="K287" s="1">
        <v>17</v>
      </c>
      <c r="L287" s="1">
        <v>69</v>
      </c>
      <c r="M287" s="6">
        <v>0.24637681159420291</v>
      </c>
      <c r="N287" s="1">
        <v>16</v>
      </c>
      <c r="O287" s="1">
        <v>72</v>
      </c>
      <c r="P287" s="6">
        <v>0.22222222222222221</v>
      </c>
      <c r="Q287" s="1">
        <v>14</v>
      </c>
      <c r="R287" s="1">
        <v>68</v>
      </c>
      <c r="S287" s="6">
        <v>0.20588235294117646</v>
      </c>
      <c r="T287" s="1">
        <v>11</v>
      </c>
      <c r="U287" s="1">
        <v>57</v>
      </c>
      <c r="V287" s="6">
        <v>0.19298245614035087</v>
      </c>
      <c r="W287" s="1">
        <v>18</v>
      </c>
      <c r="X287" s="1">
        <v>57</v>
      </c>
      <c r="Y287" s="6">
        <v>0.31578947368421051</v>
      </c>
      <c r="Z287" s="1">
        <v>8</v>
      </c>
      <c r="AA287" s="1">
        <v>57</v>
      </c>
      <c r="AB287" s="6">
        <v>0.14035087719298245</v>
      </c>
      <c r="AC287" s="1">
        <v>30</v>
      </c>
      <c r="AD287" s="1">
        <v>69</v>
      </c>
      <c r="AE287" s="6">
        <v>0.43478260869565216</v>
      </c>
      <c r="AF287" s="1">
        <v>26</v>
      </c>
      <c r="AG287" s="1">
        <v>69</v>
      </c>
      <c r="AH287" s="6">
        <v>0.37681159420289856</v>
      </c>
      <c r="AI287" s="1">
        <v>21</v>
      </c>
      <c r="AJ287" s="1">
        <v>69</v>
      </c>
      <c r="AK287" s="6">
        <v>0.30434782608695654</v>
      </c>
      <c r="BD287" s="1">
        <v>66</v>
      </c>
      <c r="BE287" s="1">
        <v>263</v>
      </c>
      <c r="BF287" s="6">
        <v>0.2509505703422053</v>
      </c>
      <c r="BG287" s="1">
        <v>67</v>
      </c>
      <c r="BH287" s="1">
        <v>273</v>
      </c>
      <c r="BI287" s="6">
        <v>0.24542124542124541</v>
      </c>
      <c r="BJ287" s="1">
        <v>45</v>
      </c>
      <c r="BK287" s="1">
        <v>262</v>
      </c>
      <c r="BL287" s="6">
        <v>0.1717557251908397</v>
      </c>
    </row>
    <row r="288" spans="1:64" x14ac:dyDescent="0.2">
      <c r="A288" s="2" t="s">
        <v>98</v>
      </c>
      <c r="B288" s="2" t="s">
        <v>99</v>
      </c>
      <c r="C288" s="2" t="s">
        <v>1296</v>
      </c>
      <c r="D288" s="2" t="s">
        <v>1297</v>
      </c>
      <c r="E288" s="2" t="str">
        <f t="shared" si="12"/>
        <v>Mary Daly Elementary School</v>
      </c>
      <c r="F288" s="2">
        <f>IFERROR(VLOOKUP(C288,'[1]2017'!$C$2:$N$1876,11,FALSE),"")</f>
        <v>447</v>
      </c>
      <c r="G288" s="2">
        <f>IFERROR(VLOOKUP(C288,'[1]2017'!$C$2:$N$1876,12,FALSE),"")</f>
        <v>576</v>
      </c>
      <c r="H288" s="2">
        <f t="shared" si="13"/>
        <v>0.77604166666666663</v>
      </c>
      <c r="I288" s="6">
        <v>0.23853211009174313</v>
      </c>
      <c r="J288" s="12">
        <f t="shared" si="14"/>
        <v>1104</v>
      </c>
      <c r="K288" s="1">
        <v>29</v>
      </c>
      <c r="L288" s="1">
        <v>72</v>
      </c>
      <c r="M288" s="6">
        <v>0.40277777777777779</v>
      </c>
      <c r="N288" s="1">
        <v>29</v>
      </c>
      <c r="O288" s="1">
        <v>72</v>
      </c>
      <c r="P288" s="6">
        <v>0.40277777777777779</v>
      </c>
      <c r="Q288" s="1">
        <v>21</v>
      </c>
      <c r="R288" s="1">
        <v>72</v>
      </c>
      <c r="S288" s="6">
        <v>0.29166666666666669</v>
      </c>
      <c r="T288" s="1">
        <v>27</v>
      </c>
      <c r="U288" s="1">
        <v>76</v>
      </c>
      <c r="V288" s="6">
        <v>0.35526315789473684</v>
      </c>
      <c r="W288" s="1">
        <v>30</v>
      </c>
      <c r="X288" s="1">
        <v>75</v>
      </c>
      <c r="Y288" s="6">
        <v>0.4</v>
      </c>
      <c r="Z288" s="1">
        <v>20</v>
      </c>
      <c r="AA288" s="1">
        <v>75</v>
      </c>
      <c r="AB288" s="6">
        <v>0.26666666666666666</v>
      </c>
      <c r="AC288" s="1">
        <v>23</v>
      </c>
      <c r="AD288" s="1">
        <v>79</v>
      </c>
      <c r="AE288" s="6">
        <v>0.29113924050632911</v>
      </c>
      <c r="AF288" s="1">
        <v>26</v>
      </c>
      <c r="AG288" s="1">
        <v>79</v>
      </c>
      <c r="AH288" s="6">
        <v>0.32911392405063289</v>
      </c>
      <c r="AI288" s="1">
        <v>17</v>
      </c>
      <c r="AJ288" s="1">
        <v>78</v>
      </c>
      <c r="AK288" s="6">
        <v>0.21794871794871795</v>
      </c>
      <c r="BD288" s="1">
        <v>121</v>
      </c>
      <c r="BE288" s="1">
        <v>336</v>
      </c>
      <c r="BF288" s="6">
        <v>0.36011904761904762</v>
      </c>
      <c r="BG288" s="1">
        <v>120</v>
      </c>
      <c r="BH288" s="1">
        <v>338</v>
      </c>
      <c r="BI288" s="6">
        <v>0.35502958579881655</v>
      </c>
      <c r="BJ288" s="1">
        <v>84</v>
      </c>
      <c r="BK288" s="1">
        <v>334</v>
      </c>
      <c r="BL288" s="6">
        <v>0.25149700598802394</v>
      </c>
    </row>
    <row r="289" spans="1:64" x14ac:dyDescent="0.2">
      <c r="A289" s="2" t="s">
        <v>98</v>
      </c>
      <c r="B289" s="2" t="s">
        <v>99</v>
      </c>
      <c r="C289" s="2" t="s">
        <v>1298</v>
      </c>
      <c r="D289" s="2" t="s">
        <v>1299</v>
      </c>
      <c r="E289" s="2" t="str">
        <f t="shared" si="12"/>
        <v>Hawthorne Elementary School</v>
      </c>
      <c r="F289" s="2">
        <f>IFERROR(VLOOKUP(C289,'[1]2017'!$C$2:$N$1876,11,FALSE),"")</f>
        <v>410</v>
      </c>
      <c r="G289" s="2">
        <f>IFERROR(VLOOKUP(C289,'[1]2017'!$C$2:$N$1876,12,FALSE),"")</f>
        <v>509</v>
      </c>
      <c r="H289" s="2">
        <f t="shared" si="13"/>
        <v>0.80550098231827116</v>
      </c>
      <c r="I289" s="6">
        <v>0.21739130434782608</v>
      </c>
      <c r="J289" s="12">
        <f t="shared" si="14"/>
        <v>1122</v>
      </c>
      <c r="K289" s="1">
        <v>24</v>
      </c>
      <c r="L289" s="1">
        <v>66</v>
      </c>
      <c r="M289" s="6">
        <v>0.36363636363636365</v>
      </c>
      <c r="N289" s="1">
        <v>19</v>
      </c>
      <c r="O289" s="1">
        <v>65</v>
      </c>
      <c r="P289" s="6">
        <v>0.29230769230769232</v>
      </c>
      <c r="Q289" s="1">
        <v>13</v>
      </c>
      <c r="R289" s="1">
        <v>65</v>
      </c>
      <c r="S289" s="6">
        <v>0.2</v>
      </c>
      <c r="T289" s="1">
        <v>23</v>
      </c>
      <c r="U289" s="1">
        <v>46</v>
      </c>
      <c r="V289" s="6">
        <v>0.5</v>
      </c>
      <c r="W289" s="1">
        <v>26</v>
      </c>
      <c r="X289" s="1">
        <v>46</v>
      </c>
      <c r="Y289" s="6">
        <v>0.56521739130434778</v>
      </c>
      <c r="Z289" s="1">
        <v>19</v>
      </c>
      <c r="AA289" s="1">
        <v>46</v>
      </c>
      <c r="AB289" s="6">
        <v>0.41304347826086957</v>
      </c>
      <c r="AC289" s="1">
        <v>30</v>
      </c>
      <c r="AD289" s="1">
        <v>71</v>
      </c>
      <c r="AE289" s="6">
        <v>0.42253521126760563</v>
      </c>
      <c r="AF289" s="1">
        <v>26</v>
      </c>
      <c r="AG289" s="1">
        <v>71</v>
      </c>
      <c r="AH289" s="6">
        <v>0.36619718309859156</v>
      </c>
      <c r="AI289" s="1">
        <v>23</v>
      </c>
      <c r="AJ289" s="1">
        <v>71</v>
      </c>
      <c r="AK289" s="6">
        <v>0.323943661971831</v>
      </c>
      <c r="BD289" s="1">
        <v>107</v>
      </c>
      <c r="BE289" s="1">
        <v>252</v>
      </c>
      <c r="BF289" s="6">
        <v>0.42460317460317459</v>
      </c>
      <c r="BG289" s="1">
        <v>89</v>
      </c>
      <c r="BH289" s="1">
        <v>251</v>
      </c>
      <c r="BI289" s="6">
        <v>0.35458167330677293</v>
      </c>
      <c r="BJ289" s="1">
        <v>70</v>
      </c>
      <c r="BK289" s="1">
        <v>251</v>
      </c>
      <c r="BL289" s="6">
        <v>0.2788844621513944</v>
      </c>
    </row>
    <row r="290" spans="1:64" x14ac:dyDescent="0.2">
      <c r="A290" s="2" t="s">
        <v>98</v>
      </c>
      <c r="B290" s="2" t="s">
        <v>99</v>
      </c>
      <c r="C290" s="2" t="s">
        <v>1300</v>
      </c>
      <c r="D290" s="2" t="s">
        <v>1301</v>
      </c>
      <c r="E290" s="2" t="str">
        <f t="shared" si="12"/>
        <v>Pinewood Elementary School</v>
      </c>
      <c r="F290" s="2">
        <f>IFERROR(VLOOKUP(C290,'[1]2017'!$C$2:$N$1876,11,FALSE),"")</f>
        <v>373</v>
      </c>
      <c r="G290" s="2">
        <f>IFERROR(VLOOKUP(C290,'[1]2017'!$C$2:$N$1876,12,FALSE),"")</f>
        <v>701</v>
      </c>
      <c r="H290" s="2">
        <f t="shared" si="13"/>
        <v>0.5320970042796006</v>
      </c>
      <c r="I290" s="6">
        <v>0.43965517241379309</v>
      </c>
      <c r="J290" s="12">
        <f t="shared" si="14"/>
        <v>834</v>
      </c>
      <c r="K290" s="1">
        <v>79</v>
      </c>
      <c r="L290" s="1">
        <v>123</v>
      </c>
      <c r="M290" s="6">
        <v>0.64227642276422769</v>
      </c>
      <c r="N290" s="1">
        <v>74</v>
      </c>
      <c r="O290" s="1">
        <v>125</v>
      </c>
      <c r="P290" s="6">
        <v>0.59199999999999997</v>
      </c>
      <c r="Q290" s="1">
        <v>63</v>
      </c>
      <c r="R290" s="1">
        <v>123</v>
      </c>
      <c r="S290" s="6">
        <v>0.51219512195121952</v>
      </c>
      <c r="T290" s="1">
        <v>52</v>
      </c>
      <c r="U290" s="1">
        <v>106</v>
      </c>
      <c r="V290" s="6">
        <v>0.49056603773584906</v>
      </c>
      <c r="W290" s="1">
        <v>79</v>
      </c>
      <c r="X290" s="1">
        <v>108</v>
      </c>
      <c r="Y290" s="6">
        <v>0.73148148148148151</v>
      </c>
      <c r="Z290" s="1">
        <v>47</v>
      </c>
      <c r="AA290" s="1">
        <v>106</v>
      </c>
      <c r="AB290" s="6">
        <v>0.44339622641509435</v>
      </c>
      <c r="AC290" s="1">
        <v>69</v>
      </c>
      <c r="AD290" s="1">
        <v>100</v>
      </c>
      <c r="AE290" s="6">
        <v>0.69</v>
      </c>
      <c r="AF290" s="1">
        <v>58</v>
      </c>
      <c r="AG290" s="1">
        <v>102</v>
      </c>
      <c r="AH290" s="6">
        <v>0.56862745098039214</v>
      </c>
      <c r="AI290" s="1">
        <v>51</v>
      </c>
      <c r="AJ290" s="1">
        <v>100</v>
      </c>
      <c r="AK290" s="6">
        <v>0.51</v>
      </c>
      <c r="BD290" s="1">
        <v>268</v>
      </c>
      <c r="BE290" s="1">
        <v>445</v>
      </c>
      <c r="BF290" s="6">
        <v>0.60224719101123592</v>
      </c>
      <c r="BG290" s="1">
        <v>273</v>
      </c>
      <c r="BH290" s="1">
        <v>452</v>
      </c>
      <c r="BI290" s="6">
        <v>0.60398230088495575</v>
      </c>
      <c r="BJ290" s="1">
        <v>212</v>
      </c>
      <c r="BK290" s="1">
        <v>445</v>
      </c>
      <c r="BL290" s="6">
        <v>0.47640449438202248</v>
      </c>
    </row>
    <row r="291" spans="1:64" x14ac:dyDescent="0.2">
      <c r="A291" s="2" t="s">
        <v>98</v>
      </c>
      <c r="B291" s="2" t="s">
        <v>99</v>
      </c>
      <c r="C291" s="2" t="s">
        <v>1302</v>
      </c>
      <c r="D291" s="2" t="s">
        <v>1303</v>
      </c>
      <c r="E291" s="2" t="str">
        <f t="shared" si="12"/>
        <v>Monger Elementary School</v>
      </c>
      <c r="F291" s="2">
        <f>IFERROR(VLOOKUP(C291,'[1]2017'!$C$2:$N$1876,11,FALSE),"")</f>
        <v>376</v>
      </c>
      <c r="G291" s="2">
        <f>IFERROR(VLOOKUP(C291,'[1]2017'!$C$2:$N$1876,12,FALSE),"")</f>
        <v>421</v>
      </c>
      <c r="H291" s="2">
        <f t="shared" si="13"/>
        <v>0.89311163895486934</v>
      </c>
      <c r="I291" s="6">
        <v>0.31818181818181818</v>
      </c>
      <c r="J291" s="12">
        <f t="shared" si="14"/>
        <v>1019</v>
      </c>
      <c r="K291" s="1">
        <v>33</v>
      </c>
      <c r="L291" s="1">
        <v>55</v>
      </c>
      <c r="M291" s="6">
        <v>0.6</v>
      </c>
      <c r="N291" s="1">
        <v>42</v>
      </c>
      <c r="O291" s="1">
        <v>58</v>
      </c>
      <c r="P291" s="6">
        <v>0.72413793103448276</v>
      </c>
      <c r="Q291" s="1">
        <v>33</v>
      </c>
      <c r="R291" s="1">
        <v>55</v>
      </c>
      <c r="S291" s="6">
        <v>0.6</v>
      </c>
      <c r="T291" s="1">
        <v>20</v>
      </c>
      <c r="U291" s="1">
        <v>46</v>
      </c>
      <c r="V291" s="6">
        <v>0.43478260869565216</v>
      </c>
      <c r="W291" s="1">
        <v>30</v>
      </c>
      <c r="X291" s="1">
        <v>45</v>
      </c>
      <c r="Y291" s="6">
        <v>0.66666666666666663</v>
      </c>
      <c r="Z291" s="1">
        <v>19</v>
      </c>
      <c r="AA291" s="1">
        <v>45</v>
      </c>
      <c r="AB291" s="6">
        <v>0.42222222222222222</v>
      </c>
      <c r="AC291" s="1">
        <v>33</v>
      </c>
      <c r="AD291" s="1">
        <v>59</v>
      </c>
      <c r="AE291" s="6">
        <v>0.55932203389830504</v>
      </c>
      <c r="AF291" s="1">
        <v>32</v>
      </c>
      <c r="AG291" s="1">
        <v>59</v>
      </c>
      <c r="AH291" s="6">
        <v>0.5423728813559322</v>
      </c>
      <c r="AI291" s="1">
        <v>24</v>
      </c>
      <c r="AJ291" s="1">
        <v>59</v>
      </c>
      <c r="AK291" s="6">
        <v>0.40677966101694918</v>
      </c>
      <c r="BD291" s="1">
        <v>120</v>
      </c>
      <c r="BE291" s="1">
        <v>226</v>
      </c>
      <c r="BF291" s="6">
        <v>0.53097345132743368</v>
      </c>
      <c r="BG291" s="1">
        <v>127</v>
      </c>
      <c r="BH291" s="1">
        <v>228</v>
      </c>
      <c r="BI291" s="6">
        <v>0.55701754385964908</v>
      </c>
      <c r="BJ291" s="1">
        <v>97</v>
      </c>
      <c r="BK291" s="1">
        <v>225</v>
      </c>
      <c r="BL291" s="6">
        <v>0.43111111111111111</v>
      </c>
    </row>
    <row r="292" spans="1:64" x14ac:dyDescent="0.2">
      <c r="A292" s="2" t="s">
        <v>98</v>
      </c>
      <c r="B292" s="2" t="s">
        <v>99</v>
      </c>
      <c r="C292" s="2" t="s">
        <v>1304</v>
      </c>
      <c r="D292" s="2" t="s">
        <v>1305</v>
      </c>
      <c r="E292" s="2" t="str">
        <f t="shared" si="12"/>
        <v>Riverview Elementary School</v>
      </c>
      <c r="F292" s="2">
        <f>IFERROR(VLOOKUP(C292,'[1]2017'!$C$2:$N$1876,11,FALSE),"")</f>
        <v>245</v>
      </c>
      <c r="G292" s="2">
        <f>IFERROR(VLOOKUP(C292,'[1]2017'!$C$2:$N$1876,12,FALSE),"")</f>
        <v>401</v>
      </c>
      <c r="H292" s="2">
        <f t="shared" si="13"/>
        <v>0.61097256857855364</v>
      </c>
      <c r="I292" s="6">
        <v>0.39344262295081966</v>
      </c>
      <c r="J292" s="12">
        <f t="shared" si="14"/>
        <v>915</v>
      </c>
      <c r="K292" s="1">
        <v>43</v>
      </c>
      <c r="L292" s="1">
        <v>67</v>
      </c>
      <c r="M292" s="6">
        <v>0.64179104477611937</v>
      </c>
      <c r="N292" s="1">
        <v>44</v>
      </c>
      <c r="O292" s="1">
        <v>67</v>
      </c>
      <c r="P292" s="6">
        <v>0.65671641791044777</v>
      </c>
      <c r="Q292" s="1">
        <v>39</v>
      </c>
      <c r="R292" s="1">
        <v>67</v>
      </c>
      <c r="S292" s="6">
        <v>0.58208955223880599</v>
      </c>
      <c r="T292" s="1">
        <v>34</v>
      </c>
      <c r="U292" s="1">
        <v>62</v>
      </c>
      <c r="V292" s="6">
        <v>0.54838709677419351</v>
      </c>
      <c r="W292" s="1">
        <v>34</v>
      </c>
      <c r="X292" s="1">
        <v>62</v>
      </c>
      <c r="Y292" s="6">
        <v>0.54838709677419351</v>
      </c>
      <c r="Z292" s="1">
        <v>27</v>
      </c>
      <c r="AA292" s="1">
        <v>62</v>
      </c>
      <c r="AB292" s="6">
        <v>0.43548387096774194</v>
      </c>
      <c r="AC292" s="1">
        <v>24</v>
      </c>
      <c r="AD292" s="1">
        <v>44</v>
      </c>
      <c r="AE292" s="6">
        <v>0.54545454545454541</v>
      </c>
      <c r="AF292" s="1">
        <v>22</v>
      </c>
      <c r="AG292" s="1">
        <v>44</v>
      </c>
      <c r="AH292" s="6">
        <v>0.5</v>
      </c>
      <c r="AI292" s="1">
        <v>20</v>
      </c>
      <c r="AJ292" s="1">
        <v>44</v>
      </c>
      <c r="AK292" s="6">
        <v>0.45454545454545453</v>
      </c>
      <c r="BD292" s="1">
        <v>131</v>
      </c>
      <c r="BE292" s="1">
        <v>234</v>
      </c>
      <c r="BF292" s="6">
        <v>0.55982905982905984</v>
      </c>
      <c r="BG292" s="1">
        <v>130</v>
      </c>
      <c r="BH292" s="1">
        <v>234</v>
      </c>
      <c r="BI292" s="6">
        <v>0.55555555555555558</v>
      </c>
      <c r="BJ292" s="1">
        <v>110</v>
      </c>
      <c r="BK292" s="1">
        <v>234</v>
      </c>
      <c r="BL292" s="6">
        <v>0.47008547008547008</v>
      </c>
    </row>
    <row r="293" spans="1:64" x14ac:dyDescent="0.2">
      <c r="A293" s="2" t="s">
        <v>98</v>
      </c>
      <c r="B293" s="2" t="s">
        <v>99</v>
      </c>
      <c r="C293" s="2" t="s">
        <v>1306</v>
      </c>
      <c r="D293" s="2" t="s">
        <v>1307</v>
      </c>
      <c r="E293" s="2" t="str">
        <f t="shared" si="12"/>
        <v>Roosevelt Elementary School</v>
      </c>
      <c r="F293" s="2">
        <f>IFERROR(VLOOKUP(C293,'[1]2017'!$C$2:$N$1876,11,FALSE),"")</f>
        <v>413</v>
      </c>
      <c r="G293" s="2">
        <f>IFERROR(VLOOKUP(C293,'[1]2017'!$C$2:$N$1876,12,FALSE),"")</f>
        <v>618</v>
      </c>
      <c r="H293" s="2">
        <f t="shared" si="13"/>
        <v>0.66828478964401294</v>
      </c>
      <c r="I293" s="6">
        <v>6.741573033707865E-2</v>
      </c>
      <c r="J293" s="12">
        <f t="shared" si="14"/>
        <v>1205</v>
      </c>
      <c r="K293" s="1">
        <v>13</v>
      </c>
      <c r="L293" s="1">
        <v>94</v>
      </c>
      <c r="M293" s="6">
        <v>0.13829787234042554</v>
      </c>
      <c r="N293" s="1">
        <v>13</v>
      </c>
      <c r="O293" s="1">
        <v>96</v>
      </c>
      <c r="P293" s="6">
        <v>0.13541666666666666</v>
      </c>
      <c r="Q293" s="1">
        <v>7</v>
      </c>
      <c r="R293" s="1">
        <v>94</v>
      </c>
      <c r="S293" s="6">
        <v>7.4468085106382975E-2</v>
      </c>
      <c r="T293" s="1">
        <v>20</v>
      </c>
      <c r="U293" s="1">
        <v>72</v>
      </c>
      <c r="V293" s="6">
        <v>0.27777777777777779</v>
      </c>
      <c r="W293" s="1">
        <v>20</v>
      </c>
      <c r="X293" s="1">
        <v>75</v>
      </c>
      <c r="Y293" s="6">
        <v>0.26666666666666666</v>
      </c>
      <c r="Z293" s="1">
        <v>15</v>
      </c>
      <c r="AA293" s="1">
        <v>72</v>
      </c>
      <c r="AB293" s="6">
        <v>0.20833333333333334</v>
      </c>
      <c r="AC293" s="1">
        <v>32</v>
      </c>
      <c r="AD293" s="1">
        <v>61</v>
      </c>
      <c r="AE293" s="6">
        <v>0.52459016393442626</v>
      </c>
      <c r="AF293" s="1">
        <v>26</v>
      </c>
      <c r="AG293" s="1">
        <v>63</v>
      </c>
      <c r="AH293" s="6">
        <v>0.41269841269841268</v>
      </c>
      <c r="AI293" s="1">
        <v>22</v>
      </c>
      <c r="AJ293" s="1">
        <v>61</v>
      </c>
      <c r="AK293" s="6">
        <v>0.36065573770491804</v>
      </c>
      <c r="BD293" s="1">
        <v>77</v>
      </c>
      <c r="BE293" s="1">
        <v>316</v>
      </c>
      <c r="BF293" s="6">
        <v>0.24367088607594936</v>
      </c>
      <c r="BG293" s="1">
        <v>67</v>
      </c>
      <c r="BH293" s="1">
        <v>327</v>
      </c>
      <c r="BI293" s="6">
        <v>0.20489296636085627</v>
      </c>
      <c r="BJ293" s="1">
        <v>50</v>
      </c>
      <c r="BK293" s="1">
        <v>316</v>
      </c>
      <c r="BL293" s="6">
        <v>0.15822784810126583</v>
      </c>
    </row>
    <row r="294" spans="1:64" x14ac:dyDescent="0.2">
      <c r="A294" s="2" t="s">
        <v>98</v>
      </c>
      <c r="B294" s="2" t="s">
        <v>99</v>
      </c>
      <c r="C294" s="2" t="s">
        <v>1308</v>
      </c>
      <c r="D294" s="2" t="s">
        <v>1309</v>
      </c>
      <c r="E294" s="2" t="str">
        <f t="shared" si="12"/>
        <v>Woodland Elementary School</v>
      </c>
      <c r="F294" s="2">
        <f>IFERROR(VLOOKUP(C294,'[1]2017'!$C$2:$N$1876,11,FALSE),"")</f>
        <v>389</v>
      </c>
      <c r="G294" s="2">
        <f>IFERROR(VLOOKUP(C294,'[1]2017'!$C$2:$N$1876,12,FALSE),"")</f>
        <v>601</v>
      </c>
      <c r="H294" s="2">
        <f t="shared" si="13"/>
        <v>0.64725457570715472</v>
      </c>
      <c r="I294" s="6">
        <v>0.27142857142857141</v>
      </c>
      <c r="J294" s="12">
        <f t="shared" si="14"/>
        <v>1078</v>
      </c>
      <c r="K294" s="1">
        <v>32</v>
      </c>
      <c r="L294" s="1">
        <v>60</v>
      </c>
      <c r="M294" s="6">
        <v>0.53333333333333333</v>
      </c>
      <c r="N294" s="1">
        <v>34</v>
      </c>
      <c r="O294" s="1">
        <v>60</v>
      </c>
      <c r="P294" s="6">
        <v>0.56666666666666665</v>
      </c>
      <c r="Q294" s="1">
        <v>26</v>
      </c>
      <c r="R294" s="1">
        <v>60</v>
      </c>
      <c r="S294" s="6">
        <v>0.43333333333333335</v>
      </c>
      <c r="T294" s="1">
        <v>28</v>
      </c>
      <c r="U294" s="1">
        <v>61</v>
      </c>
      <c r="V294" s="6">
        <v>0.45901639344262296</v>
      </c>
      <c r="W294" s="1">
        <v>33</v>
      </c>
      <c r="X294" s="1">
        <v>62</v>
      </c>
      <c r="Y294" s="6">
        <v>0.532258064516129</v>
      </c>
      <c r="Z294" s="1">
        <v>23</v>
      </c>
      <c r="AA294" s="1">
        <v>61</v>
      </c>
      <c r="AB294" s="6">
        <v>0.37704918032786883</v>
      </c>
      <c r="AC294" s="1">
        <v>33</v>
      </c>
      <c r="AD294" s="1">
        <v>55</v>
      </c>
      <c r="AE294" s="6">
        <v>0.6</v>
      </c>
      <c r="AF294" s="1">
        <v>30</v>
      </c>
      <c r="AG294" s="1">
        <v>56</v>
      </c>
      <c r="AH294" s="6">
        <v>0.5357142857142857</v>
      </c>
      <c r="AI294" s="1">
        <v>27</v>
      </c>
      <c r="AJ294" s="1">
        <v>55</v>
      </c>
      <c r="AK294" s="6">
        <v>0.49090909090909091</v>
      </c>
      <c r="BD294" s="1">
        <v>128</v>
      </c>
      <c r="BE294" s="1">
        <v>246</v>
      </c>
      <c r="BF294" s="6">
        <v>0.52032520325203258</v>
      </c>
      <c r="BG294" s="1">
        <v>119</v>
      </c>
      <c r="BH294" s="1">
        <v>248</v>
      </c>
      <c r="BI294" s="6">
        <v>0.47983870967741937</v>
      </c>
      <c r="BJ294" s="1">
        <v>95</v>
      </c>
      <c r="BK294" s="1">
        <v>246</v>
      </c>
      <c r="BL294" s="6">
        <v>0.38617886178861788</v>
      </c>
    </row>
    <row r="295" spans="1:64" hidden="1" x14ac:dyDescent="0.2">
      <c r="A295" s="2" t="s">
        <v>100</v>
      </c>
      <c r="B295" s="2" t="s">
        <v>101</v>
      </c>
      <c r="C295" s="2" t="s">
        <v>1310</v>
      </c>
      <c r="D295" s="2" t="s">
        <v>1311</v>
      </c>
      <c r="E295" s="2" t="str">
        <f t="shared" si="12"/>
        <v>zzzz</v>
      </c>
      <c r="F295" s="2">
        <f>IFERROR(VLOOKUP(C295,'[1]2017'!$C$2:$N$1876,11,FALSE),"")</f>
        <v>999</v>
      </c>
      <c r="G295" s="2">
        <f>IFERROR(VLOOKUP(C295,'[1]2017'!$C$2:$N$1876,12,FALSE),"")</f>
        <v>1518</v>
      </c>
      <c r="H295" s="2">
        <f t="shared" si="13"/>
        <v>0.65810276679841895</v>
      </c>
      <c r="J295" s="12">
        <f t="shared" si="14"/>
        <v>1215</v>
      </c>
      <c r="AC295" s="1">
        <v>274</v>
      </c>
      <c r="AD295" s="1">
        <v>526</v>
      </c>
      <c r="AE295" s="6">
        <v>0.52091254752851712</v>
      </c>
      <c r="AF295" s="1">
        <v>266</v>
      </c>
      <c r="AG295" s="1">
        <v>530</v>
      </c>
      <c r="AH295" s="6">
        <v>0.50188679245283019</v>
      </c>
      <c r="AI295" s="1">
        <v>208</v>
      </c>
      <c r="AJ295" s="1">
        <v>526</v>
      </c>
      <c r="AK295" s="6">
        <v>0.39543726235741444</v>
      </c>
      <c r="AL295" s="1">
        <v>259</v>
      </c>
      <c r="AM295" s="1">
        <v>473</v>
      </c>
      <c r="AN295" s="6">
        <v>0.54756871035940802</v>
      </c>
      <c r="AO295" s="1">
        <v>214</v>
      </c>
      <c r="AP295" s="1">
        <v>472</v>
      </c>
      <c r="AQ295" s="6">
        <v>0.45338983050847459</v>
      </c>
      <c r="AR295" s="1">
        <v>189</v>
      </c>
      <c r="AS295" s="1">
        <v>467</v>
      </c>
      <c r="AT295" s="6">
        <v>0.40471092077087795</v>
      </c>
      <c r="AU295" s="1">
        <v>227</v>
      </c>
      <c r="AV295" s="1">
        <v>457</v>
      </c>
      <c r="AW295" s="6">
        <v>0.49671772428884026</v>
      </c>
      <c r="AX295" s="1">
        <v>199</v>
      </c>
      <c r="AY295" s="1">
        <v>458</v>
      </c>
      <c r="AZ295" s="6">
        <v>0.43449781659388648</v>
      </c>
      <c r="BA295" s="1">
        <v>168</v>
      </c>
      <c r="BB295" s="1">
        <v>455</v>
      </c>
      <c r="BC295" s="6">
        <v>0.36923076923076925</v>
      </c>
      <c r="BD295" s="1">
        <v>760</v>
      </c>
      <c r="BE295" s="1">
        <v>1456</v>
      </c>
      <c r="BF295" s="6">
        <v>0.52197802197802201</v>
      </c>
      <c r="BG295" s="1">
        <v>679</v>
      </c>
      <c r="BH295" s="1">
        <v>1460</v>
      </c>
      <c r="BI295" s="6">
        <v>0.46506849315068494</v>
      </c>
      <c r="BJ295" s="1">
        <v>565</v>
      </c>
      <c r="BK295" s="1">
        <v>1448</v>
      </c>
      <c r="BL295" s="6">
        <v>0.39019337016574585</v>
      </c>
    </row>
    <row r="296" spans="1:64" x14ac:dyDescent="0.2">
      <c r="A296" s="2" t="s">
        <v>100</v>
      </c>
      <c r="B296" s="2" t="s">
        <v>101</v>
      </c>
      <c r="C296" s="2" t="s">
        <v>1312</v>
      </c>
      <c r="D296" s="2" t="s">
        <v>1313</v>
      </c>
      <c r="E296" s="2" t="str">
        <f t="shared" si="12"/>
        <v>Model Elementary School</v>
      </c>
      <c r="F296" s="2">
        <f>IFERROR(VLOOKUP(C296,'[1]2017'!$C$2:$N$1876,11,FALSE),"")</f>
        <v>417</v>
      </c>
      <c r="G296" s="2">
        <f>IFERROR(VLOOKUP(C296,'[1]2017'!$C$2:$N$1876,12,FALSE),"")</f>
        <v>626</v>
      </c>
      <c r="H296" s="2">
        <f t="shared" si="13"/>
        <v>0.66613418530351443</v>
      </c>
      <c r="I296" s="6">
        <v>0.34020618556701032</v>
      </c>
      <c r="J296" s="12">
        <f t="shared" si="14"/>
        <v>991</v>
      </c>
      <c r="K296" s="1">
        <v>60</v>
      </c>
      <c r="L296" s="1">
        <v>91</v>
      </c>
      <c r="M296" s="6">
        <v>0.65934065934065933</v>
      </c>
      <c r="N296" s="1">
        <v>65</v>
      </c>
      <c r="O296" s="1">
        <v>91</v>
      </c>
      <c r="P296" s="6">
        <v>0.7142857142857143</v>
      </c>
      <c r="Q296" s="1">
        <v>54</v>
      </c>
      <c r="R296" s="1">
        <v>91</v>
      </c>
      <c r="S296" s="6">
        <v>0.59340659340659341</v>
      </c>
      <c r="T296" s="1">
        <v>40</v>
      </c>
      <c r="U296" s="1">
        <v>89</v>
      </c>
      <c r="V296" s="6">
        <v>0.449438202247191</v>
      </c>
      <c r="W296" s="1">
        <v>60</v>
      </c>
      <c r="X296" s="1">
        <v>90</v>
      </c>
      <c r="Y296" s="6">
        <v>0.66666666666666663</v>
      </c>
      <c r="Z296" s="1">
        <v>36</v>
      </c>
      <c r="AA296" s="1">
        <v>89</v>
      </c>
      <c r="AB296" s="6">
        <v>0.4044943820224719</v>
      </c>
      <c r="BD296" s="1">
        <v>149</v>
      </c>
      <c r="BE296" s="1">
        <v>277</v>
      </c>
      <c r="BF296" s="6">
        <v>0.53790613718411551</v>
      </c>
      <c r="BG296" s="1">
        <v>167</v>
      </c>
      <c r="BH296" s="1">
        <v>283</v>
      </c>
      <c r="BI296" s="6">
        <v>0.59010600706713778</v>
      </c>
      <c r="BJ296" s="1">
        <v>123</v>
      </c>
      <c r="BK296" s="1">
        <v>277</v>
      </c>
      <c r="BL296" s="6">
        <v>0.44404332129963897</v>
      </c>
    </row>
    <row r="297" spans="1:64" x14ac:dyDescent="0.2">
      <c r="A297" s="2" t="s">
        <v>100</v>
      </c>
      <c r="B297" s="2" t="s">
        <v>101</v>
      </c>
      <c r="C297" s="2" t="s">
        <v>1314</v>
      </c>
      <c r="D297" s="2" t="s">
        <v>1315</v>
      </c>
      <c r="E297" s="2" t="str">
        <f t="shared" si="12"/>
        <v>Waterford Elementary School</v>
      </c>
      <c r="F297" s="2">
        <f>IFERROR(VLOOKUP(C297,'[1]2017'!$C$2:$N$1876,11,FALSE),"")</f>
        <v>338</v>
      </c>
      <c r="G297" s="2">
        <f>IFERROR(VLOOKUP(C297,'[1]2017'!$C$2:$N$1876,12,FALSE),"")</f>
        <v>483</v>
      </c>
      <c r="H297" s="2">
        <f t="shared" si="13"/>
        <v>0.69979296066252583</v>
      </c>
      <c r="I297" s="6">
        <v>0.38636363636363635</v>
      </c>
      <c r="J297" s="12">
        <f t="shared" si="14"/>
        <v>924</v>
      </c>
      <c r="K297" s="1">
        <v>28</v>
      </c>
      <c r="L297" s="1">
        <v>66</v>
      </c>
      <c r="M297" s="6">
        <v>0.42424242424242425</v>
      </c>
      <c r="N297" s="1">
        <v>24</v>
      </c>
      <c r="O297" s="1">
        <v>68</v>
      </c>
      <c r="P297" s="6">
        <v>0.35294117647058826</v>
      </c>
      <c r="Q297" s="1">
        <v>20</v>
      </c>
      <c r="R297" s="1">
        <v>66</v>
      </c>
      <c r="S297" s="6">
        <v>0.30303030303030304</v>
      </c>
      <c r="T297" s="1">
        <v>36</v>
      </c>
      <c r="U297" s="1">
        <v>74</v>
      </c>
      <c r="V297" s="6">
        <v>0.48648648648648651</v>
      </c>
      <c r="W297" s="1">
        <v>39</v>
      </c>
      <c r="X297" s="1">
        <v>73</v>
      </c>
      <c r="Y297" s="6">
        <v>0.53424657534246578</v>
      </c>
      <c r="Z297" s="1">
        <v>30</v>
      </c>
      <c r="AA297" s="1">
        <v>73</v>
      </c>
      <c r="AB297" s="6">
        <v>0.41095890410958902</v>
      </c>
      <c r="BD297" s="1">
        <v>111</v>
      </c>
      <c r="BE297" s="1">
        <v>228</v>
      </c>
      <c r="BF297" s="6">
        <v>0.48684210526315791</v>
      </c>
      <c r="BG297" s="1">
        <v>101</v>
      </c>
      <c r="BH297" s="1">
        <v>230</v>
      </c>
      <c r="BI297" s="6">
        <v>0.43913043478260871</v>
      </c>
      <c r="BJ297" s="1">
        <v>84</v>
      </c>
      <c r="BK297" s="1">
        <v>227</v>
      </c>
      <c r="BL297" s="6">
        <v>0.37004405286343611</v>
      </c>
    </row>
    <row r="298" spans="1:64" x14ac:dyDescent="0.2">
      <c r="A298" s="2" t="s">
        <v>100</v>
      </c>
      <c r="B298" s="2" t="s">
        <v>101</v>
      </c>
      <c r="C298" s="2" t="s">
        <v>1316</v>
      </c>
      <c r="D298" s="2" t="s">
        <v>1317</v>
      </c>
      <c r="E298" s="2" t="str">
        <f t="shared" si="12"/>
        <v>Chamberlain Elementary School</v>
      </c>
      <c r="F298" s="2">
        <f>IFERROR(VLOOKUP(C298,'[1]2017'!$C$2:$N$1876,11,FALSE),"")</f>
        <v>277</v>
      </c>
      <c r="G298" s="2">
        <f>IFERROR(VLOOKUP(C298,'[1]2017'!$C$2:$N$1876,12,FALSE),"")</f>
        <v>348</v>
      </c>
      <c r="H298" s="2">
        <f t="shared" si="13"/>
        <v>0.79597701149425293</v>
      </c>
      <c r="I298" s="6">
        <v>0.26666666666666666</v>
      </c>
      <c r="J298" s="12">
        <f t="shared" si="14"/>
        <v>1081</v>
      </c>
      <c r="K298" s="1">
        <v>35</v>
      </c>
      <c r="L298" s="1">
        <v>68</v>
      </c>
      <c r="M298" s="6">
        <v>0.51470588235294112</v>
      </c>
      <c r="N298" s="1">
        <v>30</v>
      </c>
      <c r="O298" s="1">
        <v>69</v>
      </c>
      <c r="P298" s="6">
        <v>0.43478260869565216</v>
      </c>
      <c r="Q298" s="1">
        <v>26</v>
      </c>
      <c r="R298" s="1">
        <v>68</v>
      </c>
      <c r="S298" s="6">
        <v>0.38235294117647056</v>
      </c>
      <c r="T298" s="1">
        <v>16</v>
      </c>
      <c r="U298" s="1">
        <v>53</v>
      </c>
      <c r="V298" s="6">
        <v>0.30188679245283018</v>
      </c>
      <c r="W298" s="1">
        <v>23</v>
      </c>
      <c r="X298" s="1">
        <v>54</v>
      </c>
      <c r="Y298" s="6">
        <v>0.42592592592592593</v>
      </c>
      <c r="Z298" s="1">
        <v>13</v>
      </c>
      <c r="AA298" s="1">
        <v>53</v>
      </c>
      <c r="AB298" s="6">
        <v>0.24528301886792453</v>
      </c>
      <c r="BD298" s="1">
        <v>78</v>
      </c>
      <c r="BE298" s="1">
        <v>181</v>
      </c>
      <c r="BF298" s="6">
        <v>0.43093922651933703</v>
      </c>
      <c r="BG298" s="1">
        <v>77</v>
      </c>
      <c r="BH298" s="1">
        <v>188</v>
      </c>
      <c r="BI298" s="6">
        <v>0.40957446808510639</v>
      </c>
      <c r="BJ298" s="1">
        <v>55</v>
      </c>
      <c r="BK298" s="1">
        <v>181</v>
      </c>
      <c r="BL298" s="6">
        <v>0.30386740331491713</v>
      </c>
    </row>
    <row r="299" spans="1:64" x14ac:dyDescent="0.2">
      <c r="A299" s="2" t="s">
        <v>100</v>
      </c>
      <c r="B299" s="2" t="s">
        <v>101</v>
      </c>
      <c r="C299" s="2" t="s">
        <v>1318</v>
      </c>
      <c r="D299" s="2" t="s">
        <v>1319</v>
      </c>
      <c r="E299" s="2" t="str">
        <f t="shared" si="12"/>
        <v>Chandler Elementary School</v>
      </c>
      <c r="F299" s="2">
        <f>IFERROR(VLOOKUP(C299,'[1]2017'!$C$2:$N$1876,11,FALSE),"")</f>
        <v>343</v>
      </c>
      <c r="G299" s="2">
        <f>IFERROR(VLOOKUP(C299,'[1]2017'!$C$2:$N$1876,12,FALSE),"")</f>
        <v>505</v>
      </c>
      <c r="H299" s="2">
        <f t="shared" si="13"/>
        <v>0.67920792079207926</v>
      </c>
      <c r="I299" s="6">
        <v>0.29629629629629628</v>
      </c>
      <c r="J299" s="12">
        <f t="shared" si="14"/>
        <v>1047</v>
      </c>
      <c r="K299" s="1">
        <v>53</v>
      </c>
      <c r="L299" s="1">
        <v>96</v>
      </c>
      <c r="M299" s="6">
        <v>0.55208333333333337</v>
      </c>
      <c r="N299" s="1">
        <v>55</v>
      </c>
      <c r="O299" s="1">
        <v>97</v>
      </c>
      <c r="P299" s="6">
        <v>0.5670103092783505</v>
      </c>
      <c r="Q299" s="1">
        <v>44</v>
      </c>
      <c r="R299" s="1">
        <v>96</v>
      </c>
      <c r="S299" s="6">
        <v>0.45833333333333331</v>
      </c>
      <c r="T299" s="1">
        <v>60</v>
      </c>
      <c r="U299" s="1">
        <v>90</v>
      </c>
      <c r="V299" s="6">
        <v>0.66666666666666663</v>
      </c>
      <c r="W299" s="1">
        <v>61</v>
      </c>
      <c r="X299" s="1">
        <v>93</v>
      </c>
      <c r="Y299" s="6">
        <v>0.65591397849462363</v>
      </c>
      <c r="Z299" s="1">
        <v>52</v>
      </c>
      <c r="AA299" s="1">
        <v>89</v>
      </c>
      <c r="AB299" s="6">
        <v>0.5842696629213483</v>
      </c>
      <c r="BD299" s="1">
        <v>156</v>
      </c>
      <c r="BE299" s="1">
        <v>267</v>
      </c>
      <c r="BF299" s="6">
        <v>0.5842696629213483</v>
      </c>
      <c r="BG299" s="1">
        <v>142</v>
      </c>
      <c r="BH299" s="1">
        <v>274</v>
      </c>
      <c r="BI299" s="6">
        <v>0.51824817518248179</v>
      </c>
      <c r="BJ299" s="1">
        <v>120</v>
      </c>
      <c r="BK299" s="1">
        <v>266</v>
      </c>
      <c r="BL299" s="6">
        <v>0.45112781954887216</v>
      </c>
    </row>
    <row r="300" spans="1:64" x14ac:dyDescent="0.2">
      <c r="A300" s="2" t="s">
        <v>100</v>
      </c>
      <c r="B300" s="2" t="s">
        <v>101</v>
      </c>
      <c r="C300" s="2" t="s">
        <v>1320</v>
      </c>
      <c r="D300" s="2" t="s">
        <v>892</v>
      </c>
      <c r="E300" s="2" t="str">
        <f t="shared" si="12"/>
        <v>Parkside Elementary School</v>
      </c>
      <c r="F300" s="2">
        <f>IFERROR(VLOOKUP(C300,'[1]2017'!$C$2:$N$1876,11,FALSE),"")</f>
        <v>244</v>
      </c>
      <c r="G300" s="2">
        <f>IFERROR(VLOOKUP(C300,'[1]2017'!$C$2:$N$1876,12,FALSE),"")</f>
        <v>382</v>
      </c>
      <c r="H300" s="2">
        <f t="shared" si="13"/>
        <v>0.63874345549738221</v>
      </c>
      <c r="I300" s="6">
        <v>0.5625</v>
      </c>
      <c r="J300" s="12">
        <f t="shared" si="14"/>
        <v>561</v>
      </c>
      <c r="K300" s="1">
        <v>42</v>
      </c>
      <c r="L300" s="1">
        <v>68</v>
      </c>
      <c r="M300" s="6">
        <v>0.61764705882352944</v>
      </c>
      <c r="N300" s="1">
        <v>46</v>
      </c>
      <c r="O300" s="1">
        <v>71</v>
      </c>
      <c r="P300" s="6">
        <v>0.647887323943662</v>
      </c>
      <c r="Q300" s="1">
        <v>38</v>
      </c>
      <c r="R300" s="1">
        <v>68</v>
      </c>
      <c r="S300" s="6">
        <v>0.55882352941176472</v>
      </c>
      <c r="T300" s="1">
        <v>40</v>
      </c>
      <c r="U300" s="1">
        <v>59</v>
      </c>
      <c r="V300" s="6">
        <v>0.67796610169491522</v>
      </c>
      <c r="W300" s="1">
        <v>35</v>
      </c>
      <c r="X300" s="1">
        <v>59</v>
      </c>
      <c r="Y300" s="6">
        <v>0.59322033898305082</v>
      </c>
      <c r="Z300" s="1">
        <v>32</v>
      </c>
      <c r="AA300" s="1">
        <v>59</v>
      </c>
      <c r="AB300" s="6">
        <v>0.5423728813559322</v>
      </c>
      <c r="BD300" s="1">
        <v>128</v>
      </c>
      <c r="BE300" s="1">
        <v>191</v>
      </c>
      <c r="BF300" s="6">
        <v>0.67015706806282727</v>
      </c>
      <c r="BG300" s="1">
        <v>125</v>
      </c>
      <c r="BH300" s="1">
        <v>194</v>
      </c>
      <c r="BI300" s="6">
        <v>0.64432989690721654</v>
      </c>
      <c r="BJ300" s="1">
        <v>106</v>
      </c>
      <c r="BK300" s="1">
        <v>191</v>
      </c>
      <c r="BL300" s="6">
        <v>0.55497382198952883</v>
      </c>
    </row>
    <row r="301" spans="1:64" x14ac:dyDescent="0.2">
      <c r="A301" s="2" t="s">
        <v>100</v>
      </c>
      <c r="B301" s="2" t="s">
        <v>101</v>
      </c>
      <c r="C301" s="2" t="s">
        <v>1321</v>
      </c>
      <c r="D301" s="2" t="s">
        <v>1322</v>
      </c>
      <c r="E301" s="2" t="str">
        <f t="shared" si="12"/>
        <v>Prairie View Elementary School</v>
      </c>
      <c r="F301" s="2">
        <f>IFERROR(VLOOKUP(C301,'[1]2017'!$C$2:$N$1876,11,FALSE),"")</f>
        <v>305</v>
      </c>
      <c r="G301" s="2">
        <f>IFERROR(VLOOKUP(C301,'[1]2017'!$C$2:$N$1876,12,FALSE),"")</f>
        <v>513</v>
      </c>
      <c r="H301" s="2">
        <f t="shared" si="13"/>
        <v>0.59454191033138404</v>
      </c>
      <c r="I301" s="6">
        <v>0.5757575757575758</v>
      </c>
      <c r="J301" s="12">
        <f t="shared" si="14"/>
        <v>532</v>
      </c>
      <c r="K301" s="1">
        <v>38</v>
      </c>
      <c r="L301" s="1">
        <v>77</v>
      </c>
      <c r="M301" s="6">
        <v>0.4935064935064935</v>
      </c>
      <c r="N301" s="1">
        <v>40</v>
      </c>
      <c r="O301" s="1">
        <v>78</v>
      </c>
      <c r="P301" s="6">
        <v>0.51282051282051277</v>
      </c>
      <c r="Q301" s="1">
        <v>31</v>
      </c>
      <c r="R301" s="1">
        <v>77</v>
      </c>
      <c r="S301" s="6">
        <v>0.40259740259740262</v>
      </c>
      <c r="T301" s="1">
        <v>48</v>
      </c>
      <c r="U301" s="1">
        <v>71</v>
      </c>
      <c r="V301" s="6">
        <v>0.676056338028169</v>
      </c>
      <c r="W301" s="1">
        <v>54</v>
      </c>
      <c r="X301" s="1">
        <v>73</v>
      </c>
      <c r="Y301" s="6">
        <v>0.73972602739726023</v>
      </c>
      <c r="Z301" s="1">
        <v>43</v>
      </c>
      <c r="AA301" s="1">
        <v>71</v>
      </c>
      <c r="AB301" s="6">
        <v>0.60563380281690138</v>
      </c>
      <c r="BD301" s="1">
        <v>138</v>
      </c>
      <c r="BE301" s="1">
        <v>214</v>
      </c>
      <c r="BF301" s="6">
        <v>0.64485981308411211</v>
      </c>
      <c r="BG301" s="1">
        <v>136</v>
      </c>
      <c r="BH301" s="1">
        <v>218</v>
      </c>
      <c r="BI301" s="6">
        <v>0.62385321100917435</v>
      </c>
      <c r="BJ301" s="1">
        <v>112</v>
      </c>
      <c r="BK301" s="1">
        <v>214</v>
      </c>
      <c r="BL301" s="6">
        <v>0.52336448598130836</v>
      </c>
    </row>
    <row r="302" spans="1:64" x14ac:dyDescent="0.2">
      <c r="A302" s="2" t="s">
        <v>100</v>
      </c>
      <c r="B302" s="2" t="s">
        <v>101</v>
      </c>
      <c r="C302" s="2" t="s">
        <v>1323</v>
      </c>
      <c r="D302" s="2" t="s">
        <v>1324</v>
      </c>
      <c r="E302" s="2" t="str">
        <f t="shared" si="12"/>
        <v>West Goshen Elementary School</v>
      </c>
      <c r="F302" s="2">
        <f>IFERROR(VLOOKUP(C302,'[1]2017'!$C$2:$N$1876,11,FALSE),"")</f>
        <v>273</v>
      </c>
      <c r="G302" s="2">
        <f>IFERROR(VLOOKUP(C302,'[1]2017'!$C$2:$N$1876,12,FALSE),"")</f>
        <v>368</v>
      </c>
      <c r="H302" s="2">
        <f t="shared" si="13"/>
        <v>0.74184782608695654</v>
      </c>
      <c r="I302" s="6">
        <v>0.35714285714285715</v>
      </c>
      <c r="J302" s="12">
        <f t="shared" si="14"/>
        <v>972</v>
      </c>
      <c r="K302" s="1">
        <v>34</v>
      </c>
      <c r="L302" s="1">
        <v>56</v>
      </c>
      <c r="M302" s="6">
        <v>0.6071428571428571</v>
      </c>
      <c r="N302" s="1">
        <v>36</v>
      </c>
      <c r="O302" s="1">
        <v>56</v>
      </c>
      <c r="P302" s="6">
        <v>0.6428571428571429</v>
      </c>
      <c r="Q302" s="1">
        <v>30</v>
      </c>
      <c r="R302" s="1">
        <v>56</v>
      </c>
      <c r="S302" s="6">
        <v>0.5357142857142857</v>
      </c>
      <c r="T302" s="1">
        <v>27</v>
      </c>
      <c r="U302" s="1">
        <v>52</v>
      </c>
      <c r="V302" s="6">
        <v>0.51923076923076927</v>
      </c>
      <c r="W302" s="1">
        <v>34</v>
      </c>
      <c r="X302" s="1">
        <v>52</v>
      </c>
      <c r="Y302" s="6">
        <v>0.65384615384615385</v>
      </c>
      <c r="Z302" s="1">
        <v>20</v>
      </c>
      <c r="AA302" s="1">
        <v>51</v>
      </c>
      <c r="AB302" s="6">
        <v>0.39215686274509803</v>
      </c>
      <c r="BD302" s="1">
        <v>101</v>
      </c>
      <c r="BE302" s="1">
        <v>178</v>
      </c>
      <c r="BF302" s="6">
        <v>0.56741573033707871</v>
      </c>
      <c r="BG302" s="1">
        <v>100</v>
      </c>
      <c r="BH302" s="1">
        <v>178</v>
      </c>
      <c r="BI302" s="6">
        <v>0.5617977528089888</v>
      </c>
      <c r="BJ302" s="1">
        <v>75</v>
      </c>
      <c r="BK302" s="1">
        <v>177</v>
      </c>
      <c r="BL302" s="6">
        <v>0.42372881355932202</v>
      </c>
    </row>
    <row r="303" spans="1:64" x14ac:dyDescent="0.2">
      <c r="A303" s="2" t="s">
        <v>102</v>
      </c>
      <c r="B303" s="2" t="s">
        <v>618</v>
      </c>
      <c r="C303" s="2" t="s">
        <v>1325</v>
      </c>
      <c r="D303" s="2" t="s">
        <v>1326</v>
      </c>
      <c r="E303" s="2" t="str">
        <f t="shared" si="12"/>
        <v>Everton Elementary School</v>
      </c>
      <c r="F303" s="2">
        <f>IFERROR(VLOOKUP(C303,'[1]2017'!$C$2:$N$1876,11,FALSE),"")</f>
        <v>150</v>
      </c>
      <c r="G303" s="2">
        <f>IFERROR(VLOOKUP(C303,'[1]2017'!$C$2:$N$1876,12,FALSE),"")</f>
        <v>269</v>
      </c>
      <c r="H303" s="2">
        <f t="shared" si="13"/>
        <v>0.55762081784386619</v>
      </c>
      <c r="I303" s="6">
        <v>0.2</v>
      </c>
      <c r="J303" s="12">
        <f t="shared" si="14"/>
        <v>1134</v>
      </c>
      <c r="K303" s="1">
        <v>28</v>
      </c>
      <c r="L303" s="1">
        <v>42</v>
      </c>
      <c r="M303" s="6">
        <v>0.66666666666666663</v>
      </c>
      <c r="N303" s="1">
        <v>23</v>
      </c>
      <c r="O303" s="1">
        <v>42</v>
      </c>
      <c r="P303" s="6">
        <v>0.54761904761904767</v>
      </c>
      <c r="Q303" s="1">
        <v>20</v>
      </c>
      <c r="R303" s="1">
        <v>42</v>
      </c>
      <c r="S303" s="6">
        <v>0.47619047619047616</v>
      </c>
      <c r="T303" s="1">
        <v>32</v>
      </c>
      <c r="U303" s="1">
        <v>46</v>
      </c>
      <c r="V303" s="6">
        <v>0.69565217391304346</v>
      </c>
      <c r="W303" s="1">
        <v>38</v>
      </c>
      <c r="X303" s="1">
        <v>46</v>
      </c>
      <c r="Y303" s="6">
        <v>0.82608695652173914</v>
      </c>
      <c r="Z303" s="1">
        <v>29</v>
      </c>
      <c r="AA303" s="1">
        <v>46</v>
      </c>
      <c r="AB303" s="6">
        <v>0.63043478260869568</v>
      </c>
      <c r="AC303" s="1">
        <v>28</v>
      </c>
      <c r="AD303" s="1">
        <v>44</v>
      </c>
      <c r="AE303" s="6">
        <v>0.63636363636363635</v>
      </c>
      <c r="AF303" s="1">
        <v>29</v>
      </c>
      <c r="AG303" s="1">
        <v>43</v>
      </c>
      <c r="AH303" s="6">
        <v>0.67441860465116277</v>
      </c>
      <c r="AI303" s="1">
        <v>25</v>
      </c>
      <c r="AJ303" s="1">
        <v>43</v>
      </c>
      <c r="AK303" s="6">
        <v>0.58139534883720934</v>
      </c>
      <c r="BD303" s="1">
        <v>106</v>
      </c>
      <c r="BE303" s="1">
        <v>172</v>
      </c>
      <c r="BF303" s="6">
        <v>0.61627906976744196</v>
      </c>
      <c r="BG303" s="1">
        <v>102</v>
      </c>
      <c r="BH303" s="1">
        <v>172</v>
      </c>
      <c r="BI303" s="6">
        <v>0.59302325581395354</v>
      </c>
      <c r="BJ303" s="1">
        <v>82</v>
      </c>
      <c r="BK303" s="1">
        <v>171</v>
      </c>
      <c r="BL303" s="6">
        <v>0.47953216370000001</v>
      </c>
    </row>
    <row r="304" spans="1:64" hidden="1" x14ac:dyDescent="0.2">
      <c r="A304" s="2" t="s">
        <v>102</v>
      </c>
      <c r="B304" s="2" t="s">
        <v>618</v>
      </c>
      <c r="C304" s="2" t="s">
        <v>72</v>
      </c>
      <c r="D304" s="2" t="s">
        <v>1327</v>
      </c>
      <c r="E304" s="2" t="str">
        <f t="shared" si="12"/>
        <v>zzzz</v>
      </c>
      <c r="F304" s="2">
        <f>IFERROR(VLOOKUP(C304,'[1]2017'!$C$2:$N$1876,11,FALSE),"")</f>
        <v>304</v>
      </c>
      <c r="G304" s="2">
        <f>IFERROR(VLOOKUP(C304,'[1]2017'!$C$2:$N$1876,12,FALSE),"")</f>
        <v>551</v>
      </c>
      <c r="H304" s="2">
        <f t="shared" si="13"/>
        <v>0.55172413793103448</v>
      </c>
      <c r="J304" s="12">
        <f t="shared" si="14"/>
        <v>1215</v>
      </c>
      <c r="AL304" s="1">
        <v>191</v>
      </c>
      <c r="AM304" s="1">
        <v>270</v>
      </c>
      <c r="AN304" s="6">
        <v>0.70740740740740737</v>
      </c>
      <c r="AO304" s="1">
        <v>150</v>
      </c>
      <c r="AP304" s="1">
        <v>270</v>
      </c>
      <c r="AQ304" s="6">
        <v>0.55555555555555558</v>
      </c>
      <c r="AR304" s="1">
        <v>135</v>
      </c>
      <c r="AS304" s="1">
        <v>270</v>
      </c>
      <c r="AT304" s="6">
        <v>0.5</v>
      </c>
      <c r="AU304" s="1">
        <v>166</v>
      </c>
      <c r="AV304" s="1">
        <v>266</v>
      </c>
      <c r="AW304" s="6">
        <v>0.62406015037593987</v>
      </c>
      <c r="AX304" s="1">
        <v>158</v>
      </c>
      <c r="AY304" s="1">
        <v>266</v>
      </c>
      <c r="AZ304" s="6">
        <v>0.59398496240601506</v>
      </c>
      <c r="BA304" s="1">
        <v>132</v>
      </c>
      <c r="BB304" s="1">
        <v>266</v>
      </c>
      <c r="BC304" s="6">
        <v>0.49624060150375937</v>
      </c>
      <c r="BD304" s="1">
        <v>357</v>
      </c>
      <c r="BE304" s="1">
        <v>536</v>
      </c>
      <c r="BF304" s="6">
        <v>0.66604477611940294</v>
      </c>
      <c r="BG304" s="1">
        <v>308</v>
      </c>
      <c r="BH304" s="1">
        <v>536</v>
      </c>
      <c r="BI304" s="6">
        <v>0.57462686567164178</v>
      </c>
      <c r="BJ304" s="1">
        <v>267</v>
      </c>
      <c r="BK304" s="1">
        <v>536</v>
      </c>
      <c r="BL304" s="6">
        <v>0.49813432835820898</v>
      </c>
    </row>
    <row r="305" spans="1:64" x14ac:dyDescent="0.2">
      <c r="A305" s="2" t="s">
        <v>102</v>
      </c>
      <c r="B305" s="2" t="s">
        <v>618</v>
      </c>
      <c r="C305" s="2" t="s">
        <v>1328</v>
      </c>
      <c r="D305" s="2" t="s">
        <v>1329</v>
      </c>
      <c r="E305" s="2" t="str">
        <f t="shared" si="12"/>
        <v>Eastview Elementary School</v>
      </c>
      <c r="F305" s="2">
        <f>IFERROR(VLOOKUP(C305,'[1]2017'!$C$2:$N$1876,11,FALSE),"")</f>
        <v>188</v>
      </c>
      <c r="G305" s="2">
        <f>IFERROR(VLOOKUP(C305,'[1]2017'!$C$2:$N$1876,12,FALSE),"")</f>
        <v>305</v>
      </c>
      <c r="H305" s="2">
        <f t="shared" si="13"/>
        <v>0.61639344262295082</v>
      </c>
      <c r="I305" s="6">
        <v>0.48837209302325579</v>
      </c>
      <c r="J305" s="12">
        <f t="shared" si="14"/>
        <v>737</v>
      </c>
      <c r="K305" s="1">
        <v>19</v>
      </c>
      <c r="L305" s="1">
        <v>26</v>
      </c>
      <c r="M305" s="6">
        <v>0.73076923076923073</v>
      </c>
      <c r="N305" s="1">
        <v>18</v>
      </c>
      <c r="O305" s="1">
        <v>26</v>
      </c>
      <c r="P305" s="6">
        <v>0.69230769230769229</v>
      </c>
      <c r="Q305" s="1">
        <v>17</v>
      </c>
      <c r="R305" s="1">
        <v>26</v>
      </c>
      <c r="S305" s="6">
        <v>0.65384615384615385</v>
      </c>
      <c r="T305" s="1">
        <v>13</v>
      </c>
      <c r="U305" s="1">
        <v>26</v>
      </c>
      <c r="V305" s="6">
        <v>0.5</v>
      </c>
      <c r="W305" s="1">
        <v>23</v>
      </c>
      <c r="X305" s="1">
        <v>26</v>
      </c>
      <c r="Y305" s="6">
        <v>0.88461538461538458</v>
      </c>
      <c r="Z305" s="1">
        <v>12</v>
      </c>
      <c r="AA305" s="1">
        <v>26</v>
      </c>
      <c r="AB305" s="6">
        <v>0.46153846153846156</v>
      </c>
      <c r="AC305" s="1">
        <v>32</v>
      </c>
      <c r="AD305" s="1">
        <v>39</v>
      </c>
      <c r="AE305" s="6">
        <v>0.82051282051282048</v>
      </c>
      <c r="AF305" s="1">
        <v>34</v>
      </c>
      <c r="AG305" s="1">
        <v>39</v>
      </c>
      <c r="AH305" s="6">
        <v>0.87179487179487181</v>
      </c>
      <c r="AI305" s="1">
        <v>32</v>
      </c>
      <c r="AJ305" s="1">
        <v>39</v>
      </c>
      <c r="AK305" s="6">
        <v>0.82051282051282048</v>
      </c>
      <c r="BD305" s="1">
        <v>99</v>
      </c>
      <c r="BE305" s="1">
        <v>134</v>
      </c>
      <c r="BF305" s="6">
        <v>0.73880597014925375</v>
      </c>
      <c r="BG305" s="1">
        <v>98</v>
      </c>
      <c r="BH305" s="1">
        <v>134</v>
      </c>
      <c r="BI305" s="6">
        <v>0.73134328358208955</v>
      </c>
      <c r="BJ305" s="1">
        <v>82</v>
      </c>
      <c r="BK305" s="1">
        <v>134</v>
      </c>
      <c r="BL305" s="6">
        <v>0.61194029850746268</v>
      </c>
    </row>
    <row r="306" spans="1:64" x14ac:dyDescent="0.2">
      <c r="A306" s="2" t="s">
        <v>102</v>
      </c>
      <c r="B306" s="2" t="s">
        <v>618</v>
      </c>
      <c r="C306" s="2" t="s">
        <v>1330</v>
      </c>
      <c r="D306" s="2" t="s">
        <v>1331</v>
      </c>
      <c r="E306" s="2" t="str">
        <f t="shared" si="12"/>
        <v>Frazee Elementary School</v>
      </c>
      <c r="F306" s="2">
        <f>IFERROR(VLOOKUP(C306,'[1]2017'!$C$2:$N$1876,11,FALSE),"")</f>
        <v>218</v>
      </c>
      <c r="G306" s="2">
        <f>IFERROR(VLOOKUP(C306,'[1]2017'!$C$2:$N$1876,12,FALSE),"")</f>
        <v>325</v>
      </c>
      <c r="H306" s="2">
        <f t="shared" si="13"/>
        <v>0.67076923076923078</v>
      </c>
      <c r="I306" s="6">
        <v>0.54054054054054057</v>
      </c>
      <c r="J306" s="12">
        <f t="shared" si="14"/>
        <v>608</v>
      </c>
      <c r="K306" s="1">
        <v>24</v>
      </c>
      <c r="L306" s="1">
        <v>40</v>
      </c>
      <c r="M306" s="6">
        <v>0.6</v>
      </c>
      <c r="N306" s="1">
        <v>27</v>
      </c>
      <c r="O306" s="1">
        <v>40</v>
      </c>
      <c r="P306" s="6">
        <v>0.67500000000000004</v>
      </c>
      <c r="Q306" s="1">
        <v>22</v>
      </c>
      <c r="R306" s="1">
        <v>40</v>
      </c>
      <c r="S306" s="6">
        <v>0.55000000000000004</v>
      </c>
      <c r="T306" s="1">
        <v>27</v>
      </c>
      <c r="U306" s="1">
        <v>43</v>
      </c>
      <c r="V306" s="6">
        <v>0.62790697674418605</v>
      </c>
      <c r="W306" s="1">
        <v>30</v>
      </c>
      <c r="X306" s="1">
        <v>43</v>
      </c>
      <c r="Y306" s="6">
        <v>0.69767441860465118</v>
      </c>
      <c r="Z306" s="1">
        <v>24</v>
      </c>
      <c r="AA306" s="1">
        <v>43</v>
      </c>
      <c r="AB306" s="6">
        <v>0.55813953488372092</v>
      </c>
      <c r="AC306" s="1">
        <v>27</v>
      </c>
      <c r="AD306" s="1">
        <v>43</v>
      </c>
      <c r="AE306" s="6">
        <v>0.62790697674418605</v>
      </c>
      <c r="AF306" s="1">
        <v>26</v>
      </c>
      <c r="AG306" s="1">
        <v>43</v>
      </c>
      <c r="AH306" s="6">
        <v>0.60465116279069764</v>
      </c>
      <c r="AI306" s="1">
        <v>23</v>
      </c>
      <c r="AJ306" s="1">
        <v>43</v>
      </c>
      <c r="AK306" s="6">
        <v>0.53488372093023251</v>
      </c>
      <c r="BD306" s="1">
        <v>107</v>
      </c>
      <c r="BE306" s="1">
        <v>163</v>
      </c>
      <c r="BF306" s="6">
        <v>0.65644171779141103</v>
      </c>
      <c r="BG306" s="1">
        <v>104</v>
      </c>
      <c r="BH306" s="1">
        <v>163</v>
      </c>
      <c r="BI306" s="6">
        <v>0.6380368098159509</v>
      </c>
      <c r="BJ306" s="1">
        <v>89</v>
      </c>
      <c r="BK306" s="1">
        <v>163</v>
      </c>
      <c r="BL306" s="6">
        <v>0.54601226993865026</v>
      </c>
    </row>
    <row r="307" spans="1:64" x14ac:dyDescent="0.2">
      <c r="A307" s="2" t="s">
        <v>102</v>
      </c>
      <c r="B307" s="2" t="s">
        <v>618</v>
      </c>
      <c r="C307" s="2" t="s">
        <v>1332</v>
      </c>
      <c r="D307" s="2" t="s">
        <v>1333</v>
      </c>
      <c r="E307" s="2" t="str">
        <f t="shared" si="12"/>
        <v>Grandview Elementary School</v>
      </c>
      <c r="F307" s="2">
        <f>IFERROR(VLOOKUP(C307,'[1]2017'!$C$2:$N$1876,11,FALSE),"")</f>
        <v>265</v>
      </c>
      <c r="G307" s="2">
        <f>IFERROR(VLOOKUP(C307,'[1]2017'!$C$2:$N$1876,12,FALSE),"")</f>
        <v>338</v>
      </c>
      <c r="H307" s="2">
        <f t="shared" si="13"/>
        <v>0.78402366863905326</v>
      </c>
      <c r="I307" s="6">
        <v>0.35849056603773582</v>
      </c>
      <c r="J307" s="12">
        <f t="shared" si="14"/>
        <v>971</v>
      </c>
      <c r="K307" s="1">
        <v>31</v>
      </c>
      <c r="L307" s="1">
        <v>41</v>
      </c>
      <c r="M307" s="6">
        <v>0.75609756097560976</v>
      </c>
      <c r="N307" s="1">
        <v>33</v>
      </c>
      <c r="O307" s="1">
        <v>41</v>
      </c>
      <c r="P307" s="6">
        <v>0.80487804878048785</v>
      </c>
      <c r="Q307" s="1">
        <v>28</v>
      </c>
      <c r="R307" s="1">
        <v>41</v>
      </c>
      <c r="S307" s="6">
        <v>0.68292682926829273</v>
      </c>
      <c r="T307" s="1">
        <v>30</v>
      </c>
      <c r="U307" s="1">
        <v>39</v>
      </c>
      <c r="V307" s="6">
        <v>0.76923076923076927</v>
      </c>
      <c r="W307" s="1">
        <v>28</v>
      </c>
      <c r="X307" s="1">
        <v>39</v>
      </c>
      <c r="Y307" s="6">
        <v>0.71794871794871795</v>
      </c>
      <c r="Z307" s="1">
        <v>25</v>
      </c>
      <c r="AA307" s="1">
        <v>39</v>
      </c>
      <c r="AB307" s="6">
        <v>0.64102564102564108</v>
      </c>
      <c r="AC307" s="1">
        <v>31</v>
      </c>
      <c r="AD307" s="1">
        <v>49</v>
      </c>
      <c r="AE307" s="6">
        <v>0.63265306122448983</v>
      </c>
      <c r="AF307" s="1">
        <v>31</v>
      </c>
      <c r="AG307" s="1">
        <v>49</v>
      </c>
      <c r="AH307" s="6">
        <v>0.63265306122448983</v>
      </c>
      <c r="AI307" s="1">
        <v>25</v>
      </c>
      <c r="AJ307" s="1">
        <v>49</v>
      </c>
      <c r="AK307" s="6">
        <v>0.51020408163265307</v>
      </c>
      <c r="BD307" s="1">
        <v>121</v>
      </c>
      <c r="BE307" s="1">
        <v>183</v>
      </c>
      <c r="BF307" s="6">
        <v>0.66120218579234968</v>
      </c>
      <c r="BG307" s="1">
        <v>119</v>
      </c>
      <c r="BH307" s="1">
        <v>183</v>
      </c>
      <c r="BI307" s="6">
        <v>0.65027322404371579</v>
      </c>
      <c r="BJ307" s="1">
        <v>97</v>
      </c>
      <c r="BK307" s="1">
        <v>182</v>
      </c>
      <c r="BL307" s="6">
        <v>0.53296703296703296</v>
      </c>
    </row>
    <row r="308" spans="1:64" x14ac:dyDescent="0.2">
      <c r="A308" s="2" t="s">
        <v>102</v>
      </c>
      <c r="B308" s="2" t="s">
        <v>618</v>
      </c>
      <c r="C308" s="2" t="s">
        <v>1334</v>
      </c>
      <c r="D308" s="2" t="s">
        <v>834</v>
      </c>
      <c r="E308" s="2" t="str">
        <f t="shared" si="12"/>
        <v>Maplewood Elementary School</v>
      </c>
      <c r="F308" s="2">
        <f>IFERROR(VLOOKUP(C308,'[1]2017'!$C$2:$N$1876,11,FALSE),"")</f>
        <v>275</v>
      </c>
      <c r="G308" s="2">
        <f>IFERROR(VLOOKUP(C308,'[1]2017'!$C$2:$N$1876,12,FALSE),"")</f>
        <v>348</v>
      </c>
      <c r="H308" s="2">
        <f t="shared" si="13"/>
        <v>0.79022988505747127</v>
      </c>
      <c r="I308" s="6">
        <v>0.45833333333333331</v>
      </c>
      <c r="J308" s="12">
        <f t="shared" si="14"/>
        <v>800</v>
      </c>
      <c r="K308" s="1">
        <v>32</v>
      </c>
      <c r="L308" s="1">
        <v>44</v>
      </c>
      <c r="M308" s="6">
        <v>0.72727272727272729</v>
      </c>
      <c r="N308" s="1">
        <v>25</v>
      </c>
      <c r="O308" s="1">
        <v>44</v>
      </c>
      <c r="P308" s="6">
        <v>0.56818181818181823</v>
      </c>
      <c r="Q308" s="1">
        <v>23</v>
      </c>
      <c r="R308" s="1">
        <v>44</v>
      </c>
      <c r="S308" s="6">
        <v>0.52272727272727271</v>
      </c>
      <c r="T308" s="1">
        <v>27</v>
      </c>
      <c r="U308" s="1">
        <v>45</v>
      </c>
      <c r="V308" s="6">
        <v>0.6</v>
      </c>
      <c r="W308" s="1">
        <v>27</v>
      </c>
      <c r="X308" s="1">
        <v>46</v>
      </c>
      <c r="Y308" s="6">
        <v>0.58695652173913049</v>
      </c>
      <c r="Z308" s="1">
        <v>22</v>
      </c>
      <c r="AA308" s="1">
        <v>45</v>
      </c>
      <c r="AB308" s="6">
        <v>0.48888888888888887</v>
      </c>
      <c r="AC308" s="1">
        <v>34</v>
      </c>
      <c r="AD308" s="1">
        <v>42</v>
      </c>
      <c r="AE308" s="6">
        <v>0.80952380952380953</v>
      </c>
      <c r="AF308" s="1">
        <v>26</v>
      </c>
      <c r="AG308" s="1">
        <v>43</v>
      </c>
      <c r="AH308" s="6">
        <v>0.60465116279069764</v>
      </c>
      <c r="AI308" s="1">
        <v>25</v>
      </c>
      <c r="AJ308" s="1">
        <v>42</v>
      </c>
      <c r="AK308" s="6">
        <v>0.59523809523809523</v>
      </c>
      <c r="BD308" s="1">
        <v>124</v>
      </c>
      <c r="BE308" s="1">
        <v>179</v>
      </c>
      <c r="BF308" s="6">
        <v>0.69273743016759781</v>
      </c>
      <c r="BG308" s="1">
        <v>100</v>
      </c>
      <c r="BH308" s="1">
        <v>181</v>
      </c>
      <c r="BI308" s="6">
        <v>0.5524861878453039</v>
      </c>
      <c r="BJ308" s="1">
        <v>92</v>
      </c>
      <c r="BK308" s="1">
        <v>179</v>
      </c>
      <c r="BL308" s="6">
        <v>0.51396648044692739</v>
      </c>
    </row>
    <row r="309" spans="1:64" x14ac:dyDescent="0.2">
      <c r="A309" s="2" t="s">
        <v>102</v>
      </c>
      <c r="B309" s="2" t="s">
        <v>618</v>
      </c>
      <c r="C309" s="2" t="s">
        <v>1335</v>
      </c>
      <c r="D309" s="2" t="s">
        <v>1336</v>
      </c>
      <c r="E309" s="2" t="str">
        <f t="shared" si="12"/>
        <v>Fayette Central Elementary</v>
      </c>
      <c r="F309" s="2">
        <f>IFERROR(VLOOKUP(C309,'[1]2017'!$C$2:$N$1876,11,FALSE),"")</f>
        <v>196</v>
      </c>
      <c r="G309" s="2">
        <f>IFERROR(VLOOKUP(C309,'[1]2017'!$C$2:$N$1876,12,FALSE),"")</f>
        <v>315</v>
      </c>
      <c r="H309" s="2">
        <f t="shared" si="13"/>
        <v>0.62222222222222223</v>
      </c>
      <c r="I309" s="6">
        <v>0.51282051282051277</v>
      </c>
      <c r="J309" s="12">
        <f t="shared" si="14"/>
        <v>669</v>
      </c>
      <c r="K309" s="1">
        <v>34</v>
      </c>
      <c r="L309" s="1">
        <v>38</v>
      </c>
      <c r="M309" s="6">
        <v>0.89473684210526316</v>
      </c>
      <c r="N309" s="1">
        <v>36</v>
      </c>
      <c r="O309" s="1">
        <v>38</v>
      </c>
      <c r="P309" s="6">
        <v>0.94736842105263153</v>
      </c>
      <c r="Q309" s="1">
        <v>32</v>
      </c>
      <c r="R309" s="1">
        <v>38</v>
      </c>
      <c r="S309" s="6">
        <v>0.84210526315789469</v>
      </c>
      <c r="T309" s="1">
        <v>31</v>
      </c>
      <c r="U309" s="1">
        <v>46</v>
      </c>
      <c r="V309" s="6">
        <v>0.67391304347826086</v>
      </c>
      <c r="W309" s="1">
        <v>24</v>
      </c>
      <c r="X309" s="1">
        <v>46</v>
      </c>
      <c r="Y309" s="6">
        <v>0.52173913043478259</v>
      </c>
      <c r="Z309" s="1">
        <v>21</v>
      </c>
      <c r="AA309" s="1">
        <v>46</v>
      </c>
      <c r="AB309" s="6">
        <v>0.45652173913043476</v>
      </c>
      <c r="AC309" s="1">
        <v>36</v>
      </c>
      <c r="AD309" s="1">
        <v>50</v>
      </c>
      <c r="AE309" s="6">
        <v>0.72</v>
      </c>
      <c r="AF309" s="1">
        <v>40</v>
      </c>
      <c r="AG309" s="1">
        <v>51</v>
      </c>
      <c r="AH309" s="6">
        <v>0.78431372549019607</v>
      </c>
      <c r="AI309" s="1">
        <v>32</v>
      </c>
      <c r="AJ309" s="1">
        <v>50</v>
      </c>
      <c r="AK309" s="6">
        <v>0.64</v>
      </c>
      <c r="BD309" s="1">
        <v>128</v>
      </c>
      <c r="BE309" s="1">
        <v>173</v>
      </c>
      <c r="BF309" s="6">
        <v>0.73988439306358378</v>
      </c>
      <c r="BG309" s="1">
        <v>123</v>
      </c>
      <c r="BH309" s="1">
        <v>174</v>
      </c>
      <c r="BI309" s="6">
        <v>0.7068965517241379</v>
      </c>
      <c r="BJ309" s="1">
        <v>105</v>
      </c>
      <c r="BK309" s="1">
        <v>173</v>
      </c>
      <c r="BL309" s="6">
        <v>0.60693641618497107</v>
      </c>
    </row>
    <row r="310" spans="1:64" x14ac:dyDescent="0.2">
      <c r="A310" s="2" t="s">
        <v>103</v>
      </c>
      <c r="B310" s="2" t="s">
        <v>104</v>
      </c>
      <c r="C310" s="2" t="s">
        <v>1337</v>
      </c>
      <c r="D310" s="2" t="s">
        <v>1338</v>
      </c>
      <c r="E310" s="2" t="str">
        <f t="shared" si="12"/>
        <v>Georgetown Elementary School</v>
      </c>
      <c r="F310" s="2">
        <f>IFERROR(VLOOKUP(C310,'[1]2017'!$C$2:$N$1876,11,FALSE),"")</f>
        <v>137</v>
      </c>
      <c r="G310" s="2">
        <f>IFERROR(VLOOKUP(C310,'[1]2017'!$C$2:$N$1876,12,FALSE),"")</f>
        <v>588</v>
      </c>
      <c r="H310" s="2">
        <f t="shared" si="13"/>
        <v>0.23299319727891157</v>
      </c>
      <c r="I310" s="6">
        <v>0.72093023255813948</v>
      </c>
      <c r="J310" s="12">
        <f t="shared" si="14"/>
        <v>223</v>
      </c>
      <c r="K310" s="1">
        <v>81</v>
      </c>
      <c r="L310" s="1">
        <v>111</v>
      </c>
      <c r="M310" s="6">
        <v>0.72972972972972971</v>
      </c>
      <c r="N310" s="1">
        <v>79</v>
      </c>
      <c r="O310" s="1">
        <v>111</v>
      </c>
      <c r="P310" s="6">
        <v>0.71171171171171166</v>
      </c>
      <c r="Q310" s="1">
        <v>69</v>
      </c>
      <c r="R310" s="1">
        <v>111</v>
      </c>
      <c r="S310" s="6">
        <v>0.6216216216216216</v>
      </c>
      <c r="BD310" s="1">
        <v>190</v>
      </c>
      <c r="BE310" s="1">
        <v>240</v>
      </c>
      <c r="BF310" s="6">
        <v>0.79166666666666663</v>
      </c>
      <c r="BG310" s="1">
        <v>181</v>
      </c>
      <c r="BH310" s="1">
        <v>241</v>
      </c>
      <c r="BI310" s="6">
        <v>0.75103734439834025</v>
      </c>
      <c r="BJ310" s="1">
        <v>162</v>
      </c>
      <c r="BK310" s="1">
        <v>240</v>
      </c>
      <c r="BL310" s="6">
        <v>0.67500000000000004</v>
      </c>
    </row>
    <row r="311" spans="1:64" hidden="1" x14ac:dyDescent="0.2">
      <c r="A311" s="2" t="s">
        <v>103</v>
      </c>
      <c r="B311" s="2" t="s">
        <v>104</v>
      </c>
      <c r="C311" s="2" t="s">
        <v>1339</v>
      </c>
      <c r="D311" s="2" t="s">
        <v>1340</v>
      </c>
      <c r="E311" s="2" t="str">
        <f t="shared" si="12"/>
        <v>zzzz</v>
      </c>
      <c r="F311" s="2">
        <f>IFERROR(VLOOKUP(C311,'[1]2017'!$C$2:$N$1876,11,FALSE),"")</f>
        <v>269</v>
      </c>
      <c r="G311" s="2">
        <f>IFERROR(VLOOKUP(C311,'[1]2017'!$C$2:$N$1876,12,FALSE),"")</f>
        <v>1648</v>
      </c>
      <c r="H311" s="2">
        <f t="shared" si="13"/>
        <v>0.16322815533980584</v>
      </c>
      <c r="J311" s="12">
        <f t="shared" si="14"/>
        <v>1215</v>
      </c>
      <c r="T311" s="1">
        <v>303</v>
      </c>
      <c r="U311" s="1">
        <v>405</v>
      </c>
      <c r="V311" s="6">
        <v>0.74814814814814812</v>
      </c>
      <c r="W311" s="1">
        <v>348</v>
      </c>
      <c r="X311" s="1">
        <v>406</v>
      </c>
      <c r="Y311" s="6">
        <v>0.8571428571428571</v>
      </c>
      <c r="Z311" s="1">
        <v>286</v>
      </c>
      <c r="AA311" s="1">
        <v>405</v>
      </c>
      <c r="AB311" s="6">
        <v>0.70617283950617282</v>
      </c>
      <c r="AC311" s="1">
        <v>327</v>
      </c>
      <c r="AD311" s="1">
        <v>409</v>
      </c>
      <c r="AE311" s="6">
        <v>0.79951100244498774</v>
      </c>
      <c r="AF311" s="1">
        <v>323</v>
      </c>
      <c r="AG311" s="1">
        <v>409</v>
      </c>
      <c r="AH311" s="6">
        <v>0.78973105134474331</v>
      </c>
      <c r="AI311" s="1">
        <v>297</v>
      </c>
      <c r="AJ311" s="1">
        <v>409</v>
      </c>
      <c r="AK311" s="6">
        <v>0.72616136919315399</v>
      </c>
      <c r="AL311" s="1">
        <v>309</v>
      </c>
      <c r="AM311" s="1">
        <v>391</v>
      </c>
      <c r="AN311" s="6">
        <v>0.79028132992327371</v>
      </c>
      <c r="AO311" s="1">
        <v>284</v>
      </c>
      <c r="AP311" s="1">
        <v>392</v>
      </c>
      <c r="AQ311" s="6">
        <v>0.72448979591836737</v>
      </c>
      <c r="AR311" s="1">
        <v>257</v>
      </c>
      <c r="AS311" s="1">
        <v>390</v>
      </c>
      <c r="AT311" s="6">
        <v>0.65897435897435896</v>
      </c>
      <c r="AU311" s="1">
        <v>310</v>
      </c>
      <c r="AV311" s="1">
        <v>400</v>
      </c>
      <c r="AW311" s="6">
        <v>0.77500000000000002</v>
      </c>
      <c r="AX311" s="1">
        <v>314</v>
      </c>
      <c r="AY311" s="1">
        <v>402</v>
      </c>
      <c r="AZ311" s="6">
        <v>0.78109452736318408</v>
      </c>
      <c r="BA311" s="1">
        <v>279</v>
      </c>
      <c r="BB311" s="1">
        <v>400</v>
      </c>
      <c r="BC311" s="6">
        <v>0.69750000000000001</v>
      </c>
      <c r="BD311" s="1">
        <v>1249</v>
      </c>
      <c r="BE311" s="1">
        <v>1605</v>
      </c>
      <c r="BF311" s="6">
        <v>0.77819314641744552</v>
      </c>
      <c r="BG311" s="1">
        <v>1269</v>
      </c>
      <c r="BH311" s="1">
        <v>1609</v>
      </c>
      <c r="BI311" s="6">
        <v>0.78868862647607207</v>
      </c>
      <c r="BJ311" s="1">
        <v>1119</v>
      </c>
      <c r="BK311" s="1">
        <v>1604</v>
      </c>
      <c r="BL311" s="6">
        <v>0.69763092269326688</v>
      </c>
    </row>
    <row r="312" spans="1:64" hidden="1" x14ac:dyDescent="0.2">
      <c r="A312" s="2" t="s">
        <v>103</v>
      </c>
      <c r="B312" s="2" t="s">
        <v>104</v>
      </c>
      <c r="C312" s="2" t="s">
        <v>1341</v>
      </c>
      <c r="D312" s="2" t="s">
        <v>1342</v>
      </c>
      <c r="E312" s="2" t="str">
        <f t="shared" si="12"/>
        <v>zzzz</v>
      </c>
      <c r="F312" s="2">
        <f>IFERROR(VLOOKUP(C312,'[1]2017'!$C$2:$N$1876,11,FALSE),"")</f>
        <v>701</v>
      </c>
      <c r="G312" s="2">
        <f>IFERROR(VLOOKUP(C312,'[1]2017'!$C$2:$N$1876,12,FALSE),"")</f>
        <v>965</v>
      </c>
      <c r="H312" s="2">
        <f t="shared" si="13"/>
        <v>0.7264248704663212</v>
      </c>
      <c r="J312" s="12">
        <f t="shared" si="14"/>
        <v>1215</v>
      </c>
      <c r="T312" s="1">
        <v>121</v>
      </c>
      <c r="U312" s="1">
        <v>259</v>
      </c>
      <c r="V312" s="6">
        <v>0.46718146718146719</v>
      </c>
      <c r="W312" s="1">
        <v>162</v>
      </c>
      <c r="X312" s="1">
        <v>259</v>
      </c>
      <c r="Y312" s="6">
        <v>0.62548262548262545</v>
      </c>
      <c r="Z312" s="1">
        <v>101</v>
      </c>
      <c r="AA312" s="1">
        <v>259</v>
      </c>
      <c r="AB312" s="6">
        <v>0.38996138996138996</v>
      </c>
      <c r="AC312" s="1">
        <v>128</v>
      </c>
      <c r="AD312" s="1">
        <v>227</v>
      </c>
      <c r="AE312" s="6">
        <v>0.56387665198237891</v>
      </c>
      <c r="AF312" s="1">
        <v>125</v>
      </c>
      <c r="AG312" s="1">
        <v>229</v>
      </c>
      <c r="AH312" s="6">
        <v>0.54585152838427953</v>
      </c>
      <c r="AI312" s="1">
        <v>101</v>
      </c>
      <c r="AJ312" s="1">
        <v>227</v>
      </c>
      <c r="AK312" s="6">
        <v>0.44493392070484583</v>
      </c>
      <c r="AL312" s="1">
        <v>129</v>
      </c>
      <c r="AM312" s="1">
        <v>221</v>
      </c>
      <c r="AN312" s="6">
        <v>0.58371040723981904</v>
      </c>
      <c r="AO312" s="1">
        <v>97</v>
      </c>
      <c r="AP312" s="1">
        <v>224</v>
      </c>
      <c r="AQ312" s="6">
        <v>0.4330357142857143</v>
      </c>
      <c r="AR312" s="1">
        <v>86</v>
      </c>
      <c r="AS312" s="1">
        <v>221</v>
      </c>
      <c r="AT312" s="6">
        <v>0.38914027149321267</v>
      </c>
      <c r="AU312" s="1">
        <v>115</v>
      </c>
      <c r="AV312" s="1">
        <v>225</v>
      </c>
      <c r="AW312" s="6">
        <v>0.51111111111111107</v>
      </c>
      <c r="AX312" s="1">
        <v>87</v>
      </c>
      <c r="AY312" s="1">
        <v>227</v>
      </c>
      <c r="AZ312" s="6">
        <v>0.38325991189427311</v>
      </c>
      <c r="BA312" s="1">
        <v>76</v>
      </c>
      <c r="BB312" s="1">
        <v>223</v>
      </c>
      <c r="BC312" s="6">
        <v>0.34080717488789236</v>
      </c>
      <c r="BD312" s="1">
        <v>493</v>
      </c>
      <c r="BE312" s="1">
        <v>932</v>
      </c>
      <c r="BF312" s="6">
        <v>0.52896995708154504</v>
      </c>
      <c r="BG312" s="1">
        <v>471</v>
      </c>
      <c r="BH312" s="1">
        <v>939</v>
      </c>
      <c r="BI312" s="6">
        <v>0.50159744408945683</v>
      </c>
      <c r="BJ312" s="1">
        <v>364</v>
      </c>
      <c r="BK312" s="1">
        <v>930</v>
      </c>
      <c r="BL312" s="6">
        <v>0.39139784946236561</v>
      </c>
    </row>
    <row r="313" spans="1:64" hidden="1" x14ac:dyDescent="0.2">
      <c r="A313" s="2" t="s">
        <v>103</v>
      </c>
      <c r="B313" s="2" t="s">
        <v>104</v>
      </c>
      <c r="C313" s="2" t="s">
        <v>1343</v>
      </c>
      <c r="D313" s="2" t="s">
        <v>1344</v>
      </c>
      <c r="E313" s="2" t="str">
        <f t="shared" si="12"/>
        <v>zzzz</v>
      </c>
      <c r="F313" s="2">
        <f>IFERROR(VLOOKUP(C313,'[1]2017'!$C$2:$N$1876,11,FALSE),"")</f>
        <v>511</v>
      </c>
      <c r="G313" s="2">
        <f>IFERROR(VLOOKUP(C313,'[1]2017'!$C$2:$N$1876,12,FALSE),"")</f>
        <v>934</v>
      </c>
      <c r="H313" s="2">
        <f t="shared" si="13"/>
        <v>0.54710920770877947</v>
      </c>
      <c r="J313" s="12">
        <f t="shared" si="14"/>
        <v>1215</v>
      </c>
      <c r="T313" s="1">
        <v>140</v>
      </c>
      <c r="U313" s="1">
        <v>223</v>
      </c>
      <c r="V313" s="6">
        <v>0.62780269058295968</v>
      </c>
      <c r="W313" s="1">
        <v>141</v>
      </c>
      <c r="X313" s="1">
        <v>228</v>
      </c>
      <c r="Y313" s="6">
        <v>0.61842105263157898</v>
      </c>
      <c r="Z313" s="1">
        <v>116</v>
      </c>
      <c r="AA313" s="1">
        <v>223</v>
      </c>
      <c r="AB313" s="6">
        <v>0.52017937219730936</v>
      </c>
      <c r="AC313" s="1">
        <v>156</v>
      </c>
      <c r="AD313" s="1">
        <v>241</v>
      </c>
      <c r="AE313" s="6">
        <v>0.64730290456431538</v>
      </c>
      <c r="AF313" s="1">
        <v>147</v>
      </c>
      <c r="AG313" s="1">
        <v>248</v>
      </c>
      <c r="AH313" s="6">
        <v>0.592741935483871</v>
      </c>
      <c r="AI313" s="1">
        <v>125</v>
      </c>
      <c r="AJ313" s="1">
        <v>241</v>
      </c>
      <c r="AK313" s="6">
        <v>0.51867219917012453</v>
      </c>
      <c r="AL313" s="1">
        <v>147</v>
      </c>
      <c r="AM313" s="1">
        <v>233</v>
      </c>
      <c r="AN313" s="6">
        <v>0.63090128755364805</v>
      </c>
      <c r="AO313" s="1">
        <v>141</v>
      </c>
      <c r="AP313" s="1">
        <v>235</v>
      </c>
      <c r="AQ313" s="6">
        <v>0.6</v>
      </c>
      <c r="AR313" s="1">
        <v>118</v>
      </c>
      <c r="AS313" s="1">
        <v>232</v>
      </c>
      <c r="AT313" s="6">
        <v>0.50862068965517238</v>
      </c>
      <c r="AU313" s="1">
        <v>123</v>
      </c>
      <c r="AV313" s="1">
        <v>204</v>
      </c>
      <c r="AW313" s="6">
        <v>0.6029411764705882</v>
      </c>
      <c r="AX313" s="1">
        <v>115</v>
      </c>
      <c r="AY313" s="1">
        <v>207</v>
      </c>
      <c r="AZ313" s="6">
        <v>0.55555555555555558</v>
      </c>
      <c r="BA313" s="1">
        <v>96</v>
      </c>
      <c r="BB313" s="1">
        <v>204</v>
      </c>
      <c r="BC313" s="6">
        <v>0.47058823529411764</v>
      </c>
      <c r="BD313" s="1">
        <v>566</v>
      </c>
      <c r="BE313" s="1">
        <v>901</v>
      </c>
      <c r="BF313" s="6">
        <v>0.62819089900110991</v>
      </c>
      <c r="BG313" s="1">
        <v>544</v>
      </c>
      <c r="BH313" s="1">
        <v>918</v>
      </c>
      <c r="BI313" s="6">
        <v>0.59259259259259256</v>
      </c>
      <c r="BJ313" s="1">
        <v>455</v>
      </c>
      <c r="BK313" s="1">
        <v>900</v>
      </c>
      <c r="BL313" s="6">
        <v>0.50555555555555554</v>
      </c>
    </row>
    <row r="314" spans="1:64" x14ac:dyDescent="0.2">
      <c r="A314" s="2" t="s">
        <v>103</v>
      </c>
      <c r="B314" s="2" t="s">
        <v>104</v>
      </c>
      <c r="C314" s="2" t="s">
        <v>1345</v>
      </c>
      <c r="D314" s="2" t="s">
        <v>1346</v>
      </c>
      <c r="E314" s="2" t="str">
        <f t="shared" si="12"/>
        <v>Slate Run Elementary School</v>
      </c>
      <c r="F314" s="2">
        <f>IFERROR(VLOOKUP(C314,'[1]2017'!$C$2:$N$1876,11,FALSE),"")</f>
        <v>219</v>
      </c>
      <c r="G314" s="2">
        <f>IFERROR(VLOOKUP(C314,'[1]2017'!$C$2:$N$1876,12,FALSE),"")</f>
        <v>308</v>
      </c>
      <c r="H314" s="2">
        <f t="shared" si="13"/>
        <v>0.71103896103896103</v>
      </c>
      <c r="I314" s="6">
        <v>0.40740740740740738</v>
      </c>
      <c r="J314" s="12">
        <f t="shared" si="14"/>
        <v>889</v>
      </c>
      <c r="K314" s="1">
        <v>38</v>
      </c>
      <c r="L314" s="1">
        <v>54</v>
      </c>
      <c r="M314" s="6">
        <v>0.70370370370370372</v>
      </c>
      <c r="N314" s="1">
        <v>43</v>
      </c>
      <c r="O314" s="1">
        <v>54</v>
      </c>
      <c r="P314" s="6">
        <v>0.79629629629629628</v>
      </c>
      <c r="Q314" s="1">
        <v>35</v>
      </c>
      <c r="R314" s="1">
        <v>54</v>
      </c>
      <c r="S314" s="6">
        <v>0.64814814814814814</v>
      </c>
      <c r="BD314" s="1">
        <v>68</v>
      </c>
      <c r="BE314" s="1">
        <v>108</v>
      </c>
      <c r="BF314" s="6">
        <v>0.62962962962962965</v>
      </c>
      <c r="BG314" s="1">
        <v>73</v>
      </c>
      <c r="BH314" s="1">
        <v>108</v>
      </c>
      <c r="BI314" s="6">
        <v>0.67592592592592593</v>
      </c>
      <c r="BJ314" s="1">
        <v>57</v>
      </c>
      <c r="BK314" s="1">
        <v>108</v>
      </c>
      <c r="BL314" s="6">
        <v>0.52777777777777779</v>
      </c>
    </row>
    <row r="315" spans="1:64" x14ac:dyDescent="0.2">
      <c r="A315" s="2" t="s">
        <v>103</v>
      </c>
      <c r="B315" s="2" t="s">
        <v>104</v>
      </c>
      <c r="C315" s="2" t="s">
        <v>1347</v>
      </c>
      <c r="D315" s="2" t="s">
        <v>1348</v>
      </c>
      <c r="E315" s="2" t="str">
        <f t="shared" si="12"/>
        <v>Fairmont Elementary School</v>
      </c>
      <c r="F315" s="2">
        <f>IFERROR(VLOOKUP(C315,'[1]2017'!$C$2:$N$1876,11,FALSE),"")</f>
        <v>287</v>
      </c>
      <c r="G315" s="2">
        <f>IFERROR(VLOOKUP(C315,'[1]2017'!$C$2:$N$1876,12,FALSE),"")</f>
        <v>353</v>
      </c>
      <c r="H315" s="2">
        <f t="shared" si="13"/>
        <v>0.81303116147308785</v>
      </c>
      <c r="I315" s="6">
        <v>0.72602739726027399</v>
      </c>
      <c r="J315" s="12">
        <f t="shared" si="14"/>
        <v>216</v>
      </c>
      <c r="K315" s="1">
        <v>52</v>
      </c>
      <c r="L315" s="1">
        <v>78</v>
      </c>
      <c r="M315" s="6">
        <v>0.66666666666666663</v>
      </c>
      <c r="N315" s="1">
        <v>55</v>
      </c>
      <c r="O315" s="1">
        <v>78</v>
      </c>
      <c r="P315" s="6">
        <v>0.70512820512820518</v>
      </c>
      <c r="Q315" s="1">
        <v>46</v>
      </c>
      <c r="R315" s="1">
        <v>78</v>
      </c>
      <c r="S315" s="6">
        <v>0.58974358974358976</v>
      </c>
      <c r="BD315" s="1">
        <v>112</v>
      </c>
      <c r="BE315" s="1">
        <v>152</v>
      </c>
      <c r="BF315" s="6">
        <v>0.73684210526315785</v>
      </c>
      <c r="BG315" s="1">
        <v>108</v>
      </c>
      <c r="BH315" s="1">
        <v>152</v>
      </c>
      <c r="BI315" s="6">
        <v>0.71052631578947367</v>
      </c>
      <c r="BJ315" s="1">
        <v>99</v>
      </c>
      <c r="BK315" s="1">
        <v>151</v>
      </c>
      <c r="BL315" s="6">
        <v>0.6556291390728477</v>
      </c>
    </row>
    <row r="316" spans="1:64" x14ac:dyDescent="0.2">
      <c r="A316" s="2" t="s">
        <v>103</v>
      </c>
      <c r="B316" s="2" t="s">
        <v>104</v>
      </c>
      <c r="C316" s="2" t="s">
        <v>1349</v>
      </c>
      <c r="D316" s="2" t="s">
        <v>1350</v>
      </c>
      <c r="E316" s="2" t="str">
        <f t="shared" si="12"/>
        <v>Greenville Elementary School</v>
      </c>
      <c r="F316" s="2">
        <f>IFERROR(VLOOKUP(C316,'[1]2017'!$C$2:$N$1876,11,FALSE),"")</f>
        <v>77</v>
      </c>
      <c r="G316" s="2">
        <f>IFERROR(VLOOKUP(C316,'[1]2017'!$C$2:$N$1876,12,FALSE),"")</f>
        <v>392</v>
      </c>
      <c r="H316" s="2">
        <f t="shared" si="13"/>
        <v>0.19642857142857142</v>
      </c>
      <c r="I316" s="6">
        <v>0.69047619047619047</v>
      </c>
      <c r="J316" s="12">
        <f t="shared" si="14"/>
        <v>280</v>
      </c>
      <c r="K316" s="1">
        <v>77</v>
      </c>
      <c r="L316" s="1">
        <v>89</v>
      </c>
      <c r="M316" s="6">
        <v>0.8651685393258427</v>
      </c>
      <c r="N316" s="1">
        <v>84</v>
      </c>
      <c r="O316" s="1">
        <v>89</v>
      </c>
      <c r="P316" s="6">
        <v>0.9438202247191011</v>
      </c>
      <c r="Q316" s="1">
        <v>75</v>
      </c>
      <c r="R316" s="1">
        <v>89</v>
      </c>
      <c r="S316" s="6">
        <v>0.84269662921348309</v>
      </c>
      <c r="BD316" s="1">
        <v>149</v>
      </c>
      <c r="BE316" s="1">
        <v>173</v>
      </c>
      <c r="BF316" s="6">
        <v>0.86127167630057799</v>
      </c>
      <c r="BG316" s="1">
        <v>148</v>
      </c>
      <c r="BH316" s="1">
        <v>174</v>
      </c>
      <c r="BI316" s="6">
        <v>0.85057471264367812</v>
      </c>
      <c r="BJ316" s="1">
        <v>133</v>
      </c>
      <c r="BK316" s="1">
        <v>173</v>
      </c>
      <c r="BL316" s="6">
        <v>0.76878612716763006</v>
      </c>
    </row>
    <row r="317" spans="1:64" x14ac:dyDescent="0.2">
      <c r="A317" s="2" t="s">
        <v>103</v>
      </c>
      <c r="B317" s="2" t="s">
        <v>104</v>
      </c>
      <c r="C317" s="2" t="s">
        <v>1351</v>
      </c>
      <c r="D317" s="2" t="s">
        <v>1352</v>
      </c>
      <c r="E317" s="2" t="str">
        <f t="shared" si="12"/>
        <v>Grant Line Elementary School</v>
      </c>
      <c r="F317" s="2">
        <f>IFERROR(VLOOKUP(C317,'[1]2017'!$C$2:$N$1876,11,FALSE),"")</f>
        <v>178</v>
      </c>
      <c r="G317" s="2">
        <f>IFERROR(VLOOKUP(C317,'[1]2017'!$C$2:$N$1876,12,FALSE),"")</f>
        <v>583</v>
      </c>
      <c r="H317" s="2">
        <f t="shared" si="13"/>
        <v>0.30531732418524871</v>
      </c>
      <c r="I317" s="6">
        <v>0.58695652173913049</v>
      </c>
      <c r="J317" s="12">
        <f t="shared" si="14"/>
        <v>503</v>
      </c>
      <c r="K317" s="1">
        <v>78</v>
      </c>
      <c r="L317" s="1">
        <v>112</v>
      </c>
      <c r="M317" s="6">
        <v>0.6964285714285714</v>
      </c>
      <c r="N317" s="1">
        <v>83</v>
      </c>
      <c r="O317" s="1">
        <v>112</v>
      </c>
      <c r="P317" s="6">
        <v>0.7410714285714286</v>
      </c>
      <c r="Q317" s="1">
        <v>70</v>
      </c>
      <c r="R317" s="1">
        <v>112</v>
      </c>
      <c r="S317" s="6">
        <v>0.625</v>
      </c>
      <c r="BD317" s="1">
        <v>141</v>
      </c>
      <c r="BE317" s="1">
        <v>204</v>
      </c>
      <c r="BF317" s="6">
        <v>0.69117647058823528</v>
      </c>
      <c r="BG317" s="1">
        <v>148</v>
      </c>
      <c r="BH317" s="1">
        <v>204</v>
      </c>
      <c r="BI317" s="6">
        <v>0.72549019607843135</v>
      </c>
      <c r="BJ317" s="1">
        <v>124</v>
      </c>
      <c r="BK317" s="1">
        <v>204</v>
      </c>
      <c r="BL317" s="6">
        <v>0.60784313725490191</v>
      </c>
    </row>
    <row r="318" spans="1:64" x14ac:dyDescent="0.2">
      <c r="A318" s="2" t="s">
        <v>103</v>
      </c>
      <c r="B318" s="2" t="s">
        <v>104</v>
      </c>
      <c r="C318" s="2" t="s">
        <v>1353</v>
      </c>
      <c r="D318" s="2" t="s">
        <v>1354</v>
      </c>
      <c r="E318" s="2" t="str">
        <f t="shared" si="12"/>
        <v>Green Valley Elementary School</v>
      </c>
      <c r="F318" s="2">
        <f>IFERROR(VLOOKUP(C318,'[1]2017'!$C$2:$N$1876,11,FALSE),"")</f>
        <v>234</v>
      </c>
      <c r="G318" s="2">
        <f>IFERROR(VLOOKUP(C318,'[1]2017'!$C$2:$N$1876,12,FALSE),"")</f>
        <v>282</v>
      </c>
      <c r="H318" s="2">
        <f t="shared" si="13"/>
        <v>0.82978723404255317</v>
      </c>
      <c r="I318" s="6">
        <v>0.2857142857142857</v>
      </c>
      <c r="J318" s="12">
        <f t="shared" si="14"/>
        <v>1058</v>
      </c>
      <c r="K318" s="1">
        <v>26</v>
      </c>
      <c r="L318" s="1">
        <v>52</v>
      </c>
      <c r="M318" s="6">
        <v>0.5</v>
      </c>
      <c r="N318" s="1">
        <v>21</v>
      </c>
      <c r="O318" s="1">
        <v>53</v>
      </c>
      <c r="P318" s="6">
        <v>0.39622641509433965</v>
      </c>
      <c r="Q318" s="1">
        <v>17</v>
      </c>
      <c r="R318" s="1">
        <v>52</v>
      </c>
      <c r="S318" s="6">
        <v>0.32692307692307693</v>
      </c>
      <c r="BD318" s="1">
        <v>47</v>
      </c>
      <c r="BE318" s="1">
        <v>101</v>
      </c>
      <c r="BF318" s="6">
        <v>0.46534653465346537</v>
      </c>
      <c r="BG318" s="1">
        <v>40</v>
      </c>
      <c r="BH318" s="1">
        <v>104</v>
      </c>
      <c r="BI318" s="6">
        <v>0.38461538461538464</v>
      </c>
      <c r="BJ318" s="1">
        <v>31</v>
      </c>
      <c r="BK318" s="1">
        <v>101</v>
      </c>
      <c r="BL318" s="6">
        <v>0.30693069306930693</v>
      </c>
    </row>
    <row r="319" spans="1:64" x14ac:dyDescent="0.2">
      <c r="A319" s="2" t="s">
        <v>103</v>
      </c>
      <c r="B319" s="2" t="s">
        <v>104</v>
      </c>
      <c r="C319" s="2" t="s">
        <v>1355</v>
      </c>
      <c r="D319" s="2" t="s">
        <v>1356</v>
      </c>
      <c r="E319" s="2" t="str">
        <f t="shared" si="12"/>
        <v>Floyds Knobs Elementary School</v>
      </c>
      <c r="F319" s="2">
        <f>IFERROR(VLOOKUP(C319,'[1]2017'!$C$2:$N$1876,11,FALSE),"")</f>
        <v>85</v>
      </c>
      <c r="G319" s="2">
        <f>IFERROR(VLOOKUP(C319,'[1]2017'!$C$2:$N$1876,12,FALSE),"")</f>
        <v>687</v>
      </c>
      <c r="H319" s="2">
        <f t="shared" si="13"/>
        <v>0.12372634643377002</v>
      </c>
      <c r="I319" s="6">
        <v>0.76923076923076927</v>
      </c>
      <c r="J319" s="12">
        <f t="shared" si="14"/>
        <v>150</v>
      </c>
      <c r="K319" s="1">
        <v>127</v>
      </c>
      <c r="L319" s="1">
        <v>151</v>
      </c>
      <c r="M319" s="6">
        <v>0.84105960264900659</v>
      </c>
      <c r="N319" s="1">
        <v>126</v>
      </c>
      <c r="O319" s="1">
        <v>151</v>
      </c>
      <c r="P319" s="6">
        <v>0.83443708609271527</v>
      </c>
      <c r="Q319" s="1">
        <v>120</v>
      </c>
      <c r="R319" s="1">
        <v>151</v>
      </c>
      <c r="S319" s="6">
        <v>0.79470198675496684</v>
      </c>
      <c r="BD319" s="1">
        <v>252</v>
      </c>
      <c r="BE319" s="1">
        <v>294</v>
      </c>
      <c r="BF319" s="6">
        <v>0.8571428571428571</v>
      </c>
      <c r="BG319" s="1">
        <v>241</v>
      </c>
      <c r="BH319" s="1">
        <v>294</v>
      </c>
      <c r="BI319" s="6">
        <v>0.81972789115646261</v>
      </c>
      <c r="BJ319" s="1">
        <v>230</v>
      </c>
      <c r="BK319" s="1">
        <v>294</v>
      </c>
      <c r="BL319" s="6">
        <v>0.78231292517006801</v>
      </c>
    </row>
    <row r="320" spans="1:64" x14ac:dyDescent="0.2">
      <c r="A320" s="2" t="s">
        <v>103</v>
      </c>
      <c r="B320" s="2" t="s">
        <v>104</v>
      </c>
      <c r="C320" s="2" t="s">
        <v>1357</v>
      </c>
      <c r="D320" s="2" t="s">
        <v>1358</v>
      </c>
      <c r="E320" s="2" t="str">
        <f t="shared" si="12"/>
        <v>Mount Tabor Elementary School</v>
      </c>
      <c r="F320" s="2">
        <f>IFERROR(VLOOKUP(C320,'[1]2017'!$C$2:$N$1876,11,FALSE),"")</f>
        <v>401</v>
      </c>
      <c r="G320" s="2">
        <f>IFERROR(VLOOKUP(C320,'[1]2017'!$C$2:$N$1876,12,FALSE),"")</f>
        <v>755</v>
      </c>
      <c r="H320" s="2">
        <f t="shared" si="13"/>
        <v>0.53112582781456952</v>
      </c>
      <c r="I320" s="6">
        <v>0.65753424657534243</v>
      </c>
      <c r="J320" s="12">
        <f t="shared" si="14"/>
        <v>345</v>
      </c>
      <c r="K320" s="1">
        <v>99</v>
      </c>
      <c r="L320" s="1">
        <v>140</v>
      </c>
      <c r="M320" s="6">
        <v>0.70714285714285718</v>
      </c>
      <c r="N320" s="1">
        <v>89</v>
      </c>
      <c r="O320" s="1">
        <v>141</v>
      </c>
      <c r="P320" s="6">
        <v>0.63120567375886527</v>
      </c>
      <c r="Q320" s="1">
        <v>81</v>
      </c>
      <c r="R320" s="1">
        <v>140</v>
      </c>
      <c r="S320" s="6">
        <v>0.57857142857142863</v>
      </c>
      <c r="BD320" s="1">
        <v>210</v>
      </c>
      <c r="BE320" s="1">
        <v>286</v>
      </c>
      <c r="BF320" s="6">
        <v>0.73426573426573427</v>
      </c>
      <c r="BG320" s="1">
        <v>194</v>
      </c>
      <c r="BH320" s="1">
        <v>287</v>
      </c>
      <c r="BI320" s="6">
        <v>0.6759581881533101</v>
      </c>
      <c r="BJ320" s="1">
        <v>177</v>
      </c>
      <c r="BK320" s="1">
        <v>286</v>
      </c>
      <c r="BL320" s="6">
        <v>0.61888111888111885</v>
      </c>
    </row>
    <row r="321" spans="1:64" x14ac:dyDescent="0.2">
      <c r="A321" s="2" t="s">
        <v>103</v>
      </c>
      <c r="B321" s="2" t="s">
        <v>104</v>
      </c>
      <c r="C321" s="2" t="s">
        <v>1359</v>
      </c>
      <c r="D321" s="2" t="s">
        <v>1360</v>
      </c>
      <c r="E321" s="2" t="str">
        <f t="shared" si="12"/>
        <v>S Ellen Jones Elementary School</v>
      </c>
      <c r="F321" s="2">
        <f>IFERROR(VLOOKUP(C321,'[1]2017'!$C$2:$N$1876,11,FALSE),"")</f>
        <v>202</v>
      </c>
      <c r="G321" s="2">
        <f>IFERROR(VLOOKUP(C321,'[1]2017'!$C$2:$N$1876,12,FALSE),"")</f>
        <v>250</v>
      </c>
      <c r="H321" s="2">
        <f t="shared" si="13"/>
        <v>0.80800000000000005</v>
      </c>
      <c r="I321" s="6">
        <v>0.27692307692307694</v>
      </c>
      <c r="J321" s="12">
        <f t="shared" si="14"/>
        <v>1074</v>
      </c>
      <c r="K321" s="1">
        <v>21</v>
      </c>
      <c r="L321" s="1">
        <v>51</v>
      </c>
      <c r="M321" s="6">
        <v>0.41176470588235292</v>
      </c>
      <c r="N321" s="1">
        <v>22</v>
      </c>
      <c r="O321" s="1">
        <v>53</v>
      </c>
      <c r="P321" s="6">
        <v>0.41509433962264153</v>
      </c>
      <c r="Q321" s="1">
        <v>14</v>
      </c>
      <c r="R321" s="1">
        <v>51</v>
      </c>
      <c r="S321" s="6">
        <v>0.27450980392156865</v>
      </c>
      <c r="BD321" s="1">
        <v>61</v>
      </c>
      <c r="BE321" s="1">
        <v>117</v>
      </c>
      <c r="BF321" s="6">
        <v>0.5213675213675214</v>
      </c>
      <c r="BG321" s="1">
        <v>40</v>
      </c>
      <c r="BH321" s="1">
        <v>119</v>
      </c>
      <c r="BI321" s="6">
        <v>0.33613445378151263</v>
      </c>
      <c r="BJ321" s="1">
        <v>32</v>
      </c>
      <c r="BK321" s="1">
        <v>116</v>
      </c>
      <c r="BL321" s="6">
        <v>0.27586206896551724</v>
      </c>
    </row>
    <row r="322" spans="1:64" hidden="1" x14ac:dyDescent="0.2">
      <c r="A322" s="2" t="s">
        <v>105</v>
      </c>
      <c r="B322" s="2" t="s">
        <v>597</v>
      </c>
      <c r="C322" s="2" t="s">
        <v>1361</v>
      </c>
      <c r="D322" s="2" t="s">
        <v>1362</v>
      </c>
      <c r="E322" s="2" t="str">
        <f t="shared" si="12"/>
        <v>zzzz</v>
      </c>
      <c r="F322" s="2">
        <f>IFERROR(VLOOKUP(C322,'[1]2017'!$C$2:$N$1876,11,FALSE),"")</f>
        <v>154</v>
      </c>
      <c r="G322" s="2">
        <f>IFERROR(VLOOKUP(C322,'[1]2017'!$C$2:$N$1876,12,FALSE),"")</f>
        <v>312</v>
      </c>
      <c r="H322" s="2">
        <f t="shared" si="13"/>
        <v>0.49358974358974361</v>
      </c>
      <c r="J322" s="12">
        <f t="shared" si="14"/>
        <v>1215</v>
      </c>
      <c r="AL322" s="1">
        <v>29</v>
      </c>
      <c r="AM322" s="1">
        <v>44</v>
      </c>
      <c r="AN322" s="6">
        <v>0.65909090909090906</v>
      </c>
      <c r="AO322" s="1">
        <v>16</v>
      </c>
      <c r="AP322" s="1">
        <v>44</v>
      </c>
      <c r="AQ322" s="6">
        <v>0.36363636363636365</v>
      </c>
      <c r="AR322" s="1">
        <v>12</v>
      </c>
      <c r="AS322" s="1">
        <v>44</v>
      </c>
      <c r="AT322" s="6">
        <v>0.27272727272727271</v>
      </c>
      <c r="AU322" s="1">
        <v>22</v>
      </c>
      <c r="AV322" s="1">
        <v>46</v>
      </c>
      <c r="AW322" s="6">
        <v>0.47826086956521741</v>
      </c>
      <c r="AX322" s="1">
        <v>10</v>
      </c>
      <c r="AY322" s="1">
        <v>46</v>
      </c>
      <c r="AZ322" s="6">
        <v>0.21739130434782608</v>
      </c>
      <c r="BA322" s="1">
        <v>9</v>
      </c>
      <c r="BB322" s="1">
        <v>46</v>
      </c>
      <c r="BC322" s="6">
        <v>0.19565217391304349</v>
      </c>
      <c r="BD322" s="1">
        <v>51</v>
      </c>
      <c r="BE322" s="1">
        <v>90</v>
      </c>
      <c r="BF322" s="6">
        <v>0.56666666666666665</v>
      </c>
      <c r="BG322" s="1">
        <v>26</v>
      </c>
      <c r="BH322" s="1">
        <v>90</v>
      </c>
      <c r="BI322" s="6">
        <v>0.28888888888888886</v>
      </c>
      <c r="BJ322" s="1">
        <v>21</v>
      </c>
      <c r="BK322" s="1">
        <v>90</v>
      </c>
      <c r="BL322" s="6">
        <v>0.23333333333333334</v>
      </c>
    </row>
    <row r="323" spans="1:64" x14ac:dyDescent="0.2">
      <c r="A323" s="2" t="s">
        <v>105</v>
      </c>
      <c r="B323" s="2" t="s">
        <v>597</v>
      </c>
      <c r="C323" s="2" t="s">
        <v>1363</v>
      </c>
      <c r="D323" s="2" t="s">
        <v>1364</v>
      </c>
      <c r="E323" s="2" t="str">
        <f t="shared" si="12"/>
        <v>Attica Elementary School</v>
      </c>
      <c r="F323" s="2">
        <f>IFERROR(VLOOKUP(C323,'[1]2017'!$C$2:$N$1876,11,FALSE),"")</f>
        <v>233</v>
      </c>
      <c r="G323" s="2">
        <f>IFERROR(VLOOKUP(C323,'[1]2017'!$C$2:$N$1876,12,FALSE),"")</f>
        <v>418</v>
      </c>
      <c r="H323" s="2">
        <f t="shared" si="13"/>
        <v>0.5574162679425837</v>
      </c>
      <c r="I323" s="6">
        <v>0.29166666666666669</v>
      </c>
      <c r="J323" s="12">
        <f t="shared" si="14"/>
        <v>1053</v>
      </c>
      <c r="K323" s="1">
        <v>21</v>
      </c>
      <c r="L323" s="1">
        <v>37</v>
      </c>
      <c r="M323" s="6">
        <v>0.56756756756756754</v>
      </c>
      <c r="N323" s="1">
        <v>25</v>
      </c>
      <c r="O323" s="1">
        <v>37</v>
      </c>
      <c r="P323" s="6">
        <v>0.67567567567567566</v>
      </c>
      <c r="Q323" s="1">
        <v>20</v>
      </c>
      <c r="R323" s="1">
        <v>37</v>
      </c>
      <c r="S323" s="6">
        <v>0.54054054054054057</v>
      </c>
      <c r="T323" s="1">
        <v>27</v>
      </c>
      <c r="U323" s="1">
        <v>49</v>
      </c>
      <c r="V323" s="6">
        <v>0.55102040816326525</v>
      </c>
      <c r="W323" s="1">
        <v>25</v>
      </c>
      <c r="X323" s="1">
        <v>49</v>
      </c>
      <c r="Y323" s="6">
        <v>0.51020408163265307</v>
      </c>
      <c r="Z323" s="1">
        <v>20</v>
      </c>
      <c r="AA323" s="1">
        <v>49</v>
      </c>
      <c r="AB323" s="6">
        <v>0.40816326530612246</v>
      </c>
      <c r="AC323" s="1">
        <v>37</v>
      </c>
      <c r="AD323" s="1">
        <v>62</v>
      </c>
      <c r="AE323" s="6">
        <v>0.59677419354838712</v>
      </c>
      <c r="AF323" s="1">
        <v>29</v>
      </c>
      <c r="AG323" s="1">
        <v>61</v>
      </c>
      <c r="AH323" s="6">
        <v>0.47540983606557374</v>
      </c>
      <c r="AI323" s="1">
        <v>26</v>
      </c>
      <c r="AJ323" s="1">
        <v>61</v>
      </c>
      <c r="AK323" s="6">
        <v>0.42622950819672129</v>
      </c>
      <c r="BD323" s="1">
        <v>117</v>
      </c>
      <c r="BE323" s="1">
        <v>196</v>
      </c>
      <c r="BF323" s="6">
        <v>0.59693877551020413</v>
      </c>
      <c r="BG323" s="1">
        <v>93</v>
      </c>
      <c r="BH323" s="1">
        <v>195</v>
      </c>
      <c r="BI323" s="6">
        <v>0.47692307692307695</v>
      </c>
      <c r="BJ323" s="1">
        <v>80</v>
      </c>
      <c r="BK323" s="1">
        <v>195</v>
      </c>
      <c r="BL323" s="6">
        <v>0.41025641025641024</v>
      </c>
    </row>
    <row r="324" spans="1:64" x14ac:dyDescent="0.2">
      <c r="A324" s="2" t="s">
        <v>106</v>
      </c>
      <c r="B324" s="2" t="s">
        <v>619</v>
      </c>
      <c r="C324" s="2" t="s">
        <v>1365</v>
      </c>
      <c r="D324" s="2" t="s">
        <v>763</v>
      </c>
      <c r="E324" s="2" t="str">
        <f t="shared" ref="E324:E387" si="15">IFERROR(IF(SEARCH("Elementary",D324,1)&gt;0,D324,"zzz"),"zzzz")</f>
        <v>Covington Elementary School</v>
      </c>
      <c r="F324" s="2">
        <f>IFERROR(VLOOKUP(C324,'[1]2017'!$C$2:$N$1876,11,FALSE),"")</f>
        <v>173</v>
      </c>
      <c r="G324" s="2">
        <f>IFERROR(VLOOKUP(C324,'[1]2017'!$C$2:$N$1876,12,FALSE),"")</f>
        <v>421</v>
      </c>
      <c r="H324" s="2">
        <f t="shared" si="13"/>
        <v>0.41092636579572445</v>
      </c>
      <c r="I324" s="6">
        <v>0.50666666666666671</v>
      </c>
      <c r="J324" s="12">
        <f t="shared" si="14"/>
        <v>686</v>
      </c>
      <c r="K324" s="1">
        <v>44</v>
      </c>
      <c r="L324" s="1">
        <v>66</v>
      </c>
      <c r="M324" s="6">
        <v>0.66666666666666663</v>
      </c>
      <c r="N324" s="1">
        <v>45</v>
      </c>
      <c r="O324" s="1">
        <v>66</v>
      </c>
      <c r="P324" s="6">
        <v>0.68181818181818177</v>
      </c>
      <c r="Q324" s="1">
        <v>40</v>
      </c>
      <c r="R324" s="1">
        <v>66</v>
      </c>
      <c r="S324" s="6">
        <v>0.60606060606060608</v>
      </c>
      <c r="T324" s="1">
        <v>54</v>
      </c>
      <c r="U324" s="1">
        <v>69</v>
      </c>
      <c r="V324" s="6">
        <v>0.78260869565217395</v>
      </c>
      <c r="W324" s="1">
        <v>60</v>
      </c>
      <c r="X324" s="1">
        <v>69</v>
      </c>
      <c r="Y324" s="6">
        <v>0.86956521739130432</v>
      </c>
      <c r="Z324" s="1">
        <v>50</v>
      </c>
      <c r="AA324" s="1">
        <v>69</v>
      </c>
      <c r="AB324" s="6">
        <v>0.72463768115942029</v>
      </c>
      <c r="BD324" s="1">
        <v>147</v>
      </c>
      <c r="BE324" s="1">
        <v>210</v>
      </c>
      <c r="BF324" s="6">
        <v>0.7</v>
      </c>
      <c r="BG324" s="1">
        <v>147</v>
      </c>
      <c r="BH324" s="1">
        <v>210</v>
      </c>
      <c r="BI324" s="6">
        <v>0.7</v>
      </c>
      <c r="BJ324" s="1">
        <v>128</v>
      </c>
      <c r="BK324" s="1">
        <v>210</v>
      </c>
      <c r="BL324" s="6">
        <v>0.60952380952380958</v>
      </c>
    </row>
    <row r="325" spans="1:64" hidden="1" x14ac:dyDescent="0.2">
      <c r="A325" s="2" t="s">
        <v>106</v>
      </c>
      <c r="B325" s="2" t="s">
        <v>619</v>
      </c>
      <c r="C325" s="2" t="s">
        <v>1366</v>
      </c>
      <c r="D325" s="2" t="s">
        <v>1367</v>
      </c>
      <c r="E325" s="2" t="str">
        <f t="shared" si="15"/>
        <v>zzzz</v>
      </c>
      <c r="F325" s="2">
        <f>IFERROR(VLOOKUP(C325,'[1]2017'!$C$2:$N$1876,11,FALSE),"")</f>
        <v>77</v>
      </c>
      <c r="G325" s="2">
        <f>IFERROR(VLOOKUP(C325,'[1]2017'!$C$2:$N$1876,12,FALSE),"")</f>
        <v>211</v>
      </c>
      <c r="H325" s="2">
        <f t="shared" ref="H325:H388" si="16">IFERROR(F325/G325,"")</f>
        <v>0.36492890995260663</v>
      </c>
      <c r="J325" s="12">
        <f t="shared" ref="J325:J388" si="17">RANK(I325,$I$4:$I$1705,0)</f>
        <v>1215</v>
      </c>
      <c r="AC325" s="1">
        <v>45</v>
      </c>
      <c r="AD325" s="1">
        <v>64</v>
      </c>
      <c r="AE325" s="6">
        <v>0.703125</v>
      </c>
      <c r="AF325" s="1">
        <v>37</v>
      </c>
      <c r="AG325" s="1">
        <v>65</v>
      </c>
      <c r="AH325" s="6">
        <v>0.56923076923076921</v>
      </c>
      <c r="AI325" s="1">
        <v>33</v>
      </c>
      <c r="AJ325" s="1">
        <v>64</v>
      </c>
      <c r="AK325" s="6">
        <v>0.515625</v>
      </c>
      <c r="AL325" s="1">
        <v>60</v>
      </c>
      <c r="AM325" s="1">
        <v>77</v>
      </c>
      <c r="AN325" s="6">
        <v>0.77922077922077926</v>
      </c>
      <c r="AO325" s="1">
        <v>55</v>
      </c>
      <c r="AP325" s="1">
        <v>77</v>
      </c>
      <c r="AQ325" s="6">
        <v>0.7142857142857143</v>
      </c>
      <c r="AR325" s="1">
        <v>53</v>
      </c>
      <c r="AS325" s="1">
        <v>77</v>
      </c>
      <c r="AT325" s="6">
        <v>0.68831168831168832</v>
      </c>
      <c r="AU325" s="1">
        <v>41</v>
      </c>
      <c r="AV325" s="1">
        <v>63</v>
      </c>
      <c r="AW325" s="6">
        <v>0.65079365079365081</v>
      </c>
      <c r="AX325" s="1">
        <v>40</v>
      </c>
      <c r="AY325" s="1">
        <v>63</v>
      </c>
      <c r="AZ325" s="6">
        <v>0.63492063492063489</v>
      </c>
      <c r="BA325" s="1">
        <v>35</v>
      </c>
      <c r="BB325" s="1">
        <v>63</v>
      </c>
      <c r="BC325" s="6">
        <v>0.55555555555555558</v>
      </c>
      <c r="BD325" s="1">
        <v>146</v>
      </c>
      <c r="BE325" s="1">
        <v>204</v>
      </c>
      <c r="BF325" s="6">
        <v>0.71568627450980393</v>
      </c>
      <c r="BG325" s="1">
        <v>132</v>
      </c>
      <c r="BH325" s="1">
        <v>205</v>
      </c>
      <c r="BI325" s="6">
        <v>0.64390243902439026</v>
      </c>
      <c r="BJ325" s="1">
        <v>121</v>
      </c>
      <c r="BK325" s="1">
        <v>204</v>
      </c>
      <c r="BL325" s="6">
        <v>0.59313725490196079</v>
      </c>
    </row>
    <row r="326" spans="1:64" x14ac:dyDescent="0.2">
      <c r="A326" s="2" t="s">
        <v>107</v>
      </c>
      <c r="B326" s="2" t="s">
        <v>108</v>
      </c>
      <c r="C326" s="2" t="s">
        <v>1368</v>
      </c>
      <c r="D326" s="2" t="s">
        <v>1369</v>
      </c>
      <c r="E326" s="2" t="str">
        <f t="shared" si="15"/>
        <v>Southeast Fountain Elementary</v>
      </c>
      <c r="F326" s="2">
        <f>IFERROR(VLOOKUP(C326,'[1]2017'!$C$2:$N$1876,11,FALSE),"")</f>
        <v>298</v>
      </c>
      <c r="G326" s="2">
        <f>IFERROR(VLOOKUP(C326,'[1]2017'!$C$2:$N$1876,12,FALSE),"")</f>
        <v>546</v>
      </c>
      <c r="H326" s="2">
        <f t="shared" si="16"/>
        <v>0.54578754578754574</v>
      </c>
      <c r="I326" s="6">
        <v>0.59722222222222221</v>
      </c>
      <c r="J326" s="12">
        <f t="shared" si="17"/>
        <v>483</v>
      </c>
      <c r="K326" s="1">
        <v>48</v>
      </c>
      <c r="L326" s="1">
        <v>75</v>
      </c>
      <c r="M326" s="6">
        <v>0.64</v>
      </c>
      <c r="N326" s="1">
        <v>36</v>
      </c>
      <c r="O326" s="1">
        <v>75</v>
      </c>
      <c r="P326" s="6">
        <v>0.48</v>
      </c>
      <c r="Q326" s="1">
        <v>31</v>
      </c>
      <c r="R326" s="1">
        <v>75</v>
      </c>
      <c r="S326" s="6">
        <v>0.41333333333333333</v>
      </c>
      <c r="T326" s="1">
        <v>51</v>
      </c>
      <c r="U326" s="1">
        <v>73</v>
      </c>
      <c r="V326" s="6">
        <v>0.69863013698630139</v>
      </c>
      <c r="W326" s="1">
        <v>41</v>
      </c>
      <c r="X326" s="1">
        <v>74</v>
      </c>
      <c r="Y326" s="6">
        <v>0.55405405405405406</v>
      </c>
      <c r="Z326" s="1">
        <v>40</v>
      </c>
      <c r="AA326" s="1">
        <v>73</v>
      </c>
      <c r="AB326" s="6">
        <v>0.54794520547945202</v>
      </c>
      <c r="AC326" s="1">
        <v>46</v>
      </c>
      <c r="AD326" s="1">
        <v>63</v>
      </c>
      <c r="AE326" s="6">
        <v>0.73015873015873012</v>
      </c>
      <c r="AF326" s="1">
        <v>51</v>
      </c>
      <c r="AG326" s="1">
        <v>63</v>
      </c>
      <c r="AH326" s="6">
        <v>0.80952380952380953</v>
      </c>
      <c r="AI326" s="1">
        <v>41</v>
      </c>
      <c r="AJ326" s="1">
        <v>63</v>
      </c>
      <c r="AK326" s="6">
        <v>0.65079365079365081</v>
      </c>
      <c r="BD326" s="1">
        <v>202</v>
      </c>
      <c r="BE326" s="1">
        <v>284</v>
      </c>
      <c r="BF326" s="6">
        <v>0.71126760563380287</v>
      </c>
      <c r="BG326" s="1">
        <v>176</v>
      </c>
      <c r="BH326" s="1">
        <v>286</v>
      </c>
      <c r="BI326" s="6">
        <v>0.61538461538461542</v>
      </c>
      <c r="BJ326" s="1">
        <v>155</v>
      </c>
      <c r="BK326" s="1">
        <v>283</v>
      </c>
      <c r="BL326" s="6">
        <v>0.54770318021201414</v>
      </c>
    </row>
    <row r="327" spans="1:64" hidden="1" x14ac:dyDescent="0.2">
      <c r="A327" s="2" t="s">
        <v>107</v>
      </c>
      <c r="B327" s="2" t="s">
        <v>108</v>
      </c>
      <c r="C327" s="2" t="s">
        <v>1370</v>
      </c>
      <c r="D327" s="2" t="s">
        <v>1371</v>
      </c>
      <c r="E327" s="2" t="str">
        <f t="shared" si="15"/>
        <v>zzzz</v>
      </c>
      <c r="F327" s="2">
        <f>IFERROR(VLOOKUP(C327,'[1]2017'!$C$2:$N$1876,11,FALSE),"")</f>
        <v>234</v>
      </c>
      <c r="G327" s="2">
        <f>IFERROR(VLOOKUP(C327,'[1]2017'!$C$2:$N$1876,12,FALSE),"")</f>
        <v>524</v>
      </c>
      <c r="H327" s="2">
        <f t="shared" si="16"/>
        <v>0.44656488549618323</v>
      </c>
      <c r="J327" s="12">
        <f t="shared" si="17"/>
        <v>1215</v>
      </c>
      <c r="AL327" s="1">
        <v>47</v>
      </c>
      <c r="AM327" s="1">
        <v>77</v>
      </c>
      <c r="AN327" s="6">
        <v>0.61038961038961037</v>
      </c>
      <c r="AO327" s="1">
        <v>46</v>
      </c>
      <c r="AP327" s="1">
        <v>77</v>
      </c>
      <c r="AQ327" s="6">
        <v>0.59740259740259738</v>
      </c>
      <c r="AR327" s="1">
        <v>38</v>
      </c>
      <c r="AS327" s="1">
        <v>77</v>
      </c>
      <c r="AT327" s="6">
        <v>0.4935064935064935</v>
      </c>
      <c r="AU327" s="1">
        <v>48</v>
      </c>
      <c r="AV327" s="1">
        <v>92</v>
      </c>
      <c r="AW327" s="6">
        <v>0.52173913043478259</v>
      </c>
      <c r="AX327" s="1">
        <v>56</v>
      </c>
      <c r="AY327" s="1">
        <v>91</v>
      </c>
      <c r="AZ327" s="6">
        <v>0.61538461538461542</v>
      </c>
      <c r="BA327" s="1">
        <v>43</v>
      </c>
      <c r="BB327" s="1">
        <v>91</v>
      </c>
      <c r="BC327" s="6">
        <v>0.47252747252747251</v>
      </c>
      <c r="BD327" s="1">
        <v>95</v>
      </c>
      <c r="BE327" s="1">
        <v>169</v>
      </c>
      <c r="BF327" s="6">
        <v>0.56213017751479288</v>
      </c>
      <c r="BG327" s="1">
        <v>102</v>
      </c>
      <c r="BH327" s="1">
        <v>169</v>
      </c>
      <c r="BI327" s="6">
        <v>0.60355029585798814</v>
      </c>
      <c r="BJ327" s="1">
        <v>81</v>
      </c>
      <c r="BK327" s="1">
        <v>168</v>
      </c>
      <c r="BL327" s="6">
        <v>0.48214285714285715</v>
      </c>
    </row>
    <row r="328" spans="1:64" hidden="1" x14ac:dyDescent="0.2">
      <c r="A328" s="2" t="s">
        <v>109</v>
      </c>
      <c r="B328" s="2" t="s">
        <v>620</v>
      </c>
      <c r="C328" s="2" t="s">
        <v>1372</v>
      </c>
      <c r="D328" s="2" t="s">
        <v>1373</v>
      </c>
      <c r="E328" s="2" t="str">
        <f t="shared" si="15"/>
        <v>zzzz</v>
      </c>
      <c r="F328" s="2">
        <f>IFERROR(VLOOKUP(C328,'[1]2017'!$C$2:$N$1876,11,FALSE),"")</f>
        <v>286</v>
      </c>
      <c r="G328" s="2">
        <f>IFERROR(VLOOKUP(C328,'[1]2017'!$C$2:$N$1876,12,FALSE),"")</f>
        <v>391</v>
      </c>
      <c r="H328" s="2">
        <f t="shared" si="16"/>
        <v>0.73145780051150899</v>
      </c>
      <c r="I328" s="6">
        <v>0.28260869565217389</v>
      </c>
      <c r="J328" s="12">
        <f t="shared" si="17"/>
        <v>1062</v>
      </c>
      <c r="K328" s="1">
        <v>11</v>
      </c>
      <c r="L328" s="1">
        <v>32</v>
      </c>
      <c r="M328" s="6">
        <v>0.34375</v>
      </c>
      <c r="N328" s="1">
        <v>14</v>
      </c>
      <c r="O328" s="1">
        <v>32</v>
      </c>
      <c r="P328" s="6">
        <v>0.4375</v>
      </c>
      <c r="Q328" s="1">
        <v>6</v>
      </c>
      <c r="R328" s="1">
        <v>32</v>
      </c>
      <c r="S328" s="6">
        <v>0.1875</v>
      </c>
      <c r="T328" s="1">
        <v>28</v>
      </c>
      <c r="U328" s="1">
        <v>40</v>
      </c>
      <c r="V328" s="6">
        <v>0.7</v>
      </c>
      <c r="W328" s="1">
        <v>30</v>
      </c>
      <c r="X328" s="1">
        <v>40</v>
      </c>
      <c r="Y328" s="6">
        <v>0.75</v>
      </c>
      <c r="Z328" s="1">
        <v>27</v>
      </c>
      <c r="AA328" s="1">
        <v>40</v>
      </c>
      <c r="AB328" s="6">
        <v>0.67500000000000004</v>
      </c>
      <c r="AC328" s="1">
        <v>26</v>
      </c>
      <c r="AD328" s="1">
        <v>41</v>
      </c>
      <c r="AE328" s="6">
        <v>0.63414634146341464</v>
      </c>
      <c r="AF328" s="1">
        <v>16</v>
      </c>
      <c r="AG328" s="1">
        <v>41</v>
      </c>
      <c r="AH328" s="6">
        <v>0.3902439024390244</v>
      </c>
      <c r="AI328" s="1">
        <v>12</v>
      </c>
      <c r="AJ328" s="1">
        <v>41</v>
      </c>
      <c r="AK328" s="6">
        <v>0.29268292682926828</v>
      </c>
      <c r="AL328" s="1">
        <v>18</v>
      </c>
      <c r="AM328" s="1">
        <v>32</v>
      </c>
      <c r="AN328" s="6">
        <v>0.5625</v>
      </c>
      <c r="AO328" s="1">
        <v>8</v>
      </c>
      <c r="AP328" s="1">
        <v>32</v>
      </c>
      <c r="AQ328" s="6">
        <v>0.25</v>
      </c>
      <c r="AR328" s="1">
        <v>8</v>
      </c>
      <c r="AS328" s="1">
        <v>32</v>
      </c>
      <c r="AT328" s="6">
        <v>0.25</v>
      </c>
      <c r="AU328" s="1">
        <v>22</v>
      </c>
      <c r="AV328" s="1">
        <v>42</v>
      </c>
      <c r="AW328" s="6">
        <v>0.52380952380952384</v>
      </c>
      <c r="AX328" s="1">
        <v>12</v>
      </c>
      <c r="AY328" s="1">
        <v>42</v>
      </c>
      <c r="AZ328" s="6">
        <v>0.2857142857142857</v>
      </c>
      <c r="BA328" s="1">
        <v>10</v>
      </c>
      <c r="BB328" s="1">
        <v>42</v>
      </c>
      <c r="BC328" s="6">
        <v>0.23809523809523808</v>
      </c>
      <c r="BD328" s="1">
        <v>123</v>
      </c>
      <c r="BE328" s="1">
        <v>233</v>
      </c>
      <c r="BF328" s="6">
        <v>0.52789699570815452</v>
      </c>
      <c r="BG328" s="1">
        <v>95</v>
      </c>
      <c r="BH328" s="1">
        <v>233</v>
      </c>
      <c r="BI328" s="6">
        <v>0.40772532188841204</v>
      </c>
      <c r="BJ328" s="1">
        <v>76</v>
      </c>
      <c r="BK328" s="1">
        <v>233</v>
      </c>
      <c r="BL328" s="6">
        <v>0.3261802575107296</v>
      </c>
    </row>
    <row r="329" spans="1:64" hidden="1" x14ac:dyDescent="0.2">
      <c r="A329" s="2" t="s">
        <v>109</v>
      </c>
      <c r="B329" s="2" t="s">
        <v>620</v>
      </c>
      <c r="C329" s="2" t="s">
        <v>1374</v>
      </c>
      <c r="D329" s="2" t="s">
        <v>3926</v>
      </c>
      <c r="E329" s="2" t="str">
        <f t="shared" si="15"/>
        <v>zzzz</v>
      </c>
      <c r="F329" s="2">
        <f>IFERROR(VLOOKUP(C329,'[1]2017'!$C$2:$N$1876,11,FALSE),"")</f>
        <v>226</v>
      </c>
      <c r="G329" s="2">
        <f>IFERROR(VLOOKUP(C329,'[1]2017'!$C$2:$N$1876,12,FALSE),"")</f>
        <v>423</v>
      </c>
      <c r="H329" s="2">
        <f t="shared" si="16"/>
        <v>0.5342789598108747</v>
      </c>
      <c r="J329" s="12">
        <f t="shared" si="17"/>
        <v>1215</v>
      </c>
      <c r="T329" s="1">
        <v>61</v>
      </c>
      <c r="U329" s="1">
        <v>104</v>
      </c>
      <c r="V329" s="6">
        <v>0.58653846153846156</v>
      </c>
      <c r="W329" s="1">
        <v>66</v>
      </c>
      <c r="X329" s="1">
        <v>104</v>
      </c>
      <c r="Y329" s="6">
        <v>0.63461538461538458</v>
      </c>
      <c r="Z329" s="1">
        <v>54</v>
      </c>
      <c r="AA329" s="1">
        <v>104</v>
      </c>
      <c r="AB329" s="6">
        <v>0.51923076923076927</v>
      </c>
      <c r="AC329" s="1">
        <v>57</v>
      </c>
      <c r="AD329" s="1">
        <v>87</v>
      </c>
      <c r="AE329" s="6">
        <v>0.65517241379310343</v>
      </c>
      <c r="AF329" s="1">
        <v>50</v>
      </c>
      <c r="AG329" s="1">
        <v>88</v>
      </c>
      <c r="AH329" s="6">
        <v>0.56818181818181823</v>
      </c>
      <c r="AI329" s="1">
        <v>45</v>
      </c>
      <c r="AJ329" s="1">
        <v>87</v>
      </c>
      <c r="AK329" s="6">
        <v>0.51724137931034486</v>
      </c>
      <c r="AL329" s="1">
        <v>72</v>
      </c>
      <c r="AM329" s="1">
        <v>109</v>
      </c>
      <c r="AN329" s="6">
        <v>0.66055045871559637</v>
      </c>
      <c r="AO329" s="1">
        <v>40</v>
      </c>
      <c r="AP329" s="1">
        <v>109</v>
      </c>
      <c r="AQ329" s="6">
        <v>0.3669724770642202</v>
      </c>
      <c r="AR329" s="1">
        <v>37</v>
      </c>
      <c r="AS329" s="1">
        <v>108</v>
      </c>
      <c r="AT329" s="6">
        <v>0.34259259259259262</v>
      </c>
      <c r="AU329" s="1">
        <v>66</v>
      </c>
      <c r="AV329" s="1">
        <v>112</v>
      </c>
      <c r="AW329" s="6">
        <v>0.5892857142857143</v>
      </c>
      <c r="AX329" s="1">
        <v>59</v>
      </c>
      <c r="AY329" s="1">
        <v>113</v>
      </c>
      <c r="AZ329" s="6">
        <v>0.52212389380530977</v>
      </c>
      <c r="BA329" s="1">
        <v>53</v>
      </c>
      <c r="BB329" s="1">
        <v>112</v>
      </c>
      <c r="BC329" s="6">
        <v>0.4732142857142857</v>
      </c>
      <c r="BD329" s="1">
        <v>256</v>
      </c>
      <c r="BE329" s="1">
        <v>412</v>
      </c>
      <c r="BF329" s="6">
        <v>0.62135922330097082</v>
      </c>
      <c r="BG329" s="1">
        <v>215</v>
      </c>
      <c r="BH329" s="1">
        <v>414</v>
      </c>
      <c r="BI329" s="6">
        <v>0.51932367149758452</v>
      </c>
      <c r="BJ329" s="1">
        <v>189</v>
      </c>
      <c r="BK329" s="1">
        <v>411</v>
      </c>
      <c r="BL329" s="6">
        <v>0.45985401459854014</v>
      </c>
    </row>
    <row r="330" spans="1:64" x14ac:dyDescent="0.2">
      <c r="A330" s="2" t="s">
        <v>109</v>
      </c>
      <c r="B330" s="2" t="s">
        <v>620</v>
      </c>
      <c r="C330" s="2" t="s">
        <v>1375</v>
      </c>
      <c r="D330" s="2" t="s">
        <v>1376</v>
      </c>
      <c r="E330" s="2" t="str">
        <f t="shared" si="15"/>
        <v>Brookville Elementary School</v>
      </c>
      <c r="F330" s="2">
        <f>IFERROR(VLOOKUP(C330,'[1]2017'!$C$2:$N$1876,11,FALSE),"")</f>
        <v>245</v>
      </c>
      <c r="G330" s="2">
        <f>IFERROR(VLOOKUP(C330,'[1]2017'!$C$2:$N$1876,12,FALSE),"")</f>
        <v>444</v>
      </c>
      <c r="H330" s="2">
        <f t="shared" si="16"/>
        <v>0.55180180180180183</v>
      </c>
      <c r="I330" s="6">
        <v>0.5</v>
      </c>
      <c r="J330" s="12">
        <f t="shared" si="17"/>
        <v>691</v>
      </c>
      <c r="K330" s="1">
        <v>76</v>
      </c>
      <c r="L330" s="1">
        <v>110</v>
      </c>
      <c r="M330" s="6">
        <v>0.69090909090909092</v>
      </c>
      <c r="N330" s="1">
        <v>99</v>
      </c>
      <c r="O330" s="1">
        <v>110</v>
      </c>
      <c r="P330" s="6">
        <v>0.9</v>
      </c>
      <c r="Q330" s="1">
        <v>76</v>
      </c>
      <c r="R330" s="1">
        <v>110</v>
      </c>
      <c r="S330" s="6">
        <v>0.69090909090909092</v>
      </c>
      <c r="BD330" s="1">
        <v>130</v>
      </c>
      <c r="BE330" s="1">
        <v>199</v>
      </c>
      <c r="BF330" s="6">
        <v>0.65326633165829151</v>
      </c>
      <c r="BG330" s="1">
        <v>150</v>
      </c>
      <c r="BH330" s="1">
        <v>200</v>
      </c>
      <c r="BI330" s="6">
        <v>0.75</v>
      </c>
      <c r="BJ330" s="1">
        <v>120</v>
      </c>
      <c r="BK330" s="1">
        <v>198</v>
      </c>
      <c r="BL330" s="6">
        <v>0.60606060606060608</v>
      </c>
    </row>
    <row r="331" spans="1:64" hidden="1" x14ac:dyDescent="0.2">
      <c r="A331" s="2" t="s">
        <v>109</v>
      </c>
      <c r="B331" s="2" t="s">
        <v>620</v>
      </c>
      <c r="C331" s="2" t="s">
        <v>1377</v>
      </c>
      <c r="D331" s="2" t="s">
        <v>1378</v>
      </c>
      <c r="E331" s="2" t="str">
        <f t="shared" si="15"/>
        <v>zzzz</v>
      </c>
      <c r="F331" s="2">
        <f>IFERROR(VLOOKUP(C331,'[1]2017'!$C$2:$N$1876,11,FALSE),"")</f>
        <v>120</v>
      </c>
      <c r="G331" s="2">
        <f>IFERROR(VLOOKUP(C331,'[1]2017'!$C$2:$N$1876,12,FALSE),"")</f>
        <v>390</v>
      </c>
      <c r="H331" s="2">
        <f t="shared" si="16"/>
        <v>0.30769230769230771</v>
      </c>
      <c r="I331" s="6">
        <v>0.70270270270270274</v>
      </c>
      <c r="J331" s="12">
        <f t="shared" si="17"/>
        <v>253</v>
      </c>
      <c r="K331" s="1">
        <v>44</v>
      </c>
      <c r="L331" s="1">
        <v>54</v>
      </c>
      <c r="M331" s="6">
        <v>0.81481481481481477</v>
      </c>
      <c r="N331" s="1">
        <v>39</v>
      </c>
      <c r="O331" s="1">
        <v>54</v>
      </c>
      <c r="P331" s="6">
        <v>0.72222222222222221</v>
      </c>
      <c r="Q331" s="1">
        <v>38</v>
      </c>
      <c r="R331" s="1">
        <v>54</v>
      </c>
      <c r="S331" s="6">
        <v>0.70370370370370372</v>
      </c>
      <c r="T331" s="1">
        <v>31</v>
      </c>
      <c r="U331" s="1">
        <v>46</v>
      </c>
      <c r="V331" s="6">
        <v>0.67391304347826086</v>
      </c>
      <c r="W331" s="1">
        <v>41</v>
      </c>
      <c r="X331" s="1">
        <v>46</v>
      </c>
      <c r="Y331" s="6">
        <v>0.89130434782608692</v>
      </c>
      <c r="Z331" s="1">
        <v>29</v>
      </c>
      <c r="AA331" s="1">
        <v>46</v>
      </c>
      <c r="AB331" s="6">
        <v>0.63043478260869568</v>
      </c>
      <c r="AC331" s="1">
        <v>36</v>
      </c>
      <c r="AD331" s="1">
        <v>52</v>
      </c>
      <c r="AE331" s="6">
        <v>0.69230769230769229</v>
      </c>
      <c r="AF331" s="1">
        <v>27</v>
      </c>
      <c r="AG331" s="1">
        <v>52</v>
      </c>
      <c r="AH331" s="6">
        <v>0.51923076923076927</v>
      </c>
      <c r="AI331" s="1">
        <v>24</v>
      </c>
      <c r="AJ331" s="1">
        <v>52</v>
      </c>
      <c r="AK331" s="6">
        <v>0.46153846153846156</v>
      </c>
      <c r="AL331" s="1">
        <v>26</v>
      </c>
      <c r="AM331" s="1">
        <v>42</v>
      </c>
      <c r="AN331" s="6">
        <v>0.61904761904761907</v>
      </c>
      <c r="AO331" s="1">
        <v>20</v>
      </c>
      <c r="AP331" s="1">
        <v>42</v>
      </c>
      <c r="AQ331" s="6">
        <v>0.47619047619047616</v>
      </c>
      <c r="AR331" s="1">
        <v>19</v>
      </c>
      <c r="AS331" s="1">
        <v>42</v>
      </c>
      <c r="AT331" s="6">
        <v>0.45238095238095238</v>
      </c>
      <c r="AU331" s="1">
        <v>17</v>
      </c>
      <c r="AV331" s="1">
        <v>37</v>
      </c>
      <c r="AW331" s="6">
        <v>0.45945945945945948</v>
      </c>
      <c r="AX331" s="1">
        <v>14</v>
      </c>
      <c r="AY331" s="1">
        <v>36</v>
      </c>
      <c r="AZ331" s="6">
        <v>0.3888888888888889</v>
      </c>
      <c r="BA331" s="1">
        <v>8</v>
      </c>
      <c r="BB331" s="1">
        <v>36</v>
      </c>
      <c r="BC331" s="6">
        <v>0.22222222222222221</v>
      </c>
      <c r="BD331" s="1">
        <v>183</v>
      </c>
      <c r="BE331" s="1">
        <v>268</v>
      </c>
      <c r="BF331" s="6">
        <v>0.68283582089552242</v>
      </c>
      <c r="BG331" s="1">
        <v>167</v>
      </c>
      <c r="BH331" s="1">
        <v>267</v>
      </c>
      <c r="BI331" s="6">
        <v>0.62546816479400746</v>
      </c>
      <c r="BJ331" s="1">
        <v>144</v>
      </c>
      <c r="BK331" s="1">
        <v>267</v>
      </c>
      <c r="BL331" s="6">
        <v>0.5393258426966292</v>
      </c>
    </row>
    <row r="332" spans="1:64" hidden="1" x14ac:dyDescent="0.2">
      <c r="A332" s="2" t="s">
        <v>110</v>
      </c>
      <c r="B332" s="2" t="s">
        <v>621</v>
      </c>
      <c r="C332" s="2" t="s">
        <v>1379</v>
      </c>
      <c r="D332" s="2" t="s">
        <v>1380</v>
      </c>
      <c r="E332" s="2" t="str">
        <f t="shared" si="15"/>
        <v>zzzz</v>
      </c>
      <c r="F332" s="2">
        <f>IFERROR(VLOOKUP(C332,'[1]2017'!$C$2:$N$1876,11,FALSE),"")</f>
        <v>200</v>
      </c>
      <c r="G332" s="2">
        <f>IFERROR(VLOOKUP(C332,'[1]2017'!$C$2:$N$1876,12,FALSE),"")</f>
        <v>422</v>
      </c>
      <c r="H332" s="2">
        <f t="shared" si="16"/>
        <v>0.47393364928909953</v>
      </c>
      <c r="J332" s="12">
        <f t="shared" si="17"/>
        <v>1215</v>
      </c>
      <c r="AC332" s="1">
        <v>88</v>
      </c>
      <c r="AD332" s="1">
        <v>156</v>
      </c>
      <c r="AE332" s="6">
        <v>0.5641025641025641</v>
      </c>
      <c r="AF332" s="1">
        <v>40</v>
      </c>
      <c r="AG332" s="1">
        <v>94</v>
      </c>
      <c r="AH332" s="6">
        <v>0.42553191489361702</v>
      </c>
      <c r="AI332" s="1">
        <v>35</v>
      </c>
      <c r="AJ332" s="1">
        <v>94</v>
      </c>
      <c r="AK332" s="6">
        <v>0.37234042553191488</v>
      </c>
      <c r="AL332" s="1">
        <v>81</v>
      </c>
      <c r="AM332" s="1">
        <v>131</v>
      </c>
      <c r="AN332" s="6">
        <v>0.61832061068702293</v>
      </c>
      <c r="AO332" s="1">
        <v>33</v>
      </c>
      <c r="AP332" s="1">
        <v>80</v>
      </c>
      <c r="AQ332" s="6">
        <v>0.41249999999999998</v>
      </c>
      <c r="AR332" s="1">
        <v>32</v>
      </c>
      <c r="AS332" s="1">
        <v>77</v>
      </c>
      <c r="AT332" s="6">
        <v>0.41558441558441561</v>
      </c>
      <c r="AU332" s="1">
        <v>71</v>
      </c>
      <c r="AV332" s="1">
        <v>120</v>
      </c>
      <c r="AW332" s="6">
        <v>0.59166666666666667</v>
      </c>
      <c r="AX332" s="1">
        <v>19</v>
      </c>
      <c r="AY332" s="1">
        <v>60</v>
      </c>
      <c r="AZ332" s="6">
        <v>0.31666666666666665</v>
      </c>
      <c r="BA332" s="1">
        <v>11</v>
      </c>
      <c r="BB332" s="1">
        <v>59</v>
      </c>
      <c r="BC332" s="6">
        <v>0.1864406779661017</v>
      </c>
      <c r="BD332" s="1">
        <v>240</v>
      </c>
      <c r="BE332" s="1">
        <v>407</v>
      </c>
      <c r="BF332" s="6">
        <v>0.58968058968058967</v>
      </c>
      <c r="BG332" s="1">
        <v>92</v>
      </c>
      <c r="BH332" s="1">
        <v>234</v>
      </c>
      <c r="BI332" s="6">
        <v>0.39316239316239315</v>
      </c>
      <c r="BJ332" s="1">
        <v>78</v>
      </c>
      <c r="BK332" s="1">
        <v>230</v>
      </c>
      <c r="BL332" s="6">
        <v>0.33913043478260868</v>
      </c>
    </row>
    <row r="333" spans="1:64" x14ac:dyDescent="0.2">
      <c r="A333" s="2" t="s">
        <v>110</v>
      </c>
      <c r="B333" s="2" t="s">
        <v>621</v>
      </c>
      <c r="C333" s="2" t="s">
        <v>1381</v>
      </c>
      <c r="D333" s="2" t="s">
        <v>1382</v>
      </c>
      <c r="E333" s="2" t="str">
        <f t="shared" si="15"/>
        <v>George M Riddle Elementary School</v>
      </c>
      <c r="F333" s="2">
        <f>IFERROR(VLOOKUP(C333,'[1]2017'!$C$2:$N$1876,11,FALSE),"")</f>
        <v>241</v>
      </c>
      <c r="G333" s="2">
        <f>IFERROR(VLOOKUP(C333,'[1]2017'!$C$2:$N$1876,12,FALSE),"")</f>
        <v>438</v>
      </c>
      <c r="H333" s="2">
        <f t="shared" si="16"/>
        <v>0.55022831050228316</v>
      </c>
      <c r="I333" s="6">
        <v>9.0909090909090912E-2</v>
      </c>
      <c r="J333" s="12">
        <f t="shared" si="17"/>
        <v>1197</v>
      </c>
      <c r="K333" s="1">
        <v>77</v>
      </c>
      <c r="L333" s="1">
        <v>142</v>
      </c>
      <c r="M333" s="6">
        <v>0.54225352112676062</v>
      </c>
      <c r="N333" s="1">
        <v>1</v>
      </c>
      <c r="O333" s="1">
        <v>11</v>
      </c>
      <c r="P333" s="6">
        <v>9.0909090909090912E-2</v>
      </c>
      <c r="Q333" s="1">
        <v>0</v>
      </c>
      <c r="R333" s="1">
        <v>11</v>
      </c>
      <c r="S333" s="6">
        <v>0</v>
      </c>
      <c r="T333" s="1">
        <v>63</v>
      </c>
      <c r="U333" s="1">
        <v>145</v>
      </c>
      <c r="V333" s="6">
        <v>0.43448275862068964</v>
      </c>
      <c r="W333" s="1">
        <v>2</v>
      </c>
      <c r="X333" s="1">
        <v>22</v>
      </c>
      <c r="Y333" s="6">
        <v>9.0909090909090912E-2</v>
      </c>
      <c r="Z333" s="1">
        <v>0</v>
      </c>
      <c r="AA333" s="1">
        <v>22</v>
      </c>
      <c r="AB333" s="6">
        <v>0</v>
      </c>
      <c r="BD333" s="1">
        <v>245</v>
      </c>
      <c r="BE333" s="1">
        <v>442</v>
      </c>
      <c r="BF333" s="6">
        <v>0.55429864253393668</v>
      </c>
      <c r="BG333" s="1">
        <v>7</v>
      </c>
      <c r="BH333" s="1">
        <v>55</v>
      </c>
      <c r="BI333" s="6">
        <v>0.12727272727272726</v>
      </c>
      <c r="BJ333" s="1">
        <v>2</v>
      </c>
      <c r="BK333" s="1">
        <v>55</v>
      </c>
      <c r="BL333" s="6">
        <v>3.6363636363636362E-2</v>
      </c>
    </row>
    <row r="334" spans="1:64" x14ac:dyDescent="0.2">
      <c r="A334" s="2" t="s">
        <v>111</v>
      </c>
      <c r="B334" s="2" t="s">
        <v>112</v>
      </c>
      <c r="C334" s="2" t="s">
        <v>1383</v>
      </c>
      <c r="D334" s="2" t="s">
        <v>1384</v>
      </c>
      <c r="E334" s="2" t="str">
        <f t="shared" si="15"/>
        <v>Caston Elementary School</v>
      </c>
      <c r="F334" s="2">
        <f>IFERROR(VLOOKUP(C334,'[1]2017'!$C$2:$N$1876,11,FALSE),"")</f>
        <v>161</v>
      </c>
      <c r="G334" s="2">
        <f>IFERROR(VLOOKUP(C334,'[1]2017'!$C$2:$N$1876,12,FALSE),"")</f>
        <v>351</v>
      </c>
      <c r="H334" s="2">
        <f t="shared" si="16"/>
        <v>0.45868945868945871</v>
      </c>
      <c r="I334" s="6">
        <v>0.46666666666666667</v>
      </c>
      <c r="J334" s="12">
        <f t="shared" si="17"/>
        <v>781</v>
      </c>
      <c r="K334" s="1">
        <v>31</v>
      </c>
      <c r="L334" s="1">
        <v>42</v>
      </c>
      <c r="M334" s="6">
        <v>0.73809523809523814</v>
      </c>
      <c r="N334" s="1">
        <v>30</v>
      </c>
      <c r="O334" s="1">
        <v>42</v>
      </c>
      <c r="P334" s="6">
        <v>0.7142857142857143</v>
      </c>
      <c r="Q334" s="1">
        <v>27</v>
      </c>
      <c r="R334" s="1">
        <v>42</v>
      </c>
      <c r="S334" s="6">
        <v>0.6428571428571429</v>
      </c>
      <c r="T334" s="1">
        <v>33</v>
      </c>
      <c r="U334" s="1">
        <v>57</v>
      </c>
      <c r="V334" s="6">
        <v>0.57894736842105265</v>
      </c>
      <c r="W334" s="1">
        <v>39</v>
      </c>
      <c r="X334" s="1">
        <v>57</v>
      </c>
      <c r="Y334" s="6">
        <v>0.68421052631578949</v>
      </c>
      <c r="Z334" s="1">
        <v>25</v>
      </c>
      <c r="AA334" s="1">
        <v>57</v>
      </c>
      <c r="AB334" s="6">
        <v>0.43859649122807015</v>
      </c>
      <c r="AC334" s="1">
        <v>38</v>
      </c>
      <c r="AD334" s="1">
        <v>53</v>
      </c>
      <c r="AE334" s="6">
        <v>0.71698113207547165</v>
      </c>
      <c r="AF334" s="1">
        <v>34</v>
      </c>
      <c r="AG334" s="1">
        <v>53</v>
      </c>
      <c r="AH334" s="6">
        <v>0.64150943396226412</v>
      </c>
      <c r="AI334" s="1">
        <v>30</v>
      </c>
      <c r="AJ334" s="1">
        <v>53</v>
      </c>
      <c r="AK334" s="6">
        <v>0.56603773584905659</v>
      </c>
      <c r="BD334" s="1">
        <v>130</v>
      </c>
      <c r="BE334" s="1">
        <v>197</v>
      </c>
      <c r="BF334" s="6">
        <v>0.65989847715736039</v>
      </c>
      <c r="BG334" s="1">
        <v>130</v>
      </c>
      <c r="BH334" s="1">
        <v>197</v>
      </c>
      <c r="BI334" s="6">
        <v>0.65989847715736039</v>
      </c>
      <c r="BJ334" s="1">
        <v>103</v>
      </c>
      <c r="BK334" s="1">
        <v>197</v>
      </c>
      <c r="BL334" s="6">
        <v>0.52284263959390864</v>
      </c>
    </row>
    <row r="335" spans="1:64" hidden="1" x14ac:dyDescent="0.2">
      <c r="A335" s="2" t="s">
        <v>111</v>
      </c>
      <c r="B335" s="2" t="s">
        <v>112</v>
      </c>
      <c r="C335" s="2" t="s">
        <v>1385</v>
      </c>
      <c r="D335" s="2" t="s">
        <v>1386</v>
      </c>
      <c r="E335" s="2" t="str">
        <f t="shared" si="15"/>
        <v>zzzz</v>
      </c>
      <c r="F335" s="2">
        <f>IFERROR(VLOOKUP(C335,'[1]2017'!$C$2:$N$1876,11,FALSE),"")</f>
        <v>140</v>
      </c>
      <c r="G335" s="2">
        <f>IFERROR(VLOOKUP(C335,'[1]2017'!$C$2:$N$1876,12,FALSE),"")</f>
        <v>338</v>
      </c>
      <c r="H335" s="2">
        <f t="shared" si="16"/>
        <v>0.41420118343195267</v>
      </c>
      <c r="J335" s="12">
        <f t="shared" si="17"/>
        <v>1215</v>
      </c>
      <c r="AL335" s="1">
        <v>45</v>
      </c>
      <c r="AM335" s="1">
        <v>65</v>
      </c>
      <c r="AN335" s="6">
        <v>0.69230769230769229</v>
      </c>
      <c r="AO335" s="1">
        <v>29</v>
      </c>
      <c r="AP335" s="1">
        <v>66</v>
      </c>
      <c r="AQ335" s="6">
        <v>0.43939393939393939</v>
      </c>
      <c r="AR335" s="1">
        <v>26</v>
      </c>
      <c r="AS335" s="1">
        <v>65</v>
      </c>
      <c r="AT335" s="6">
        <v>0.4</v>
      </c>
      <c r="AU335" s="1">
        <v>26</v>
      </c>
      <c r="AV335" s="1">
        <v>48</v>
      </c>
      <c r="AW335" s="6">
        <v>0.54166666666666663</v>
      </c>
      <c r="AX335" s="1">
        <v>17</v>
      </c>
      <c r="AY335" s="1">
        <v>48</v>
      </c>
      <c r="AZ335" s="6">
        <v>0.35416666666666669</v>
      </c>
      <c r="BA335" s="1">
        <v>14</v>
      </c>
      <c r="BB335" s="1">
        <v>48</v>
      </c>
      <c r="BC335" s="6">
        <v>0.29166666666666669</v>
      </c>
      <c r="BD335" s="1">
        <v>71</v>
      </c>
      <c r="BE335" s="1">
        <v>113</v>
      </c>
      <c r="BF335" s="6">
        <v>0.62831858407079644</v>
      </c>
      <c r="BG335" s="1">
        <v>46</v>
      </c>
      <c r="BH335" s="1">
        <v>114</v>
      </c>
      <c r="BI335" s="6">
        <v>0.40350877192982454</v>
      </c>
      <c r="BJ335" s="1">
        <v>40</v>
      </c>
      <c r="BK335" s="1">
        <v>113</v>
      </c>
      <c r="BL335" s="6">
        <v>0.35398230088495575</v>
      </c>
    </row>
    <row r="336" spans="1:64" x14ac:dyDescent="0.2">
      <c r="A336" s="2" t="s">
        <v>113</v>
      </c>
      <c r="B336" s="2" t="s">
        <v>114</v>
      </c>
      <c r="C336" s="2" t="s">
        <v>1387</v>
      </c>
      <c r="D336" s="2" t="s">
        <v>1388</v>
      </c>
      <c r="E336" s="2" t="str">
        <f t="shared" si="15"/>
        <v>Barton Township Elementary</v>
      </c>
      <c r="F336" s="2">
        <f>IFERROR(VLOOKUP(C336,'[1]2017'!$C$2:$N$1876,11,FALSE),"")</f>
        <v>39</v>
      </c>
      <c r="G336" s="2">
        <f>IFERROR(VLOOKUP(C336,'[1]2017'!$C$2:$N$1876,12,FALSE),"")</f>
        <v>113</v>
      </c>
      <c r="H336" s="2">
        <f t="shared" si="16"/>
        <v>0.34513274336283184</v>
      </c>
      <c r="I336" s="6">
        <v>0.75</v>
      </c>
      <c r="J336" s="12">
        <f t="shared" si="17"/>
        <v>175</v>
      </c>
      <c r="K336" s="1">
        <v>12</v>
      </c>
      <c r="L336" s="1">
        <v>15</v>
      </c>
      <c r="M336" s="6">
        <v>0.8</v>
      </c>
      <c r="N336" s="1">
        <v>14</v>
      </c>
      <c r="O336" s="1">
        <v>15</v>
      </c>
      <c r="P336" s="6">
        <v>0.93333333333333335</v>
      </c>
      <c r="Q336" s="1">
        <v>12</v>
      </c>
      <c r="R336" s="1">
        <v>15</v>
      </c>
      <c r="S336" s="6">
        <v>0.8</v>
      </c>
      <c r="T336" s="1">
        <v>8</v>
      </c>
      <c r="U336" s="1">
        <v>21</v>
      </c>
      <c r="V336" s="6">
        <v>0.38095238095238093</v>
      </c>
      <c r="W336" s="1">
        <v>16</v>
      </c>
      <c r="X336" s="1">
        <v>21</v>
      </c>
      <c r="Y336" s="6">
        <v>0.76190476190476186</v>
      </c>
      <c r="Z336" s="1">
        <v>8</v>
      </c>
      <c r="AA336" s="1">
        <v>21</v>
      </c>
      <c r="AB336" s="6">
        <v>0.38095238095238093</v>
      </c>
      <c r="AC336" s="1" t="s">
        <v>734</v>
      </c>
      <c r="AD336" s="1" t="s">
        <v>734</v>
      </c>
      <c r="AE336" s="6" t="s">
        <v>734</v>
      </c>
      <c r="AF336" s="1" t="s">
        <v>734</v>
      </c>
      <c r="AG336" s="1" t="s">
        <v>734</v>
      </c>
      <c r="AH336" s="6" t="s">
        <v>734</v>
      </c>
      <c r="AI336" s="1" t="s">
        <v>734</v>
      </c>
      <c r="AJ336" s="1" t="s">
        <v>734</v>
      </c>
      <c r="AK336" s="6" t="s">
        <v>734</v>
      </c>
      <c r="BD336" s="1">
        <v>44</v>
      </c>
      <c r="BE336" s="1">
        <v>62</v>
      </c>
      <c r="BF336" s="6">
        <v>0.70967741935483875</v>
      </c>
      <c r="BG336" s="1">
        <v>53</v>
      </c>
      <c r="BH336" s="1">
        <v>62</v>
      </c>
      <c r="BI336" s="6">
        <v>0.85483870967741937</v>
      </c>
      <c r="BJ336" s="1">
        <v>41</v>
      </c>
      <c r="BK336" s="1">
        <v>62</v>
      </c>
      <c r="BL336" s="6">
        <v>0.66129032258064513</v>
      </c>
    </row>
    <row r="337" spans="1:64" hidden="1" x14ac:dyDescent="0.2">
      <c r="A337" s="2" t="s">
        <v>113</v>
      </c>
      <c r="B337" s="2" t="s">
        <v>114</v>
      </c>
      <c r="C337" s="2" t="s">
        <v>1389</v>
      </c>
      <c r="D337" s="2" t="s">
        <v>1390</v>
      </c>
      <c r="E337" s="2" t="str">
        <f t="shared" si="15"/>
        <v>zzzz</v>
      </c>
      <c r="F337" s="2">
        <f>IFERROR(VLOOKUP(C337,'[1]2017'!$C$2:$N$1876,11,FALSE),"")</f>
        <v>60</v>
      </c>
      <c r="G337" s="2">
        <f>IFERROR(VLOOKUP(C337,'[1]2017'!$C$2:$N$1876,12,FALSE),"")</f>
        <v>144</v>
      </c>
      <c r="H337" s="2">
        <f t="shared" si="16"/>
        <v>0.41666666666666669</v>
      </c>
      <c r="J337" s="12">
        <f t="shared" si="17"/>
        <v>1215</v>
      </c>
      <c r="AL337" s="1">
        <v>36</v>
      </c>
      <c r="AM337" s="1">
        <v>59</v>
      </c>
      <c r="AN337" s="6">
        <v>0.61016949152542377</v>
      </c>
      <c r="AO337" s="1">
        <v>32</v>
      </c>
      <c r="AP337" s="1">
        <v>60</v>
      </c>
      <c r="AQ337" s="6">
        <v>0.53333333333333333</v>
      </c>
      <c r="AR337" s="1">
        <v>31</v>
      </c>
      <c r="AS337" s="1">
        <v>59</v>
      </c>
      <c r="AT337" s="6">
        <v>0.52542372881355937</v>
      </c>
      <c r="AU337" s="1">
        <v>40</v>
      </c>
      <c r="AV337" s="1">
        <v>70</v>
      </c>
      <c r="AW337" s="6">
        <v>0.5714285714285714</v>
      </c>
      <c r="AX337" s="1">
        <v>42</v>
      </c>
      <c r="AY337" s="1">
        <v>72</v>
      </c>
      <c r="AZ337" s="6">
        <v>0.58333333333333337</v>
      </c>
      <c r="BA337" s="1">
        <v>36</v>
      </c>
      <c r="BB337" s="1">
        <v>70</v>
      </c>
      <c r="BC337" s="6">
        <v>0.51428571428571423</v>
      </c>
      <c r="BD337" s="1">
        <v>76</v>
      </c>
      <c r="BE337" s="1">
        <v>129</v>
      </c>
      <c r="BF337" s="6">
        <v>0.58914728682170547</v>
      </c>
      <c r="BG337" s="1">
        <v>74</v>
      </c>
      <c r="BH337" s="1">
        <v>132</v>
      </c>
      <c r="BI337" s="6">
        <v>0.56060606060606055</v>
      </c>
      <c r="BJ337" s="1">
        <v>67</v>
      </c>
      <c r="BK337" s="1">
        <v>129</v>
      </c>
      <c r="BL337" s="6">
        <v>0.51937984496124034</v>
      </c>
    </row>
    <row r="338" spans="1:64" x14ac:dyDescent="0.2">
      <c r="A338" s="2" t="s">
        <v>113</v>
      </c>
      <c r="B338" s="2" t="s">
        <v>114</v>
      </c>
      <c r="C338" s="2" t="s">
        <v>1391</v>
      </c>
      <c r="D338" s="2" t="s">
        <v>1392</v>
      </c>
      <c r="E338" s="2" t="str">
        <f t="shared" si="15"/>
        <v>Francisco Elementary School</v>
      </c>
      <c r="F338" s="2">
        <f>IFERROR(VLOOKUP(C338,'[1]2017'!$C$2:$N$1876,11,FALSE),"")</f>
        <v>42</v>
      </c>
      <c r="G338" s="2">
        <f>IFERROR(VLOOKUP(C338,'[1]2017'!$C$2:$N$1876,12,FALSE),"")</f>
        <v>89</v>
      </c>
      <c r="H338" s="2">
        <f t="shared" si="16"/>
        <v>0.47191011235955055</v>
      </c>
      <c r="I338" s="6">
        <v>0.5</v>
      </c>
      <c r="J338" s="12">
        <f t="shared" si="17"/>
        <v>691</v>
      </c>
      <c r="K338" s="1">
        <v>8</v>
      </c>
      <c r="L338" s="1">
        <v>10</v>
      </c>
      <c r="M338" s="6">
        <v>0.8</v>
      </c>
      <c r="N338" s="1">
        <v>8</v>
      </c>
      <c r="O338" s="1">
        <v>10</v>
      </c>
      <c r="P338" s="6">
        <v>0.8</v>
      </c>
      <c r="Q338" s="1">
        <v>7</v>
      </c>
      <c r="R338" s="1">
        <v>10</v>
      </c>
      <c r="S338" s="6">
        <v>0.7</v>
      </c>
      <c r="T338" s="1">
        <v>11</v>
      </c>
      <c r="U338" s="1">
        <v>18</v>
      </c>
      <c r="V338" s="6">
        <v>0.61111111111111116</v>
      </c>
      <c r="W338" s="1">
        <v>16</v>
      </c>
      <c r="X338" s="1">
        <v>19</v>
      </c>
      <c r="Y338" s="6">
        <v>0.84210526315789469</v>
      </c>
      <c r="Z338" s="1">
        <v>11</v>
      </c>
      <c r="AA338" s="1">
        <v>18</v>
      </c>
      <c r="AB338" s="6">
        <v>0.61111111111111116</v>
      </c>
      <c r="AC338" s="1">
        <v>12</v>
      </c>
      <c r="AD338" s="1">
        <v>18</v>
      </c>
      <c r="AE338" s="6">
        <v>0.66666666666666663</v>
      </c>
      <c r="AF338" s="1">
        <v>10</v>
      </c>
      <c r="AG338" s="1">
        <v>18</v>
      </c>
      <c r="AH338" s="6">
        <v>0.55555555555555558</v>
      </c>
      <c r="AI338" s="1">
        <v>10</v>
      </c>
      <c r="AJ338" s="1">
        <v>18</v>
      </c>
      <c r="AK338" s="6">
        <v>0.55555555555555558</v>
      </c>
      <c r="BD338" s="1">
        <v>38</v>
      </c>
      <c r="BE338" s="1">
        <v>59</v>
      </c>
      <c r="BF338" s="6">
        <v>0.64406779661016944</v>
      </c>
      <c r="BG338" s="1">
        <v>41</v>
      </c>
      <c r="BH338" s="1">
        <v>59</v>
      </c>
      <c r="BI338" s="6">
        <v>0.69491525423728817</v>
      </c>
      <c r="BJ338" s="1">
        <v>34</v>
      </c>
      <c r="BK338" s="1">
        <v>58</v>
      </c>
      <c r="BL338" s="6">
        <v>0.58620689655172409</v>
      </c>
    </row>
    <row r="339" spans="1:64" x14ac:dyDescent="0.2">
      <c r="A339" s="2" t="s">
        <v>113</v>
      </c>
      <c r="B339" s="2" t="s">
        <v>114</v>
      </c>
      <c r="C339" s="2" t="s">
        <v>1393</v>
      </c>
      <c r="D339" s="2" t="s">
        <v>1394</v>
      </c>
      <c r="E339" s="2" t="str">
        <f t="shared" si="15"/>
        <v>Oakland City Elementary School</v>
      </c>
      <c r="F339" s="2">
        <f>IFERROR(VLOOKUP(C339,'[1]2017'!$C$2:$N$1876,11,FALSE),"")</f>
        <v>160</v>
      </c>
      <c r="G339" s="2">
        <f>IFERROR(VLOOKUP(C339,'[1]2017'!$C$2:$N$1876,12,FALSE),"")</f>
        <v>279</v>
      </c>
      <c r="H339" s="2">
        <f t="shared" si="16"/>
        <v>0.57347670250896055</v>
      </c>
      <c r="I339" s="6">
        <v>0.48717948717948717</v>
      </c>
      <c r="J339" s="12">
        <f t="shared" si="17"/>
        <v>738</v>
      </c>
      <c r="K339" s="1">
        <v>20</v>
      </c>
      <c r="L339" s="1">
        <v>37</v>
      </c>
      <c r="M339" s="6">
        <v>0.54054054054054057</v>
      </c>
      <c r="N339" s="1">
        <v>20</v>
      </c>
      <c r="O339" s="1">
        <v>37</v>
      </c>
      <c r="P339" s="6">
        <v>0.54054054054054057</v>
      </c>
      <c r="Q339" s="1">
        <v>17</v>
      </c>
      <c r="R339" s="1">
        <v>37</v>
      </c>
      <c r="S339" s="6">
        <v>0.45945945945945948</v>
      </c>
      <c r="T339" s="1">
        <v>16</v>
      </c>
      <c r="U339" s="1">
        <v>38</v>
      </c>
      <c r="V339" s="6">
        <v>0.42105263157894735</v>
      </c>
      <c r="W339" s="1">
        <v>21</v>
      </c>
      <c r="X339" s="1">
        <v>38</v>
      </c>
      <c r="Y339" s="6">
        <v>0.55263157894736847</v>
      </c>
      <c r="Z339" s="1">
        <v>15</v>
      </c>
      <c r="AA339" s="1">
        <v>38</v>
      </c>
      <c r="AB339" s="6">
        <v>0.39473684210526316</v>
      </c>
      <c r="AC339" s="1">
        <v>26</v>
      </c>
      <c r="AD339" s="1">
        <v>41</v>
      </c>
      <c r="AE339" s="6">
        <v>0.63414634146341464</v>
      </c>
      <c r="AF339" s="1">
        <v>24</v>
      </c>
      <c r="AG339" s="1">
        <v>41</v>
      </c>
      <c r="AH339" s="6">
        <v>0.58536585365853655</v>
      </c>
      <c r="AI339" s="1">
        <v>21</v>
      </c>
      <c r="AJ339" s="1">
        <v>41</v>
      </c>
      <c r="AK339" s="6">
        <v>0.51219512195121952</v>
      </c>
      <c r="BD339" s="1">
        <v>88</v>
      </c>
      <c r="BE339" s="1">
        <v>155</v>
      </c>
      <c r="BF339" s="6">
        <v>0.56774193548387097</v>
      </c>
      <c r="BG339" s="1">
        <v>85</v>
      </c>
      <c r="BH339" s="1">
        <v>156</v>
      </c>
      <c r="BI339" s="6">
        <v>0.54487179487179482</v>
      </c>
      <c r="BJ339" s="1">
        <v>72</v>
      </c>
      <c r="BK339" s="1">
        <v>155</v>
      </c>
      <c r="BL339" s="6">
        <v>0.46451612903225808</v>
      </c>
    </row>
    <row r="340" spans="1:64" hidden="1" x14ac:dyDescent="0.2">
      <c r="A340" s="2" t="s">
        <v>115</v>
      </c>
      <c r="B340" s="2" t="s">
        <v>116</v>
      </c>
      <c r="C340" s="2" t="s">
        <v>1395</v>
      </c>
      <c r="D340" s="2" t="s">
        <v>1396</v>
      </c>
      <c r="E340" s="2" t="str">
        <f t="shared" si="15"/>
        <v>zzzz</v>
      </c>
      <c r="F340" s="2">
        <f>IFERROR(VLOOKUP(C340,'[1]2017'!$C$2:$N$1876,11,FALSE),"")</f>
        <v>268</v>
      </c>
      <c r="G340" s="2">
        <f>IFERROR(VLOOKUP(C340,'[1]2017'!$C$2:$N$1876,12,FALSE),"")</f>
        <v>475</v>
      </c>
      <c r="H340" s="2">
        <f t="shared" si="16"/>
        <v>0.5642105263157895</v>
      </c>
      <c r="I340" s="6">
        <v>0.45180722891566266</v>
      </c>
      <c r="J340" s="12">
        <f t="shared" si="17"/>
        <v>815</v>
      </c>
      <c r="K340" s="1">
        <v>88</v>
      </c>
      <c r="L340" s="1">
        <v>143</v>
      </c>
      <c r="M340" s="6">
        <v>0.61538461538461542</v>
      </c>
      <c r="N340" s="1">
        <v>69</v>
      </c>
      <c r="O340" s="1">
        <v>144</v>
      </c>
      <c r="P340" s="6">
        <v>0.47916666666666669</v>
      </c>
      <c r="Q340" s="1">
        <v>54</v>
      </c>
      <c r="R340" s="1">
        <v>143</v>
      </c>
      <c r="S340" s="6">
        <v>0.3776223776223776</v>
      </c>
      <c r="T340" s="1">
        <v>70</v>
      </c>
      <c r="U340" s="1">
        <v>138</v>
      </c>
      <c r="V340" s="6">
        <v>0.50724637681159424</v>
      </c>
      <c r="W340" s="1">
        <v>95</v>
      </c>
      <c r="X340" s="1">
        <v>138</v>
      </c>
      <c r="Y340" s="6">
        <v>0.68840579710144922</v>
      </c>
      <c r="Z340" s="1">
        <v>55</v>
      </c>
      <c r="AA340" s="1">
        <v>138</v>
      </c>
      <c r="AB340" s="6">
        <v>0.39855072463768115</v>
      </c>
      <c r="BD340" s="1">
        <v>269</v>
      </c>
      <c r="BE340" s="1">
        <v>447</v>
      </c>
      <c r="BF340" s="6">
        <v>0.60178970917225949</v>
      </c>
      <c r="BG340" s="1">
        <v>248</v>
      </c>
      <c r="BH340" s="1">
        <v>451</v>
      </c>
      <c r="BI340" s="6">
        <v>0.54988913525498895</v>
      </c>
      <c r="BJ340" s="1">
        <v>184</v>
      </c>
      <c r="BK340" s="1">
        <v>447</v>
      </c>
      <c r="BL340" s="6">
        <v>0.4116331096196868</v>
      </c>
    </row>
    <row r="341" spans="1:64" hidden="1" x14ac:dyDescent="0.2">
      <c r="A341" s="2" t="s">
        <v>115</v>
      </c>
      <c r="B341" s="2" t="s">
        <v>116</v>
      </c>
      <c r="C341" s="2" t="s">
        <v>1397</v>
      </c>
      <c r="D341" s="2" t="s">
        <v>1398</v>
      </c>
      <c r="E341" s="2" t="str">
        <f t="shared" si="15"/>
        <v>zzzz</v>
      </c>
      <c r="F341" s="2">
        <f>IFERROR(VLOOKUP(C341,'[1]2017'!$C$2:$N$1876,11,FALSE),"")</f>
        <v>257</v>
      </c>
      <c r="G341" s="2">
        <f>IFERROR(VLOOKUP(C341,'[1]2017'!$C$2:$N$1876,12,FALSE),"")</f>
        <v>502</v>
      </c>
      <c r="H341" s="2">
        <f t="shared" si="16"/>
        <v>0.51195219123505975</v>
      </c>
      <c r="J341" s="12">
        <f t="shared" si="17"/>
        <v>1215</v>
      </c>
      <c r="AC341" s="1">
        <v>94</v>
      </c>
      <c r="AD341" s="1">
        <v>171</v>
      </c>
      <c r="AE341" s="6">
        <v>0.54970760233918126</v>
      </c>
      <c r="AF341" s="1">
        <v>106</v>
      </c>
      <c r="AG341" s="1">
        <v>171</v>
      </c>
      <c r="AH341" s="6">
        <v>0.61988304093567248</v>
      </c>
      <c r="AI341" s="1">
        <v>79</v>
      </c>
      <c r="AJ341" s="1">
        <v>171</v>
      </c>
      <c r="AK341" s="6">
        <v>0.46198830409356723</v>
      </c>
      <c r="AL341" s="1">
        <v>89</v>
      </c>
      <c r="AM341" s="1">
        <v>155</v>
      </c>
      <c r="AN341" s="6">
        <v>0.5741935483870968</v>
      </c>
      <c r="AO341" s="1">
        <v>77</v>
      </c>
      <c r="AP341" s="1">
        <v>155</v>
      </c>
      <c r="AQ341" s="6">
        <v>0.49677419354838709</v>
      </c>
      <c r="AR341" s="1">
        <v>61</v>
      </c>
      <c r="AS341" s="1">
        <v>154</v>
      </c>
      <c r="AT341" s="6">
        <v>0.39610389610389612</v>
      </c>
      <c r="AU341" s="1">
        <v>85</v>
      </c>
      <c r="AV341" s="1">
        <v>134</v>
      </c>
      <c r="AW341" s="6">
        <v>0.63432835820895528</v>
      </c>
      <c r="AX341" s="1">
        <v>103</v>
      </c>
      <c r="AY341" s="1">
        <v>134</v>
      </c>
      <c r="AZ341" s="6">
        <v>0.76865671641791045</v>
      </c>
      <c r="BA341" s="1">
        <v>82</v>
      </c>
      <c r="BB341" s="1">
        <v>134</v>
      </c>
      <c r="BC341" s="6">
        <v>0.61194029850746268</v>
      </c>
      <c r="BD341" s="1">
        <v>268</v>
      </c>
      <c r="BE341" s="1">
        <v>460</v>
      </c>
      <c r="BF341" s="6">
        <v>0.58260869565217388</v>
      </c>
      <c r="BG341" s="1">
        <v>286</v>
      </c>
      <c r="BH341" s="1">
        <v>460</v>
      </c>
      <c r="BI341" s="6">
        <v>0.62173913043478257</v>
      </c>
      <c r="BJ341" s="1">
        <v>222</v>
      </c>
      <c r="BK341" s="1">
        <v>459</v>
      </c>
      <c r="BL341" s="6">
        <v>0.48366013071895425</v>
      </c>
    </row>
    <row r="342" spans="1:64" hidden="1" x14ac:dyDescent="0.2">
      <c r="A342" s="2" t="s">
        <v>117</v>
      </c>
      <c r="B342" s="2" t="s">
        <v>622</v>
      </c>
      <c r="C342" s="2" t="s">
        <v>1399</v>
      </c>
      <c r="D342" s="2" t="s">
        <v>1400</v>
      </c>
      <c r="E342" s="2" t="str">
        <f t="shared" si="15"/>
        <v>zzzz</v>
      </c>
      <c r="F342" s="2">
        <f>IFERROR(VLOOKUP(C342,'[1]2017'!$C$2:$N$1876,11,FALSE),"")</f>
        <v>39</v>
      </c>
      <c r="G342" s="2">
        <f>IFERROR(VLOOKUP(C342,'[1]2017'!$C$2:$N$1876,12,FALSE),"")</f>
        <v>345</v>
      </c>
      <c r="H342" s="2">
        <f t="shared" si="16"/>
        <v>0.11304347826086956</v>
      </c>
      <c r="I342" s="6">
        <v>0.60606060606060608</v>
      </c>
      <c r="J342" s="12">
        <f t="shared" si="17"/>
        <v>456</v>
      </c>
      <c r="K342" s="1">
        <v>17</v>
      </c>
      <c r="L342" s="1">
        <v>22</v>
      </c>
      <c r="M342" s="6">
        <v>0.77272727272727271</v>
      </c>
      <c r="N342" s="1">
        <v>17</v>
      </c>
      <c r="O342" s="1">
        <v>22</v>
      </c>
      <c r="P342" s="6">
        <v>0.77272727272727271</v>
      </c>
      <c r="Q342" s="1">
        <v>15</v>
      </c>
      <c r="R342" s="1">
        <v>22</v>
      </c>
      <c r="S342" s="6">
        <v>0.68181818181818177</v>
      </c>
      <c r="T342" s="1">
        <v>32</v>
      </c>
      <c r="U342" s="1">
        <v>46</v>
      </c>
      <c r="V342" s="6">
        <v>0.69565217391304346</v>
      </c>
      <c r="W342" s="1">
        <v>27</v>
      </c>
      <c r="X342" s="1">
        <v>46</v>
      </c>
      <c r="Y342" s="6">
        <v>0.58695652173913049</v>
      </c>
      <c r="Z342" s="1">
        <v>24</v>
      </c>
      <c r="AA342" s="1">
        <v>46</v>
      </c>
      <c r="AB342" s="6">
        <v>0.52173913043478259</v>
      </c>
      <c r="AC342" s="1">
        <v>41</v>
      </c>
      <c r="AD342" s="1">
        <v>44</v>
      </c>
      <c r="AE342" s="6">
        <v>0.93181818181818177</v>
      </c>
      <c r="AF342" s="1">
        <v>35</v>
      </c>
      <c r="AG342" s="1">
        <v>44</v>
      </c>
      <c r="AH342" s="6">
        <v>0.79545454545454541</v>
      </c>
      <c r="AI342" s="1">
        <v>33</v>
      </c>
      <c r="AJ342" s="1">
        <v>44</v>
      </c>
      <c r="AK342" s="6">
        <v>0.75</v>
      </c>
      <c r="AL342" s="1">
        <v>42</v>
      </c>
      <c r="AM342" s="1">
        <v>48</v>
      </c>
      <c r="AN342" s="6">
        <v>0.875</v>
      </c>
      <c r="AO342" s="1">
        <v>15</v>
      </c>
      <c r="AP342" s="1">
        <v>20</v>
      </c>
      <c r="AQ342" s="6">
        <v>0.75</v>
      </c>
      <c r="AR342" s="1">
        <v>13</v>
      </c>
      <c r="AS342" s="1">
        <v>20</v>
      </c>
      <c r="AT342" s="6">
        <v>0.65</v>
      </c>
      <c r="AU342" s="1">
        <v>42</v>
      </c>
      <c r="AV342" s="1">
        <v>57</v>
      </c>
      <c r="AW342" s="6">
        <v>0.73684210526315785</v>
      </c>
      <c r="AX342" s="1">
        <v>53</v>
      </c>
      <c r="AY342" s="1">
        <v>57</v>
      </c>
      <c r="AZ342" s="6">
        <v>0.92982456140350878</v>
      </c>
      <c r="BA342" s="1">
        <v>41</v>
      </c>
      <c r="BB342" s="1">
        <v>57</v>
      </c>
      <c r="BC342" s="6">
        <v>0.7192982456140351</v>
      </c>
      <c r="BD342" s="1">
        <v>205</v>
      </c>
      <c r="BE342" s="1">
        <v>251</v>
      </c>
      <c r="BF342" s="6">
        <v>0.81673306772908372</v>
      </c>
      <c r="BG342" s="1">
        <v>167</v>
      </c>
      <c r="BH342" s="1">
        <v>222</v>
      </c>
      <c r="BI342" s="6">
        <v>0.75225225225225223</v>
      </c>
      <c r="BJ342" s="1">
        <v>146</v>
      </c>
      <c r="BK342" s="1">
        <v>222</v>
      </c>
      <c r="BL342" s="6">
        <v>0.65765765765765771</v>
      </c>
    </row>
    <row r="343" spans="1:64" hidden="1" x14ac:dyDescent="0.2">
      <c r="A343" s="2" t="s">
        <v>117</v>
      </c>
      <c r="B343" s="2" t="s">
        <v>622</v>
      </c>
      <c r="C343" s="2" t="s">
        <v>1401</v>
      </c>
      <c r="D343" s="2" t="s">
        <v>1402</v>
      </c>
      <c r="E343" s="2" t="str">
        <f t="shared" si="15"/>
        <v>zzzz</v>
      </c>
      <c r="F343" s="2">
        <f>IFERROR(VLOOKUP(C343,'[1]2017'!$C$2:$N$1876,11,FALSE),"")</f>
        <v>166</v>
      </c>
      <c r="G343" s="2">
        <f>IFERROR(VLOOKUP(C343,'[1]2017'!$C$2:$N$1876,12,FALSE),"")</f>
        <v>509</v>
      </c>
      <c r="H343" s="2">
        <f t="shared" si="16"/>
        <v>0.32612966601178783</v>
      </c>
      <c r="I343" s="6">
        <v>0.83333333333333337</v>
      </c>
      <c r="J343" s="12">
        <f t="shared" si="17"/>
        <v>74</v>
      </c>
      <c r="K343" s="1">
        <v>34</v>
      </c>
      <c r="L343" s="1">
        <v>56</v>
      </c>
      <c r="M343" s="6">
        <v>0.6071428571428571</v>
      </c>
      <c r="N343" s="1">
        <v>32</v>
      </c>
      <c r="O343" s="1">
        <v>56</v>
      </c>
      <c r="P343" s="6">
        <v>0.5714285714285714</v>
      </c>
      <c r="Q343" s="1">
        <v>30</v>
      </c>
      <c r="R343" s="1">
        <v>56</v>
      </c>
      <c r="S343" s="6">
        <v>0.5357142857142857</v>
      </c>
      <c r="T343" s="1">
        <v>33</v>
      </c>
      <c r="U343" s="1">
        <v>47</v>
      </c>
      <c r="V343" s="6">
        <v>0.7021276595744681</v>
      </c>
      <c r="W343" s="1">
        <v>34</v>
      </c>
      <c r="X343" s="1">
        <v>48</v>
      </c>
      <c r="Y343" s="6">
        <v>0.70833333333333337</v>
      </c>
      <c r="Z343" s="1">
        <v>27</v>
      </c>
      <c r="AA343" s="1">
        <v>47</v>
      </c>
      <c r="AB343" s="6">
        <v>0.57446808510638303</v>
      </c>
      <c r="AC343" s="1">
        <v>38</v>
      </c>
      <c r="AD343" s="1">
        <v>59</v>
      </c>
      <c r="AE343" s="6">
        <v>0.64406779661016944</v>
      </c>
      <c r="AF343" s="1">
        <v>26</v>
      </c>
      <c r="AG343" s="1">
        <v>59</v>
      </c>
      <c r="AH343" s="6">
        <v>0.44067796610169491</v>
      </c>
      <c r="AI343" s="1">
        <v>24</v>
      </c>
      <c r="AJ343" s="1">
        <v>59</v>
      </c>
      <c r="AK343" s="6">
        <v>0.40677966101694918</v>
      </c>
      <c r="AL343" s="1">
        <v>55</v>
      </c>
      <c r="AM343" s="1">
        <v>69</v>
      </c>
      <c r="AN343" s="6">
        <v>0.79710144927536231</v>
      </c>
      <c r="AO343" s="1">
        <v>31</v>
      </c>
      <c r="AP343" s="1">
        <v>70</v>
      </c>
      <c r="AQ343" s="6">
        <v>0.44285714285714284</v>
      </c>
      <c r="AR343" s="1">
        <v>30</v>
      </c>
      <c r="AS343" s="1">
        <v>69</v>
      </c>
      <c r="AT343" s="6">
        <v>0.43478260869565216</v>
      </c>
      <c r="AU343" s="1">
        <v>47</v>
      </c>
      <c r="AV343" s="1">
        <v>64</v>
      </c>
      <c r="AW343" s="6">
        <v>0.734375</v>
      </c>
      <c r="AX343" s="1">
        <v>33</v>
      </c>
      <c r="AY343" s="1">
        <v>65</v>
      </c>
      <c r="AZ343" s="6">
        <v>0.50769230769230766</v>
      </c>
      <c r="BA343" s="1">
        <v>31</v>
      </c>
      <c r="BB343" s="1">
        <v>64</v>
      </c>
      <c r="BC343" s="6">
        <v>0.484375</v>
      </c>
      <c r="BD343" s="1">
        <v>251</v>
      </c>
      <c r="BE343" s="1">
        <v>343</v>
      </c>
      <c r="BF343" s="6">
        <v>0.73177842565597673</v>
      </c>
      <c r="BG343" s="1">
        <v>199</v>
      </c>
      <c r="BH343" s="1">
        <v>346</v>
      </c>
      <c r="BI343" s="6">
        <v>0.57514450867052025</v>
      </c>
      <c r="BJ343" s="1">
        <v>182</v>
      </c>
      <c r="BK343" s="1">
        <v>343</v>
      </c>
      <c r="BL343" s="6">
        <v>0.53061224489795922</v>
      </c>
    </row>
    <row r="344" spans="1:64" hidden="1" x14ac:dyDescent="0.2">
      <c r="A344" s="2" t="s">
        <v>117</v>
      </c>
      <c r="B344" s="2" t="s">
        <v>622</v>
      </c>
      <c r="C344" s="2" t="s">
        <v>1403</v>
      </c>
      <c r="D344" s="2" t="s">
        <v>1404</v>
      </c>
      <c r="E344" s="2" t="str">
        <f t="shared" si="15"/>
        <v>zzzz</v>
      </c>
      <c r="F344" s="2">
        <f>IFERROR(VLOOKUP(C344,'[1]2017'!$C$2:$N$1876,11,FALSE),"")</f>
        <v>176</v>
      </c>
      <c r="G344" s="2">
        <f>IFERROR(VLOOKUP(C344,'[1]2017'!$C$2:$N$1876,12,FALSE),"")</f>
        <v>471</v>
      </c>
      <c r="H344" s="2">
        <f t="shared" si="16"/>
        <v>0.37367303609341823</v>
      </c>
      <c r="I344" s="6">
        <v>0.41818181818181815</v>
      </c>
      <c r="J344" s="12">
        <f t="shared" si="17"/>
        <v>869</v>
      </c>
      <c r="K344" s="1">
        <v>30</v>
      </c>
      <c r="L344" s="1">
        <v>51</v>
      </c>
      <c r="M344" s="6">
        <v>0.58823529411764708</v>
      </c>
      <c r="N344" s="1">
        <v>32</v>
      </c>
      <c r="O344" s="1">
        <v>51</v>
      </c>
      <c r="P344" s="6">
        <v>0.62745098039215685</v>
      </c>
      <c r="Q344" s="1">
        <v>27</v>
      </c>
      <c r="R344" s="1">
        <v>51</v>
      </c>
      <c r="S344" s="6">
        <v>0.52941176470588236</v>
      </c>
      <c r="T344" s="1">
        <v>32</v>
      </c>
      <c r="U344" s="1">
        <v>53</v>
      </c>
      <c r="V344" s="6">
        <v>0.60377358490566035</v>
      </c>
      <c r="W344" s="1">
        <v>33</v>
      </c>
      <c r="X344" s="1">
        <v>53</v>
      </c>
      <c r="Y344" s="6">
        <v>0.62264150943396224</v>
      </c>
      <c r="Z344" s="1">
        <v>27</v>
      </c>
      <c r="AA344" s="1">
        <v>53</v>
      </c>
      <c r="AB344" s="6">
        <v>0.50943396226415094</v>
      </c>
      <c r="AC344" s="1">
        <v>27</v>
      </c>
      <c r="AD344" s="1">
        <v>39</v>
      </c>
      <c r="AE344" s="6">
        <v>0.69230769230769229</v>
      </c>
      <c r="AF344" s="1">
        <v>20</v>
      </c>
      <c r="AG344" s="1">
        <v>42</v>
      </c>
      <c r="AH344" s="6">
        <v>0.47619047619047616</v>
      </c>
      <c r="AI344" s="1">
        <v>19</v>
      </c>
      <c r="AJ344" s="1">
        <v>39</v>
      </c>
      <c r="AK344" s="6">
        <v>0.48717948717948717</v>
      </c>
      <c r="AL344" s="1">
        <v>27</v>
      </c>
      <c r="AM344" s="1">
        <v>46</v>
      </c>
      <c r="AN344" s="6">
        <v>0.58695652173913049</v>
      </c>
      <c r="AO344" s="1">
        <v>15</v>
      </c>
      <c r="AP344" s="1">
        <v>48</v>
      </c>
      <c r="AQ344" s="6">
        <v>0.3125</v>
      </c>
      <c r="AR344" s="1">
        <v>13</v>
      </c>
      <c r="AS344" s="1">
        <v>46</v>
      </c>
      <c r="AT344" s="6">
        <v>0.28260869565217389</v>
      </c>
      <c r="AU344" s="1">
        <v>20</v>
      </c>
      <c r="AV344" s="1">
        <v>58</v>
      </c>
      <c r="AW344" s="6">
        <v>0.34482758620689657</v>
      </c>
      <c r="AX344" s="1">
        <v>13</v>
      </c>
      <c r="AY344" s="1">
        <v>58</v>
      </c>
      <c r="AZ344" s="6">
        <v>0.22413793103448276</v>
      </c>
      <c r="BA344" s="1">
        <v>11</v>
      </c>
      <c r="BB344" s="1">
        <v>58</v>
      </c>
      <c r="BC344" s="6">
        <v>0.18965517241379309</v>
      </c>
      <c r="BD344" s="1">
        <v>174</v>
      </c>
      <c r="BE344" s="1">
        <v>302</v>
      </c>
      <c r="BF344" s="6">
        <v>0.57615894039735094</v>
      </c>
      <c r="BG344" s="1">
        <v>136</v>
      </c>
      <c r="BH344" s="1">
        <v>307</v>
      </c>
      <c r="BI344" s="6">
        <v>0.44299674267100975</v>
      </c>
      <c r="BJ344" s="1">
        <v>120</v>
      </c>
      <c r="BK344" s="1">
        <v>302</v>
      </c>
      <c r="BL344" s="6">
        <v>0.39735099337748342</v>
      </c>
    </row>
    <row r="345" spans="1:64" x14ac:dyDescent="0.2">
      <c r="A345" s="2" t="s">
        <v>118</v>
      </c>
      <c r="B345" s="2" t="s">
        <v>119</v>
      </c>
      <c r="C345" s="2" t="s">
        <v>1405</v>
      </c>
      <c r="D345" s="2" t="s">
        <v>1406</v>
      </c>
      <c r="E345" s="2" t="str">
        <f t="shared" si="15"/>
        <v>Eastbrook South Elementary</v>
      </c>
      <c r="F345" s="2">
        <f>IFERROR(VLOOKUP(C345,'[1]2017'!$C$2:$N$1876,11,FALSE),"")</f>
        <v>153</v>
      </c>
      <c r="G345" s="2">
        <f>IFERROR(VLOOKUP(C345,'[1]2017'!$C$2:$N$1876,12,FALSE),"")</f>
        <v>453</v>
      </c>
      <c r="H345" s="2">
        <f t="shared" si="16"/>
        <v>0.33774834437086093</v>
      </c>
      <c r="I345" s="6">
        <v>0.68181818181818177</v>
      </c>
      <c r="J345" s="12">
        <f t="shared" si="17"/>
        <v>300</v>
      </c>
      <c r="K345" s="1">
        <v>53</v>
      </c>
      <c r="L345" s="1">
        <v>69</v>
      </c>
      <c r="M345" s="6">
        <v>0.76811594202898548</v>
      </c>
      <c r="N345" s="1" t="s">
        <v>734</v>
      </c>
      <c r="O345" s="1" t="s">
        <v>734</v>
      </c>
      <c r="P345" s="6" t="s">
        <v>734</v>
      </c>
      <c r="Q345" s="1" t="s">
        <v>734</v>
      </c>
      <c r="R345" s="1" t="s">
        <v>734</v>
      </c>
      <c r="S345" s="6" t="s">
        <v>734</v>
      </c>
      <c r="T345" s="1">
        <v>41</v>
      </c>
      <c r="U345" s="1">
        <v>64</v>
      </c>
      <c r="V345" s="6">
        <v>0.640625</v>
      </c>
      <c r="W345" s="1">
        <v>45</v>
      </c>
      <c r="X345" s="1">
        <v>65</v>
      </c>
      <c r="Y345" s="6">
        <v>0.69230769230769229</v>
      </c>
      <c r="Z345" s="1">
        <v>37</v>
      </c>
      <c r="AA345" s="1">
        <v>64</v>
      </c>
      <c r="AB345" s="6">
        <v>0.578125</v>
      </c>
      <c r="AC345" s="1">
        <v>39</v>
      </c>
      <c r="AD345" s="1">
        <v>58</v>
      </c>
      <c r="AE345" s="6">
        <v>0.67241379310344829</v>
      </c>
      <c r="AF345" s="1">
        <v>29</v>
      </c>
      <c r="AG345" s="1">
        <v>58</v>
      </c>
      <c r="AH345" s="6">
        <v>0.5</v>
      </c>
      <c r="AI345" s="1">
        <v>26</v>
      </c>
      <c r="AJ345" s="1">
        <v>58</v>
      </c>
      <c r="AK345" s="6">
        <v>0.44827586206896552</v>
      </c>
      <c r="BD345" s="1">
        <v>185</v>
      </c>
      <c r="BE345" s="1">
        <v>257</v>
      </c>
      <c r="BF345" s="6">
        <v>0.71984435797665369</v>
      </c>
      <c r="BG345" s="1">
        <v>123</v>
      </c>
      <c r="BH345" s="1">
        <v>191</v>
      </c>
      <c r="BI345" s="6">
        <v>0.64397905</v>
      </c>
      <c r="BJ345" s="1">
        <v>108</v>
      </c>
      <c r="BK345" s="1">
        <v>189</v>
      </c>
      <c r="BL345" s="6">
        <v>0.57142857000000002</v>
      </c>
    </row>
    <row r="346" spans="1:64" x14ac:dyDescent="0.2">
      <c r="A346" s="2" t="s">
        <v>118</v>
      </c>
      <c r="B346" s="2" t="s">
        <v>119</v>
      </c>
      <c r="C346" s="2" t="s">
        <v>1407</v>
      </c>
      <c r="D346" s="2" t="s">
        <v>1408</v>
      </c>
      <c r="E346" s="2" t="str">
        <f t="shared" si="15"/>
        <v>Eastbrook North Elementary</v>
      </c>
      <c r="F346" s="2">
        <f>IFERROR(VLOOKUP(C346,'[1]2017'!$C$2:$N$1876,11,FALSE),"")</f>
        <v>197</v>
      </c>
      <c r="G346" s="2">
        <f>IFERROR(VLOOKUP(C346,'[1]2017'!$C$2:$N$1876,12,FALSE),"")</f>
        <v>372</v>
      </c>
      <c r="H346" s="2">
        <f t="shared" si="16"/>
        <v>0.52956989247311825</v>
      </c>
      <c r="I346" s="6">
        <v>0.54347826086956519</v>
      </c>
      <c r="J346" s="12">
        <f t="shared" si="17"/>
        <v>604</v>
      </c>
      <c r="K346" s="1">
        <v>33</v>
      </c>
      <c r="L346" s="1">
        <v>54</v>
      </c>
      <c r="M346" s="6">
        <v>0.61111111111111116</v>
      </c>
      <c r="N346" s="1">
        <v>29</v>
      </c>
      <c r="O346" s="1">
        <v>55</v>
      </c>
      <c r="P346" s="6">
        <v>0.52727272727272723</v>
      </c>
      <c r="Q346" s="1">
        <v>26</v>
      </c>
      <c r="R346" s="1">
        <v>54</v>
      </c>
      <c r="S346" s="6">
        <v>0.48148148148148145</v>
      </c>
      <c r="T346" s="1">
        <v>31</v>
      </c>
      <c r="U346" s="1">
        <v>53</v>
      </c>
      <c r="V346" s="6">
        <v>0.58490566037735847</v>
      </c>
      <c r="W346" s="1">
        <v>26</v>
      </c>
      <c r="X346" s="1">
        <v>53</v>
      </c>
      <c r="Y346" s="6">
        <v>0.49056603773584906</v>
      </c>
      <c r="Z346" s="1">
        <v>21</v>
      </c>
      <c r="AA346" s="1">
        <v>53</v>
      </c>
      <c r="AB346" s="6">
        <v>0.39622641509433965</v>
      </c>
      <c r="AC346" s="1">
        <v>28</v>
      </c>
      <c r="AD346" s="1">
        <v>47</v>
      </c>
      <c r="AE346" s="6">
        <v>0.5957446808510638</v>
      </c>
      <c r="AF346" s="1">
        <v>19</v>
      </c>
      <c r="AG346" s="1">
        <v>48</v>
      </c>
      <c r="AH346" s="6">
        <v>0.39583333333333331</v>
      </c>
      <c r="AI346" s="1">
        <v>15</v>
      </c>
      <c r="AJ346" s="1">
        <v>47</v>
      </c>
      <c r="AK346" s="6">
        <v>0.31914893617021278</v>
      </c>
      <c r="BD346" s="1">
        <v>125</v>
      </c>
      <c r="BE346" s="1">
        <v>200</v>
      </c>
      <c r="BF346" s="6">
        <v>0.625</v>
      </c>
      <c r="BG346" s="1">
        <v>101</v>
      </c>
      <c r="BH346" s="1">
        <v>202</v>
      </c>
      <c r="BI346" s="6">
        <v>0.5</v>
      </c>
      <c r="BJ346" s="1">
        <v>87</v>
      </c>
      <c r="BK346" s="1">
        <v>200</v>
      </c>
      <c r="BL346" s="6">
        <v>0.435</v>
      </c>
    </row>
    <row r="347" spans="1:64" hidden="1" x14ac:dyDescent="0.2">
      <c r="A347" s="2" t="s">
        <v>118</v>
      </c>
      <c r="B347" s="2" t="s">
        <v>119</v>
      </c>
      <c r="C347" s="2" t="s">
        <v>1409</v>
      </c>
      <c r="D347" s="2" t="s">
        <v>1410</v>
      </c>
      <c r="E347" s="2" t="str">
        <f t="shared" si="15"/>
        <v>zzzz</v>
      </c>
      <c r="F347" s="2">
        <f>IFERROR(VLOOKUP(C347,'[1]2017'!$C$2:$N$1876,11,FALSE),"")</f>
        <v>88</v>
      </c>
      <c r="G347" s="2">
        <f>IFERROR(VLOOKUP(C347,'[1]2017'!$C$2:$N$1876,12,FALSE),"")</f>
        <v>236</v>
      </c>
      <c r="H347" s="2">
        <f t="shared" si="16"/>
        <v>0.3728813559322034</v>
      </c>
      <c r="J347" s="12">
        <f t="shared" si="17"/>
        <v>1215</v>
      </c>
      <c r="AL347" s="1">
        <v>94</v>
      </c>
      <c r="AM347" s="1">
        <v>132</v>
      </c>
      <c r="AN347" s="6">
        <v>0.71212121212121215</v>
      </c>
      <c r="AO347" s="1">
        <v>80</v>
      </c>
      <c r="AP347" s="1">
        <v>132</v>
      </c>
      <c r="AQ347" s="6">
        <v>0.60606060606060608</v>
      </c>
      <c r="AR347" s="1">
        <v>74</v>
      </c>
      <c r="AS347" s="1">
        <v>131</v>
      </c>
      <c r="AT347" s="6">
        <v>0.56488549618320616</v>
      </c>
      <c r="AU347" s="1">
        <v>56</v>
      </c>
      <c r="AV347" s="1">
        <v>99</v>
      </c>
      <c r="AW347" s="6">
        <v>0.56565656565656564</v>
      </c>
      <c r="AX347" s="1">
        <v>52</v>
      </c>
      <c r="AY347" s="1">
        <v>98</v>
      </c>
      <c r="AZ347" s="6">
        <v>0.53061224489795922</v>
      </c>
      <c r="BA347" s="1">
        <v>44</v>
      </c>
      <c r="BB347" s="1">
        <v>98</v>
      </c>
      <c r="BC347" s="6">
        <v>0.44897959183673469</v>
      </c>
      <c r="BD347" s="1">
        <v>150</v>
      </c>
      <c r="BE347" s="1">
        <v>231</v>
      </c>
      <c r="BF347" s="6">
        <v>0.64935064935064934</v>
      </c>
      <c r="BG347" s="1">
        <v>132</v>
      </c>
      <c r="BH347" s="1">
        <v>230</v>
      </c>
      <c r="BI347" s="6">
        <v>0.57391304347826089</v>
      </c>
      <c r="BJ347" s="1">
        <v>118</v>
      </c>
      <c r="BK347" s="1">
        <v>229</v>
      </c>
      <c r="BL347" s="6">
        <v>0.51528384279475981</v>
      </c>
    </row>
    <row r="348" spans="1:64" hidden="1" x14ac:dyDescent="0.2">
      <c r="A348" s="2" t="s">
        <v>120</v>
      </c>
      <c r="B348" s="2" t="s">
        <v>623</v>
      </c>
      <c r="C348" s="2" t="s">
        <v>1411</v>
      </c>
      <c r="D348" s="2" t="s">
        <v>1412</v>
      </c>
      <c r="E348" s="2" t="str">
        <f t="shared" si="15"/>
        <v>zzzz</v>
      </c>
      <c r="F348" s="2">
        <f>IFERROR(VLOOKUP(C348,'[1]2017'!$C$2:$N$1876,11,FALSE),"")</f>
        <v>257</v>
      </c>
      <c r="G348" s="2">
        <f>IFERROR(VLOOKUP(C348,'[1]2017'!$C$2:$N$1876,12,FALSE),"")</f>
        <v>591</v>
      </c>
      <c r="H348" s="2">
        <f t="shared" si="16"/>
        <v>0.43485617597292725</v>
      </c>
      <c r="J348" s="12">
        <f t="shared" si="17"/>
        <v>1215</v>
      </c>
      <c r="AL348" s="1">
        <v>57</v>
      </c>
      <c r="AM348" s="1">
        <v>85</v>
      </c>
      <c r="AN348" s="6">
        <v>0.6705882352941176</v>
      </c>
      <c r="AO348" s="1">
        <v>42</v>
      </c>
      <c r="AP348" s="1">
        <v>85</v>
      </c>
      <c r="AQ348" s="6">
        <v>0.49411764705882355</v>
      </c>
      <c r="AR348" s="1">
        <v>39</v>
      </c>
      <c r="AS348" s="1">
        <v>85</v>
      </c>
      <c r="AT348" s="6">
        <v>0.45882352941176469</v>
      </c>
      <c r="AU348" s="1">
        <v>59</v>
      </c>
      <c r="AV348" s="1">
        <v>102</v>
      </c>
      <c r="AW348" s="6">
        <v>0.57843137254901966</v>
      </c>
      <c r="AX348" s="1">
        <v>65</v>
      </c>
      <c r="AY348" s="1">
        <v>103</v>
      </c>
      <c r="AZ348" s="6">
        <v>0.6310679611650486</v>
      </c>
      <c r="BA348" s="1">
        <v>50</v>
      </c>
      <c r="BB348" s="1">
        <v>102</v>
      </c>
      <c r="BC348" s="6">
        <v>0.49019607843137253</v>
      </c>
      <c r="BD348" s="1">
        <v>116</v>
      </c>
      <c r="BE348" s="1">
        <v>187</v>
      </c>
      <c r="BF348" s="6">
        <v>0.6203208556149733</v>
      </c>
      <c r="BG348" s="1">
        <v>107</v>
      </c>
      <c r="BH348" s="1">
        <v>188</v>
      </c>
      <c r="BI348" s="6">
        <v>0.56914893617021278</v>
      </c>
      <c r="BJ348" s="1">
        <v>89</v>
      </c>
      <c r="BK348" s="1">
        <v>187</v>
      </c>
      <c r="BL348" s="6">
        <v>0.47593582887700536</v>
      </c>
    </row>
    <row r="349" spans="1:64" x14ac:dyDescent="0.2">
      <c r="A349" s="2" t="s">
        <v>120</v>
      </c>
      <c r="B349" s="2" t="s">
        <v>623</v>
      </c>
      <c r="C349" s="2" t="s">
        <v>1413</v>
      </c>
      <c r="D349" s="2" t="s">
        <v>1414</v>
      </c>
      <c r="E349" s="2" t="str">
        <f t="shared" si="15"/>
        <v>Park Elementary School</v>
      </c>
      <c r="F349" s="2">
        <f>IFERROR(VLOOKUP(C349,'[1]2017'!$C$2:$N$1876,11,FALSE),"")</f>
        <v>198</v>
      </c>
      <c r="G349" s="2">
        <f>IFERROR(VLOOKUP(C349,'[1]2017'!$C$2:$N$1876,12,FALSE),"")</f>
        <v>372</v>
      </c>
      <c r="H349" s="2">
        <f t="shared" si="16"/>
        <v>0.532258064516129</v>
      </c>
      <c r="I349" s="6">
        <v>0.39622641509433965</v>
      </c>
      <c r="J349" s="12">
        <f t="shared" si="17"/>
        <v>909</v>
      </c>
      <c r="K349" s="1">
        <v>37</v>
      </c>
      <c r="L349" s="1">
        <v>55</v>
      </c>
      <c r="M349" s="6">
        <v>0.67272727272727273</v>
      </c>
      <c r="N349" s="1">
        <v>35</v>
      </c>
      <c r="O349" s="1">
        <v>55</v>
      </c>
      <c r="P349" s="6">
        <v>0.63636363636363635</v>
      </c>
      <c r="Q349" s="1">
        <v>32</v>
      </c>
      <c r="R349" s="1">
        <v>55</v>
      </c>
      <c r="S349" s="6">
        <v>0.58181818181818179</v>
      </c>
      <c r="T349" s="1">
        <v>30</v>
      </c>
      <c r="U349" s="1">
        <v>54</v>
      </c>
      <c r="V349" s="6">
        <v>0.55555555555555558</v>
      </c>
      <c r="W349" s="1">
        <v>33</v>
      </c>
      <c r="X349" s="1">
        <v>54</v>
      </c>
      <c r="Y349" s="6">
        <v>0.61111111111111116</v>
      </c>
      <c r="Z349" s="1">
        <v>27</v>
      </c>
      <c r="AA349" s="1">
        <v>54</v>
      </c>
      <c r="AB349" s="6">
        <v>0.5</v>
      </c>
      <c r="AC349" s="1">
        <v>33</v>
      </c>
      <c r="AD349" s="1">
        <v>55</v>
      </c>
      <c r="AE349" s="6">
        <v>0.6</v>
      </c>
      <c r="AF349" s="1">
        <v>30</v>
      </c>
      <c r="AG349" s="1">
        <v>55</v>
      </c>
      <c r="AH349" s="6">
        <v>0.54545454545454541</v>
      </c>
      <c r="AI349" s="1">
        <v>25</v>
      </c>
      <c r="AJ349" s="1">
        <v>55</v>
      </c>
      <c r="AK349" s="6">
        <v>0.45454545454545453</v>
      </c>
      <c r="BD349" s="1">
        <v>138</v>
      </c>
      <c r="BE349" s="1">
        <v>218</v>
      </c>
      <c r="BF349" s="6">
        <v>0.6330275229357798</v>
      </c>
      <c r="BG349" s="1">
        <v>126</v>
      </c>
      <c r="BH349" s="1">
        <v>218</v>
      </c>
      <c r="BI349" s="6">
        <v>0.57798165137614677</v>
      </c>
      <c r="BJ349" s="1">
        <v>105</v>
      </c>
      <c r="BK349" s="1">
        <v>217</v>
      </c>
      <c r="BL349" s="6">
        <v>0.4838709677419355</v>
      </c>
    </row>
    <row r="350" spans="1:64" hidden="1" x14ac:dyDescent="0.2">
      <c r="A350" s="2" t="s">
        <v>120</v>
      </c>
      <c r="B350" s="2" t="s">
        <v>623</v>
      </c>
      <c r="C350" s="2" t="s">
        <v>1415</v>
      </c>
      <c r="D350" s="2" t="s">
        <v>1416</v>
      </c>
      <c r="E350" s="2" t="str">
        <f t="shared" si="15"/>
        <v>zzzz</v>
      </c>
      <c r="F350" s="2">
        <f>IFERROR(VLOOKUP(C350,'[1]2017'!$C$2:$N$1876,11,FALSE),"")</f>
        <v>133</v>
      </c>
      <c r="G350" s="2">
        <f>IFERROR(VLOOKUP(C350,'[1]2017'!$C$2:$N$1876,12,FALSE),"")</f>
        <v>264</v>
      </c>
      <c r="H350" s="2">
        <f t="shared" si="16"/>
        <v>0.50378787878787878</v>
      </c>
      <c r="I350" s="6">
        <v>0.44444444444444442</v>
      </c>
      <c r="J350" s="12">
        <f t="shared" si="17"/>
        <v>825</v>
      </c>
      <c r="K350" s="1">
        <v>31</v>
      </c>
      <c r="L350" s="1">
        <v>40</v>
      </c>
      <c r="M350" s="6">
        <v>0.77500000000000002</v>
      </c>
      <c r="N350" s="1">
        <v>28</v>
      </c>
      <c r="O350" s="1">
        <v>40</v>
      </c>
      <c r="P350" s="6">
        <v>0.7</v>
      </c>
      <c r="Q350" s="1">
        <v>24</v>
      </c>
      <c r="R350" s="1">
        <v>40</v>
      </c>
      <c r="S350" s="6">
        <v>0.6</v>
      </c>
      <c r="T350" s="1">
        <v>32</v>
      </c>
      <c r="U350" s="1">
        <v>43</v>
      </c>
      <c r="V350" s="6">
        <v>0.7441860465116279</v>
      </c>
      <c r="W350" s="1">
        <v>41</v>
      </c>
      <c r="X350" s="1">
        <v>43</v>
      </c>
      <c r="Y350" s="6">
        <v>0.95348837209302328</v>
      </c>
      <c r="Z350" s="1">
        <v>32</v>
      </c>
      <c r="AA350" s="1">
        <v>43</v>
      </c>
      <c r="AB350" s="6">
        <v>0.7441860465116279</v>
      </c>
      <c r="AC350" s="1">
        <v>28</v>
      </c>
      <c r="AD350" s="1">
        <v>38</v>
      </c>
      <c r="AE350" s="6">
        <v>0.73684210526315785</v>
      </c>
      <c r="AF350" s="1">
        <v>22</v>
      </c>
      <c r="AG350" s="1">
        <v>38</v>
      </c>
      <c r="AH350" s="6">
        <v>0.57894736842105265</v>
      </c>
      <c r="AI350" s="1">
        <v>18</v>
      </c>
      <c r="AJ350" s="1">
        <v>38</v>
      </c>
      <c r="AK350" s="6">
        <v>0.47368421052631576</v>
      </c>
      <c r="BD350" s="1">
        <v>104</v>
      </c>
      <c r="BE350" s="1">
        <v>139</v>
      </c>
      <c r="BF350" s="6">
        <v>0.74820143884892087</v>
      </c>
      <c r="BG350" s="1">
        <v>101</v>
      </c>
      <c r="BH350" s="1">
        <v>139</v>
      </c>
      <c r="BI350" s="6">
        <v>0.72661870503597126</v>
      </c>
      <c r="BJ350" s="1">
        <v>82</v>
      </c>
      <c r="BK350" s="1">
        <v>139</v>
      </c>
      <c r="BL350" s="6">
        <v>0.58992805755395683</v>
      </c>
    </row>
    <row r="351" spans="1:64" hidden="1" x14ac:dyDescent="0.2">
      <c r="A351" s="2" t="s">
        <v>121</v>
      </c>
      <c r="B351" s="2" t="s">
        <v>122</v>
      </c>
      <c r="C351" s="2" t="s">
        <v>1417</v>
      </c>
      <c r="D351" s="2" t="s">
        <v>1418</v>
      </c>
      <c r="E351" s="2" t="str">
        <f t="shared" si="15"/>
        <v>zzzz</v>
      </c>
      <c r="F351" s="2">
        <f>IFERROR(VLOOKUP(C351,'[1]2017'!$C$2:$N$1876,11,FALSE),"")</f>
        <v>361</v>
      </c>
      <c r="G351" s="2">
        <f>IFERROR(VLOOKUP(C351,'[1]2017'!$C$2:$N$1876,12,FALSE),"")</f>
        <v>582</v>
      </c>
      <c r="H351" s="2">
        <f t="shared" si="16"/>
        <v>0.6202749140893471</v>
      </c>
      <c r="J351" s="12">
        <f t="shared" si="17"/>
        <v>1215</v>
      </c>
      <c r="AC351" s="1">
        <v>94</v>
      </c>
      <c r="AD351" s="1">
        <v>160</v>
      </c>
      <c r="AE351" s="6">
        <v>0.58750000000000002</v>
      </c>
      <c r="AF351" s="1">
        <v>83</v>
      </c>
      <c r="AG351" s="1">
        <v>162</v>
      </c>
      <c r="AH351" s="6">
        <v>0.51234567901234573</v>
      </c>
      <c r="AI351" s="1">
        <v>69</v>
      </c>
      <c r="AJ351" s="1">
        <v>159</v>
      </c>
      <c r="AK351" s="6">
        <v>0.43396226415094341</v>
      </c>
      <c r="AL351" s="1">
        <v>109</v>
      </c>
      <c r="AM351" s="1">
        <v>207</v>
      </c>
      <c r="AN351" s="6">
        <v>0.52657004830917875</v>
      </c>
      <c r="AO351" s="1">
        <v>69</v>
      </c>
      <c r="AP351" s="1">
        <v>209</v>
      </c>
      <c r="AQ351" s="6">
        <v>0.33014354066985646</v>
      </c>
      <c r="AR351" s="1">
        <v>66</v>
      </c>
      <c r="AS351" s="1">
        <v>207</v>
      </c>
      <c r="AT351" s="6">
        <v>0.3188405797101449</v>
      </c>
      <c r="AU351" s="1">
        <v>98</v>
      </c>
      <c r="AV351" s="1">
        <v>190</v>
      </c>
      <c r="AW351" s="6">
        <v>0.51578947368421058</v>
      </c>
      <c r="AX351" s="1">
        <v>98</v>
      </c>
      <c r="AY351" s="1">
        <v>190</v>
      </c>
      <c r="AZ351" s="6">
        <v>0.51578947368421058</v>
      </c>
      <c r="BA351" s="1">
        <v>76</v>
      </c>
      <c r="BB351" s="1">
        <v>190</v>
      </c>
      <c r="BC351" s="6">
        <v>0.4</v>
      </c>
      <c r="BD351" s="1">
        <v>301</v>
      </c>
      <c r="BE351" s="1">
        <v>557</v>
      </c>
      <c r="BF351" s="6">
        <v>0.54039497307001794</v>
      </c>
      <c r="BG351" s="1">
        <v>250</v>
      </c>
      <c r="BH351" s="1">
        <v>561</v>
      </c>
      <c r="BI351" s="6">
        <v>0.44563279857397503</v>
      </c>
      <c r="BJ351" s="1">
        <v>211</v>
      </c>
      <c r="BK351" s="1">
        <v>556</v>
      </c>
      <c r="BL351" s="6">
        <v>0.37949640287769787</v>
      </c>
    </row>
    <row r="352" spans="1:64" x14ac:dyDescent="0.2">
      <c r="A352" s="2" t="s">
        <v>121</v>
      </c>
      <c r="B352" s="2" t="s">
        <v>122</v>
      </c>
      <c r="C352" s="2" t="s">
        <v>1419</v>
      </c>
      <c r="D352" s="2" t="s">
        <v>1420</v>
      </c>
      <c r="E352" s="2" t="str">
        <f t="shared" si="15"/>
        <v>Northview Elementary School</v>
      </c>
      <c r="F352" s="2">
        <f>IFERROR(VLOOKUP(C352,'[1]2017'!$C$2:$N$1876,11,FALSE),"")</f>
        <v>443</v>
      </c>
      <c r="G352" s="2">
        <f>IFERROR(VLOOKUP(C352,'[1]2017'!$C$2:$N$1876,12,FALSE),"")</f>
        <v>687</v>
      </c>
      <c r="H352" s="2">
        <f t="shared" si="16"/>
        <v>0.64483260553129551</v>
      </c>
      <c r="I352" s="6">
        <v>0.51282051282051277</v>
      </c>
      <c r="J352" s="12">
        <f t="shared" si="17"/>
        <v>669</v>
      </c>
      <c r="K352" s="1">
        <v>115</v>
      </c>
      <c r="L352" s="1">
        <v>188</v>
      </c>
      <c r="M352" s="6">
        <v>0.61170212765957444</v>
      </c>
      <c r="N352" s="1">
        <v>97</v>
      </c>
      <c r="O352" s="1">
        <v>188</v>
      </c>
      <c r="P352" s="6">
        <v>0.51595744680851063</v>
      </c>
      <c r="Q352" s="1">
        <v>90</v>
      </c>
      <c r="R352" s="1">
        <v>187</v>
      </c>
      <c r="S352" s="6">
        <v>0.48128342245989303</v>
      </c>
      <c r="T352" s="1">
        <v>116</v>
      </c>
      <c r="U352" s="1">
        <v>181</v>
      </c>
      <c r="V352" s="6">
        <v>0.64088397790055252</v>
      </c>
      <c r="W352" s="1">
        <v>119</v>
      </c>
      <c r="X352" s="1">
        <v>181</v>
      </c>
      <c r="Y352" s="6">
        <v>0.65745856353591159</v>
      </c>
      <c r="Z352" s="1">
        <v>102</v>
      </c>
      <c r="AA352" s="1">
        <v>181</v>
      </c>
      <c r="AB352" s="6">
        <v>0.56353591160220995</v>
      </c>
      <c r="BD352" s="1">
        <v>347</v>
      </c>
      <c r="BE352" s="1">
        <v>526</v>
      </c>
      <c r="BF352" s="6">
        <v>0.65969581749049433</v>
      </c>
      <c r="BG352" s="1">
        <v>306</v>
      </c>
      <c r="BH352" s="1">
        <v>527</v>
      </c>
      <c r="BI352" s="6">
        <v>0.58064516129032262</v>
      </c>
      <c r="BJ352" s="1">
        <v>272</v>
      </c>
      <c r="BK352" s="1">
        <v>524</v>
      </c>
      <c r="BL352" s="6">
        <v>0.51908396946564883</v>
      </c>
    </row>
    <row r="353" spans="1:64" hidden="1" x14ac:dyDescent="0.2">
      <c r="A353" s="2" t="s">
        <v>123</v>
      </c>
      <c r="B353" s="2" t="s">
        <v>124</v>
      </c>
      <c r="C353" s="2" t="s">
        <v>1421</v>
      </c>
      <c r="D353" s="2" t="s">
        <v>1422</v>
      </c>
      <c r="E353" s="2" t="str">
        <f t="shared" si="15"/>
        <v>zzzz</v>
      </c>
      <c r="F353" s="2">
        <f>IFERROR(VLOOKUP(C353,'[1]2017'!$C$2:$N$1876,11,FALSE),"")</f>
        <v>412</v>
      </c>
      <c r="G353" s="2">
        <f>IFERROR(VLOOKUP(C353,'[1]2017'!$C$2:$N$1876,12,FALSE),"")</f>
        <v>510</v>
      </c>
      <c r="H353" s="2">
        <f t="shared" si="16"/>
        <v>0.80784313725490198</v>
      </c>
      <c r="J353" s="12">
        <f t="shared" si="17"/>
        <v>1215</v>
      </c>
      <c r="T353" s="1">
        <v>108</v>
      </c>
      <c r="U353" s="1">
        <v>259</v>
      </c>
      <c r="V353" s="6">
        <v>0.41698841698841699</v>
      </c>
      <c r="W353" s="1">
        <v>115</v>
      </c>
      <c r="X353" s="1">
        <v>261</v>
      </c>
      <c r="Y353" s="6">
        <v>0.44061302681992337</v>
      </c>
      <c r="Z353" s="1">
        <v>81</v>
      </c>
      <c r="AA353" s="1">
        <v>259</v>
      </c>
      <c r="AB353" s="6">
        <v>0.31274131274131273</v>
      </c>
      <c r="AC353" s="1">
        <v>111</v>
      </c>
      <c r="AD353" s="1">
        <v>217</v>
      </c>
      <c r="AE353" s="6">
        <v>0.51152073732718895</v>
      </c>
      <c r="AF353" s="1">
        <v>85</v>
      </c>
      <c r="AG353" s="1">
        <v>217</v>
      </c>
      <c r="AH353" s="6">
        <v>0.39170506912442399</v>
      </c>
      <c r="AI353" s="1">
        <v>74</v>
      </c>
      <c r="AJ353" s="1">
        <v>216</v>
      </c>
      <c r="AK353" s="6">
        <v>0.34259259259259262</v>
      </c>
      <c r="BD353" s="1">
        <v>219</v>
      </c>
      <c r="BE353" s="1">
        <v>476</v>
      </c>
      <c r="BF353" s="6">
        <v>0.46008403361344535</v>
      </c>
      <c r="BG353" s="1">
        <v>200</v>
      </c>
      <c r="BH353" s="1">
        <v>478</v>
      </c>
      <c r="BI353" s="6">
        <v>0.41841004184100417</v>
      </c>
      <c r="BJ353" s="1">
        <v>155</v>
      </c>
      <c r="BK353" s="1">
        <v>475</v>
      </c>
      <c r="BL353" s="6">
        <v>0.32631578947368423</v>
      </c>
    </row>
    <row r="354" spans="1:64" hidden="1" x14ac:dyDescent="0.2">
      <c r="A354" s="2" t="s">
        <v>123</v>
      </c>
      <c r="B354" s="2" t="s">
        <v>124</v>
      </c>
      <c r="C354" s="2" t="s">
        <v>1423</v>
      </c>
      <c r="D354" s="2" t="s">
        <v>1424</v>
      </c>
      <c r="E354" s="2" t="str">
        <f t="shared" si="15"/>
        <v>zzzz</v>
      </c>
      <c r="F354" s="2">
        <f>IFERROR(VLOOKUP(C354,'[1]2017'!$C$2:$N$1876,11,FALSE),"")</f>
        <v>365</v>
      </c>
      <c r="G354" s="2">
        <f>IFERROR(VLOOKUP(C354,'[1]2017'!$C$2:$N$1876,12,FALSE),"")</f>
        <v>503</v>
      </c>
      <c r="H354" s="2">
        <f t="shared" si="16"/>
        <v>0.72564612326043743</v>
      </c>
      <c r="J354" s="12">
        <f t="shared" si="17"/>
        <v>1215</v>
      </c>
      <c r="AL354" s="1">
        <v>86</v>
      </c>
      <c r="AM354" s="1">
        <v>241</v>
      </c>
      <c r="AN354" s="6">
        <v>0.35684647302904565</v>
      </c>
      <c r="AO354" s="1">
        <v>67</v>
      </c>
      <c r="AP354" s="1">
        <v>251</v>
      </c>
      <c r="AQ354" s="6">
        <v>0.26693227091633465</v>
      </c>
      <c r="AR354" s="1">
        <v>53</v>
      </c>
      <c r="AS354" s="1">
        <v>238</v>
      </c>
      <c r="AT354" s="6">
        <v>0.22268907563025211</v>
      </c>
      <c r="AU354" s="1">
        <v>99</v>
      </c>
      <c r="AV354" s="1">
        <v>228</v>
      </c>
      <c r="AW354" s="6">
        <v>0.43421052631578949</v>
      </c>
      <c r="AX354" s="1">
        <v>84</v>
      </c>
      <c r="AY354" s="1">
        <v>232</v>
      </c>
      <c r="AZ354" s="6">
        <v>0.36206896551724138</v>
      </c>
      <c r="BA354" s="1">
        <v>69</v>
      </c>
      <c r="BB354" s="1">
        <v>224</v>
      </c>
      <c r="BC354" s="6">
        <v>0.3080357142857143</v>
      </c>
      <c r="BD354" s="1">
        <v>185</v>
      </c>
      <c r="BE354" s="1">
        <v>469</v>
      </c>
      <c r="BF354" s="6">
        <v>0.39445628997867804</v>
      </c>
      <c r="BG354" s="1">
        <v>151</v>
      </c>
      <c r="BH354" s="1">
        <v>483</v>
      </c>
      <c r="BI354" s="6">
        <v>0.31262939958592134</v>
      </c>
      <c r="BJ354" s="1">
        <v>122</v>
      </c>
      <c r="BK354" s="1">
        <v>462</v>
      </c>
      <c r="BL354" s="6">
        <v>0.26406926406926406</v>
      </c>
    </row>
    <row r="355" spans="1:64" x14ac:dyDescent="0.2">
      <c r="A355" s="2" t="s">
        <v>123</v>
      </c>
      <c r="B355" s="2" t="s">
        <v>124</v>
      </c>
      <c r="C355" s="2" t="s">
        <v>1425</v>
      </c>
      <c r="D355" s="2" t="s">
        <v>1426</v>
      </c>
      <c r="E355" s="2" t="str">
        <f t="shared" si="15"/>
        <v>Allen Elementary School</v>
      </c>
      <c r="F355" s="2">
        <f>IFERROR(VLOOKUP(C355,'[1]2017'!$C$2:$N$1876,11,FALSE),"")</f>
        <v>326</v>
      </c>
      <c r="G355" s="2">
        <f>IFERROR(VLOOKUP(C355,'[1]2017'!$C$2:$N$1876,12,FALSE),"")</f>
        <v>353</v>
      </c>
      <c r="H355" s="2">
        <f t="shared" si="16"/>
        <v>0.92351274787535409</v>
      </c>
      <c r="I355" s="6">
        <v>0.20987654320987653</v>
      </c>
      <c r="J355" s="12">
        <f t="shared" si="17"/>
        <v>1127</v>
      </c>
      <c r="K355" s="1">
        <v>26</v>
      </c>
      <c r="L355" s="1">
        <v>75</v>
      </c>
      <c r="M355" s="6">
        <v>0.34666666666666668</v>
      </c>
      <c r="N355" s="1">
        <v>28</v>
      </c>
      <c r="O355" s="1">
        <v>77</v>
      </c>
      <c r="P355" s="6">
        <v>0.36363636363636365</v>
      </c>
      <c r="Q355" s="1">
        <v>19</v>
      </c>
      <c r="R355" s="1">
        <v>75</v>
      </c>
      <c r="S355" s="6">
        <v>0.25333333333333335</v>
      </c>
      <c r="BD355" s="1">
        <v>58</v>
      </c>
      <c r="BE355" s="1">
        <v>156</v>
      </c>
      <c r="BF355" s="6">
        <v>0.37179487179487181</v>
      </c>
      <c r="BG355" s="1">
        <v>48</v>
      </c>
      <c r="BH355" s="1">
        <v>161</v>
      </c>
      <c r="BI355" s="6">
        <v>0.29813664596273293</v>
      </c>
      <c r="BJ355" s="1">
        <v>36</v>
      </c>
      <c r="BK355" s="1">
        <v>156</v>
      </c>
      <c r="BL355" s="6">
        <v>0.23076923076923078</v>
      </c>
    </row>
    <row r="356" spans="1:64" hidden="1" x14ac:dyDescent="0.2">
      <c r="A356" s="2" t="s">
        <v>123</v>
      </c>
      <c r="B356" s="2" t="s">
        <v>124</v>
      </c>
      <c r="C356" s="2" t="s">
        <v>1427</v>
      </c>
      <c r="D356" s="2" t="s">
        <v>1428</v>
      </c>
      <c r="E356" s="2" t="str">
        <f t="shared" si="15"/>
        <v>zzzz</v>
      </c>
      <c r="F356" s="2">
        <f>IFERROR(VLOOKUP(C356,'[1]2017'!$C$2:$N$1876,11,FALSE),"")</f>
        <v>344</v>
      </c>
      <c r="G356" s="2">
        <f>IFERROR(VLOOKUP(C356,'[1]2017'!$C$2:$N$1876,12,FALSE),"")</f>
        <v>425</v>
      </c>
      <c r="H356" s="2">
        <f t="shared" si="16"/>
        <v>0.80941176470588239</v>
      </c>
      <c r="I356" s="6">
        <v>0.5</v>
      </c>
      <c r="J356" s="12">
        <f t="shared" si="17"/>
        <v>691</v>
      </c>
      <c r="K356" s="1">
        <v>38</v>
      </c>
      <c r="L356" s="1">
        <v>80</v>
      </c>
      <c r="M356" s="6">
        <v>0.47499999999999998</v>
      </c>
      <c r="N356" s="1">
        <v>38</v>
      </c>
      <c r="O356" s="1">
        <v>84</v>
      </c>
      <c r="P356" s="6">
        <v>0.45238095238095238</v>
      </c>
      <c r="Q356" s="1">
        <v>30</v>
      </c>
      <c r="R356" s="1">
        <v>80</v>
      </c>
      <c r="S356" s="6">
        <v>0.375</v>
      </c>
      <c r="BD356" s="1">
        <v>85</v>
      </c>
      <c r="BE356" s="1">
        <v>158</v>
      </c>
      <c r="BF356" s="6">
        <v>0.53797468354430378</v>
      </c>
      <c r="BG356" s="1">
        <v>82</v>
      </c>
      <c r="BH356" s="1">
        <v>163</v>
      </c>
      <c r="BI356" s="6">
        <v>0.50306748466257667</v>
      </c>
      <c r="BJ356" s="1">
        <v>69</v>
      </c>
      <c r="BK356" s="1">
        <v>158</v>
      </c>
      <c r="BL356" s="6">
        <v>0.43670886075949367</v>
      </c>
    </row>
    <row r="357" spans="1:64" x14ac:dyDescent="0.2">
      <c r="A357" s="2" t="s">
        <v>123</v>
      </c>
      <c r="B357" s="2" t="s">
        <v>124</v>
      </c>
      <c r="C357" s="2" t="s">
        <v>1429</v>
      </c>
      <c r="D357" s="2" t="s">
        <v>1305</v>
      </c>
      <c r="E357" s="2" t="str">
        <f t="shared" si="15"/>
        <v>Riverview Elementary School</v>
      </c>
      <c r="F357" s="2">
        <f>IFERROR(VLOOKUP(C357,'[1]2017'!$C$2:$N$1876,11,FALSE),"")</f>
        <v>239</v>
      </c>
      <c r="G357" s="2">
        <f>IFERROR(VLOOKUP(C357,'[1]2017'!$C$2:$N$1876,12,FALSE),"")</f>
        <v>356</v>
      </c>
      <c r="H357" s="2">
        <f t="shared" si="16"/>
        <v>0.6713483146067416</v>
      </c>
      <c r="I357" s="6">
        <v>0.42028985507246375</v>
      </c>
      <c r="J357" s="12">
        <f t="shared" si="17"/>
        <v>864</v>
      </c>
      <c r="K357" s="1">
        <v>42</v>
      </c>
      <c r="L357" s="1">
        <v>72</v>
      </c>
      <c r="M357" s="6">
        <v>0.58333333333333337</v>
      </c>
      <c r="N357" s="1">
        <v>42</v>
      </c>
      <c r="O357" s="1">
        <v>73</v>
      </c>
      <c r="P357" s="6">
        <v>0.57534246575342463</v>
      </c>
      <c r="Q357" s="1">
        <v>36</v>
      </c>
      <c r="R357" s="1">
        <v>72</v>
      </c>
      <c r="S357" s="6">
        <v>0.5</v>
      </c>
      <c r="BD357" s="1">
        <v>88</v>
      </c>
      <c r="BE357" s="1">
        <v>141</v>
      </c>
      <c r="BF357" s="6">
        <v>0.62411347517730498</v>
      </c>
      <c r="BG357" s="1">
        <v>75</v>
      </c>
      <c r="BH357" s="1">
        <v>147</v>
      </c>
      <c r="BI357" s="6">
        <v>0.51020408163265307</v>
      </c>
      <c r="BJ357" s="1">
        <v>65</v>
      </c>
      <c r="BK357" s="1">
        <v>141</v>
      </c>
      <c r="BL357" s="6">
        <v>0.46099290780141844</v>
      </c>
    </row>
    <row r="358" spans="1:64" hidden="1" x14ac:dyDescent="0.2">
      <c r="A358" s="2" t="s">
        <v>123</v>
      </c>
      <c r="B358" s="2" t="s">
        <v>124</v>
      </c>
      <c r="C358" s="2" t="s">
        <v>1430</v>
      </c>
      <c r="D358" s="2" t="s">
        <v>1431</v>
      </c>
      <c r="E358" s="2" t="str">
        <f t="shared" si="15"/>
        <v>zzzz</v>
      </c>
      <c r="F358" s="2">
        <f>IFERROR(VLOOKUP(C358,'[1]2017'!$C$2:$N$1876,11,FALSE),"")</f>
        <v>299</v>
      </c>
      <c r="G358" s="2">
        <f>IFERROR(VLOOKUP(C358,'[1]2017'!$C$2:$N$1876,12,FALSE),"")</f>
        <v>348</v>
      </c>
      <c r="H358" s="2">
        <f t="shared" si="16"/>
        <v>0.85919540229885061</v>
      </c>
      <c r="I358" s="6">
        <v>0.2857142857142857</v>
      </c>
      <c r="J358" s="12">
        <f t="shared" si="17"/>
        <v>1058</v>
      </c>
      <c r="K358" s="1">
        <v>22</v>
      </c>
      <c r="L358" s="1">
        <v>72</v>
      </c>
      <c r="M358" s="6">
        <v>0.30555555555555558</v>
      </c>
      <c r="N358" s="1">
        <v>24</v>
      </c>
      <c r="O358" s="1">
        <v>73</v>
      </c>
      <c r="P358" s="6">
        <v>0.32876712328767121</v>
      </c>
      <c r="Q358" s="1">
        <v>20</v>
      </c>
      <c r="R358" s="1">
        <v>72</v>
      </c>
      <c r="S358" s="6">
        <v>0.27777777777777779</v>
      </c>
      <c r="BD358" s="1">
        <v>47</v>
      </c>
      <c r="BE358" s="1">
        <v>121</v>
      </c>
      <c r="BF358" s="6">
        <v>0.38842975206611569</v>
      </c>
      <c r="BG358" s="1">
        <v>42</v>
      </c>
      <c r="BH358" s="1">
        <v>125</v>
      </c>
      <c r="BI358" s="6">
        <v>0.33600000000000002</v>
      </c>
      <c r="BJ358" s="1">
        <v>34</v>
      </c>
      <c r="BK358" s="1">
        <v>121</v>
      </c>
      <c r="BL358" s="6">
        <v>0.28099173553719009</v>
      </c>
    </row>
    <row r="359" spans="1:64" x14ac:dyDescent="0.2">
      <c r="A359" s="2" t="s">
        <v>125</v>
      </c>
      <c r="B359" s="2" t="s">
        <v>126</v>
      </c>
      <c r="C359" s="2" t="s">
        <v>1432</v>
      </c>
      <c r="D359" s="2" t="s">
        <v>1433</v>
      </c>
      <c r="E359" s="2" t="str">
        <f t="shared" si="15"/>
        <v>Bloomfield Elementary School</v>
      </c>
      <c r="F359" s="2">
        <f>IFERROR(VLOOKUP(C359,'[1]2017'!$C$2:$N$1876,11,FALSE),"")</f>
        <v>206</v>
      </c>
      <c r="G359" s="2">
        <f>IFERROR(VLOOKUP(C359,'[1]2017'!$C$2:$N$1876,12,FALSE),"")</f>
        <v>457</v>
      </c>
      <c r="H359" s="2">
        <f t="shared" si="16"/>
        <v>0.45076586433260396</v>
      </c>
      <c r="I359" s="6">
        <v>0.56716417910447758</v>
      </c>
      <c r="J359" s="12">
        <f t="shared" si="17"/>
        <v>552</v>
      </c>
      <c r="K359" s="1">
        <v>53</v>
      </c>
      <c r="L359" s="1">
        <v>71</v>
      </c>
      <c r="M359" s="6">
        <v>0.74647887323943662</v>
      </c>
      <c r="N359" s="1">
        <v>51</v>
      </c>
      <c r="O359" s="1">
        <v>70</v>
      </c>
      <c r="P359" s="6">
        <v>0.72857142857142854</v>
      </c>
      <c r="Q359" s="1">
        <v>48</v>
      </c>
      <c r="R359" s="1">
        <v>70</v>
      </c>
      <c r="S359" s="6">
        <v>0.68571428571428572</v>
      </c>
      <c r="T359" s="1">
        <v>46</v>
      </c>
      <c r="U359" s="1">
        <v>71</v>
      </c>
      <c r="V359" s="6">
        <v>0.647887323943662</v>
      </c>
      <c r="W359" s="1">
        <v>27</v>
      </c>
      <c r="X359" s="1">
        <v>71</v>
      </c>
      <c r="Y359" s="6">
        <v>0.38028169014084506</v>
      </c>
      <c r="Z359" s="1">
        <v>22</v>
      </c>
      <c r="AA359" s="1">
        <v>71</v>
      </c>
      <c r="AB359" s="6">
        <v>0.30985915492957744</v>
      </c>
      <c r="AC359" s="1">
        <v>39</v>
      </c>
      <c r="AD359" s="1">
        <v>59</v>
      </c>
      <c r="AE359" s="6">
        <v>0.66101694915254239</v>
      </c>
      <c r="AF359" s="1">
        <v>42</v>
      </c>
      <c r="AG359" s="1">
        <v>61</v>
      </c>
      <c r="AH359" s="6">
        <v>0.68852459016393441</v>
      </c>
      <c r="AI359" s="1">
        <v>35</v>
      </c>
      <c r="AJ359" s="1">
        <v>59</v>
      </c>
      <c r="AK359" s="6">
        <v>0.59322033898305082</v>
      </c>
      <c r="BD359" s="1">
        <v>188</v>
      </c>
      <c r="BE359" s="1">
        <v>268</v>
      </c>
      <c r="BF359" s="6">
        <v>0.70149253731343286</v>
      </c>
      <c r="BG359" s="1">
        <v>158</v>
      </c>
      <c r="BH359" s="1">
        <v>269</v>
      </c>
      <c r="BI359" s="6">
        <v>0.58736059479553904</v>
      </c>
      <c r="BJ359" s="1">
        <v>143</v>
      </c>
      <c r="BK359" s="1">
        <v>267</v>
      </c>
      <c r="BL359" s="6">
        <v>0.53558052434456926</v>
      </c>
    </row>
    <row r="360" spans="1:64" hidden="1" x14ac:dyDescent="0.2">
      <c r="A360" s="2" t="s">
        <v>125</v>
      </c>
      <c r="B360" s="2" t="s">
        <v>126</v>
      </c>
      <c r="C360" s="2" t="s">
        <v>1434</v>
      </c>
      <c r="D360" s="2" t="s">
        <v>1435</v>
      </c>
      <c r="E360" s="2" t="str">
        <f t="shared" si="15"/>
        <v>zzzz</v>
      </c>
      <c r="F360" s="2">
        <f>IFERROR(VLOOKUP(C360,'[1]2017'!$C$2:$N$1876,11,FALSE),"")</f>
        <v>143</v>
      </c>
      <c r="G360" s="2">
        <f>IFERROR(VLOOKUP(C360,'[1]2017'!$C$2:$N$1876,12,FALSE),"")</f>
        <v>382</v>
      </c>
      <c r="H360" s="2">
        <f t="shared" si="16"/>
        <v>0.37434554973821987</v>
      </c>
      <c r="J360" s="12">
        <f t="shared" si="17"/>
        <v>1215</v>
      </c>
      <c r="AL360" s="1">
        <v>47</v>
      </c>
      <c r="AM360" s="1">
        <v>74</v>
      </c>
      <c r="AN360" s="6">
        <v>0.63513513513513509</v>
      </c>
      <c r="AO360" s="1">
        <v>49</v>
      </c>
      <c r="AP360" s="1">
        <v>74</v>
      </c>
      <c r="AQ360" s="6">
        <v>0.66216216216216217</v>
      </c>
      <c r="AR360" s="1">
        <v>41</v>
      </c>
      <c r="AS360" s="1">
        <v>74</v>
      </c>
      <c r="AT360" s="6">
        <v>0.55405405405405406</v>
      </c>
      <c r="AU360" s="1">
        <v>40</v>
      </c>
      <c r="AV360" s="1">
        <v>59</v>
      </c>
      <c r="AW360" s="6">
        <v>0.67796610169491522</v>
      </c>
      <c r="AX360" s="1">
        <v>42</v>
      </c>
      <c r="AY360" s="1">
        <v>59</v>
      </c>
      <c r="AZ360" s="6">
        <v>0.71186440677966101</v>
      </c>
      <c r="BA360" s="1">
        <v>34</v>
      </c>
      <c r="BB360" s="1">
        <v>59</v>
      </c>
      <c r="BC360" s="6">
        <v>0.57627118644067798</v>
      </c>
      <c r="BD360" s="1">
        <v>87</v>
      </c>
      <c r="BE360" s="1">
        <v>133</v>
      </c>
      <c r="BF360" s="6">
        <v>0.65413533834586468</v>
      </c>
      <c r="BG360" s="1">
        <v>91</v>
      </c>
      <c r="BH360" s="1">
        <v>133</v>
      </c>
      <c r="BI360" s="6">
        <v>0.68421052631578949</v>
      </c>
      <c r="BJ360" s="1">
        <v>75</v>
      </c>
      <c r="BK360" s="1">
        <v>133</v>
      </c>
      <c r="BL360" s="6">
        <v>0.56390977443609025</v>
      </c>
    </row>
    <row r="361" spans="1:64" x14ac:dyDescent="0.2">
      <c r="A361" s="2" t="s">
        <v>127</v>
      </c>
      <c r="B361" s="2" t="s">
        <v>128</v>
      </c>
      <c r="C361" s="2" t="s">
        <v>1436</v>
      </c>
      <c r="D361" s="2" t="s">
        <v>1437</v>
      </c>
      <c r="E361" s="2" t="str">
        <f t="shared" si="15"/>
        <v>Eastern Greene Elementary School</v>
      </c>
      <c r="F361" s="2">
        <f>IFERROR(VLOOKUP(C361,'[1]2017'!$C$2:$N$1876,11,FALSE),"")</f>
        <v>237</v>
      </c>
      <c r="G361" s="2">
        <f>IFERROR(VLOOKUP(C361,'[1]2017'!$C$2:$N$1876,12,FALSE),"")</f>
        <v>484</v>
      </c>
      <c r="H361" s="2">
        <f t="shared" si="16"/>
        <v>0.48966942148760328</v>
      </c>
      <c r="I361" s="6">
        <v>0.67105263157894735</v>
      </c>
      <c r="J361" s="12">
        <f t="shared" si="17"/>
        <v>318</v>
      </c>
      <c r="K361" s="1">
        <v>50</v>
      </c>
      <c r="L361" s="1">
        <v>85</v>
      </c>
      <c r="M361" s="6">
        <v>0.58823529411764708</v>
      </c>
      <c r="N361" s="1">
        <v>52</v>
      </c>
      <c r="O361" s="1">
        <v>85</v>
      </c>
      <c r="P361" s="6">
        <v>0.61176470588235299</v>
      </c>
      <c r="Q361" s="1">
        <v>42</v>
      </c>
      <c r="R361" s="1">
        <v>85</v>
      </c>
      <c r="S361" s="6">
        <v>0.49411764705882355</v>
      </c>
      <c r="BD361" s="1">
        <v>106</v>
      </c>
      <c r="BE361" s="1">
        <v>161</v>
      </c>
      <c r="BF361" s="6">
        <v>0.65838509316770188</v>
      </c>
      <c r="BG361" s="1">
        <v>105</v>
      </c>
      <c r="BH361" s="1">
        <v>161</v>
      </c>
      <c r="BI361" s="6">
        <v>0.65217391304347827</v>
      </c>
      <c r="BJ361" s="1">
        <v>93</v>
      </c>
      <c r="BK361" s="1">
        <v>161</v>
      </c>
      <c r="BL361" s="6">
        <v>0.57763975155279501</v>
      </c>
    </row>
    <row r="362" spans="1:64" hidden="1" x14ac:dyDescent="0.2">
      <c r="A362" s="2" t="s">
        <v>127</v>
      </c>
      <c r="B362" s="2" t="s">
        <v>128</v>
      </c>
      <c r="C362" s="2" t="s">
        <v>1438</v>
      </c>
      <c r="D362" s="2" t="s">
        <v>1439</v>
      </c>
      <c r="E362" s="2" t="str">
        <f t="shared" si="15"/>
        <v>zzzz</v>
      </c>
      <c r="F362" s="2">
        <f>IFERROR(VLOOKUP(C362,'[1]2017'!$C$2:$N$1876,11,FALSE),"")</f>
        <v>156</v>
      </c>
      <c r="G362" s="2">
        <f>IFERROR(VLOOKUP(C362,'[1]2017'!$C$2:$N$1876,12,FALSE),"")</f>
        <v>369</v>
      </c>
      <c r="H362" s="2">
        <f t="shared" si="16"/>
        <v>0.42276422764227645</v>
      </c>
      <c r="J362" s="12">
        <f t="shared" si="17"/>
        <v>1215</v>
      </c>
      <c r="T362" s="1">
        <v>41</v>
      </c>
      <c r="U362" s="1">
        <v>78</v>
      </c>
      <c r="V362" s="6">
        <v>0.52564102564102566</v>
      </c>
      <c r="W362" s="1">
        <v>53</v>
      </c>
      <c r="X362" s="1">
        <v>78</v>
      </c>
      <c r="Y362" s="6">
        <v>0.67948717948717952</v>
      </c>
      <c r="Z362" s="1">
        <v>33</v>
      </c>
      <c r="AA362" s="1">
        <v>78</v>
      </c>
      <c r="AB362" s="6">
        <v>0.42307692307692307</v>
      </c>
      <c r="AC362" s="1">
        <v>56</v>
      </c>
      <c r="AD362" s="1">
        <v>71</v>
      </c>
      <c r="AE362" s="6">
        <v>0.78873239436619713</v>
      </c>
      <c r="AF362" s="1">
        <v>52</v>
      </c>
      <c r="AG362" s="1">
        <v>71</v>
      </c>
      <c r="AH362" s="6">
        <v>0.73239436619718312</v>
      </c>
      <c r="AI362" s="1">
        <v>47</v>
      </c>
      <c r="AJ362" s="1">
        <v>71</v>
      </c>
      <c r="AK362" s="6">
        <v>0.6619718309859155</v>
      </c>
      <c r="AL362" s="1">
        <v>67</v>
      </c>
      <c r="AM362" s="1">
        <v>94</v>
      </c>
      <c r="AN362" s="6">
        <v>0.71276595744680848</v>
      </c>
      <c r="AO362" s="1">
        <v>67</v>
      </c>
      <c r="AP362" s="1">
        <v>94</v>
      </c>
      <c r="AQ362" s="6">
        <v>0.71276595744680848</v>
      </c>
      <c r="AR362" s="1">
        <v>59</v>
      </c>
      <c r="AS362" s="1">
        <v>94</v>
      </c>
      <c r="AT362" s="6">
        <v>0.62765957446808507</v>
      </c>
      <c r="AU362" s="1">
        <v>57</v>
      </c>
      <c r="AV362" s="1">
        <v>103</v>
      </c>
      <c r="AW362" s="6">
        <v>0.55339805825242716</v>
      </c>
      <c r="AX362" s="1">
        <v>55</v>
      </c>
      <c r="AY362" s="1">
        <v>103</v>
      </c>
      <c r="AZ362" s="6">
        <v>0.53398058252427183</v>
      </c>
      <c r="BA362" s="1">
        <v>44</v>
      </c>
      <c r="BB362" s="1">
        <v>103</v>
      </c>
      <c r="BC362" s="6">
        <v>0.42718446601941745</v>
      </c>
      <c r="BD362" s="1">
        <v>221</v>
      </c>
      <c r="BE362" s="1">
        <v>346</v>
      </c>
      <c r="BF362" s="6">
        <v>0.63872832369942201</v>
      </c>
      <c r="BG362" s="1">
        <v>227</v>
      </c>
      <c r="BH362" s="1">
        <v>346</v>
      </c>
      <c r="BI362" s="6">
        <v>0.65606936416184969</v>
      </c>
      <c r="BJ362" s="1">
        <v>183</v>
      </c>
      <c r="BK362" s="1">
        <v>346</v>
      </c>
      <c r="BL362" s="6">
        <v>0.52890173410404628</v>
      </c>
    </row>
    <row r="363" spans="1:64" hidden="1" x14ac:dyDescent="0.2">
      <c r="A363" s="2" t="s">
        <v>129</v>
      </c>
      <c r="B363" s="2" t="s">
        <v>624</v>
      </c>
      <c r="C363" s="2" t="s">
        <v>1440</v>
      </c>
      <c r="D363" s="2" t="s">
        <v>1441</v>
      </c>
      <c r="E363" s="2" t="str">
        <f t="shared" si="15"/>
        <v>zzzz</v>
      </c>
      <c r="F363" s="2">
        <f>IFERROR(VLOOKUP(C363,'[1]2017'!$C$2:$N$1876,11,FALSE),"")</f>
        <v>140</v>
      </c>
      <c r="G363" s="2">
        <f>IFERROR(VLOOKUP(C363,'[1]2017'!$C$2:$N$1876,12,FALSE),"")</f>
        <v>348</v>
      </c>
      <c r="H363" s="2">
        <f t="shared" si="16"/>
        <v>0.40229885057471265</v>
      </c>
      <c r="J363" s="12">
        <f t="shared" si="17"/>
        <v>1215</v>
      </c>
      <c r="AC363" s="1">
        <v>84</v>
      </c>
      <c r="AD363" s="1">
        <v>111</v>
      </c>
      <c r="AE363" s="6">
        <v>0.7567567567567568</v>
      </c>
      <c r="AF363" s="1">
        <v>70</v>
      </c>
      <c r="AG363" s="1">
        <v>111</v>
      </c>
      <c r="AH363" s="6">
        <v>0.63063063063063063</v>
      </c>
      <c r="AI363" s="1">
        <v>66</v>
      </c>
      <c r="AJ363" s="1">
        <v>111</v>
      </c>
      <c r="AK363" s="6">
        <v>0.59459459459459463</v>
      </c>
      <c r="AL363" s="1">
        <v>58</v>
      </c>
      <c r="AM363" s="1">
        <v>114</v>
      </c>
      <c r="AN363" s="6">
        <v>0.50877192982456143</v>
      </c>
      <c r="AO363" s="1">
        <v>46</v>
      </c>
      <c r="AP363" s="1">
        <v>114</v>
      </c>
      <c r="AQ363" s="6">
        <v>0.40350877192982454</v>
      </c>
      <c r="AR363" s="1">
        <v>39</v>
      </c>
      <c r="AS363" s="1">
        <v>114</v>
      </c>
      <c r="AT363" s="6">
        <v>0.34210526315789475</v>
      </c>
      <c r="AU363" s="1">
        <v>71</v>
      </c>
      <c r="AV363" s="1">
        <v>121</v>
      </c>
      <c r="AW363" s="6">
        <v>0.58677685950413228</v>
      </c>
      <c r="AX363" s="1">
        <v>69</v>
      </c>
      <c r="AY363" s="1">
        <v>121</v>
      </c>
      <c r="AZ363" s="6">
        <v>0.57024793388429751</v>
      </c>
      <c r="BA363" s="1">
        <v>59</v>
      </c>
      <c r="BB363" s="1">
        <v>121</v>
      </c>
      <c r="BC363" s="6">
        <v>0.48760330578512395</v>
      </c>
      <c r="BD363" s="1">
        <v>213</v>
      </c>
      <c r="BE363" s="1">
        <v>346</v>
      </c>
      <c r="BF363" s="6">
        <v>0.61560693641618502</v>
      </c>
      <c r="BG363" s="1">
        <v>185</v>
      </c>
      <c r="BH363" s="1">
        <v>346</v>
      </c>
      <c r="BI363" s="6">
        <v>0.53468208092485547</v>
      </c>
      <c r="BJ363" s="1">
        <v>164</v>
      </c>
      <c r="BK363" s="1">
        <v>346</v>
      </c>
      <c r="BL363" s="6">
        <v>0.47398843930635837</v>
      </c>
    </row>
    <row r="364" spans="1:64" x14ac:dyDescent="0.2">
      <c r="A364" s="2" t="s">
        <v>129</v>
      </c>
      <c r="B364" s="2" t="s">
        <v>624</v>
      </c>
      <c r="C364" s="2" t="s">
        <v>1442</v>
      </c>
      <c r="D364" s="2" t="s">
        <v>1443</v>
      </c>
      <c r="E364" s="2" t="str">
        <f t="shared" si="15"/>
        <v>Linton-Stockton Elementary</v>
      </c>
      <c r="F364" s="2">
        <f>IFERROR(VLOOKUP(C364,'[1]2017'!$C$2:$N$1876,11,FALSE),"")</f>
        <v>347</v>
      </c>
      <c r="G364" s="2">
        <f>IFERROR(VLOOKUP(C364,'[1]2017'!$C$2:$N$1876,12,FALSE),"")</f>
        <v>704</v>
      </c>
      <c r="H364" s="2">
        <f t="shared" si="16"/>
        <v>0.49289772727272729</v>
      </c>
      <c r="I364" s="6">
        <v>0.72448979591836737</v>
      </c>
      <c r="J364" s="12">
        <f t="shared" si="17"/>
        <v>217</v>
      </c>
      <c r="K364" s="1">
        <v>61</v>
      </c>
      <c r="L364" s="1">
        <v>100</v>
      </c>
      <c r="M364" s="6">
        <v>0.61</v>
      </c>
      <c r="N364" s="1">
        <v>65</v>
      </c>
      <c r="O364" s="1">
        <v>100</v>
      </c>
      <c r="P364" s="6">
        <v>0.65</v>
      </c>
      <c r="Q364" s="1">
        <v>48</v>
      </c>
      <c r="R364" s="1">
        <v>100</v>
      </c>
      <c r="S364" s="6">
        <v>0.48</v>
      </c>
      <c r="T364" s="1">
        <v>75</v>
      </c>
      <c r="U364" s="1">
        <v>126</v>
      </c>
      <c r="V364" s="6">
        <v>0.59523809523809523</v>
      </c>
      <c r="W364" s="1">
        <v>56</v>
      </c>
      <c r="X364" s="1">
        <v>126</v>
      </c>
      <c r="Y364" s="6">
        <v>0.44444444444444442</v>
      </c>
      <c r="Z364" s="1">
        <v>52</v>
      </c>
      <c r="AA364" s="1">
        <v>126</v>
      </c>
      <c r="AB364" s="6">
        <v>0.41269841269841268</v>
      </c>
      <c r="BD364" s="1">
        <v>216</v>
      </c>
      <c r="BE364" s="1">
        <v>324</v>
      </c>
      <c r="BF364" s="6">
        <v>0.66666666666666663</v>
      </c>
      <c r="BG364" s="1">
        <v>198</v>
      </c>
      <c r="BH364" s="1">
        <v>326</v>
      </c>
      <c r="BI364" s="6">
        <v>0.6073619631901841</v>
      </c>
      <c r="BJ364" s="1">
        <v>171</v>
      </c>
      <c r="BK364" s="1">
        <v>324</v>
      </c>
      <c r="BL364" s="6">
        <v>0.52777777777777779</v>
      </c>
    </row>
    <row r="365" spans="1:64" hidden="1" x14ac:dyDescent="0.2">
      <c r="A365" s="2" t="s">
        <v>130</v>
      </c>
      <c r="B365" s="2" t="s">
        <v>131</v>
      </c>
      <c r="C365" s="2" t="s">
        <v>1444</v>
      </c>
      <c r="D365" s="2" t="s">
        <v>1445</v>
      </c>
      <c r="E365" s="2" t="str">
        <f t="shared" si="15"/>
        <v>zzzz</v>
      </c>
      <c r="F365" s="2">
        <f>IFERROR(VLOOKUP(C365,'[1]2017'!$C$2:$N$1876,11,FALSE),"")</f>
        <v>181</v>
      </c>
      <c r="G365" s="2">
        <f>IFERROR(VLOOKUP(C365,'[1]2017'!$C$2:$N$1876,12,FALSE),"")</f>
        <v>372</v>
      </c>
      <c r="H365" s="2">
        <f t="shared" si="16"/>
        <v>0.48655913978494625</v>
      </c>
      <c r="J365" s="12">
        <f t="shared" si="17"/>
        <v>1215</v>
      </c>
      <c r="AL365" s="1">
        <v>27</v>
      </c>
      <c r="AM365" s="1">
        <v>53</v>
      </c>
      <c r="AN365" s="6">
        <v>0.50943396226415094</v>
      </c>
      <c r="AO365" s="1">
        <v>21</v>
      </c>
      <c r="AP365" s="1">
        <v>53</v>
      </c>
      <c r="AQ365" s="6">
        <v>0.39622641509433965</v>
      </c>
      <c r="AR365" s="1">
        <v>16</v>
      </c>
      <c r="AS365" s="1">
        <v>53</v>
      </c>
      <c r="AT365" s="6">
        <v>0.30188679245283018</v>
      </c>
      <c r="AU365" s="1">
        <v>36</v>
      </c>
      <c r="AV365" s="1">
        <v>72</v>
      </c>
      <c r="AW365" s="6">
        <v>0.5</v>
      </c>
      <c r="AX365" s="1">
        <v>32</v>
      </c>
      <c r="AY365" s="1">
        <v>72</v>
      </c>
      <c r="AZ365" s="6">
        <v>0.44444444444444442</v>
      </c>
      <c r="BA365" s="1">
        <v>28</v>
      </c>
      <c r="BB365" s="1">
        <v>72</v>
      </c>
      <c r="BC365" s="6">
        <v>0.3888888888888889</v>
      </c>
      <c r="BD365" s="1">
        <v>63</v>
      </c>
      <c r="BE365" s="1">
        <v>125</v>
      </c>
      <c r="BF365" s="6">
        <v>0.504</v>
      </c>
      <c r="BG365" s="1">
        <v>53</v>
      </c>
      <c r="BH365" s="1">
        <v>125</v>
      </c>
      <c r="BI365" s="6">
        <v>0.42399999999999999</v>
      </c>
      <c r="BJ365" s="1">
        <v>44</v>
      </c>
      <c r="BK365" s="1">
        <v>125</v>
      </c>
      <c r="BL365" s="6">
        <v>0.35199999999999998</v>
      </c>
    </row>
    <row r="366" spans="1:64" x14ac:dyDescent="0.2">
      <c r="A366" s="2" t="s">
        <v>130</v>
      </c>
      <c r="B366" s="2" t="s">
        <v>131</v>
      </c>
      <c r="C366" s="2" t="s">
        <v>1446</v>
      </c>
      <c r="D366" s="2" t="s">
        <v>1447</v>
      </c>
      <c r="E366" s="2" t="str">
        <f t="shared" si="15"/>
        <v>Shakamak Elementary School</v>
      </c>
      <c r="F366" s="2">
        <f>IFERROR(VLOOKUP(C366,'[1]2017'!$C$2:$N$1876,11,FALSE),"")</f>
        <v>257</v>
      </c>
      <c r="G366" s="2">
        <f>IFERROR(VLOOKUP(C366,'[1]2017'!$C$2:$N$1876,12,FALSE),"")</f>
        <v>444</v>
      </c>
      <c r="H366" s="2">
        <f t="shared" si="16"/>
        <v>0.5788288288288288</v>
      </c>
      <c r="I366" s="6">
        <v>0.63636363636363635</v>
      </c>
      <c r="J366" s="12">
        <f t="shared" si="17"/>
        <v>393</v>
      </c>
      <c r="K366" s="1">
        <v>37</v>
      </c>
      <c r="L366" s="1">
        <v>66</v>
      </c>
      <c r="M366" s="6">
        <v>0.56060606060606055</v>
      </c>
      <c r="N366" s="1">
        <v>42</v>
      </c>
      <c r="O366" s="1">
        <v>67</v>
      </c>
      <c r="P366" s="6">
        <v>0.62686567164179108</v>
      </c>
      <c r="Q366" s="1">
        <v>31</v>
      </c>
      <c r="R366" s="1">
        <v>66</v>
      </c>
      <c r="S366" s="6">
        <v>0.46969696969696972</v>
      </c>
      <c r="T366" s="1">
        <v>32</v>
      </c>
      <c r="U366" s="1">
        <v>60</v>
      </c>
      <c r="V366" s="6">
        <v>0.53333333333333333</v>
      </c>
      <c r="W366" s="1">
        <v>45</v>
      </c>
      <c r="X366" s="1">
        <v>60</v>
      </c>
      <c r="Y366" s="6">
        <v>0.75</v>
      </c>
      <c r="Z366" s="1">
        <v>32</v>
      </c>
      <c r="AA366" s="1">
        <v>60</v>
      </c>
      <c r="AB366" s="6">
        <v>0.53333333333333333</v>
      </c>
      <c r="AC366" s="1">
        <v>37</v>
      </c>
      <c r="AD366" s="1">
        <v>72</v>
      </c>
      <c r="AE366" s="6">
        <v>0.51388888888888884</v>
      </c>
      <c r="AF366" s="1">
        <v>47</v>
      </c>
      <c r="AG366" s="1">
        <v>72</v>
      </c>
      <c r="AH366" s="6">
        <v>0.65277777777777779</v>
      </c>
      <c r="AI366" s="1">
        <v>31</v>
      </c>
      <c r="AJ366" s="1">
        <v>72</v>
      </c>
      <c r="AK366" s="6">
        <v>0.43055555555555558</v>
      </c>
      <c r="BD366" s="1">
        <v>157</v>
      </c>
      <c r="BE366" s="1">
        <v>264</v>
      </c>
      <c r="BF366" s="6">
        <v>0.59469696969696972</v>
      </c>
      <c r="BG366" s="1">
        <v>182</v>
      </c>
      <c r="BH366" s="1">
        <v>265</v>
      </c>
      <c r="BI366" s="6">
        <v>0.68679245283018864</v>
      </c>
      <c r="BJ366" s="1">
        <v>136</v>
      </c>
      <c r="BK366" s="1">
        <v>264</v>
      </c>
      <c r="BL366" s="6">
        <v>0.51515151515151514</v>
      </c>
    </row>
    <row r="367" spans="1:64" hidden="1" x14ac:dyDescent="0.2">
      <c r="A367" s="2" t="s">
        <v>132</v>
      </c>
      <c r="B367" s="2" t="s">
        <v>625</v>
      </c>
      <c r="C367" s="2" t="s">
        <v>1448</v>
      </c>
      <c r="D367" s="2" t="s">
        <v>1449</v>
      </c>
      <c r="E367" s="2" t="str">
        <f t="shared" si="15"/>
        <v>zzzz</v>
      </c>
      <c r="F367" s="2">
        <f>IFERROR(VLOOKUP(C367,'[1]2017'!$C$2:$N$1876,11,FALSE),"")</f>
        <v>150</v>
      </c>
      <c r="G367" s="2">
        <f>IFERROR(VLOOKUP(C367,'[1]2017'!$C$2:$N$1876,12,FALSE),"")</f>
        <v>330</v>
      </c>
      <c r="H367" s="2">
        <f t="shared" si="16"/>
        <v>0.45454545454545453</v>
      </c>
      <c r="J367" s="12">
        <f t="shared" si="17"/>
        <v>1215</v>
      </c>
      <c r="AU367" s="1">
        <v>35</v>
      </c>
      <c r="AV367" s="1">
        <v>58</v>
      </c>
      <c r="AW367" s="6">
        <v>0.60344827586206895</v>
      </c>
      <c r="AX367" s="1">
        <v>23</v>
      </c>
      <c r="AY367" s="1">
        <v>57</v>
      </c>
      <c r="AZ367" s="6">
        <v>0.40350877192982454</v>
      </c>
      <c r="BA367" s="1">
        <v>21</v>
      </c>
      <c r="BB367" s="1">
        <v>55</v>
      </c>
      <c r="BC367" s="6">
        <v>0.38181818181818183</v>
      </c>
      <c r="BD367" s="1">
        <v>35</v>
      </c>
      <c r="BE367" s="1">
        <v>58</v>
      </c>
      <c r="BF367" s="6">
        <v>0.60344827586206895</v>
      </c>
      <c r="BG367" s="1">
        <v>23</v>
      </c>
      <c r="BH367" s="1">
        <v>57</v>
      </c>
      <c r="BI367" s="6">
        <v>0.40350877192982454</v>
      </c>
      <c r="BJ367" s="1">
        <v>21</v>
      </c>
      <c r="BK367" s="1">
        <v>55</v>
      </c>
      <c r="BL367" s="6">
        <v>0.38181818181818183</v>
      </c>
    </row>
    <row r="368" spans="1:64" hidden="1" x14ac:dyDescent="0.2">
      <c r="A368" s="2" t="s">
        <v>132</v>
      </c>
      <c r="B368" s="2" t="s">
        <v>625</v>
      </c>
      <c r="C368" s="2" t="s">
        <v>1450</v>
      </c>
      <c r="D368" s="2" t="s">
        <v>1451</v>
      </c>
      <c r="E368" s="2" t="str">
        <f t="shared" si="15"/>
        <v>zzzz</v>
      </c>
      <c r="F368" s="2">
        <f>IFERROR(VLOOKUP(C368,'[1]2017'!$C$2:$N$1876,11,FALSE),"")</f>
        <v>100</v>
      </c>
      <c r="G368" s="2">
        <f>IFERROR(VLOOKUP(C368,'[1]2017'!$C$2:$N$1876,12,FALSE),"")</f>
        <v>173</v>
      </c>
      <c r="H368" s="2">
        <f t="shared" si="16"/>
        <v>0.5780346820809249</v>
      </c>
      <c r="J368" s="12">
        <f t="shared" si="17"/>
        <v>1215</v>
      </c>
      <c r="T368" s="1">
        <v>30</v>
      </c>
      <c r="U368" s="1">
        <v>54</v>
      </c>
      <c r="V368" s="6">
        <v>0.55555555555555558</v>
      </c>
      <c r="W368" s="1">
        <v>31</v>
      </c>
      <c r="X368" s="1">
        <v>54</v>
      </c>
      <c r="Y368" s="6">
        <v>0.57407407407407407</v>
      </c>
      <c r="Z368" s="1">
        <v>26</v>
      </c>
      <c r="AA368" s="1">
        <v>54</v>
      </c>
      <c r="AB368" s="6">
        <v>0.48148148148148145</v>
      </c>
      <c r="AC368" s="1">
        <v>46</v>
      </c>
      <c r="AD368" s="1">
        <v>54</v>
      </c>
      <c r="AE368" s="6">
        <v>0.85185185185185186</v>
      </c>
      <c r="AF368" s="1">
        <v>34</v>
      </c>
      <c r="AG368" s="1">
        <v>55</v>
      </c>
      <c r="AH368" s="6">
        <v>0.61818181818181817</v>
      </c>
      <c r="AI368" s="1">
        <v>33</v>
      </c>
      <c r="AJ368" s="1">
        <v>54</v>
      </c>
      <c r="AK368" s="6">
        <v>0.61111111111111116</v>
      </c>
      <c r="AL368" s="1">
        <v>35</v>
      </c>
      <c r="AM368" s="1">
        <v>66</v>
      </c>
      <c r="AN368" s="6">
        <v>0.53030303030303028</v>
      </c>
      <c r="AO368" s="1">
        <v>20</v>
      </c>
      <c r="AP368" s="1">
        <v>68</v>
      </c>
      <c r="AQ368" s="6">
        <v>0.29411764705882354</v>
      </c>
      <c r="AR368" s="1">
        <v>19</v>
      </c>
      <c r="AS368" s="1">
        <v>66</v>
      </c>
      <c r="AT368" s="6">
        <v>0.2878787878787879</v>
      </c>
      <c r="BD368" s="1">
        <v>111</v>
      </c>
      <c r="BE368" s="1">
        <v>174</v>
      </c>
      <c r="BF368" s="6">
        <v>0.63793103448275867</v>
      </c>
      <c r="BG368" s="1">
        <v>85</v>
      </c>
      <c r="BH368" s="1">
        <v>177</v>
      </c>
      <c r="BI368" s="6">
        <v>0.48022598870056499</v>
      </c>
      <c r="BJ368" s="1">
        <v>78</v>
      </c>
      <c r="BK368" s="1">
        <v>174</v>
      </c>
      <c r="BL368" s="6">
        <v>0.44827586206896552</v>
      </c>
    </row>
    <row r="369" spans="1:64" x14ac:dyDescent="0.2">
      <c r="A369" s="2" t="s">
        <v>132</v>
      </c>
      <c r="B369" s="2" t="s">
        <v>625</v>
      </c>
      <c r="C369" s="2" t="s">
        <v>1452</v>
      </c>
      <c r="D369" s="2" t="s">
        <v>1453</v>
      </c>
      <c r="E369" s="2" t="str">
        <f t="shared" si="15"/>
        <v>White River Valley Elementary Sch</v>
      </c>
      <c r="F369" s="2">
        <f>IFERROR(VLOOKUP(C369,'[1]2017'!$C$2:$N$1876,11,FALSE),"")</f>
        <v>169</v>
      </c>
      <c r="G369" s="2">
        <f>IFERROR(VLOOKUP(C369,'[1]2017'!$C$2:$N$1876,12,FALSE),"")</f>
        <v>297</v>
      </c>
      <c r="H369" s="2">
        <f t="shared" si="16"/>
        <v>0.56902356902356899</v>
      </c>
      <c r="I369" s="6">
        <v>0.65454545454545454</v>
      </c>
      <c r="J369" s="12">
        <f t="shared" si="17"/>
        <v>349</v>
      </c>
      <c r="K369" s="1">
        <v>38</v>
      </c>
      <c r="L369" s="1">
        <v>45</v>
      </c>
      <c r="M369" s="6">
        <v>0.84444444444444444</v>
      </c>
      <c r="N369" s="1">
        <v>37</v>
      </c>
      <c r="O369" s="1">
        <v>45</v>
      </c>
      <c r="P369" s="6">
        <v>0.82222222222222219</v>
      </c>
      <c r="Q369" s="1">
        <v>34</v>
      </c>
      <c r="R369" s="1">
        <v>45</v>
      </c>
      <c r="S369" s="6">
        <v>0.75555555555555554</v>
      </c>
      <c r="BD369" s="1">
        <v>80</v>
      </c>
      <c r="BE369" s="1">
        <v>100</v>
      </c>
      <c r="BF369" s="6">
        <v>0.8</v>
      </c>
      <c r="BG369" s="1">
        <v>80</v>
      </c>
      <c r="BH369" s="1">
        <v>100</v>
      </c>
      <c r="BI369" s="6">
        <v>0.8</v>
      </c>
      <c r="BJ369" s="1">
        <v>70</v>
      </c>
      <c r="BK369" s="1">
        <v>100</v>
      </c>
      <c r="BL369" s="6">
        <v>0.7</v>
      </c>
    </row>
    <row r="370" spans="1:64" x14ac:dyDescent="0.2">
      <c r="A370" s="2" t="s">
        <v>133</v>
      </c>
      <c r="B370" s="2" t="s">
        <v>134</v>
      </c>
      <c r="C370" s="2" t="s">
        <v>1454</v>
      </c>
      <c r="D370" s="2" t="s">
        <v>1455</v>
      </c>
      <c r="E370" s="2" t="str">
        <f t="shared" si="15"/>
        <v>Brooks School Elementary</v>
      </c>
      <c r="F370" s="2">
        <f>IFERROR(VLOOKUP(C370,'[1]2017'!$C$2:$N$1876,11,FALSE),"")</f>
        <v>98</v>
      </c>
      <c r="G370" s="2">
        <f>IFERROR(VLOOKUP(C370,'[1]2017'!$C$2:$N$1876,12,FALSE),"")</f>
        <v>951</v>
      </c>
      <c r="H370" s="2">
        <f t="shared" si="16"/>
        <v>0.10304942166140904</v>
      </c>
      <c r="I370" s="6">
        <v>0.71186440677966101</v>
      </c>
      <c r="J370" s="12">
        <f t="shared" si="17"/>
        <v>235</v>
      </c>
      <c r="K370" s="1">
        <v>134</v>
      </c>
      <c r="L370" s="1">
        <v>170</v>
      </c>
      <c r="M370" s="6">
        <v>0.78823529411764703</v>
      </c>
      <c r="N370" s="1">
        <v>117</v>
      </c>
      <c r="O370" s="1">
        <v>170</v>
      </c>
      <c r="P370" s="6">
        <v>0.68823529411764706</v>
      </c>
      <c r="Q370" s="1">
        <v>112</v>
      </c>
      <c r="R370" s="1">
        <v>170</v>
      </c>
      <c r="S370" s="6">
        <v>0.6588235294117647</v>
      </c>
      <c r="BD370" s="1">
        <v>235</v>
      </c>
      <c r="BE370" s="1">
        <v>288</v>
      </c>
      <c r="BF370" s="6">
        <v>0.81597222222222221</v>
      </c>
      <c r="BG370" s="1">
        <v>211</v>
      </c>
      <c r="BH370" s="1">
        <v>290</v>
      </c>
      <c r="BI370" s="6">
        <v>0.72758620689655173</v>
      </c>
      <c r="BJ370" s="1">
        <v>196</v>
      </c>
      <c r="BK370" s="1">
        <v>288</v>
      </c>
      <c r="BL370" s="6">
        <v>0.68055555555555558</v>
      </c>
    </row>
    <row r="371" spans="1:64" x14ac:dyDescent="0.2">
      <c r="A371" s="2" t="s">
        <v>133</v>
      </c>
      <c r="B371" s="2" t="s">
        <v>134</v>
      </c>
      <c r="C371" s="2" t="s">
        <v>1456</v>
      </c>
      <c r="D371" s="2" t="s">
        <v>1457</v>
      </c>
      <c r="E371" s="2" t="str">
        <f t="shared" si="15"/>
        <v>New Britton Elementary School</v>
      </c>
      <c r="F371" s="2">
        <f>IFERROR(VLOOKUP(C371,'[1]2017'!$C$2:$N$1876,11,FALSE),"")</f>
        <v>118</v>
      </c>
      <c r="G371" s="2">
        <f>IFERROR(VLOOKUP(C371,'[1]2017'!$C$2:$N$1876,12,FALSE),"")</f>
        <v>719</v>
      </c>
      <c r="H371" s="2">
        <f t="shared" si="16"/>
        <v>0.16411682892906815</v>
      </c>
      <c r="I371" s="6">
        <v>0.7533333333333333</v>
      </c>
      <c r="J371" s="12">
        <f t="shared" si="17"/>
        <v>172</v>
      </c>
      <c r="K371" s="1">
        <v>122</v>
      </c>
      <c r="L371" s="1">
        <v>141</v>
      </c>
      <c r="M371" s="6">
        <v>0.86524822695035464</v>
      </c>
      <c r="N371" s="1">
        <v>120</v>
      </c>
      <c r="O371" s="1">
        <v>142</v>
      </c>
      <c r="P371" s="6">
        <v>0.84507042253521125</v>
      </c>
      <c r="Q371" s="1">
        <v>112</v>
      </c>
      <c r="R371" s="1">
        <v>141</v>
      </c>
      <c r="S371" s="6">
        <v>0.79432624113475181</v>
      </c>
      <c r="BD371" s="1">
        <v>251</v>
      </c>
      <c r="BE371" s="1">
        <v>291</v>
      </c>
      <c r="BF371" s="6">
        <v>0.86254295532646053</v>
      </c>
      <c r="BG371" s="1">
        <v>242</v>
      </c>
      <c r="BH371" s="1">
        <v>297</v>
      </c>
      <c r="BI371" s="6">
        <v>0.81481481481481477</v>
      </c>
      <c r="BJ371" s="1">
        <v>225</v>
      </c>
      <c r="BK371" s="1">
        <v>291</v>
      </c>
      <c r="BL371" s="6">
        <v>0.77319587628865982</v>
      </c>
    </row>
    <row r="372" spans="1:64" x14ac:dyDescent="0.2">
      <c r="A372" s="2" t="s">
        <v>133</v>
      </c>
      <c r="B372" s="2" t="s">
        <v>134</v>
      </c>
      <c r="C372" s="2" t="s">
        <v>1458</v>
      </c>
      <c r="D372" s="2" t="s">
        <v>1459</v>
      </c>
      <c r="E372" s="2" t="str">
        <f t="shared" si="15"/>
        <v>Fishers Elementary School</v>
      </c>
      <c r="F372" s="2">
        <f>IFERROR(VLOOKUP(C372,'[1]2017'!$C$2:$N$1876,11,FALSE),"")</f>
        <v>92</v>
      </c>
      <c r="G372" s="2">
        <f>IFERROR(VLOOKUP(C372,'[1]2017'!$C$2:$N$1876,12,FALSE),"")</f>
        <v>493</v>
      </c>
      <c r="H372" s="2">
        <f t="shared" si="16"/>
        <v>0.18661257606490872</v>
      </c>
      <c r="I372" s="6">
        <v>0.6262626262626263</v>
      </c>
      <c r="J372" s="12">
        <f t="shared" si="17"/>
        <v>417</v>
      </c>
      <c r="K372" s="1">
        <v>79</v>
      </c>
      <c r="L372" s="1">
        <v>107</v>
      </c>
      <c r="M372" s="6">
        <v>0.73831775700934577</v>
      </c>
      <c r="N372" s="1">
        <v>74</v>
      </c>
      <c r="O372" s="1">
        <v>108</v>
      </c>
      <c r="P372" s="6">
        <v>0.68518518518518523</v>
      </c>
      <c r="Q372" s="1">
        <v>68</v>
      </c>
      <c r="R372" s="1">
        <v>107</v>
      </c>
      <c r="S372" s="6">
        <v>0.63551401869158874</v>
      </c>
      <c r="BD372" s="1">
        <v>162</v>
      </c>
      <c r="BE372" s="1">
        <v>206</v>
      </c>
      <c r="BF372" s="6">
        <v>0.78640776699029125</v>
      </c>
      <c r="BG372" s="1">
        <v>139</v>
      </c>
      <c r="BH372" s="1">
        <v>210</v>
      </c>
      <c r="BI372" s="6">
        <v>0.66190476190476188</v>
      </c>
      <c r="BJ372" s="1">
        <v>130</v>
      </c>
      <c r="BK372" s="1">
        <v>206</v>
      </c>
      <c r="BL372" s="6">
        <v>0.6310679611650486</v>
      </c>
    </row>
    <row r="373" spans="1:64" hidden="1" x14ac:dyDescent="0.2">
      <c r="A373" s="2" t="s">
        <v>133</v>
      </c>
      <c r="B373" s="2" t="s">
        <v>134</v>
      </c>
      <c r="C373" s="2" t="s">
        <v>1460</v>
      </c>
      <c r="D373" s="2" t="s">
        <v>1461</v>
      </c>
      <c r="E373" s="2" t="str">
        <f t="shared" si="15"/>
        <v>zzzz</v>
      </c>
      <c r="F373" s="2">
        <f>IFERROR(VLOOKUP(C373,'[1]2017'!$C$2:$N$1876,11,FALSE),"")</f>
        <v>108</v>
      </c>
      <c r="G373" s="2">
        <f>IFERROR(VLOOKUP(C373,'[1]2017'!$C$2:$N$1876,12,FALSE),"")</f>
        <v>657</v>
      </c>
      <c r="H373" s="2">
        <f t="shared" si="16"/>
        <v>0.16438356164383561</v>
      </c>
      <c r="I373" s="6">
        <v>0.58730158730158732</v>
      </c>
      <c r="J373" s="12">
        <f t="shared" si="17"/>
        <v>502</v>
      </c>
      <c r="K373" s="1">
        <v>117</v>
      </c>
      <c r="L373" s="1">
        <v>165</v>
      </c>
      <c r="M373" s="6">
        <v>0.70909090909090911</v>
      </c>
      <c r="N373" s="1">
        <v>119</v>
      </c>
      <c r="O373" s="1">
        <v>168</v>
      </c>
      <c r="P373" s="6">
        <v>0.70833333333333337</v>
      </c>
      <c r="Q373" s="1">
        <v>101</v>
      </c>
      <c r="R373" s="1">
        <v>165</v>
      </c>
      <c r="S373" s="6">
        <v>0.61212121212121207</v>
      </c>
      <c r="BD373" s="1">
        <v>216</v>
      </c>
      <c r="BE373" s="1">
        <v>292</v>
      </c>
      <c r="BF373" s="6">
        <v>0.73972602739726023</v>
      </c>
      <c r="BG373" s="1">
        <v>199</v>
      </c>
      <c r="BH373" s="1">
        <v>298</v>
      </c>
      <c r="BI373" s="6">
        <v>0.66778523489932884</v>
      </c>
      <c r="BJ373" s="1">
        <v>175</v>
      </c>
      <c r="BK373" s="1">
        <v>291</v>
      </c>
      <c r="BL373" s="6">
        <v>0.60137457044673537</v>
      </c>
    </row>
    <row r="374" spans="1:64" x14ac:dyDescent="0.2">
      <c r="A374" s="2" t="s">
        <v>133</v>
      </c>
      <c r="B374" s="2" t="s">
        <v>134</v>
      </c>
      <c r="C374" s="2" t="s">
        <v>1462</v>
      </c>
      <c r="D374" s="2" t="s">
        <v>1463</v>
      </c>
      <c r="E374" s="2" t="str">
        <f t="shared" si="15"/>
        <v>Hoosier Road Elementary School</v>
      </c>
      <c r="F374" s="2">
        <f>IFERROR(VLOOKUP(C374,'[1]2017'!$C$2:$N$1876,11,FALSE),"")</f>
        <v>113</v>
      </c>
      <c r="G374" s="2">
        <f>IFERROR(VLOOKUP(C374,'[1]2017'!$C$2:$N$1876,12,FALSE),"")</f>
        <v>725</v>
      </c>
      <c r="H374" s="2">
        <f t="shared" si="16"/>
        <v>0.15586206896551724</v>
      </c>
      <c r="I374" s="6">
        <v>0.63636363636363635</v>
      </c>
      <c r="J374" s="12">
        <f t="shared" si="17"/>
        <v>393</v>
      </c>
      <c r="K374" s="1">
        <v>120</v>
      </c>
      <c r="L374" s="1">
        <v>149</v>
      </c>
      <c r="M374" s="6">
        <v>0.80536912751677847</v>
      </c>
      <c r="N374" s="1">
        <v>111</v>
      </c>
      <c r="O374" s="1">
        <v>149</v>
      </c>
      <c r="P374" s="6">
        <v>0.74496644295302017</v>
      </c>
      <c r="Q374" s="1">
        <v>104</v>
      </c>
      <c r="R374" s="1">
        <v>149</v>
      </c>
      <c r="S374" s="6">
        <v>0.69798657718120805</v>
      </c>
      <c r="BD374" s="1">
        <v>252</v>
      </c>
      <c r="BE374" s="1">
        <v>303</v>
      </c>
      <c r="BF374" s="6">
        <v>0.83168316831683164</v>
      </c>
      <c r="BG374" s="1">
        <v>211</v>
      </c>
      <c r="BH374" s="1">
        <v>303</v>
      </c>
      <c r="BI374" s="6">
        <v>0.69636963696369636</v>
      </c>
      <c r="BJ374" s="1">
        <v>202</v>
      </c>
      <c r="BK374" s="1">
        <v>303</v>
      </c>
      <c r="BL374" s="6">
        <v>0.66666666666666663</v>
      </c>
    </row>
    <row r="375" spans="1:64" x14ac:dyDescent="0.2">
      <c r="A375" s="2" t="s">
        <v>133</v>
      </c>
      <c r="B375" s="2" t="s">
        <v>134</v>
      </c>
      <c r="C375" s="2" t="s">
        <v>1464</v>
      </c>
      <c r="D375" s="2" t="s">
        <v>1465</v>
      </c>
      <c r="E375" s="2" t="str">
        <f t="shared" si="15"/>
        <v>Fall Creek Elementary School</v>
      </c>
      <c r="F375" s="2">
        <f>IFERROR(VLOOKUP(C375,'[1]2017'!$C$2:$N$1876,11,FALSE),"")</f>
        <v>30</v>
      </c>
      <c r="G375" s="2">
        <f>IFERROR(VLOOKUP(C375,'[1]2017'!$C$2:$N$1876,12,FALSE),"")</f>
        <v>686</v>
      </c>
      <c r="H375" s="2">
        <f t="shared" si="16"/>
        <v>4.3731778425655975E-2</v>
      </c>
      <c r="I375" s="6">
        <v>0.8571428571428571</v>
      </c>
      <c r="J375" s="12">
        <f t="shared" si="17"/>
        <v>54</v>
      </c>
      <c r="K375" s="1">
        <v>149</v>
      </c>
      <c r="L375" s="1">
        <v>167</v>
      </c>
      <c r="M375" s="6">
        <v>0.89221556886227549</v>
      </c>
      <c r="N375" s="1">
        <v>142</v>
      </c>
      <c r="O375" s="1">
        <v>168</v>
      </c>
      <c r="P375" s="6">
        <v>0.84523809523809523</v>
      </c>
      <c r="Q375" s="1">
        <v>135</v>
      </c>
      <c r="R375" s="1">
        <v>167</v>
      </c>
      <c r="S375" s="6">
        <v>0.80838323353293418</v>
      </c>
      <c r="BD375" s="1">
        <v>280</v>
      </c>
      <c r="BE375" s="1">
        <v>307</v>
      </c>
      <c r="BF375" s="6">
        <v>0.91205211726384361</v>
      </c>
      <c r="BG375" s="1">
        <v>264</v>
      </c>
      <c r="BH375" s="1">
        <v>309</v>
      </c>
      <c r="BI375" s="6">
        <v>0.85436893203883491</v>
      </c>
      <c r="BJ375" s="1">
        <v>255</v>
      </c>
      <c r="BK375" s="1">
        <v>307</v>
      </c>
      <c r="BL375" s="6">
        <v>0.83061889250814336</v>
      </c>
    </row>
    <row r="376" spans="1:64" x14ac:dyDescent="0.2">
      <c r="A376" s="2" t="s">
        <v>133</v>
      </c>
      <c r="B376" s="2" t="s">
        <v>134</v>
      </c>
      <c r="C376" s="2" t="s">
        <v>1466</v>
      </c>
      <c r="D376" s="2" t="s">
        <v>1467</v>
      </c>
      <c r="E376" s="2" t="str">
        <f t="shared" si="15"/>
        <v>Geist Elementary School</v>
      </c>
      <c r="F376" s="2">
        <f>IFERROR(VLOOKUP(C376,'[1]2017'!$C$2:$N$1876,11,FALSE),"")</f>
        <v>40</v>
      </c>
      <c r="G376" s="2">
        <f>IFERROR(VLOOKUP(C376,'[1]2017'!$C$2:$N$1876,12,FALSE),"")</f>
        <v>781</v>
      </c>
      <c r="H376" s="2">
        <f t="shared" si="16"/>
        <v>5.1216389244558257E-2</v>
      </c>
      <c r="I376" s="6">
        <v>0.74509803921568629</v>
      </c>
      <c r="J376" s="12">
        <f t="shared" si="17"/>
        <v>182</v>
      </c>
      <c r="K376" s="1">
        <v>146</v>
      </c>
      <c r="L376" s="1">
        <v>162</v>
      </c>
      <c r="M376" s="6">
        <v>0.90123456790123457</v>
      </c>
      <c r="N376" s="1">
        <v>135</v>
      </c>
      <c r="O376" s="1">
        <v>162</v>
      </c>
      <c r="P376" s="6">
        <v>0.83333333333333337</v>
      </c>
      <c r="Q376" s="1">
        <v>130</v>
      </c>
      <c r="R376" s="1">
        <v>162</v>
      </c>
      <c r="S376" s="6">
        <v>0.80246913580246915</v>
      </c>
      <c r="BD376" s="1">
        <v>272</v>
      </c>
      <c r="BE376" s="1">
        <v>315</v>
      </c>
      <c r="BF376" s="6">
        <v>0.86349206349206353</v>
      </c>
      <c r="BG376" s="1">
        <v>261</v>
      </c>
      <c r="BH376" s="1">
        <v>316</v>
      </c>
      <c r="BI376" s="6">
        <v>0.82594936708860756</v>
      </c>
      <c r="BJ376" s="1">
        <v>244</v>
      </c>
      <c r="BK376" s="1">
        <v>315</v>
      </c>
      <c r="BL376" s="6">
        <v>0.77460317460317463</v>
      </c>
    </row>
    <row r="377" spans="1:64" x14ac:dyDescent="0.2">
      <c r="A377" s="2" t="s">
        <v>133</v>
      </c>
      <c r="B377" s="2" t="s">
        <v>134</v>
      </c>
      <c r="C377" s="2" t="s">
        <v>109</v>
      </c>
      <c r="D377" s="2" t="s">
        <v>1468</v>
      </c>
      <c r="E377" s="2" t="str">
        <f t="shared" si="15"/>
        <v>Lantern Road Elementary School</v>
      </c>
      <c r="F377" s="2">
        <f>IFERROR(VLOOKUP(C377,'[1]2017'!$C$2:$N$1876,11,FALSE),"")</f>
        <v>56</v>
      </c>
      <c r="G377" s="2">
        <f>IFERROR(VLOOKUP(C377,'[1]2017'!$C$2:$N$1876,12,FALSE),"")</f>
        <v>765</v>
      </c>
      <c r="H377" s="2">
        <f t="shared" si="16"/>
        <v>7.3202614379084971E-2</v>
      </c>
      <c r="I377" s="6">
        <v>0.76315789473684215</v>
      </c>
      <c r="J377" s="12">
        <f t="shared" si="17"/>
        <v>157</v>
      </c>
      <c r="K377" s="1">
        <v>119</v>
      </c>
      <c r="L377" s="1">
        <v>139</v>
      </c>
      <c r="M377" s="6">
        <v>0.85611510791366907</v>
      </c>
      <c r="N377" s="1">
        <v>124</v>
      </c>
      <c r="O377" s="1">
        <v>139</v>
      </c>
      <c r="P377" s="6">
        <v>0.8920863309352518</v>
      </c>
      <c r="Q377" s="1">
        <v>117</v>
      </c>
      <c r="R377" s="1">
        <v>139</v>
      </c>
      <c r="S377" s="6">
        <v>0.84172661870503596</v>
      </c>
      <c r="BD377" s="1">
        <v>254</v>
      </c>
      <c r="BE377" s="1">
        <v>291</v>
      </c>
      <c r="BF377" s="6">
        <v>0.87285223367697595</v>
      </c>
      <c r="BG377" s="1">
        <v>245</v>
      </c>
      <c r="BH377" s="1">
        <v>292</v>
      </c>
      <c r="BI377" s="6">
        <v>0.83904109589041098</v>
      </c>
      <c r="BJ377" s="1">
        <v>233</v>
      </c>
      <c r="BK377" s="1">
        <v>291</v>
      </c>
      <c r="BL377" s="6">
        <v>0.80068728522336774</v>
      </c>
    </row>
    <row r="378" spans="1:64" hidden="1" x14ac:dyDescent="0.2">
      <c r="A378" s="2" t="s">
        <v>133</v>
      </c>
      <c r="B378" s="2" t="s">
        <v>134</v>
      </c>
      <c r="C378" s="2" t="s">
        <v>1469</v>
      </c>
      <c r="D378" s="2" t="s">
        <v>1470</v>
      </c>
      <c r="E378" s="2" t="str">
        <f t="shared" si="15"/>
        <v>zzzz</v>
      </c>
      <c r="F378" s="2">
        <f>IFERROR(VLOOKUP(C378,'[1]2017'!$C$2:$N$1876,11,FALSE),"")</f>
        <v>205</v>
      </c>
      <c r="G378" s="2">
        <f>IFERROR(VLOOKUP(C378,'[1]2017'!$C$2:$N$1876,12,FALSE),"")</f>
        <v>988</v>
      </c>
      <c r="H378" s="2">
        <f t="shared" si="16"/>
        <v>0.20748987854251011</v>
      </c>
      <c r="J378" s="12">
        <f t="shared" si="17"/>
        <v>1215</v>
      </c>
      <c r="AL378" s="1">
        <v>395</v>
      </c>
      <c r="AM378" s="1">
        <v>504</v>
      </c>
      <c r="AN378" s="6">
        <v>0.78373015873015872</v>
      </c>
      <c r="AO378" s="1">
        <v>364</v>
      </c>
      <c r="AP378" s="1">
        <v>508</v>
      </c>
      <c r="AQ378" s="6">
        <v>0.71653543307086609</v>
      </c>
      <c r="AR378" s="1">
        <v>338</v>
      </c>
      <c r="AS378" s="1">
        <v>503</v>
      </c>
      <c r="AT378" s="6">
        <v>0.67196819085487081</v>
      </c>
      <c r="AU378" s="1">
        <v>332</v>
      </c>
      <c r="AV378" s="1">
        <v>450</v>
      </c>
      <c r="AW378" s="6">
        <v>0.73777777777777775</v>
      </c>
      <c r="AX378" s="1">
        <v>349</v>
      </c>
      <c r="AY378" s="1">
        <v>453</v>
      </c>
      <c r="AZ378" s="6">
        <v>0.77041942604856517</v>
      </c>
      <c r="BA378" s="1">
        <v>307</v>
      </c>
      <c r="BB378" s="1">
        <v>450</v>
      </c>
      <c r="BC378" s="6">
        <v>0.68222222222222217</v>
      </c>
      <c r="BD378" s="1">
        <v>727</v>
      </c>
      <c r="BE378" s="1">
        <v>954</v>
      </c>
      <c r="BF378" s="6">
        <v>0.76205450733752622</v>
      </c>
      <c r="BG378" s="1">
        <v>713</v>
      </c>
      <c r="BH378" s="1">
        <v>961</v>
      </c>
      <c r="BI378" s="6">
        <v>0.74193548387096775</v>
      </c>
      <c r="BJ378" s="1">
        <v>645</v>
      </c>
      <c r="BK378" s="1">
        <v>953</v>
      </c>
      <c r="BL378" s="6">
        <v>0.67681007345225608</v>
      </c>
    </row>
    <row r="379" spans="1:64" hidden="1" x14ac:dyDescent="0.2">
      <c r="A379" s="2" t="s">
        <v>133</v>
      </c>
      <c r="B379" s="2" t="s">
        <v>134</v>
      </c>
      <c r="C379" s="2" t="s">
        <v>1471</v>
      </c>
      <c r="D379" s="2" t="s">
        <v>1472</v>
      </c>
      <c r="E379" s="2" t="str">
        <f t="shared" si="15"/>
        <v>zzzz</v>
      </c>
      <c r="F379" s="2">
        <f>IFERROR(VLOOKUP(C379,'[1]2017'!$C$2:$N$1876,11,FALSE),"")</f>
        <v>196</v>
      </c>
      <c r="G379" s="2">
        <f>IFERROR(VLOOKUP(C379,'[1]2017'!$C$2:$N$1876,12,FALSE),"")</f>
        <v>970</v>
      </c>
      <c r="H379" s="2">
        <f t="shared" si="16"/>
        <v>0.2020618556701031</v>
      </c>
      <c r="J379" s="12">
        <f t="shared" si="17"/>
        <v>1215</v>
      </c>
      <c r="T379" s="1">
        <v>364</v>
      </c>
      <c r="U379" s="1">
        <v>464</v>
      </c>
      <c r="V379" s="6">
        <v>0.78448275862068961</v>
      </c>
      <c r="W379" s="1">
        <v>396</v>
      </c>
      <c r="X379" s="1">
        <v>467</v>
      </c>
      <c r="Y379" s="6">
        <v>0.84796573875802994</v>
      </c>
      <c r="Z379" s="1">
        <v>341</v>
      </c>
      <c r="AA379" s="1">
        <v>463</v>
      </c>
      <c r="AB379" s="6">
        <v>0.73650107991360692</v>
      </c>
      <c r="AC379" s="1">
        <v>410</v>
      </c>
      <c r="AD379" s="1">
        <v>502</v>
      </c>
      <c r="AE379" s="6">
        <v>0.81673306772908372</v>
      </c>
      <c r="AF379" s="1">
        <v>369</v>
      </c>
      <c r="AG379" s="1">
        <v>503</v>
      </c>
      <c r="AH379" s="6">
        <v>0.73359840954274358</v>
      </c>
      <c r="AI379" s="1">
        <v>343</v>
      </c>
      <c r="AJ379" s="1">
        <v>502</v>
      </c>
      <c r="AK379" s="6">
        <v>0.68326693227091628</v>
      </c>
      <c r="BD379" s="1">
        <v>774</v>
      </c>
      <c r="BE379" s="1">
        <v>966</v>
      </c>
      <c r="BF379" s="6">
        <v>0.80124223602484468</v>
      </c>
      <c r="BG379" s="1">
        <v>765</v>
      </c>
      <c r="BH379" s="1">
        <v>970</v>
      </c>
      <c r="BI379" s="6">
        <v>0.78865979381443296</v>
      </c>
      <c r="BJ379" s="1">
        <v>684</v>
      </c>
      <c r="BK379" s="1">
        <v>965</v>
      </c>
      <c r="BL379" s="6">
        <v>0.70880829015544045</v>
      </c>
    </row>
    <row r="380" spans="1:64" x14ac:dyDescent="0.2">
      <c r="A380" s="2" t="s">
        <v>133</v>
      </c>
      <c r="B380" s="2" t="s">
        <v>134</v>
      </c>
      <c r="C380" s="2" t="s">
        <v>1473</v>
      </c>
      <c r="D380" s="2" t="s">
        <v>1474</v>
      </c>
      <c r="E380" s="2" t="str">
        <f t="shared" si="15"/>
        <v>Harrison Parkway Elementary School</v>
      </c>
      <c r="F380" s="2">
        <f>IFERROR(VLOOKUP(C380,'[1]2017'!$C$2:$N$1876,11,FALSE),"")</f>
        <v>148</v>
      </c>
      <c r="G380" s="2">
        <f>IFERROR(VLOOKUP(C380,'[1]2017'!$C$2:$N$1876,12,FALSE),"")</f>
        <v>621</v>
      </c>
      <c r="H380" s="2">
        <f t="shared" si="16"/>
        <v>0.23832528180354268</v>
      </c>
      <c r="I380" s="6">
        <v>0.64912280701754388</v>
      </c>
      <c r="J380" s="12">
        <f t="shared" si="17"/>
        <v>363</v>
      </c>
      <c r="K380" s="1">
        <v>99</v>
      </c>
      <c r="L380" s="1">
        <v>139</v>
      </c>
      <c r="M380" s="6">
        <v>0.71223021582733814</v>
      </c>
      <c r="N380" s="1">
        <v>92</v>
      </c>
      <c r="O380" s="1">
        <v>141</v>
      </c>
      <c r="P380" s="6">
        <v>0.65248226950354615</v>
      </c>
      <c r="Q380" s="1">
        <v>83</v>
      </c>
      <c r="R380" s="1">
        <v>139</v>
      </c>
      <c r="S380" s="6">
        <v>0.59712230215827333</v>
      </c>
      <c r="BD380" s="1">
        <v>191</v>
      </c>
      <c r="BE380" s="1">
        <v>253</v>
      </c>
      <c r="BF380" s="6">
        <v>0.75494071146245056</v>
      </c>
      <c r="BG380" s="1">
        <v>168</v>
      </c>
      <c r="BH380" s="1">
        <v>256</v>
      </c>
      <c r="BI380" s="6">
        <v>0.65625</v>
      </c>
      <c r="BJ380" s="1">
        <v>157</v>
      </c>
      <c r="BK380" s="1">
        <v>253</v>
      </c>
      <c r="BL380" s="6">
        <v>0.62055335968379444</v>
      </c>
    </row>
    <row r="381" spans="1:64" x14ac:dyDescent="0.2">
      <c r="A381" s="2" t="s">
        <v>133</v>
      </c>
      <c r="B381" s="2" t="s">
        <v>134</v>
      </c>
      <c r="C381" s="2" t="s">
        <v>1475</v>
      </c>
      <c r="D381" s="2" t="s">
        <v>1476</v>
      </c>
      <c r="E381" s="2" t="str">
        <f t="shared" si="15"/>
        <v>Sand Creek Elementary</v>
      </c>
      <c r="F381" s="2">
        <f>IFERROR(VLOOKUP(C381,'[1]2017'!$C$2:$N$1876,11,FALSE),"")</f>
        <v>118</v>
      </c>
      <c r="G381" s="2">
        <f>IFERROR(VLOOKUP(C381,'[1]2017'!$C$2:$N$1876,12,FALSE),"")</f>
        <v>644</v>
      </c>
      <c r="H381" s="2">
        <f t="shared" si="16"/>
        <v>0.18322981366459629</v>
      </c>
      <c r="I381" s="6">
        <v>0.7</v>
      </c>
      <c r="J381" s="12">
        <f t="shared" si="17"/>
        <v>260</v>
      </c>
      <c r="K381" s="1">
        <v>78</v>
      </c>
      <c r="L381" s="1">
        <v>115</v>
      </c>
      <c r="M381" s="6">
        <v>0.67826086956521736</v>
      </c>
      <c r="N381" s="1">
        <v>75</v>
      </c>
      <c r="O381" s="1">
        <v>115</v>
      </c>
      <c r="P381" s="6">
        <v>0.65217391304347827</v>
      </c>
      <c r="Q381" s="1">
        <v>66</v>
      </c>
      <c r="R381" s="1">
        <v>115</v>
      </c>
      <c r="S381" s="6">
        <v>0.57391304347826089</v>
      </c>
      <c r="BD381" s="1">
        <v>196</v>
      </c>
      <c r="BE381" s="1">
        <v>265</v>
      </c>
      <c r="BF381" s="6">
        <v>0.73962264150943391</v>
      </c>
      <c r="BG381" s="1">
        <v>187</v>
      </c>
      <c r="BH381" s="1">
        <v>267</v>
      </c>
      <c r="BI381" s="6">
        <v>0.70037453183520604</v>
      </c>
      <c r="BJ381" s="1">
        <v>171</v>
      </c>
      <c r="BK381" s="1">
        <v>265</v>
      </c>
      <c r="BL381" s="6">
        <v>0.6452830188679245</v>
      </c>
    </row>
    <row r="382" spans="1:64" x14ac:dyDescent="0.2">
      <c r="A382" s="2" t="s">
        <v>133</v>
      </c>
      <c r="B382" s="2" t="s">
        <v>134</v>
      </c>
      <c r="C382" s="2" t="s">
        <v>1477</v>
      </c>
      <c r="D382" s="2" t="s">
        <v>1478</v>
      </c>
      <c r="E382" s="2" t="str">
        <f t="shared" si="15"/>
        <v>Thorpe Creek Elementary</v>
      </c>
      <c r="F382" s="2">
        <f>IFERROR(VLOOKUP(C382,'[1]2017'!$C$2:$N$1876,11,FALSE),"")</f>
        <v>82</v>
      </c>
      <c r="G382" s="2">
        <f>IFERROR(VLOOKUP(C382,'[1]2017'!$C$2:$N$1876,12,FALSE),"")</f>
        <v>775</v>
      </c>
      <c r="H382" s="2">
        <f t="shared" si="16"/>
        <v>0.10580645161290322</v>
      </c>
      <c r="I382" s="6">
        <v>0.75757575757575757</v>
      </c>
      <c r="J382" s="12">
        <f t="shared" si="17"/>
        <v>165</v>
      </c>
      <c r="K382" s="1">
        <v>101</v>
      </c>
      <c r="L382" s="1">
        <v>130</v>
      </c>
      <c r="M382" s="6">
        <v>0.77692307692307694</v>
      </c>
      <c r="N382" s="1">
        <v>97</v>
      </c>
      <c r="O382" s="1">
        <v>130</v>
      </c>
      <c r="P382" s="6">
        <v>0.74615384615384617</v>
      </c>
      <c r="Q382" s="1">
        <v>87</v>
      </c>
      <c r="R382" s="1">
        <v>130</v>
      </c>
      <c r="S382" s="6">
        <v>0.66923076923076918</v>
      </c>
      <c r="BD382" s="1">
        <v>245</v>
      </c>
      <c r="BE382" s="1">
        <v>296</v>
      </c>
      <c r="BF382" s="6">
        <v>0.82770270270270274</v>
      </c>
      <c r="BG382" s="1">
        <v>225</v>
      </c>
      <c r="BH382" s="1">
        <v>296</v>
      </c>
      <c r="BI382" s="6">
        <v>0.76013513513513509</v>
      </c>
      <c r="BJ382" s="1">
        <v>212</v>
      </c>
      <c r="BK382" s="1">
        <v>295</v>
      </c>
      <c r="BL382" s="6">
        <v>0.71864406779661016</v>
      </c>
    </row>
    <row r="383" spans="1:64" hidden="1" x14ac:dyDescent="0.2">
      <c r="A383" s="2" t="s">
        <v>133</v>
      </c>
      <c r="B383" s="2" t="s">
        <v>134</v>
      </c>
      <c r="C383" s="2" t="s">
        <v>1479</v>
      </c>
      <c r="D383" s="2" t="s">
        <v>1480</v>
      </c>
      <c r="E383" s="2" t="str">
        <f t="shared" si="15"/>
        <v>zzzz</v>
      </c>
      <c r="F383" s="2">
        <f>IFERROR(VLOOKUP(C383,'[1]2017'!$C$2:$N$1876,11,FALSE),"")</f>
        <v>117</v>
      </c>
      <c r="G383" s="2">
        <f>IFERROR(VLOOKUP(C383,'[1]2017'!$C$2:$N$1876,12,FALSE),"")</f>
        <v>821</v>
      </c>
      <c r="H383" s="2">
        <f t="shared" si="16"/>
        <v>0.14250913520097441</v>
      </c>
      <c r="J383" s="12">
        <f t="shared" si="17"/>
        <v>1215</v>
      </c>
      <c r="T383" s="1">
        <v>321</v>
      </c>
      <c r="U383" s="1">
        <v>408</v>
      </c>
      <c r="V383" s="6">
        <v>0.78676470588235292</v>
      </c>
      <c r="W383" s="1">
        <v>350</v>
      </c>
      <c r="X383" s="1">
        <v>413</v>
      </c>
      <c r="Y383" s="6">
        <v>0.84745762711864403</v>
      </c>
      <c r="Z383" s="1">
        <v>305</v>
      </c>
      <c r="AA383" s="1">
        <v>408</v>
      </c>
      <c r="AB383" s="6">
        <v>0.74754901960784315</v>
      </c>
      <c r="AC383" s="1">
        <v>339</v>
      </c>
      <c r="AD383" s="1">
        <v>405</v>
      </c>
      <c r="AE383" s="6">
        <v>0.83703703703703702</v>
      </c>
      <c r="AF383" s="1">
        <v>321</v>
      </c>
      <c r="AG383" s="1">
        <v>409</v>
      </c>
      <c r="AH383" s="6">
        <v>0.78484107579462103</v>
      </c>
      <c r="AI383" s="1">
        <v>300</v>
      </c>
      <c r="AJ383" s="1">
        <v>405</v>
      </c>
      <c r="AK383" s="6">
        <v>0.7407407407407407</v>
      </c>
      <c r="BD383" s="1">
        <v>660</v>
      </c>
      <c r="BE383" s="1">
        <v>813</v>
      </c>
      <c r="BF383" s="6">
        <v>0.81180811808118081</v>
      </c>
      <c r="BG383" s="1">
        <v>671</v>
      </c>
      <c r="BH383" s="1">
        <v>822</v>
      </c>
      <c r="BI383" s="6">
        <v>0.81630170316301698</v>
      </c>
      <c r="BJ383" s="1">
        <v>605</v>
      </c>
      <c r="BK383" s="1">
        <v>813</v>
      </c>
      <c r="BL383" s="6">
        <v>0.74415744157441577</v>
      </c>
    </row>
    <row r="384" spans="1:64" hidden="1" x14ac:dyDescent="0.2">
      <c r="A384" s="2" t="s">
        <v>133</v>
      </c>
      <c r="B384" s="2" t="s">
        <v>134</v>
      </c>
      <c r="C384" s="2" t="s">
        <v>1481</v>
      </c>
      <c r="D384" s="2" t="s">
        <v>1482</v>
      </c>
      <c r="E384" s="2" t="str">
        <f t="shared" si="15"/>
        <v>zzzz</v>
      </c>
      <c r="F384" s="2">
        <f>IFERROR(VLOOKUP(C384,'[1]2017'!$C$2:$N$1876,11,FALSE),"")</f>
        <v>116</v>
      </c>
      <c r="G384" s="2">
        <f>IFERROR(VLOOKUP(C384,'[1]2017'!$C$2:$N$1876,12,FALSE),"")</f>
        <v>845</v>
      </c>
      <c r="H384" s="2">
        <f t="shared" si="16"/>
        <v>0.13727810650887573</v>
      </c>
      <c r="J384" s="12">
        <f t="shared" si="17"/>
        <v>1215</v>
      </c>
      <c r="AL384" s="1">
        <v>353</v>
      </c>
      <c r="AM384" s="1">
        <v>434</v>
      </c>
      <c r="AN384" s="6">
        <v>0.81336405529953915</v>
      </c>
      <c r="AO384" s="1">
        <v>350</v>
      </c>
      <c r="AP384" s="1">
        <v>437</v>
      </c>
      <c r="AQ384" s="6">
        <v>0.8009153318077803</v>
      </c>
      <c r="AR384" s="1">
        <v>317</v>
      </c>
      <c r="AS384" s="1">
        <v>433</v>
      </c>
      <c r="AT384" s="6">
        <v>0.73210161662817552</v>
      </c>
      <c r="AU384" s="1">
        <v>326</v>
      </c>
      <c r="AV384" s="1">
        <v>411</v>
      </c>
      <c r="AW384" s="6">
        <v>0.79318734793187351</v>
      </c>
      <c r="AX384" s="1">
        <v>344</v>
      </c>
      <c r="AY384" s="1">
        <v>413</v>
      </c>
      <c r="AZ384" s="6">
        <v>0.83292978208232449</v>
      </c>
      <c r="BA384" s="1">
        <v>304</v>
      </c>
      <c r="BB384" s="1">
        <v>410</v>
      </c>
      <c r="BC384" s="6">
        <v>0.74146341463414633</v>
      </c>
      <c r="BD384" s="1">
        <v>679</v>
      </c>
      <c r="BE384" s="1">
        <v>845</v>
      </c>
      <c r="BF384" s="6">
        <v>0.80355029585798821</v>
      </c>
      <c r="BG384" s="1">
        <v>694</v>
      </c>
      <c r="BH384" s="1">
        <v>850</v>
      </c>
      <c r="BI384" s="6">
        <v>0.81647058823529417</v>
      </c>
      <c r="BJ384" s="1">
        <v>621</v>
      </c>
      <c r="BK384" s="1">
        <v>843</v>
      </c>
      <c r="BL384" s="6">
        <v>0.73665480427046259</v>
      </c>
    </row>
    <row r="385" spans="1:64" hidden="1" x14ac:dyDescent="0.2">
      <c r="A385" s="2" t="s">
        <v>133</v>
      </c>
      <c r="B385" s="2" t="s">
        <v>134</v>
      </c>
      <c r="C385" s="2" t="s">
        <v>1483</v>
      </c>
      <c r="D385" s="2" t="s">
        <v>1484</v>
      </c>
      <c r="E385" s="2" t="str">
        <f t="shared" si="15"/>
        <v>zzzz</v>
      </c>
      <c r="F385" s="2">
        <f>IFERROR(VLOOKUP(C385,'[1]2017'!$C$2:$N$1876,11,FALSE),"")</f>
        <v>97</v>
      </c>
      <c r="G385" s="2">
        <f>IFERROR(VLOOKUP(C385,'[1]2017'!$C$2:$N$1876,12,FALSE),"")</f>
        <v>1205</v>
      </c>
      <c r="H385" s="2">
        <f t="shared" si="16"/>
        <v>8.0497925311203325E-2</v>
      </c>
      <c r="J385" s="12">
        <f t="shared" si="17"/>
        <v>1215</v>
      </c>
      <c r="T385" s="1">
        <v>281</v>
      </c>
      <c r="U385" s="1">
        <v>320</v>
      </c>
      <c r="V385" s="6">
        <v>0.87812500000000004</v>
      </c>
      <c r="W385" s="1">
        <v>273</v>
      </c>
      <c r="X385" s="1">
        <v>320</v>
      </c>
      <c r="Y385" s="6">
        <v>0.85312500000000002</v>
      </c>
      <c r="Z385" s="1">
        <v>256</v>
      </c>
      <c r="AA385" s="1">
        <v>320</v>
      </c>
      <c r="AB385" s="6">
        <v>0.8</v>
      </c>
      <c r="AC385" s="1">
        <v>290</v>
      </c>
      <c r="AD385" s="1">
        <v>311</v>
      </c>
      <c r="AE385" s="6">
        <v>0.932475884244373</v>
      </c>
      <c r="AF385" s="1">
        <v>261</v>
      </c>
      <c r="AG385" s="1">
        <v>311</v>
      </c>
      <c r="AH385" s="6">
        <v>0.83922829581993574</v>
      </c>
      <c r="AI385" s="1">
        <v>255</v>
      </c>
      <c r="AJ385" s="1">
        <v>311</v>
      </c>
      <c r="AK385" s="6">
        <v>0.819935691318328</v>
      </c>
      <c r="AL385" s="1">
        <v>248</v>
      </c>
      <c r="AM385" s="1">
        <v>280</v>
      </c>
      <c r="AN385" s="6">
        <v>0.88571428571428568</v>
      </c>
      <c r="AO385" s="1">
        <v>227</v>
      </c>
      <c r="AP385" s="1">
        <v>283</v>
      </c>
      <c r="AQ385" s="6">
        <v>0.80212014134275622</v>
      </c>
      <c r="AR385" s="1">
        <v>216</v>
      </c>
      <c r="AS385" s="1">
        <v>280</v>
      </c>
      <c r="AT385" s="6">
        <v>0.77142857142857146</v>
      </c>
      <c r="AU385" s="1">
        <v>234</v>
      </c>
      <c r="AV385" s="1">
        <v>276</v>
      </c>
      <c r="AW385" s="6">
        <v>0.84782608695652173</v>
      </c>
      <c r="AX385" s="1">
        <v>234</v>
      </c>
      <c r="AY385" s="1">
        <v>276</v>
      </c>
      <c r="AZ385" s="6">
        <v>0.84782608695652173</v>
      </c>
      <c r="BA385" s="1">
        <v>218</v>
      </c>
      <c r="BB385" s="1">
        <v>275</v>
      </c>
      <c r="BC385" s="6">
        <v>0.79272727272727272</v>
      </c>
      <c r="BD385" s="1">
        <v>1053</v>
      </c>
      <c r="BE385" s="1">
        <v>1187</v>
      </c>
      <c r="BF385" s="6">
        <v>0.88711036225779272</v>
      </c>
      <c r="BG385" s="1">
        <v>995</v>
      </c>
      <c r="BH385" s="1">
        <v>1190</v>
      </c>
      <c r="BI385" s="6">
        <v>0.83613445378151263</v>
      </c>
      <c r="BJ385" s="1">
        <v>945</v>
      </c>
      <c r="BK385" s="1">
        <v>1186</v>
      </c>
      <c r="BL385" s="6">
        <v>0.79679595278246207</v>
      </c>
    </row>
    <row r="386" spans="1:64" hidden="1" x14ac:dyDescent="0.2">
      <c r="A386" s="2" t="s">
        <v>133</v>
      </c>
      <c r="B386" s="2" t="s">
        <v>134</v>
      </c>
      <c r="C386" s="2" t="s">
        <v>1485</v>
      </c>
      <c r="D386" s="2" t="s">
        <v>1486</v>
      </c>
      <c r="E386" s="2" t="str">
        <f t="shared" si="15"/>
        <v>zzzz</v>
      </c>
      <c r="F386" s="2">
        <f>IFERROR(VLOOKUP(C386,'[1]2017'!$C$2:$N$1876,11,FALSE),"")</f>
        <v>138</v>
      </c>
      <c r="G386" s="2">
        <f>IFERROR(VLOOKUP(C386,'[1]2017'!$C$2:$N$1876,12,FALSE),"")</f>
        <v>1025</v>
      </c>
      <c r="H386" s="2">
        <f t="shared" si="16"/>
        <v>0.13463414634146342</v>
      </c>
      <c r="J386" s="12">
        <f t="shared" si="17"/>
        <v>1215</v>
      </c>
      <c r="AL386" s="1">
        <v>389</v>
      </c>
      <c r="AM386" s="1">
        <v>494</v>
      </c>
      <c r="AN386" s="6">
        <v>0.78744939271255066</v>
      </c>
      <c r="AO386" s="1">
        <v>353</v>
      </c>
      <c r="AP386" s="1">
        <v>494</v>
      </c>
      <c r="AQ386" s="6">
        <v>0.71457489878542513</v>
      </c>
      <c r="AR386" s="1">
        <v>323</v>
      </c>
      <c r="AS386" s="1">
        <v>491</v>
      </c>
      <c r="AT386" s="6">
        <v>0.65784114052953158</v>
      </c>
      <c r="AU386" s="1">
        <v>385</v>
      </c>
      <c r="AV386" s="1">
        <v>492</v>
      </c>
      <c r="AW386" s="6">
        <v>0.78252032520325199</v>
      </c>
      <c r="AX386" s="1">
        <v>411</v>
      </c>
      <c r="AY386" s="1">
        <v>492</v>
      </c>
      <c r="AZ386" s="6">
        <v>0.83536585365853655</v>
      </c>
      <c r="BA386" s="1">
        <v>357</v>
      </c>
      <c r="BB386" s="1">
        <v>490</v>
      </c>
      <c r="BC386" s="6">
        <v>0.72857142857142854</v>
      </c>
      <c r="BD386" s="1">
        <v>774</v>
      </c>
      <c r="BE386" s="1">
        <v>986</v>
      </c>
      <c r="BF386" s="6">
        <v>0.78498985801217036</v>
      </c>
      <c r="BG386" s="1">
        <v>764</v>
      </c>
      <c r="BH386" s="1">
        <v>986</v>
      </c>
      <c r="BI386" s="6">
        <v>0.77484787018255574</v>
      </c>
      <c r="BJ386" s="1">
        <v>680</v>
      </c>
      <c r="BK386" s="1">
        <v>981</v>
      </c>
      <c r="BL386" s="6">
        <v>0.6931702344546381</v>
      </c>
    </row>
    <row r="387" spans="1:64" x14ac:dyDescent="0.2">
      <c r="A387" s="2" t="s">
        <v>133</v>
      </c>
      <c r="B387" s="2" t="s">
        <v>134</v>
      </c>
      <c r="C387" s="2" t="s">
        <v>1487</v>
      </c>
      <c r="D387" s="2" t="s">
        <v>1488</v>
      </c>
      <c r="E387" s="2" t="str">
        <f t="shared" si="15"/>
        <v>Durbin Elementary School</v>
      </c>
      <c r="F387" s="2">
        <f>IFERROR(VLOOKUP(C387,'[1]2017'!$C$2:$N$1876,11,FALSE),"")</f>
        <v>91</v>
      </c>
      <c r="G387" s="2">
        <f>IFERROR(VLOOKUP(C387,'[1]2017'!$C$2:$N$1876,12,FALSE),"")</f>
        <v>379</v>
      </c>
      <c r="H387" s="2">
        <f t="shared" si="16"/>
        <v>0.24010554089709762</v>
      </c>
      <c r="I387" s="6">
        <v>0.71212121212121215</v>
      </c>
      <c r="J387" s="12">
        <f t="shared" si="17"/>
        <v>234</v>
      </c>
      <c r="K387" s="1">
        <v>59</v>
      </c>
      <c r="L387" s="1">
        <v>73</v>
      </c>
      <c r="M387" s="6">
        <v>0.80821917808219179</v>
      </c>
      <c r="N387" s="1">
        <v>63</v>
      </c>
      <c r="O387" s="1">
        <v>74</v>
      </c>
      <c r="P387" s="6">
        <v>0.85135135135135132</v>
      </c>
      <c r="Q387" s="1">
        <v>56</v>
      </c>
      <c r="R387" s="1">
        <v>73</v>
      </c>
      <c r="S387" s="6">
        <v>0.76712328767123283</v>
      </c>
      <c r="BD387" s="1">
        <v>114</v>
      </c>
      <c r="BE387" s="1">
        <v>139</v>
      </c>
      <c r="BF387" s="6">
        <v>0.82014388489208634</v>
      </c>
      <c r="BG387" s="1">
        <v>116</v>
      </c>
      <c r="BH387" s="1">
        <v>142</v>
      </c>
      <c r="BI387" s="6">
        <v>0.81690140845070425</v>
      </c>
      <c r="BJ387" s="1">
        <v>103</v>
      </c>
      <c r="BK387" s="1">
        <v>139</v>
      </c>
      <c r="BL387" s="6">
        <v>0.74100719424460426</v>
      </c>
    </row>
    <row r="388" spans="1:64" hidden="1" x14ac:dyDescent="0.2">
      <c r="A388" s="2" t="s">
        <v>133</v>
      </c>
      <c r="B388" s="2" t="s">
        <v>134</v>
      </c>
      <c r="C388" s="2" t="s">
        <v>1489</v>
      </c>
      <c r="D388" s="2" t="s">
        <v>1490</v>
      </c>
      <c r="E388" s="2" t="str">
        <f t="shared" ref="E388:E451" si="18">IFERROR(IF(SEARCH("Elementary",D388,1)&gt;0,D388,"zzz"),"zzzz")</f>
        <v>zzzz</v>
      </c>
      <c r="F388" s="2">
        <f>IFERROR(VLOOKUP(C388,'[1]2017'!$C$2:$N$1876,11,FALSE),"")</f>
        <v>139</v>
      </c>
      <c r="G388" s="2">
        <f>IFERROR(VLOOKUP(C388,'[1]2017'!$C$2:$N$1876,12,FALSE),"")</f>
        <v>949</v>
      </c>
      <c r="H388" s="2">
        <f t="shared" si="16"/>
        <v>0.14646996838777659</v>
      </c>
      <c r="J388" s="12">
        <f t="shared" si="17"/>
        <v>1215</v>
      </c>
      <c r="T388" s="1">
        <v>363</v>
      </c>
      <c r="U388" s="1">
        <v>448</v>
      </c>
      <c r="V388" s="6">
        <v>0.8102678571428571</v>
      </c>
      <c r="W388" s="1">
        <v>376</v>
      </c>
      <c r="X388" s="1">
        <v>451</v>
      </c>
      <c r="Y388" s="6">
        <v>0.83370288248337032</v>
      </c>
      <c r="Z388" s="1">
        <v>339</v>
      </c>
      <c r="AA388" s="1">
        <v>447</v>
      </c>
      <c r="AB388" s="6">
        <v>0.75838926174496646</v>
      </c>
      <c r="AC388" s="1">
        <v>401</v>
      </c>
      <c r="AD388" s="1">
        <v>466</v>
      </c>
      <c r="AE388" s="6">
        <v>0.86051502145922742</v>
      </c>
      <c r="AF388" s="1">
        <v>368</v>
      </c>
      <c r="AG388" s="1">
        <v>469</v>
      </c>
      <c r="AH388" s="6">
        <v>0.78464818763326227</v>
      </c>
      <c r="AI388" s="1">
        <v>347</v>
      </c>
      <c r="AJ388" s="1">
        <v>463</v>
      </c>
      <c r="AK388" s="6">
        <v>0.74946004319654425</v>
      </c>
      <c r="BD388" s="1">
        <v>764</v>
      </c>
      <c r="BE388" s="1">
        <v>914</v>
      </c>
      <c r="BF388" s="6">
        <v>0.83588621444201316</v>
      </c>
      <c r="BG388" s="1">
        <v>744</v>
      </c>
      <c r="BH388" s="1">
        <v>920</v>
      </c>
      <c r="BI388" s="6">
        <v>0.80869565217391304</v>
      </c>
      <c r="BJ388" s="1">
        <v>686</v>
      </c>
      <c r="BK388" s="1">
        <v>910</v>
      </c>
      <c r="BL388" s="6">
        <v>0.75384615384615383</v>
      </c>
    </row>
    <row r="389" spans="1:64" x14ac:dyDescent="0.2">
      <c r="A389" s="2" t="s">
        <v>135</v>
      </c>
      <c r="B389" s="2" t="s">
        <v>136</v>
      </c>
      <c r="C389" s="2" t="s">
        <v>1491</v>
      </c>
      <c r="D389" s="2" t="s">
        <v>1492</v>
      </c>
      <c r="E389" s="2" t="str">
        <f t="shared" si="18"/>
        <v>Hamilton Heights Elementary School</v>
      </c>
      <c r="F389" s="2">
        <f>IFERROR(VLOOKUP(C389,'[1]2017'!$C$2:$N$1876,11,FALSE),"")</f>
        <v>180</v>
      </c>
      <c r="G389" s="2">
        <f>IFERROR(VLOOKUP(C389,'[1]2017'!$C$2:$N$1876,12,FALSE),"")</f>
        <v>526</v>
      </c>
      <c r="H389" s="2">
        <f t="shared" ref="H389:H452" si="19">IFERROR(F389/G389,"")</f>
        <v>0.34220532319391633</v>
      </c>
      <c r="I389" s="6">
        <v>0.5816993464052288</v>
      </c>
      <c r="J389" s="12">
        <f t="shared" ref="J389:J452" si="20">RANK(I389,$I$4:$I$1705,0)</f>
        <v>519</v>
      </c>
      <c r="K389" s="1">
        <v>124</v>
      </c>
      <c r="L389" s="1">
        <v>164</v>
      </c>
      <c r="M389" s="6">
        <v>0.75609756097560976</v>
      </c>
      <c r="N389" s="1">
        <v>113</v>
      </c>
      <c r="O389" s="1">
        <v>164</v>
      </c>
      <c r="P389" s="6">
        <v>0.68902439024390238</v>
      </c>
      <c r="Q389" s="1">
        <v>101</v>
      </c>
      <c r="R389" s="1">
        <v>164</v>
      </c>
      <c r="S389" s="6">
        <v>0.61585365853658536</v>
      </c>
      <c r="T389" s="1">
        <v>143</v>
      </c>
      <c r="U389" s="1">
        <v>200</v>
      </c>
      <c r="V389" s="6">
        <v>0.71499999999999997</v>
      </c>
      <c r="W389" s="1">
        <v>151</v>
      </c>
      <c r="X389" s="1">
        <v>202</v>
      </c>
      <c r="Y389" s="6">
        <v>0.74752475247524752</v>
      </c>
      <c r="Z389" s="1">
        <v>129</v>
      </c>
      <c r="AA389" s="1">
        <v>200</v>
      </c>
      <c r="AB389" s="6">
        <v>0.64500000000000002</v>
      </c>
      <c r="AF389" s="1" t="s">
        <v>734</v>
      </c>
      <c r="AG389" s="1" t="s">
        <v>734</v>
      </c>
      <c r="AH389" s="6" t="s">
        <v>734</v>
      </c>
      <c r="BD389" s="1">
        <v>378</v>
      </c>
      <c r="BE389" s="1">
        <v>517</v>
      </c>
      <c r="BF389" s="6">
        <v>0.7311411992263056</v>
      </c>
      <c r="BG389" s="1">
        <v>366</v>
      </c>
      <c r="BH389" s="1">
        <v>521</v>
      </c>
      <c r="BI389" s="6">
        <v>0.7024952015355086</v>
      </c>
      <c r="BJ389" s="1">
        <v>319</v>
      </c>
      <c r="BK389" s="1">
        <v>517</v>
      </c>
      <c r="BL389" s="6">
        <v>0.61702127659574468</v>
      </c>
    </row>
    <row r="390" spans="1:64" hidden="1" x14ac:dyDescent="0.2">
      <c r="A390" s="2" t="s">
        <v>135</v>
      </c>
      <c r="B390" s="2" t="s">
        <v>136</v>
      </c>
      <c r="C390" s="2" t="s">
        <v>1493</v>
      </c>
      <c r="D390" s="2" t="s">
        <v>1494</v>
      </c>
      <c r="E390" s="2" t="str">
        <f t="shared" si="18"/>
        <v>zzzz</v>
      </c>
      <c r="F390" s="2">
        <f>IFERROR(VLOOKUP(C390,'[1]2017'!$C$2:$N$1876,11,FALSE),"")</f>
        <v>168</v>
      </c>
      <c r="G390" s="2">
        <f>IFERROR(VLOOKUP(C390,'[1]2017'!$C$2:$N$1876,12,FALSE),"")</f>
        <v>544</v>
      </c>
      <c r="H390" s="2">
        <f t="shared" si="19"/>
        <v>0.30882352941176472</v>
      </c>
      <c r="J390" s="12">
        <f t="shared" si="20"/>
        <v>1215</v>
      </c>
      <c r="AC390" s="1">
        <v>105</v>
      </c>
      <c r="AD390" s="1">
        <v>165</v>
      </c>
      <c r="AE390" s="6">
        <v>0.63636363636363635</v>
      </c>
      <c r="AF390" s="1">
        <v>98</v>
      </c>
      <c r="AG390" s="1">
        <v>164</v>
      </c>
      <c r="AH390" s="6">
        <v>0.59756097560975607</v>
      </c>
      <c r="AI390" s="1">
        <v>85</v>
      </c>
      <c r="AJ390" s="1">
        <v>164</v>
      </c>
      <c r="AK390" s="6">
        <v>0.51829268292682928</v>
      </c>
      <c r="AL390" s="1">
        <v>136</v>
      </c>
      <c r="AM390" s="1">
        <v>189</v>
      </c>
      <c r="AN390" s="6">
        <v>0.71957671957671954</v>
      </c>
      <c r="AO390" s="1">
        <v>87</v>
      </c>
      <c r="AP390" s="1">
        <v>188</v>
      </c>
      <c r="AQ390" s="6">
        <v>0.46276595744680848</v>
      </c>
      <c r="AR390" s="1">
        <v>87</v>
      </c>
      <c r="AS390" s="1">
        <v>188</v>
      </c>
      <c r="AT390" s="6">
        <v>0.46276595744680848</v>
      </c>
      <c r="AU390" s="1">
        <v>119</v>
      </c>
      <c r="AV390" s="1">
        <v>172</v>
      </c>
      <c r="AW390" s="6">
        <v>0.69186046511627908</v>
      </c>
      <c r="AX390" s="1">
        <v>101</v>
      </c>
      <c r="AY390" s="1">
        <v>174</v>
      </c>
      <c r="AZ390" s="6">
        <v>0.58045977011494254</v>
      </c>
      <c r="BA390" s="1">
        <v>91</v>
      </c>
      <c r="BB390" s="1">
        <v>172</v>
      </c>
      <c r="BC390" s="6">
        <v>0.52906976744186052</v>
      </c>
      <c r="BD390" s="1">
        <v>360</v>
      </c>
      <c r="BE390" s="1">
        <v>526</v>
      </c>
      <c r="BF390" s="6">
        <v>0.68441064638783267</v>
      </c>
      <c r="BG390" s="1">
        <v>286</v>
      </c>
      <c r="BH390" s="1">
        <v>526</v>
      </c>
      <c r="BI390" s="6">
        <v>0.54372623574144485</v>
      </c>
      <c r="BJ390" s="1">
        <v>263</v>
      </c>
      <c r="BK390" s="1">
        <v>524</v>
      </c>
      <c r="BL390" s="6">
        <v>0.50190839694656486</v>
      </c>
    </row>
    <row r="391" spans="1:64" hidden="1" x14ac:dyDescent="0.2">
      <c r="A391" s="2" t="s">
        <v>137</v>
      </c>
      <c r="B391" s="2" t="s">
        <v>138</v>
      </c>
      <c r="C391" s="2" t="s">
        <v>1495</v>
      </c>
      <c r="D391" s="2" t="s">
        <v>1496</v>
      </c>
      <c r="E391" s="2" t="str">
        <f t="shared" si="18"/>
        <v>zzzz</v>
      </c>
      <c r="F391" s="2">
        <f>IFERROR(VLOOKUP(C391,'[1]2017'!$C$2:$N$1876,11,FALSE),"")</f>
        <v>191</v>
      </c>
      <c r="G391" s="2">
        <f>IFERROR(VLOOKUP(C391,'[1]2017'!$C$2:$N$1876,12,FALSE),"")</f>
        <v>1214</v>
      </c>
      <c r="H391" s="2">
        <f t="shared" si="19"/>
        <v>0.15733113673805602</v>
      </c>
      <c r="J391" s="12">
        <f t="shared" si="20"/>
        <v>1215</v>
      </c>
      <c r="AL391" s="1">
        <v>476</v>
      </c>
      <c r="AM391" s="1">
        <v>639</v>
      </c>
      <c r="AN391" s="6">
        <v>0.74491392801251954</v>
      </c>
      <c r="AO391" s="1">
        <v>411</v>
      </c>
      <c r="AP391" s="1">
        <v>605</v>
      </c>
      <c r="AQ391" s="6">
        <v>0.67933884297520664</v>
      </c>
      <c r="AR391" s="1">
        <v>376</v>
      </c>
      <c r="AS391" s="1">
        <v>604</v>
      </c>
      <c r="AT391" s="6">
        <v>0.62251655629139069</v>
      </c>
      <c r="AU391" s="1">
        <v>414</v>
      </c>
      <c r="AV391" s="1">
        <v>548</v>
      </c>
      <c r="AW391" s="6">
        <v>0.75547445255474455</v>
      </c>
      <c r="AX391" s="1">
        <v>374</v>
      </c>
      <c r="AY391" s="1">
        <v>515</v>
      </c>
      <c r="AZ391" s="6">
        <v>0.72621359223300974</v>
      </c>
      <c r="BA391" s="1">
        <v>343</v>
      </c>
      <c r="BB391" s="1">
        <v>514</v>
      </c>
      <c r="BC391" s="6">
        <v>0.66731517509727623</v>
      </c>
      <c r="BD391" s="1">
        <v>890</v>
      </c>
      <c r="BE391" s="1">
        <v>1187</v>
      </c>
      <c r="BF391" s="6">
        <v>0.74978938500421233</v>
      </c>
      <c r="BG391" s="1">
        <v>785</v>
      </c>
      <c r="BH391" s="1">
        <v>1120</v>
      </c>
      <c r="BI391" s="6">
        <v>0.7008928571428571</v>
      </c>
      <c r="BJ391" s="1">
        <v>719</v>
      </c>
      <c r="BK391" s="1">
        <v>1118</v>
      </c>
      <c r="BL391" s="6">
        <v>0.64311270125223619</v>
      </c>
    </row>
    <row r="392" spans="1:64" x14ac:dyDescent="0.2">
      <c r="A392" s="2" t="s">
        <v>137</v>
      </c>
      <c r="B392" s="2" t="s">
        <v>138</v>
      </c>
      <c r="C392" s="2" t="s">
        <v>1497</v>
      </c>
      <c r="D392" s="2" t="s">
        <v>1498</v>
      </c>
      <c r="E392" s="2" t="str">
        <f t="shared" si="18"/>
        <v>Shamrock Springs Elementary School</v>
      </c>
      <c r="F392" s="2">
        <f>IFERROR(VLOOKUP(C392,'[1]2017'!$C$2:$N$1876,11,FALSE),"")</f>
        <v>33</v>
      </c>
      <c r="G392" s="2">
        <f>IFERROR(VLOOKUP(C392,'[1]2017'!$C$2:$N$1876,12,FALSE),"")</f>
        <v>441</v>
      </c>
      <c r="H392" s="2">
        <f t="shared" si="19"/>
        <v>7.4829931972789115E-2</v>
      </c>
      <c r="I392" s="6">
        <v>0.7010309278350515</v>
      </c>
      <c r="J392" s="12">
        <f t="shared" si="20"/>
        <v>258</v>
      </c>
      <c r="K392" s="1">
        <v>73</v>
      </c>
      <c r="L392" s="1">
        <v>87</v>
      </c>
      <c r="M392" s="6">
        <v>0.83908045977011492</v>
      </c>
      <c r="N392" s="1">
        <v>67</v>
      </c>
      <c r="O392" s="1">
        <v>87</v>
      </c>
      <c r="P392" s="6">
        <v>0.77011494252873558</v>
      </c>
      <c r="Q392" s="1">
        <v>66</v>
      </c>
      <c r="R392" s="1">
        <v>87</v>
      </c>
      <c r="S392" s="6">
        <v>0.75862068965517238</v>
      </c>
      <c r="BD392" s="1">
        <v>155</v>
      </c>
      <c r="BE392" s="1">
        <v>184</v>
      </c>
      <c r="BF392" s="6">
        <v>0.84239130434782605</v>
      </c>
      <c r="BG392" s="1">
        <v>139</v>
      </c>
      <c r="BH392" s="1">
        <v>184</v>
      </c>
      <c r="BI392" s="6">
        <v>0.75543478260869568</v>
      </c>
      <c r="BJ392" s="1">
        <v>134</v>
      </c>
      <c r="BK392" s="1">
        <v>184</v>
      </c>
      <c r="BL392" s="6">
        <v>0.72826086956521741</v>
      </c>
    </row>
    <row r="393" spans="1:64" x14ac:dyDescent="0.2">
      <c r="A393" s="2" t="s">
        <v>137</v>
      </c>
      <c r="B393" s="2" t="s">
        <v>138</v>
      </c>
      <c r="C393" s="2" t="s">
        <v>1499</v>
      </c>
      <c r="D393" s="2" t="s">
        <v>1500</v>
      </c>
      <c r="E393" s="2" t="str">
        <f t="shared" si="18"/>
        <v>Carey Ridge Elementary School</v>
      </c>
      <c r="F393" s="2">
        <f>IFERROR(VLOOKUP(C393,'[1]2017'!$C$2:$N$1876,11,FALSE),"")</f>
        <v>98</v>
      </c>
      <c r="G393" s="2">
        <f>IFERROR(VLOOKUP(C393,'[1]2017'!$C$2:$N$1876,12,FALSE),"")</f>
        <v>594</v>
      </c>
      <c r="H393" s="2">
        <f t="shared" si="19"/>
        <v>0.16498316498316498</v>
      </c>
      <c r="I393" s="6">
        <v>0.71527777777777779</v>
      </c>
      <c r="J393" s="12">
        <f t="shared" si="20"/>
        <v>231</v>
      </c>
      <c r="K393" s="1">
        <v>69</v>
      </c>
      <c r="L393" s="1">
        <v>96</v>
      </c>
      <c r="M393" s="6">
        <v>0.71875</v>
      </c>
      <c r="N393" s="1">
        <v>74</v>
      </c>
      <c r="O393" s="1">
        <v>97</v>
      </c>
      <c r="P393" s="6">
        <v>0.76288659793814428</v>
      </c>
      <c r="Q393" s="1">
        <v>62</v>
      </c>
      <c r="R393" s="1">
        <v>95</v>
      </c>
      <c r="S393" s="6">
        <v>0.65263157894736845</v>
      </c>
      <c r="BD393" s="1">
        <v>187</v>
      </c>
      <c r="BE393" s="1">
        <v>240</v>
      </c>
      <c r="BF393" s="6">
        <v>0.77916666666666667</v>
      </c>
      <c r="BG393" s="1">
        <v>187</v>
      </c>
      <c r="BH393" s="1">
        <v>242</v>
      </c>
      <c r="BI393" s="6">
        <v>0.77272727272727271</v>
      </c>
      <c r="BJ393" s="1">
        <v>165</v>
      </c>
      <c r="BK393" s="1">
        <v>239</v>
      </c>
      <c r="BL393" s="6">
        <v>0.69037656903765687</v>
      </c>
    </row>
    <row r="394" spans="1:64" x14ac:dyDescent="0.2">
      <c r="A394" s="2" t="s">
        <v>137</v>
      </c>
      <c r="B394" s="2" t="s">
        <v>138</v>
      </c>
      <c r="C394" s="2" t="s">
        <v>1501</v>
      </c>
      <c r="D394" s="2" t="s">
        <v>1502</v>
      </c>
      <c r="E394" s="2" t="str">
        <f t="shared" si="18"/>
        <v>Washington Woods Elementary School</v>
      </c>
      <c r="F394" s="2">
        <f>IFERROR(VLOOKUP(C394,'[1]2017'!$C$2:$N$1876,11,FALSE),"")</f>
        <v>133</v>
      </c>
      <c r="G394" s="2">
        <f>IFERROR(VLOOKUP(C394,'[1]2017'!$C$2:$N$1876,12,FALSE),"")</f>
        <v>445</v>
      </c>
      <c r="H394" s="2">
        <f t="shared" si="19"/>
        <v>0.29887640449438202</v>
      </c>
      <c r="I394" s="6">
        <v>0.61627906976744184</v>
      </c>
      <c r="J394" s="12">
        <f t="shared" si="20"/>
        <v>438</v>
      </c>
      <c r="K394" s="1">
        <v>56</v>
      </c>
      <c r="L394" s="1">
        <v>83</v>
      </c>
      <c r="M394" s="6">
        <v>0.67469879518072284</v>
      </c>
      <c r="N394" s="1">
        <v>53</v>
      </c>
      <c r="O394" s="1">
        <v>84</v>
      </c>
      <c r="P394" s="6">
        <v>0.63095238095238093</v>
      </c>
      <c r="Q394" s="1">
        <v>45</v>
      </c>
      <c r="R394" s="1">
        <v>83</v>
      </c>
      <c r="S394" s="6">
        <v>0.54216867469879515</v>
      </c>
      <c r="BD394" s="1">
        <v>125</v>
      </c>
      <c r="BE394" s="1">
        <v>169</v>
      </c>
      <c r="BF394" s="6">
        <v>0.73964497041420119</v>
      </c>
      <c r="BG394" s="1">
        <v>107</v>
      </c>
      <c r="BH394" s="1">
        <v>170</v>
      </c>
      <c r="BI394" s="6">
        <v>0.62941176470588234</v>
      </c>
      <c r="BJ394" s="1">
        <v>98</v>
      </c>
      <c r="BK394" s="1">
        <v>169</v>
      </c>
      <c r="BL394" s="6">
        <v>0.57988165680473369</v>
      </c>
    </row>
    <row r="395" spans="1:64" x14ac:dyDescent="0.2">
      <c r="A395" s="2" t="s">
        <v>137</v>
      </c>
      <c r="B395" s="2" t="s">
        <v>138</v>
      </c>
      <c r="C395" s="2" t="s">
        <v>1503</v>
      </c>
      <c r="D395" s="2" t="s">
        <v>1504</v>
      </c>
      <c r="E395" s="2" t="str">
        <f t="shared" si="18"/>
        <v>Oak Trace Elementary School</v>
      </c>
      <c r="F395" s="2">
        <f>IFERROR(VLOOKUP(C395,'[1]2017'!$C$2:$N$1876,11,FALSE),"")</f>
        <v>18</v>
      </c>
      <c r="G395" s="2">
        <f>IFERROR(VLOOKUP(C395,'[1]2017'!$C$2:$N$1876,12,FALSE),"")</f>
        <v>627</v>
      </c>
      <c r="H395" s="2">
        <f t="shared" si="19"/>
        <v>2.8708133971291867E-2</v>
      </c>
      <c r="I395" s="6">
        <v>0.92307692307692313</v>
      </c>
      <c r="J395" s="12">
        <f t="shared" si="20"/>
        <v>18</v>
      </c>
      <c r="K395" s="1">
        <v>119</v>
      </c>
      <c r="L395" s="1">
        <v>129</v>
      </c>
      <c r="M395" s="6">
        <v>0.92248062015503873</v>
      </c>
      <c r="N395" s="1">
        <v>114</v>
      </c>
      <c r="O395" s="1">
        <v>129</v>
      </c>
      <c r="P395" s="6">
        <v>0.88372093023255816</v>
      </c>
      <c r="Q395" s="1">
        <v>112</v>
      </c>
      <c r="R395" s="1">
        <v>129</v>
      </c>
      <c r="S395" s="6">
        <v>0.86821705426356588</v>
      </c>
      <c r="BD395" s="1">
        <v>229</v>
      </c>
      <c r="BE395" s="1">
        <v>246</v>
      </c>
      <c r="BF395" s="6">
        <v>0.93089430894308944</v>
      </c>
      <c r="BG395" s="1">
        <v>224</v>
      </c>
      <c r="BH395" s="1">
        <v>246</v>
      </c>
      <c r="BI395" s="6">
        <v>0.91056910569105687</v>
      </c>
      <c r="BJ395" s="1">
        <v>220</v>
      </c>
      <c r="BK395" s="1">
        <v>246</v>
      </c>
      <c r="BL395" s="6">
        <v>0.89430894308943087</v>
      </c>
    </row>
    <row r="396" spans="1:64" x14ac:dyDescent="0.2">
      <c r="A396" s="2" t="s">
        <v>137</v>
      </c>
      <c r="B396" s="2" t="s">
        <v>138</v>
      </c>
      <c r="C396" s="2" t="s">
        <v>1505</v>
      </c>
      <c r="D396" s="2" t="s">
        <v>1506</v>
      </c>
      <c r="E396" s="2" t="str">
        <f t="shared" si="18"/>
        <v>Monon Trail Elementary School</v>
      </c>
      <c r="F396" s="2">
        <f>IFERROR(VLOOKUP(C396,'[1]2017'!$C$2:$N$1876,11,FALSE),"")</f>
        <v>162</v>
      </c>
      <c r="G396" s="2">
        <f>IFERROR(VLOOKUP(C396,'[1]2017'!$C$2:$N$1876,12,FALSE),"")</f>
        <v>426</v>
      </c>
      <c r="H396" s="2">
        <f t="shared" si="19"/>
        <v>0.38028169014084506</v>
      </c>
      <c r="I396" s="6">
        <v>0.51948051948051943</v>
      </c>
      <c r="J396" s="12">
        <f t="shared" si="20"/>
        <v>659</v>
      </c>
      <c r="K396" s="1">
        <v>45</v>
      </c>
      <c r="L396" s="1">
        <v>67</v>
      </c>
      <c r="M396" s="6">
        <v>0.67164179104477617</v>
      </c>
      <c r="N396" s="1">
        <v>43</v>
      </c>
      <c r="O396" s="1">
        <v>66</v>
      </c>
      <c r="P396" s="6">
        <v>0.65151515151515149</v>
      </c>
      <c r="Q396" s="1">
        <v>38</v>
      </c>
      <c r="R396" s="1">
        <v>66</v>
      </c>
      <c r="S396" s="6">
        <v>0.5757575757575758</v>
      </c>
      <c r="BD396" s="1">
        <v>104</v>
      </c>
      <c r="BE396" s="1">
        <v>144</v>
      </c>
      <c r="BF396" s="6">
        <v>0.72222222222222221</v>
      </c>
      <c r="BG396" s="1">
        <v>86</v>
      </c>
      <c r="BH396" s="1">
        <v>144</v>
      </c>
      <c r="BI396" s="6">
        <v>0.59722222222222221</v>
      </c>
      <c r="BJ396" s="1">
        <v>78</v>
      </c>
      <c r="BK396" s="1">
        <v>143</v>
      </c>
      <c r="BL396" s="6">
        <v>0.54545454545454541</v>
      </c>
    </row>
    <row r="397" spans="1:64" hidden="1" x14ac:dyDescent="0.2">
      <c r="A397" s="2" t="s">
        <v>137</v>
      </c>
      <c r="B397" s="2" t="s">
        <v>138</v>
      </c>
      <c r="C397" s="2" t="s">
        <v>1507</v>
      </c>
      <c r="D397" s="2" t="s">
        <v>1508</v>
      </c>
      <c r="E397" s="2" t="str">
        <f t="shared" si="18"/>
        <v>zzzz</v>
      </c>
      <c r="F397" s="2">
        <f>IFERROR(VLOOKUP(C397,'[1]2017'!$C$2:$N$1876,11,FALSE),"")</f>
        <v>162</v>
      </c>
      <c r="G397" s="2">
        <f>IFERROR(VLOOKUP(C397,'[1]2017'!$C$2:$N$1876,12,FALSE),"")</f>
        <v>1132</v>
      </c>
      <c r="H397" s="2">
        <f t="shared" si="19"/>
        <v>0.14310954063604239</v>
      </c>
      <c r="J397" s="12">
        <f t="shared" si="20"/>
        <v>1215</v>
      </c>
      <c r="T397" s="1">
        <v>410</v>
      </c>
      <c r="U397" s="1">
        <v>581</v>
      </c>
      <c r="V397" s="6">
        <v>0.70567986230636837</v>
      </c>
      <c r="W397" s="1">
        <v>457</v>
      </c>
      <c r="X397" s="1">
        <v>584</v>
      </c>
      <c r="Y397" s="6">
        <v>0.78253424657534243</v>
      </c>
      <c r="Z397" s="1">
        <v>380</v>
      </c>
      <c r="AA397" s="1">
        <v>581</v>
      </c>
      <c r="AB397" s="6">
        <v>0.65404475043029264</v>
      </c>
      <c r="AC397" s="1">
        <v>415</v>
      </c>
      <c r="AD397" s="1">
        <v>537</v>
      </c>
      <c r="AE397" s="6">
        <v>0.77281191806331473</v>
      </c>
      <c r="AF397" s="1">
        <v>396</v>
      </c>
      <c r="AG397" s="1">
        <v>538</v>
      </c>
      <c r="AH397" s="6">
        <v>0.73605947955390338</v>
      </c>
      <c r="AI397" s="1">
        <v>350</v>
      </c>
      <c r="AJ397" s="1">
        <v>537</v>
      </c>
      <c r="AK397" s="6">
        <v>0.65176908752327745</v>
      </c>
      <c r="BD397" s="1">
        <v>825</v>
      </c>
      <c r="BE397" s="1">
        <v>1118</v>
      </c>
      <c r="BF397" s="6">
        <v>0.73792486583184258</v>
      </c>
      <c r="BG397" s="1">
        <v>853</v>
      </c>
      <c r="BH397" s="1">
        <v>1122</v>
      </c>
      <c r="BI397" s="6">
        <v>0.76024955436720143</v>
      </c>
      <c r="BJ397" s="1">
        <v>730</v>
      </c>
      <c r="BK397" s="1">
        <v>1118</v>
      </c>
      <c r="BL397" s="6">
        <v>0.65295169946332732</v>
      </c>
    </row>
    <row r="398" spans="1:64" x14ac:dyDescent="0.2">
      <c r="A398" s="2" t="s">
        <v>137</v>
      </c>
      <c r="B398" s="2" t="s">
        <v>138</v>
      </c>
      <c r="C398" s="2" t="s">
        <v>1509</v>
      </c>
      <c r="D398" s="2" t="s">
        <v>1510</v>
      </c>
      <c r="E398" s="2" t="str">
        <f t="shared" si="18"/>
        <v>Maple Glen Elementary</v>
      </c>
      <c r="F398" s="2">
        <f>IFERROR(VLOOKUP(C398,'[1]2017'!$C$2:$N$1876,11,FALSE),"")</f>
        <v>39</v>
      </c>
      <c r="G398" s="2">
        <f>IFERROR(VLOOKUP(C398,'[1]2017'!$C$2:$N$1876,12,FALSE),"")</f>
        <v>563</v>
      </c>
      <c r="H398" s="2">
        <f t="shared" si="19"/>
        <v>6.9271758436944941E-2</v>
      </c>
      <c r="I398" s="6">
        <v>0.70588235294117652</v>
      </c>
      <c r="J398" s="12">
        <f t="shared" si="20"/>
        <v>243</v>
      </c>
      <c r="K398" s="1">
        <v>104</v>
      </c>
      <c r="L398" s="1">
        <v>128</v>
      </c>
      <c r="M398" s="6">
        <v>0.8125</v>
      </c>
      <c r="N398" s="1">
        <v>95</v>
      </c>
      <c r="O398" s="1">
        <v>128</v>
      </c>
      <c r="P398" s="6">
        <v>0.7421875</v>
      </c>
      <c r="Q398" s="1">
        <v>89</v>
      </c>
      <c r="R398" s="1">
        <v>128</v>
      </c>
      <c r="S398" s="6">
        <v>0.6953125</v>
      </c>
      <c r="BD398" s="1">
        <v>169</v>
      </c>
      <c r="BE398" s="1">
        <v>213</v>
      </c>
      <c r="BF398" s="6">
        <v>0.79342723004694837</v>
      </c>
      <c r="BG398" s="1">
        <v>165</v>
      </c>
      <c r="BH398" s="1">
        <v>213</v>
      </c>
      <c r="BI398" s="6">
        <v>0.77464788732394363</v>
      </c>
      <c r="BJ398" s="1">
        <v>149</v>
      </c>
      <c r="BK398" s="1">
        <v>213</v>
      </c>
      <c r="BL398" s="6">
        <v>0.69953051643192488</v>
      </c>
    </row>
    <row r="399" spans="1:64" x14ac:dyDescent="0.2">
      <c r="A399" s="2" t="s">
        <v>139</v>
      </c>
      <c r="B399" s="2" t="s">
        <v>140</v>
      </c>
      <c r="C399" s="2" t="s">
        <v>1511</v>
      </c>
      <c r="D399" s="2" t="s">
        <v>1512</v>
      </c>
      <c r="E399" s="2" t="str">
        <f t="shared" si="18"/>
        <v>Sheridan Elementary School</v>
      </c>
      <c r="F399" s="2">
        <f>IFERROR(VLOOKUP(C399,'[1]2017'!$C$2:$N$1876,11,FALSE),"")</f>
        <v>191</v>
      </c>
      <c r="G399" s="2">
        <f>IFERROR(VLOOKUP(C399,'[1]2017'!$C$2:$N$1876,12,FALSE),"")</f>
        <v>459</v>
      </c>
      <c r="H399" s="2">
        <f t="shared" si="19"/>
        <v>0.41612200435729846</v>
      </c>
      <c r="I399" s="6">
        <v>0.58904109589041098</v>
      </c>
      <c r="J399" s="12">
        <f t="shared" si="20"/>
        <v>499</v>
      </c>
      <c r="K399" s="1">
        <v>50</v>
      </c>
      <c r="L399" s="1">
        <v>74</v>
      </c>
      <c r="M399" s="6">
        <v>0.67567567567567566</v>
      </c>
      <c r="N399" s="1">
        <v>44</v>
      </c>
      <c r="O399" s="1">
        <v>74</v>
      </c>
      <c r="P399" s="6">
        <v>0.59459459459459463</v>
      </c>
      <c r="Q399" s="1">
        <v>38</v>
      </c>
      <c r="R399" s="1">
        <v>74</v>
      </c>
      <c r="S399" s="6">
        <v>0.51351351351351349</v>
      </c>
      <c r="T399" s="1">
        <v>55</v>
      </c>
      <c r="U399" s="1">
        <v>73</v>
      </c>
      <c r="V399" s="6">
        <v>0.75342465753424659</v>
      </c>
      <c r="W399" s="1">
        <v>53</v>
      </c>
      <c r="X399" s="1">
        <v>75</v>
      </c>
      <c r="Y399" s="6">
        <v>0.70666666666666667</v>
      </c>
      <c r="Z399" s="1">
        <v>47</v>
      </c>
      <c r="AA399" s="1">
        <v>73</v>
      </c>
      <c r="AB399" s="6">
        <v>0.64383561643835618</v>
      </c>
      <c r="BD399" s="1">
        <v>161</v>
      </c>
      <c r="BE399" s="1">
        <v>220</v>
      </c>
      <c r="BF399" s="6">
        <v>0.73181818181818181</v>
      </c>
      <c r="BG399" s="1">
        <v>140</v>
      </c>
      <c r="BH399" s="1">
        <v>223</v>
      </c>
      <c r="BI399" s="6">
        <v>0.62780269058295968</v>
      </c>
      <c r="BJ399" s="1">
        <v>128</v>
      </c>
      <c r="BK399" s="1">
        <v>220</v>
      </c>
      <c r="BL399" s="6">
        <v>0.58181818181818179</v>
      </c>
    </row>
    <row r="400" spans="1:64" hidden="1" x14ac:dyDescent="0.2">
      <c r="A400" s="2" t="s">
        <v>139</v>
      </c>
      <c r="B400" s="2" t="s">
        <v>140</v>
      </c>
      <c r="C400" s="2" t="s">
        <v>1513</v>
      </c>
      <c r="D400" s="2" t="s">
        <v>1514</v>
      </c>
      <c r="E400" s="2" t="str">
        <f t="shared" si="18"/>
        <v>zzzz</v>
      </c>
      <c r="F400" s="2">
        <f>IFERROR(VLOOKUP(C400,'[1]2017'!$C$2:$N$1876,11,FALSE),"")</f>
        <v>97</v>
      </c>
      <c r="G400" s="2">
        <f>IFERROR(VLOOKUP(C400,'[1]2017'!$C$2:$N$1876,12,FALSE),"")</f>
        <v>248</v>
      </c>
      <c r="H400" s="2">
        <f t="shared" si="19"/>
        <v>0.3911290322580645</v>
      </c>
      <c r="J400" s="12">
        <f t="shared" si="20"/>
        <v>1215</v>
      </c>
      <c r="AC400" s="1">
        <v>54</v>
      </c>
      <c r="AD400" s="1">
        <v>86</v>
      </c>
      <c r="AE400" s="6">
        <v>0.62790697674418605</v>
      </c>
      <c r="AF400" s="1">
        <v>67</v>
      </c>
      <c r="AG400" s="1">
        <v>87</v>
      </c>
      <c r="AH400" s="6">
        <v>0.77011494252873558</v>
      </c>
      <c r="AI400" s="1">
        <v>49</v>
      </c>
      <c r="AJ400" s="1">
        <v>86</v>
      </c>
      <c r="AK400" s="6">
        <v>0.56976744186046513</v>
      </c>
      <c r="AL400" s="1">
        <v>56</v>
      </c>
      <c r="AM400" s="1">
        <v>75</v>
      </c>
      <c r="AN400" s="6">
        <v>0.7466666666666667</v>
      </c>
      <c r="AO400" s="1">
        <v>38</v>
      </c>
      <c r="AP400" s="1">
        <v>75</v>
      </c>
      <c r="AQ400" s="6">
        <v>0.50666666666666671</v>
      </c>
      <c r="AR400" s="1">
        <v>36</v>
      </c>
      <c r="AS400" s="1">
        <v>75</v>
      </c>
      <c r="AT400" s="6">
        <v>0.48</v>
      </c>
      <c r="AU400" s="1">
        <v>51</v>
      </c>
      <c r="AV400" s="1">
        <v>80</v>
      </c>
      <c r="AW400" s="6">
        <v>0.63749999999999996</v>
      </c>
      <c r="AX400" s="1">
        <v>38</v>
      </c>
      <c r="AY400" s="1">
        <v>80</v>
      </c>
      <c r="AZ400" s="6">
        <v>0.47499999999999998</v>
      </c>
      <c r="BA400" s="1">
        <v>32</v>
      </c>
      <c r="BB400" s="1">
        <v>80</v>
      </c>
      <c r="BC400" s="6">
        <v>0.4</v>
      </c>
      <c r="BD400" s="1">
        <v>161</v>
      </c>
      <c r="BE400" s="1">
        <v>241</v>
      </c>
      <c r="BF400" s="6">
        <v>0.66804979253112029</v>
      </c>
      <c r="BG400" s="1">
        <v>143</v>
      </c>
      <c r="BH400" s="1">
        <v>242</v>
      </c>
      <c r="BI400" s="6">
        <v>0.59090909090909094</v>
      </c>
      <c r="BJ400" s="1">
        <v>117</v>
      </c>
      <c r="BK400" s="1">
        <v>241</v>
      </c>
      <c r="BL400" s="6">
        <v>0.48547717842323651</v>
      </c>
    </row>
    <row r="401" spans="1:64" hidden="1" x14ac:dyDescent="0.2">
      <c r="A401" s="2" t="s">
        <v>141</v>
      </c>
      <c r="B401" s="2" t="s">
        <v>142</v>
      </c>
      <c r="C401" s="2" t="s">
        <v>1515</v>
      </c>
      <c r="D401" s="2" t="s">
        <v>1516</v>
      </c>
      <c r="E401" s="2" t="str">
        <f t="shared" si="18"/>
        <v>zzzz</v>
      </c>
      <c r="F401" s="2">
        <f>IFERROR(VLOOKUP(C401,'[1]2017'!$C$2:$N$1876,11,FALSE),"")</f>
        <v>129</v>
      </c>
      <c r="G401" s="2">
        <f>IFERROR(VLOOKUP(C401,'[1]2017'!$C$2:$N$1876,12,FALSE),"")</f>
        <v>1390</v>
      </c>
      <c r="H401" s="2">
        <f t="shared" si="19"/>
        <v>9.2805755395683448E-2</v>
      </c>
      <c r="J401" s="12">
        <f t="shared" si="20"/>
        <v>1215</v>
      </c>
      <c r="AC401" s="1">
        <v>394</v>
      </c>
      <c r="AD401" s="1">
        <v>459</v>
      </c>
      <c r="AE401" s="6">
        <v>0.85838779956427014</v>
      </c>
      <c r="AF401" s="1">
        <v>371</v>
      </c>
      <c r="AG401" s="1">
        <v>460</v>
      </c>
      <c r="AH401" s="6">
        <v>0.80652173913043479</v>
      </c>
      <c r="AI401" s="1">
        <v>357</v>
      </c>
      <c r="AJ401" s="1">
        <v>458</v>
      </c>
      <c r="AK401" s="6">
        <v>0.77947598253275108</v>
      </c>
      <c r="AL401" s="1">
        <v>390</v>
      </c>
      <c r="AM401" s="1">
        <v>450</v>
      </c>
      <c r="AN401" s="6">
        <v>0.8666666666666667</v>
      </c>
      <c r="AO401" s="1">
        <v>328</v>
      </c>
      <c r="AP401" s="1">
        <v>450</v>
      </c>
      <c r="AQ401" s="6">
        <v>0.72888888888888892</v>
      </c>
      <c r="AR401" s="1">
        <v>317</v>
      </c>
      <c r="AS401" s="1">
        <v>450</v>
      </c>
      <c r="AT401" s="6">
        <v>0.70444444444444443</v>
      </c>
      <c r="AU401" s="1">
        <v>415</v>
      </c>
      <c r="AV401" s="1">
        <v>453</v>
      </c>
      <c r="AW401" s="6">
        <v>0.91611479028697573</v>
      </c>
      <c r="AX401" s="1">
        <v>369</v>
      </c>
      <c r="AY401" s="1">
        <v>458</v>
      </c>
      <c r="AZ401" s="6">
        <v>0.80567685589519655</v>
      </c>
      <c r="BA401" s="1">
        <v>362</v>
      </c>
      <c r="BB401" s="1">
        <v>453</v>
      </c>
      <c r="BC401" s="6">
        <v>0.79911699779249445</v>
      </c>
      <c r="BD401" s="1">
        <v>1199</v>
      </c>
      <c r="BE401" s="1">
        <v>1362</v>
      </c>
      <c r="BF401" s="6">
        <v>0.88032305433186486</v>
      </c>
      <c r="BG401" s="1">
        <v>1068</v>
      </c>
      <c r="BH401" s="1">
        <v>1368</v>
      </c>
      <c r="BI401" s="6">
        <v>0.7807017543859649</v>
      </c>
      <c r="BJ401" s="1">
        <v>1036</v>
      </c>
      <c r="BK401" s="1">
        <v>1361</v>
      </c>
      <c r="BL401" s="6">
        <v>0.76120499632623073</v>
      </c>
    </row>
    <row r="402" spans="1:64" x14ac:dyDescent="0.2">
      <c r="A402" s="2" t="s">
        <v>141</v>
      </c>
      <c r="B402" s="2" t="s">
        <v>142</v>
      </c>
      <c r="C402" s="2" t="s">
        <v>1517</v>
      </c>
      <c r="D402" s="2" t="s">
        <v>1518</v>
      </c>
      <c r="E402" s="2" t="str">
        <f t="shared" si="18"/>
        <v>Woodbrook Elementary School</v>
      </c>
      <c r="F402" s="2">
        <f>IFERROR(VLOOKUP(C402,'[1]2017'!$C$2:$N$1876,11,FALSE),"")</f>
        <v>32</v>
      </c>
      <c r="G402" s="2">
        <f>IFERROR(VLOOKUP(C402,'[1]2017'!$C$2:$N$1876,12,FALSE),"")</f>
        <v>480</v>
      </c>
      <c r="H402" s="2">
        <f t="shared" si="19"/>
        <v>6.6666666666666666E-2</v>
      </c>
      <c r="I402" s="6">
        <v>0.7857142857142857</v>
      </c>
      <c r="J402" s="12">
        <f t="shared" si="20"/>
        <v>129</v>
      </c>
      <c r="K402" s="1">
        <v>72</v>
      </c>
      <c r="L402" s="1">
        <v>82</v>
      </c>
      <c r="M402" s="6">
        <v>0.87804878048780488</v>
      </c>
      <c r="N402" s="1">
        <v>68</v>
      </c>
      <c r="O402" s="1">
        <v>82</v>
      </c>
      <c r="P402" s="6">
        <v>0.82926829268292679</v>
      </c>
      <c r="Q402" s="1">
        <v>66</v>
      </c>
      <c r="R402" s="1">
        <v>82</v>
      </c>
      <c r="S402" s="6">
        <v>0.80487804878048785</v>
      </c>
      <c r="T402" s="1">
        <v>76</v>
      </c>
      <c r="U402" s="1">
        <v>92</v>
      </c>
      <c r="V402" s="6">
        <v>0.82608695652173914</v>
      </c>
      <c r="W402" s="1">
        <v>83</v>
      </c>
      <c r="X402" s="1">
        <v>93</v>
      </c>
      <c r="Y402" s="6">
        <v>0.89247311827956988</v>
      </c>
      <c r="Z402" s="1">
        <v>70</v>
      </c>
      <c r="AA402" s="1">
        <v>92</v>
      </c>
      <c r="AB402" s="6">
        <v>0.76086956521739135</v>
      </c>
      <c r="BD402" s="1">
        <v>220</v>
      </c>
      <c r="BE402" s="1">
        <v>258</v>
      </c>
      <c r="BF402" s="6">
        <v>0.8527131782945736</v>
      </c>
      <c r="BG402" s="1">
        <v>223</v>
      </c>
      <c r="BH402" s="1">
        <v>259</v>
      </c>
      <c r="BI402" s="6">
        <v>0.86100386100386095</v>
      </c>
      <c r="BJ402" s="1">
        <v>202</v>
      </c>
      <c r="BK402" s="1">
        <v>258</v>
      </c>
      <c r="BL402" s="6">
        <v>0.78294573643410847</v>
      </c>
    </row>
    <row r="403" spans="1:64" x14ac:dyDescent="0.2">
      <c r="A403" s="2" t="s">
        <v>141</v>
      </c>
      <c r="B403" s="2" t="s">
        <v>142</v>
      </c>
      <c r="C403" s="2" t="s">
        <v>1519</v>
      </c>
      <c r="D403" s="2" t="s">
        <v>1520</v>
      </c>
      <c r="E403" s="2" t="str">
        <f t="shared" si="18"/>
        <v>Cherry Tree Elementary School</v>
      </c>
      <c r="F403" s="2">
        <f>IFERROR(VLOOKUP(C403,'[1]2017'!$C$2:$N$1876,11,FALSE),"")</f>
        <v>60</v>
      </c>
      <c r="G403" s="2">
        <f>IFERROR(VLOOKUP(C403,'[1]2017'!$C$2:$N$1876,12,FALSE),"")</f>
        <v>726</v>
      </c>
      <c r="H403" s="2">
        <f t="shared" si="19"/>
        <v>8.2644628099173556E-2</v>
      </c>
      <c r="I403" s="6">
        <v>0.76923076923076927</v>
      </c>
      <c r="J403" s="12">
        <f t="shared" si="20"/>
        <v>150</v>
      </c>
      <c r="K403" s="1">
        <v>98</v>
      </c>
      <c r="L403" s="1">
        <v>110</v>
      </c>
      <c r="M403" s="6">
        <v>0.89090909090909087</v>
      </c>
      <c r="N403" s="1">
        <v>104</v>
      </c>
      <c r="O403" s="1">
        <v>116</v>
      </c>
      <c r="P403" s="6">
        <v>0.89655172413793105</v>
      </c>
      <c r="Q403" s="1">
        <v>94</v>
      </c>
      <c r="R403" s="1">
        <v>110</v>
      </c>
      <c r="S403" s="6">
        <v>0.8545454545454545</v>
      </c>
      <c r="T403" s="1">
        <v>111</v>
      </c>
      <c r="U403" s="1">
        <v>124</v>
      </c>
      <c r="V403" s="6">
        <v>0.89516129032258063</v>
      </c>
      <c r="W403" s="1">
        <v>114</v>
      </c>
      <c r="X403" s="1">
        <v>129</v>
      </c>
      <c r="Y403" s="6">
        <v>0.88372093023255816</v>
      </c>
      <c r="Z403" s="1">
        <v>105</v>
      </c>
      <c r="AA403" s="1">
        <v>124</v>
      </c>
      <c r="AB403" s="6">
        <v>0.84677419354838712</v>
      </c>
      <c r="BD403" s="1">
        <v>298</v>
      </c>
      <c r="BE403" s="1">
        <v>339</v>
      </c>
      <c r="BF403" s="6">
        <v>0.87905604719764008</v>
      </c>
      <c r="BG403" s="1">
        <v>303</v>
      </c>
      <c r="BH403" s="1">
        <v>350</v>
      </c>
      <c r="BI403" s="6">
        <v>0.86571428571428577</v>
      </c>
      <c r="BJ403" s="1">
        <v>279</v>
      </c>
      <c r="BK403" s="1">
        <v>338</v>
      </c>
      <c r="BL403" s="6">
        <v>0.82544378698224852</v>
      </c>
    </row>
    <row r="404" spans="1:64" x14ac:dyDescent="0.2">
      <c r="A404" s="2" t="s">
        <v>141</v>
      </c>
      <c r="B404" s="2" t="s">
        <v>142</v>
      </c>
      <c r="C404" s="2" t="s">
        <v>1521</v>
      </c>
      <c r="D404" s="2" t="s">
        <v>1522</v>
      </c>
      <c r="E404" s="2" t="str">
        <f t="shared" si="18"/>
        <v>Carmel Elementary School</v>
      </c>
      <c r="F404" s="2">
        <f>IFERROR(VLOOKUP(C404,'[1]2017'!$C$2:$N$1876,11,FALSE),"")</f>
        <v>81</v>
      </c>
      <c r="G404" s="2">
        <f>IFERROR(VLOOKUP(C404,'[1]2017'!$C$2:$N$1876,12,FALSE),"")</f>
        <v>518</v>
      </c>
      <c r="H404" s="2">
        <f t="shared" si="19"/>
        <v>0.15637065637065636</v>
      </c>
      <c r="I404" s="6">
        <v>0.85526315789473684</v>
      </c>
      <c r="J404" s="12">
        <f t="shared" si="20"/>
        <v>57</v>
      </c>
      <c r="K404" s="1">
        <v>75</v>
      </c>
      <c r="L404" s="1">
        <v>89</v>
      </c>
      <c r="M404" s="6">
        <v>0.84269662921348309</v>
      </c>
      <c r="N404" s="1">
        <v>71</v>
      </c>
      <c r="O404" s="1">
        <v>89</v>
      </c>
      <c r="P404" s="6">
        <v>0.797752808988764</v>
      </c>
      <c r="Q404" s="1">
        <v>67</v>
      </c>
      <c r="R404" s="1">
        <v>88</v>
      </c>
      <c r="S404" s="6">
        <v>0.76136363636363635</v>
      </c>
      <c r="T404" s="1">
        <v>91</v>
      </c>
      <c r="U404" s="1">
        <v>110</v>
      </c>
      <c r="V404" s="6">
        <v>0.82727272727272727</v>
      </c>
      <c r="W404" s="1">
        <v>83</v>
      </c>
      <c r="X404" s="1">
        <v>113</v>
      </c>
      <c r="Y404" s="6">
        <v>0.73451327433628322</v>
      </c>
      <c r="Z404" s="1">
        <v>80</v>
      </c>
      <c r="AA404" s="1">
        <v>110</v>
      </c>
      <c r="AB404" s="6">
        <v>0.72727272727272729</v>
      </c>
      <c r="BD404" s="1">
        <v>237</v>
      </c>
      <c r="BE404" s="1">
        <v>275</v>
      </c>
      <c r="BF404" s="6">
        <v>0.86181818181818182</v>
      </c>
      <c r="BG404" s="1">
        <v>222</v>
      </c>
      <c r="BH404" s="1">
        <v>282</v>
      </c>
      <c r="BI404" s="6">
        <v>0.78723404255319152</v>
      </c>
      <c r="BJ404" s="1">
        <v>212</v>
      </c>
      <c r="BK404" s="1">
        <v>274</v>
      </c>
      <c r="BL404" s="6">
        <v>0.77372262773722633</v>
      </c>
    </row>
    <row r="405" spans="1:64" x14ac:dyDescent="0.2">
      <c r="A405" s="2" t="s">
        <v>141</v>
      </c>
      <c r="B405" s="2" t="s">
        <v>142</v>
      </c>
      <c r="C405" s="2" t="s">
        <v>1523</v>
      </c>
      <c r="D405" s="2" t="s">
        <v>1524</v>
      </c>
      <c r="E405" s="2" t="str">
        <f t="shared" si="18"/>
        <v>College Wood Elementary School</v>
      </c>
      <c r="F405" s="2">
        <f>IFERROR(VLOOKUP(C405,'[1]2017'!$C$2:$N$1876,11,FALSE),"")</f>
        <v>13</v>
      </c>
      <c r="G405" s="2">
        <f>IFERROR(VLOOKUP(C405,'[1]2017'!$C$2:$N$1876,12,FALSE),"")</f>
        <v>721</v>
      </c>
      <c r="H405" s="2">
        <f t="shared" si="19"/>
        <v>1.8030513176144243E-2</v>
      </c>
      <c r="I405" s="6">
        <v>0.890625</v>
      </c>
      <c r="J405" s="12">
        <f t="shared" si="20"/>
        <v>31</v>
      </c>
      <c r="K405" s="1">
        <v>135</v>
      </c>
      <c r="L405" s="1">
        <v>139</v>
      </c>
      <c r="M405" s="6">
        <v>0.97122302158273377</v>
      </c>
      <c r="N405" s="1">
        <v>131</v>
      </c>
      <c r="O405" s="1">
        <v>139</v>
      </c>
      <c r="P405" s="6">
        <v>0.94244604316546765</v>
      </c>
      <c r="Q405" s="1">
        <v>130</v>
      </c>
      <c r="R405" s="1">
        <v>139</v>
      </c>
      <c r="S405" s="6">
        <v>0.93525179856115104</v>
      </c>
      <c r="T405" s="1">
        <v>124</v>
      </c>
      <c r="U405" s="1">
        <v>131</v>
      </c>
      <c r="V405" s="6">
        <v>0.94656488549618323</v>
      </c>
      <c r="W405" s="1">
        <v>124</v>
      </c>
      <c r="X405" s="1">
        <v>131</v>
      </c>
      <c r="Y405" s="6">
        <v>0.94656488549618323</v>
      </c>
      <c r="Z405" s="1">
        <v>121</v>
      </c>
      <c r="AA405" s="1">
        <v>131</v>
      </c>
      <c r="AB405" s="6">
        <v>0.92366412213740456</v>
      </c>
      <c r="BD405" s="1">
        <v>376</v>
      </c>
      <c r="BE405" s="1">
        <v>399</v>
      </c>
      <c r="BF405" s="6">
        <v>0.94235588972431072</v>
      </c>
      <c r="BG405" s="1">
        <v>373</v>
      </c>
      <c r="BH405" s="1">
        <v>399</v>
      </c>
      <c r="BI405" s="6">
        <v>0.93483709273182958</v>
      </c>
      <c r="BJ405" s="1">
        <v>365</v>
      </c>
      <c r="BK405" s="1">
        <v>398</v>
      </c>
      <c r="BL405" s="6">
        <v>0.91708542713567842</v>
      </c>
    </row>
    <row r="406" spans="1:64" hidden="1" x14ac:dyDescent="0.2">
      <c r="A406" s="2" t="s">
        <v>141</v>
      </c>
      <c r="B406" s="2" t="s">
        <v>142</v>
      </c>
      <c r="C406" s="2" t="s">
        <v>1525</v>
      </c>
      <c r="D406" s="2" t="s">
        <v>1526</v>
      </c>
      <c r="E406" s="2" t="str">
        <f t="shared" si="18"/>
        <v>zzzz</v>
      </c>
      <c r="F406" s="2">
        <f>IFERROR(VLOOKUP(C406,'[1]2017'!$C$2:$N$1876,11,FALSE),"")</f>
        <v>196</v>
      </c>
      <c r="G406" s="2">
        <f>IFERROR(VLOOKUP(C406,'[1]2017'!$C$2:$N$1876,12,FALSE),"")</f>
        <v>1373</v>
      </c>
      <c r="H406" s="2">
        <f t="shared" si="19"/>
        <v>0.14275309541150766</v>
      </c>
      <c r="J406" s="12">
        <f t="shared" si="20"/>
        <v>1215</v>
      </c>
      <c r="AC406" s="1">
        <v>361</v>
      </c>
      <c r="AD406" s="1">
        <v>417</v>
      </c>
      <c r="AE406" s="6">
        <v>0.86570743405275774</v>
      </c>
      <c r="AF406" s="1">
        <v>347</v>
      </c>
      <c r="AG406" s="1">
        <v>416</v>
      </c>
      <c r="AH406" s="6">
        <v>0.83413461538461542</v>
      </c>
      <c r="AI406" s="1">
        <v>332</v>
      </c>
      <c r="AJ406" s="1">
        <v>416</v>
      </c>
      <c r="AK406" s="6">
        <v>0.79807692307692313</v>
      </c>
      <c r="AL406" s="1">
        <v>405</v>
      </c>
      <c r="AM406" s="1">
        <v>479</v>
      </c>
      <c r="AN406" s="6">
        <v>0.8455114822546973</v>
      </c>
      <c r="AO406" s="1">
        <v>342</v>
      </c>
      <c r="AP406" s="1">
        <v>478</v>
      </c>
      <c r="AQ406" s="6">
        <v>0.71548117154811719</v>
      </c>
      <c r="AR406" s="1">
        <v>328</v>
      </c>
      <c r="AS406" s="1">
        <v>478</v>
      </c>
      <c r="AT406" s="6">
        <v>0.68619246861924688</v>
      </c>
      <c r="AU406" s="1">
        <v>351</v>
      </c>
      <c r="AV406" s="1">
        <v>450</v>
      </c>
      <c r="AW406" s="6">
        <v>0.78</v>
      </c>
      <c r="AX406" s="1">
        <v>339</v>
      </c>
      <c r="AY406" s="1">
        <v>453</v>
      </c>
      <c r="AZ406" s="6">
        <v>0.7483443708609272</v>
      </c>
      <c r="BA406" s="1">
        <v>320</v>
      </c>
      <c r="BB406" s="1">
        <v>449</v>
      </c>
      <c r="BC406" s="6">
        <v>0.71269487750556793</v>
      </c>
      <c r="BD406" s="1">
        <v>1117</v>
      </c>
      <c r="BE406" s="1">
        <v>1346</v>
      </c>
      <c r="BF406" s="6">
        <v>0.82986627043090644</v>
      </c>
      <c r="BG406" s="1">
        <v>1028</v>
      </c>
      <c r="BH406" s="1">
        <v>1347</v>
      </c>
      <c r="BI406" s="6">
        <v>0.76317743132887894</v>
      </c>
      <c r="BJ406" s="1">
        <v>980</v>
      </c>
      <c r="BK406" s="1">
        <v>1343</v>
      </c>
      <c r="BL406" s="6">
        <v>0.72970960536113183</v>
      </c>
    </row>
    <row r="407" spans="1:64" x14ac:dyDescent="0.2">
      <c r="A407" s="2" t="s">
        <v>141</v>
      </c>
      <c r="B407" s="2" t="s">
        <v>142</v>
      </c>
      <c r="C407" s="2" t="s">
        <v>1527</v>
      </c>
      <c r="D407" s="2" t="s">
        <v>1528</v>
      </c>
      <c r="E407" s="2" t="str">
        <f t="shared" si="18"/>
        <v>Smoky Row Elementary School</v>
      </c>
      <c r="F407" s="2">
        <f>IFERROR(VLOOKUP(C407,'[1]2017'!$C$2:$N$1876,11,FALSE),"")</f>
        <v>17</v>
      </c>
      <c r="G407" s="2">
        <f>IFERROR(VLOOKUP(C407,'[1]2017'!$C$2:$N$1876,12,FALSE),"")</f>
        <v>710</v>
      </c>
      <c r="H407" s="2">
        <f t="shared" si="19"/>
        <v>2.3943661971830985E-2</v>
      </c>
      <c r="I407" s="6">
        <v>0.86086956521739133</v>
      </c>
      <c r="J407" s="12">
        <f t="shared" si="20"/>
        <v>51</v>
      </c>
      <c r="K407" s="1">
        <v>120</v>
      </c>
      <c r="L407" s="1">
        <v>130</v>
      </c>
      <c r="M407" s="6">
        <v>0.92307692307692313</v>
      </c>
      <c r="N407" s="1">
        <v>118</v>
      </c>
      <c r="O407" s="1">
        <v>131</v>
      </c>
      <c r="P407" s="6">
        <v>0.9007633587786259</v>
      </c>
      <c r="Q407" s="1">
        <v>114</v>
      </c>
      <c r="R407" s="1">
        <v>130</v>
      </c>
      <c r="S407" s="6">
        <v>0.87692307692307692</v>
      </c>
      <c r="T407" s="1">
        <v>112</v>
      </c>
      <c r="U407" s="1">
        <v>122</v>
      </c>
      <c r="V407" s="6">
        <v>0.91803278688524592</v>
      </c>
      <c r="W407" s="1">
        <v>113</v>
      </c>
      <c r="X407" s="1">
        <v>122</v>
      </c>
      <c r="Y407" s="6">
        <v>0.92622950819672134</v>
      </c>
      <c r="Z407" s="1">
        <v>108</v>
      </c>
      <c r="AA407" s="1">
        <v>122</v>
      </c>
      <c r="AB407" s="6">
        <v>0.88524590163934425</v>
      </c>
      <c r="BD407" s="1">
        <v>342</v>
      </c>
      <c r="BE407" s="1">
        <v>367</v>
      </c>
      <c r="BF407" s="6">
        <v>0.93188010899182561</v>
      </c>
      <c r="BG407" s="1">
        <v>334</v>
      </c>
      <c r="BH407" s="1">
        <v>370</v>
      </c>
      <c r="BI407" s="6">
        <v>0.9027027027027027</v>
      </c>
      <c r="BJ407" s="1">
        <v>321</v>
      </c>
      <c r="BK407" s="1">
        <v>367</v>
      </c>
      <c r="BL407" s="6">
        <v>0.87465940054495916</v>
      </c>
    </row>
    <row r="408" spans="1:64" x14ac:dyDescent="0.2">
      <c r="A408" s="2" t="s">
        <v>141</v>
      </c>
      <c r="B408" s="2" t="s">
        <v>142</v>
      </c>
      <c r="C408" s="2" t="s">
        <v>1529</v>
      </c>
      <c r="D408" s="2" t="s">
        <v>1530</v>
      </c>
      <c r="E408" s="2" t="str">
        <f t="shared" si="18"/>
        <v>Orchard Park Elementary School</v>
      </c>
      <c r="F408" s="2">
        <f>IFERROR(VLOOKUP(C408,'[1]2017'!$C$2:$N$1876,11,FALSE),"")</f>
        <v>207</v>
      </c>
      <c r="G408" s="2">
        <f>IFERROR(VLOOKUP(C408,'[1]2017'!$C$2:$N$1876,12,FALSE),"")</f>
        <v>695</v>
      </c>
      <c r="H408" s="2">
        <f t="shared" si="19"/>
        <v>0.29784172661870506</v>
      </c>
      <c r="I408" s="6">
        <v>0.61467889908256879</v>
      </c>
      <c r="J408" s="12">
        <f t="shared" si="20"/>
        <v>440</v>
      </c>
      <c r="K408" s="1">
        <v>65</v>
      </c>
      <c r="L408" s="1">
        <v>96</v>
      </c>
      <c r="M408" s="6">
        <v>0.67708333333333337</v>
      </c>
      <c r="N408" s="1">
        <v>63</v>
      </c>
      <c r="O408" s="1">
        <v>96</v>
      </c>
      <c r="P408" s="6">
        <v>0.65625</v>
      </c>
      <c r="Q408" s="1">
        <v>53</v>
      </c>
      <c r="R408" s="1">
        <v>96</v>
      </c>
      <c r="S408" s="6">
        <v>0.55208333333333337</v>
      </c>
      <c r="T408" s="1">
        <v>81</v>
      </c>
      <c r="U408" s="1">
        <v>98</v>
      </c>
      <c r="V408" s="6">
        <v>0.82653061224489799</v>
      </c>
      <c r="W408" s="1">
        <v>83</v>
      </c>
      <c r="X408" s="1">
        <v>99</v>
      </c>
      <c r="Y408" s="6">
        <v>0.83838383838383834</v>
      </c>
      <c r="Z408" s="1">
        <v>75</v>
      </c>
      <c r="AA408" s="1">
        <v>98</v>
      </c>
      <c r="AB408" s="6">
        <v>0.76530612244897955</v>
      </c>
      <c r="BD408" s="1">
        <v>229</v>
      </c>
      <c r="BE408" s="1">
        <v>303</v>
      </c>
      <c r="BF408" s="6">
        <v>0.75577557755775582</v>
      </c>
      <c r="BG408" s="1">
        <v>221</v>
      </c>
      <c r="BH408" s="1">
        <v>308</v>
      </c>
      <c r="BI408" s="6">
        <v>0.71753246753246758</v>
      </c>
      <c r="BJ408" s="1">
        <v>195</v>
      </c>
      <c r="BK408" s="1">
        <v>303</v>
      </c>
      <c r="BL408" s="6">
        <v>0.64356435643564358</v>
      </c>
    </row>
    <row r="409" spans="1:64" x14ac:dyDescent="0.2">
      <c r="A409" s="2" t="s">
        <v>141</v>
      </c>
      <c r="B409" s="2" t="s">
        <v>142</v>
      </c>
      <c r="C409" s="2" t="s">
        <v>1531</v>
      </c>
      <c r="D409" s="2" t="s">
        <v>1532</v>
      </c>
      <c r="E409" s="2" t="str">
        <f t="shared" si="18"/>
        <v>Prairie Trace Elementary School</v>
      </c>
      <c r="F409" s="2">
        <f>IFERROR(VLOOKUP(C409,'[1]2017'!$C$2:$N$1876,11,FALSE),"")</f>
        <v>17</v>
      </c>
      <c r="G409" s="2">
        <f>IFERROR(VLOOKUP(C409,'[1]2017'!$C$2:$N$1876,12,FALSE),"")</f>
        <v>630</v>
      </c>
      <c r="H409" s="2">
        <f t="shared" si="19"/>
        <v>2.6984126984126985E-2</v>
      </c>
      <c r="I409" s="6">
        <v>0.92307692307692313</v>
      </c>
      <c r="J409" s="12">
        <f t="shared" si="20"/>
        <v>18</v>
      </c>
      <c r="K409" s="1">
        <v>119</v>
      </c>
      <c r="L409" s="1">
        <v>134</v>
      </c>
      <c r="M409" s="6">
        <v>0.88805970149253732</v>
      </c>
      <c r="N409" s="1">
        <v>121</v>
      </c>
      <c r="O409" s="1">
        <v>134</v>
      </c>
      <c r="P409" s="6">
        <v>0.90298507462686572</v>
      </c>
      <c r="Q409" s="1">
        <v>113</v>
      </c>
      <c r="R409" s="1">
        <v>134</v>
      </c>
      <c r="S409" s="6">
        <v>0.84328358208955223</v>
      </c>
      <c r="T409" s="1">
        <v>95</v>
      </c>
      <c r="U409" s="1">
        <v>107</v>
      </c>
      <c r="V409" s="6">
        <v>0.88785046728971961</v>
      </c>
      <c r="W409" s="1">
        <v>101</v>
      </c>
      <c r="X409" s="1">
        <v>108</v>
      </c>
      <c r="Y409" s="6">
        <v>0.93518518518518523</v>
      </c>
      <c r="Z409" s="1">
        <v>93</v>
      </c>
      <c r="AA409" s="1">
        <v>107</v>
      </c>
      <c r="AB409" s="6">
        <v>0.86915887850467288</v>
      </c>
      <c r="BD409" s="1">
        <v>301</v>
      </c>
      <c r="BE409" s="1">
        <v>332</v>
      </c>
      <c r="BF409" s="6">
        <v>0.90662650602409633</v>
      </c>
      <c r="BG409" s="1">
        <v>311</v>
      </c>
      <c r="BH409" s="1">
        <v>334</v>
      </c>
      <c r="BI409" s="6">
        <v>0.93113772455089816</v>
      </c>
      <c r="BJ409" s="1">
        <v>290</v>
      </c>
      <c r="BK409" s="1">
        <v>332</v>
      </c>
      <c r="BL409" s="6">
        <v>0.87349397590361444</v>
      </c>
    </row>
    <row r="410" spans="1:64" x14ac:dyDescent="0.2">
      <c r="A410" s="2" t="s">
        <v>141</v>
      </c>
      <c r="B410" s="2" t="s">
        <v>142</v>
      </c>
      <c r="C410" s="2" t="s">
        <v>1533</v>
      </c>
      <c r="D410" s="2" t="s">
        <v>1534</v>
      </c>
      <c r="E410" s="2" t="str">
        <f t="shared" si="18"/>
        <v>Mohawk Trails Elementary School</v>
      </c>
      <c r="F410" s="2">
        <f>IFERROR(VLOOKUP(C410,'[1]2017'!$C$2:$N$1876,11,FALSE),"")</f>
        <v>43</v>
      </c>
      <c r="G410" s="2">
        <f>IFERROR(VLOOKUP(C410,'[1]2017'!$C$2:$N$1876,12,FALSE),"")</f>
        <v>575</v>
      </c>
      <c r="H410" s="2">
        <f t="shared" si="19"/>
        <v>7.4782608695652175E-2</v>
      </c>
      <c r="I410" s="6">
        <v>0.82558139534883723</v>
      </c>
      <c r="J410" s="12">
        <f t="shared" si="20"/>
        <v>86</v>
      </c>
      <c r="K410" s="1">
        <v>88</v>
      </c>
      <c r="L410" s="1">
        <v>101</v>
      </c>
      <c r="M410" s="6">
        <v>0.87128712871287128</v>
      </c>
      <c r="N410" s="1">
        <v>88</v>
      </c>
      <c r="O410" s="1">
        <v>102</v>
      </c>
      <c r="P410" s="6">
        <v>0.86274509803921573</v>
      </c>
      <c r="Q410" s="1">
        <v>83</v>
      </c>
      <c r="R410" s="1">
        <v>101</v>
      </c>
      <c r="S410" s="6">
        <v>0.82178217821782173</v>
      </c>
      <c r="T410" s="1">
        <v>85</v>
      </c>
      <c r="U410" s="1">
        <v>95</v>
      </c>
      <c r="V410" s="6">
        <v>0.89473684210526316</v>
      </c>
      <c r="W410" s="1">
        <v>84</v>
      </c>
      <c r="X410" s="1">
        <v>95</v>
      </c>
      <c r="Y410" s="6">
        <v>0.88421052631578945</v>
      </c>
      <c r="Z410" s="1">
        <v>79</v>
      </c>
      <c r="AA410" s="1">
        <v>95</v>
      </c>
      <c r="AB410" s="6">
        <v>0.83157894736842108</v>
      </c>
      <c r="BD410" s="1">
        <v>253</v>
      </c>
      <c r="BE410" s="1">
        <v>282</v>
      </c>
      <c r="BF410" s="6">
        <v>0.8971631205673759</v>
      </c>
      <c r="BG410" s="1">
        <v>244</v>
      </c>
      <c r="BH410" s="1">
        <v>284</v>
      </c>
      <c r="BI410" s="6">
        <v>0.85915492957746475</v>
      </c>
      <c r="BJ410" s="1">
        <v>233</v>
      </c>
      <c r="BK410" s="1">
        <v>282</v>
      </c>
      <c r="BL410" s="6">
        <v>0.82624113475177308</v>
      </c>
    </row>
    <row r="411" spans="1:64" x14ac:dyDescent="0.2">
      <c r="A411" s="2" t="s">
        <v>141</v>
      </c>
      <c r="B411" s="2" t="s">
        <v>142</v>
      </c>
      <c r="C411" s="2" t="s">
        <v>1535</v>
      </c>
      <c r="D411" s="2" t="s">
        <v>1536</v>
      </c>
      <c r="E411" s="2" t="str">
        <f t="shared" si="18"/>
        <v>Forest Dale Elementary School</v>
      </c>
      <c r="F411" s="2">
        <f>IFERROR(VLOOKUP(C411,'[1]2017'!$C$2:$N$1876,11,FALSE),"")</f>
        <v>102</v>
      </c>
      <c r="G411" s="2">
        <f>IFERROR(VLOOKUP(C411,'[1]2017'!$C$2:$N$1876,12,FALSE),"")</f>
        <v>604</v>
      </c>
      <c r="H411" s="2">
        <f t="shared" si="19"/>
        <v>0.16887417218543047</v>
      </c>
      <c r="I411" s="6">
        <v>0.70192307692307687</v>
      </c>
      <c r="J411" s="12">
        <f t="shared" si="20"/>
        <v>255</v>
      </c>
      <c r="K411" s="1">
        <v>96</v>
      </c>
      <c r="L411" s="1">
        <v>108</v>
      </c>
      <c r="M411" s="6">
        <v>0.88888888888888884</v>
      </c>
      <c r="N411" s="1">
        <v>96</v>
      </c>
      <c r="O411" s="1">
        <v>109</v>
      </c>
      <c r="P411" s="6">
        <v>0.88073394495412849</v>
      </c>
      <c r="Q411" s="1">
        <v>92</v>
      </c>
      <c r="R411" s="1">
        <v>108</v>
      </c>
      <c r="S411" s="6">
        <v>0.85185185185185186</v>
      </c>
      <c r="T411" s="1">
        <v>78</v>
      </c>
      <c r="U411" s="1">
        <v>90</v>
      </c>
      <c r="V411" s="6">
        <v>0.8666666666666667</v>
      </c>
      <c r="W411" s="1">
        <v>75</v>
      </c>
      <c r="X411" s="1">
        <v>91</v>
      </c>
      <c r="Y411" s="6">
        <v>0.82417582417582413</v>
      </c>
      <c r="Z411" s="1">
        <v>69</v>
      </c>
      <c r="AA411" s="1">
        <v>90</v>
      </c>
      <c r="AB411" s="6">
        <v>0.76666666666666672</v>
      </c>
      <c r="BD411" s="1">
        <v>266</v>
      </c>
      <c r="BE411" s="1">
        <v>302</v>
      </c>
      <c r="BF411" s="6">
        <v>0.88079470198675491</v>
      </c>
      <c r="BG411" s="1">
        <v>245</v>
      </c>
      <c r="BH411" s="1">
        <v>305</v>
      </c>
      <c r="BI411" s="6">
        <v>0.80327868852459017</v>
      </c>
      <c r="BJ411" s="1">
        <v>234</v>
      </c>
      <c r="BK411" s="1">
        <v>302</v>
      </c>
      <c r="BL411" s="6">
        <v>0.77483443708609268</v>
      </c>
    </row>
    <row r="412" spans="1:64" hidden="1" x14ac:dyDescent="0.2">
      <c r="A412" s="2" t="s">
        <v>141</v>
      </c>
      <c r="B412" s="2" t="s">
        <v>142</v>
      </c>
      <c r="C412" s="2" t="s">
        <v>1537</v>
      </c>
      <c r="D412" s="2" t="s">
        <v>1538</v>
      </c>
      <c r="E412" s="2" t="str">
        <f t="shared" si="18"/>
        <v>zzzz</v>
      </c>
      <c r="F412" s="2">
        <f>IFERROR(VLOOKUP(C412,'[1]2017'!$C$2:$N$1876,11,FALSE),"")</f>
        <v>42</v>
      </c>
      <c r="G412" s="2">
        <f>IFERROR(VLOOKUP(C412,'[1]2017'!$C$2:$N$1876,12,FALSE),"")</f>
        <v>1252</v>
      </c>
      <c r="H412" s="2">
        <f t="shared" si="19"/>
        <v>3.3546325878594248E-2</v>
      </c>
      <c r="J412" s="12">
        <f t="shared" si="20"/>
        <v>1215</v>
      </c>
      <c r="AC412" s="1">
        <v>377</v>
      </c>
      <c r="AD412" s="1">
        <v>401</v>
      </c>
      <c r="AE412" s="6">
        <v>0.94014962593516205</v>
      </c>
      <c r="AF412" s="1">
        <v>371</v>
      </c>
      <c r="AG412" s="1">
        <v>403</v>
      </c>
      <c r="AH412" s="6">
        <v>0.92059553349875933</v>
      </c>
      <c r="AI412" s="1">
        <v>364</v>
      </c>
      <c r="AJ412" s="1">
        <v>401</v>
      </c>
      <c r="AK412" s="6">
        <v>0.9077306733167082</v>
      </c>
      <c r="AL412" s="1">
        <v>372</v>
      </c>
      <c r="AM412" s="1">
        <v>411</v>
      </c>
      <c r="AN412" s="6">
        <v>0.9051094890510949</v>
      </c>
      <c r="AO412" s="1">
        <v>364</v>
      </c>
      <c r="AP412" s="1">
        <v>413</v>
      </c>
      <c r="AQ412" s="6">
        <v>0.88135593220338981</v>
      </c>
      <c r="AR412" s="1">
        <v>347</v>
      </c>
      <c r="AS412" s="1">
        <v>411</v>
      </c>
      <c r="AT412" s="6">
        <v>0.84428223844282235</v>
      </c>
      <c r="AU412" s="1">
        <v>391</v>
      </c>
      <c r="AV412" s="1">
        <v>426</v>
      </c>
      <c r="AW412" s="6">
        <v>0.9178403755868545</v>
      </c>
      <c r="AX412" s="1">
        <v>388</v>
      </c>
      <c r="AY412" s="1">
        <v>427</v>
      </c>
      <c r="AZ412" s="6">
        <v>0.90866510538641687</v>
      </c>
      <c r="BA412" s="1">
        <v>373</v>
      </c>
      <c r="BB412" s="1">
        <v>425</v>
      </c>
      <c r="BC412" s="6">
        <v>0.87764705882352945</v>
      </c>
      <c r="BD412" s="1">
        <v>1140</v>
      </c>
      <c r="BE412" s="1">
        <v>1238</v>
      </c>
      <c r="BF412" s="6">
        <v>0.92084006462035539</v>
      </c>
      <c r="BG412" s="1">
        <v>1123</v>
      </c>
      <c r="BH412" s="1">
        <v>1243</v>
      </c>
      <c r="BI412" s="6">
        <v>0.90345937248592112</v>
      </c>
      <c r="BJ412" s="1">
        <v>1084</v>
      </c>
      <c r="BK412" s="1">
        <v>1237</v>
      </c>
      <c r="BL412" s="6">
        <v>0.87631366208569117</v>
      </c>
    </row>
    <row r="413" spans="1:64" x14ac:dyDescent="0.2">
      <c r="A413" s="2" t="s">
        <v>141</v>
      </c>
      <c r="B413" s="2" t="s">
        <v>142</v>
      </c>
      <c r="C413" s="2" t="s">
        <v>1539</v>
      </c>
      <c r="D413" s="2" t="s">
        <v>1540</v>
      </c>
      <c r="E413" s="2" t="str">
        <f t="shared" si="18"/>
        <v>Towne Meadow Elementary School</v>
      </c>
      <c r="F413" s="2">
        <f>IFERROR(VLOOKUP(C413,'[1]2017'!$C$2:$N$1876,11,FALSE),"")</f>
        <v>43</v>
      </c>
      <c r="G413" s="2">
        <f>IFERROR(VLOOKUP(C413,'[1]2017'!$C$2:$N$1876,12,FALSE),"")</f>
        <v>655</v>
      </c>
      <c r="H413" s="2">
        <f t="shared" si="19"/>
        <v>6.5648854961832065E-2</v>
      </c>
      <c r="I413" s="6">
        <v>0.7978723404255319</v>
      </c>
      <c r="J413" s="12">
        <f t="shared" si="20"/>
        <v>117</v>
      </c>
      <c r="K413" s="1">
        <v>105</v>
      </c>
      <c r="L413" s="1">
        <v>118</v>
      </c>
      <c r="M413" s="6">
        <v>0.88983050847457623</v>
      </c>
      <c r="N413" s="1">
        <v>110</v>
      </c>
      <c r="O413" s="1">
        <v>118</v>
      </c>
      <c r="P413" s="6">
        <v>0.93220338983050843</v>
      </c>
      <c r="Q413" s="1">
        <v>102</v>
      </c>
      <c r="R413" s="1">
        <v>118</v>
      </c>
      <c r="S413" s="6">
        <v>0.86440677966101698</v>
      </c>
      <c r="T413" s="1">
        <v>110</v>
      </c>
      <c r="U413" s="1">
        <v>121</v>
      </c>
      <c r="V413" s="6">
        <v>0.90909090909090906</v>
      </c>
      <c r="W413" s="1">
        <v>109</v>
      </c>
      <c r="X413" s="1">
        <v>121</v>
      </c>
      <c r="Y413" s="6">
        <v>0.90082644628099173</v>
      </c>
      <c r="Z413" s="1">
        <v>103</v>
      </c>
      <c r="AA413" s="1">
        <v>121</v>
      </c>
      <c r="AB413" s="6">
        <v>0.85123966942148765</v>
      </c>
      <c r="BD413" s="1">
        <v>297</v>
      </c>
      <c r="BE413" s="1">
        <v>333</v>
      </c>
      <c r="BF413" s="6">
        <v>0.89189189189189189</v>
      </c>
      <c r="BG413" s="1">
        <v>299</v>
      </c>
      <c r="BH413" s="1">
        <v>336</v>
      </c>
      <c r="BI413" s="6">
        <v>0.88988095238095233</v>
      </c>
      <c r="BJ413" s="1">
        <v>280</v>
      </c>
      <c r="BK413" s="1">
        <v>333</v>
      </c>
      <c r="BL413" s="6">
        <v>0.84084084084084088</v>
      </c>
    </row>
    <row r="414" spans="1:64" x14ac:dyDescent="0.2">
      <c r="A414" s="2" t="s">
        <v>141</v>
      </c>
      <c r="B414" s="2" t="s">
        <v>142</v>
      </c>
      <c r="C414" s="2" t="s">
        <v>1541</v>
      </c>
      <c r="D414" s="2" t="s">
        <v>1542</v>
      </c>
      <c r="E414" s="2" t="str">
        <f t="shared" si="18"/>
        <v>West Clay Elementary School</v>
      </c>
      <c r="F414" s="2">
        <f>IFERROR(VLOOKUP(C414,'[1]2017'!$C$2:$N$1876,11,FALSE),"")</f>
        <v>22</v>
      </c>
      <c r="G414" s="2">
        <f>IFERROR(VLOOKUP(C414,'[1]2017'!$C$2:$N$1876,12,FALSE),"")</f>
        <v>753</v>
      </c>
      <c r="H414" s="2">
        <f t="shared" si="19"/>
        <v>2.9216467463479414E-2</v>
      </c>
      <c r="I414" s="6">
        <v>0.8925619834710744</v>
      </c>
      <c r="J414" s="12">
        <f t="shared" si="20"/>
        <v>29</v>
      </c>
      <c r="K414" s="1">
        <v>127</v>
      </c>
      <c r="L414" s="1">
        <v>134</v>
      </c>
      <c r="M414" s="6">
        <v>0.94776119402985071</v>
      </c>
      <c r="N414" s="1">
        <v>120</v>
      </c>
      <c r="O414" s="1">
        <v>132</v>
      </c>
      <c r="P414" s="6">
        <v>0.90909090909090906</v>
      </c>
      <c r="Q414" s="1">
        <v>118</v>
      </c>
      <c r="R414" s="1">
        <v>132</v>
      </c>
      <c r="S414" s="6">
        <v>0.89393939393939392</v>
      </c>
      <c r="T414" s="1">
        <v>130</v>
      </c>
      <c r="U414" s="1">
        <v>138</v>
      </c>
      <c r="V414" s="6">
        <v>0.94202898550724634</v>
      </c>
      <c r="W414" s="1">
        <v>136</v>
      </c>
      <c r="X414" s="1">
        <v>138</v>
      </c>
      <c r="Y414" s="6">
        <v>0.98550724637681164</v>
      </c>
      <c r="Z414" s="1">
        <v>128</v>
      </c>
      <c r="AA414" s="1">
        <v>137</v>
      </c>
      <c r="AB414" s="6">
        <v>0.93430656934306566</v>
      </c>
      <c r="BD414" s="1">
        <v>371</v>
      </c>
      <c r="BE414" s="1">
        <v>393</v>
      </c>
      <c r="BF414" s="6">
        <v>0.94402035623409675</v>
      </c>
      <c r="BG414" s="1">
        <v>369</v>
      </c>
      <c r="BH414" s="1">
        <v>394</v>
      </c>
      <c r="BI414" s="6">
        <v>0.93654822335025378</v>
      </c>
      <c r="BJ414" s="1">
        <v>354</v>
      </c>
      <c r="BK414" s="1">
        <v>390</v>
      </c>
      <c r="BL414" s="6">
        <v>0.90769230769230769</v>
      </c>
    </row>
    <row r="415" spans="1:64" hidden="1" x14ac:dyDescent="0.2">
      <c r="A415" s="2" t="s">
        <v>143</v>
      </c>
      <c r="B415" s="2" t="s">
        <v>144</v>
      </c>
      <c r="C415" s="2" t="s">
        <v>1543</v>
      </c>
      <c r="D415" s="2" t="s">
        <v>1544</v>
      </c>
      <c r="E415" s="2" t="str">
        <f t="shared" si="18"/>
        <v>zzzz</v>
      </c>
      <c r="F415" s="2">
        <f>IFERROR(VLOOKUP(C415,'[1]2017'!$C$2:$N$1876,11,FALSE),"")</f>
        <v>313</v>
      </c>
      <c r="G415" s="2">
        <f>IFERROR(VLOOKUP(C415,'[1]2017'!$C$2:$N$1876,12,FALSE),"")</f>
        <v>1063</v>
      </c>
      <c r="H415" s="2">
        <f t="shared" si="19"/>
        <v>0.29444967074317968</v>
      </c>
      <c r="J415" s="12">
        <f t="shared" si="20"/>
        <v>1215</v>
      </c>
      <c r="AC415" s="1">
        <v>267</v>
      </c>
      <c r="AD415" s="1">
        <v>357</v>
      </c>
      <c r="AE415" s="6">
        <v>0.74789915966386555</v>
      </c>
      <c r="AF415" s="1">
        <v>257</v>
      </c>
      <c r="AG415" s="1">
        <v>360</v>
      </c>
      <c r="AH415" s="6">
        <v>0.71388888888888891</v>
      </c>
      <c r="AI415" s="1">
        <v>228</v>
      </c>
      <c r="AJ415" s="1">
        <v>357</v>
      </c>
      <c r="AK415" s="6">
        <v>0.6386554621848739</v>
      </c>
      <c r="AL415" s="1">
        <v>278</v>
      </c>
      <c r="AM415" s="1">
        <v>359</v>
      </c>
      <c r="AN415" s="6">
        <v>0.77437325905292476</v>
      </c>
      <c r="AO415" s="1">
        <v>242</v>
      </c>
      <c r="AP415" s="1">
        <v>361</v>
      </c>
      <c r="AQ415" s="6">
        <v>0.67036011080332414</v>
      </c>
      <c r="AR415" s="1">
        <v>227</v>
      </c>
      <c r="AS415" s="1">
        <v>358</v>
      </c>
      <c r="AT415" s="6">
        <v>0.63407821229050276</v>
      </c>
      <c r="AU415" s="1">
        <v>260</v>
      </c>
      <c r="AV415" s="1">
        <v>332</v>
      </c>
      <c r="AW415" s="6">
        <v>0.7831325301204819</v>
      </c>
      <c r="AX415" s="1">
        <v>237</v>
      </c>
      <c r="AY415" s="1">
        <v>334</v>
      </c>
      <c r="AZ415" s="6">
        <v>0.70958083832335328</v>
      </c>
      <c r="BA415" s="1">
        <v>219</v>
      </c>
      <c r="BB415" s="1">
        <v>332</v>
      </c>
      <c r="BC415" s="6">
        <v>0.65963855421686746</v>
      </c>
      <c r="BD415" s="1">
        <v>805</v>
      </c>
      <c r="BE415" s="1">
        <v>1048</v>
      </c>
      <c r="BF415" s="6">
        <v>0.76812977099236646</v>
      </c>
      <c r="BG415" s="1">
        <v>736</v>
      </c>
      <c r="BH415" s="1">
        <v>1055</v>
      </c>
      <c r="BI415" s="6">
        <v>0.69763033175355449</v>
      </c>
      <c r="BJ415" s="1">
        <v>674</v>
      </c>
      <c r="BK415" s="1">
        <v>1047</v>
      </c>
      <c r="BL415" s="6">
        <v>0.64374403056351481</v>
      </c>
    </row>
    <row r="416" spans="1:64" x14ac:dyDescent="0.2">
      <c r="A416" s="2" t="s">
        <v>143</v>
      </c>
      <c r="B416" s="2" t="s">
        <v>144</v>
      </c>
      <c r="C416" s="2" t="s">
        <v>1545</v>
      </c>
      <c r="D416" s="2" t="s">
        <v>1546</v>
      </c>
      <c r="E416" s="2" t="str">
        <f t="shared" si="18"/>
        <v>Hinkle Creek Elementary School</v>
      </c>
      <c r="F416" s="2">
        <f>IFERROR(VLOOKUP(C416,'[1]2017'!$C$2:$N$1876,11,FALSE),"")</f>
        <v>184</v>
      </c>
      <c r="G416" s="2">
        <f>IFERROR(VLOOKUP(C416,'[1]2017'!$C$2:$N$1876,12,FALSE),"")</f>
        <v>961</v>
      </c>
      <c r="H416" s="2">
        <f t="shared" si="19"/>
        <v>0.19146722164412069</v>
      </c>
      <c r="I416" s="6">
        <v>0.75</v>
      </c>
      <c r="J416" s="12">
        <f t="shared" si="20"/>
        <v>175</v>
      </c>
      <c r="K416" s="1">
        <v>138</v>
      </c>
      <c r="L416" s="1">
        <v>171</v>
      </c>
      <c r="M416" s="6">
        <v>0.80701754385964908</v>
      </c>
      <c r="N416" s="1">
        <v>132</v>
      </c>
      <c r="O416" s="1">
        <v>173</v>
      </c>
      <c r="P416" s="6">
        <v>0.76300578034682076</v>
      </c>
      <c r="Q416" s="1">
        <v>117</v>
      </c>
      <c r="R416" s="1">
        <v>171</v>
      </c>
      <c r="S416" s="6">
        <v>0.68421052631578949</v>
      </c>
      <c r="T416" s="1">
        <v>122</v>
      </c>
      <c r="U416" s="1">
        <v>152</v>
      </c>
      <c r="V416" s="6">
        <v>0.80263157894736847</v>
      </c>
      <c r="W416" s="1">
        <v>133</v>
      </c>
      <c r="X416" s="1">
        <v>152</v>
      </c>
      <c r="Y416" s="6">
        <v>0.875</v>
      </c>
      <c r="Z416" s="1">
        <v>116</v>
      </c>
      <c r="AA416" s="1">
        <v>152</v>
      </c>
      <c r="AB416" s="6">
        <v>0.76315789473684215</v>
      </c>
      <c r="BD416" s="1">
        <v>393</v>
      </c>
      <c r="BE416" s="1">
        <v>475</v>
      </c>
      <c r="BF416" s="6">
        <v>0.82736842105263153</v>
      </c>
      <c r="BG416" s="1">
        <v>383</v>
      </c>
      <c r="BH416" s="1">
        <v>477</v>
      </c>
      <c r="BI416" s="6">
        <v>0.8029350104821803</v>
      </c>
      <c r="BJ416" s="1">
        <v>347</v>
      </c>
      <c r="BK416" s="1">
        <v>475</v>
      </c>
      <c r="BL416" s="6">
        <v>0.73052631578947369</v>
      </c>
    </row>
    <row r="417" spans="1:64" x14ac:dyDescent="0.2">
      <c r="A417" s="2" t="s">
        <v>143</v>
      </c>
      <c r="B417" s="2" t="s">
        <v>144</v>
      </c>
      <c r="C417" s="2" t="s">
        <v>1547</v>
      </c>
      <c r="D417" s="2" t="s">
        <v>1102</v>
      </c>
      <c r="E417" s="2" t="str">
        <f t="shared" si="18"/>
        <v>North Elementary School</v>
      </c>
      <c r="F417" s="2">
        <f>IFERROR(VLOOKUP(C417,'[1]2017'!$C$2:$N$1876,11,FALSE),"")</f>
        <v>165</v>
      </c>
      <c r="G417" s="2">
        <f>IFERROR(VLOOKUP(C417,'[1]2017'!$C$2:$N$1876,12,FALSE),"")</f>
        <v>529</v>
      </c>
      <c r="H417" s="2">
        <f t="shared" si="19"/>
        <v>0.31190926275992437</v>
      </c>
      <c r="I417" s="6">
        <v>0.67105263157894735</v>
      </c>
      <c r="J417" s="12">
        <f t="shared" si="20"/>
        <v>318</v>
      </c>
      <c r="K417" s="1">
        <v>69</v>
      </c>
      <c r="L417" s="1">
        <v>97</v>
      </c>
      <c r="M417" s="6">
        <v>0.71134020618556704</v>
      </c>
      <c r="N417" s="1">
        <v>71</v>
      </c>
      <c r="O417" s="1">
        <v>97</v>
      </c>
      <c r="P417" s="6">
        <v>0.73195876288659789</v>
      </c>
      <c r="Q417" s="1">
        <v>62</v>
      </c>
      <c r="R417" s="1">
        <v>97</v>
      </c>
      <c r="S417" s="6">
        <v>0.63917525773195871</v>
      </c>
      <c r="T417" s="1">
        <v>69</v>
      </c>
      <c r="U417" s="1">
        <v>101</v>
      </c>
      <c r="V417" s="6">
        <v>0.68316831683168322</v>
      </c>
      <c r="W417" s="1">
        <v>78</v>
      </c>
      <c r="X417" s="1">
        <v>101</v>
      </c>
      <c r="Y417" s="6">
        <v>0.7722772277227723</v>
      </c>
      <c r="Z417" s="1">
        <v>65</v>
      </c>
      <c r="AA417" s="1">
        <v>101</v>
      </c>
      <c r="AB417" s="6">
        <v>0.64356435643564358</v>
      </c>
      <c r="BD417" s="1">
        <v>205</v>
      </c>
      <c r="BE417" s="1">
        <v>274</v>
      </c>
      <c r="BF417" s="6">
        <v>0.74817518248175185</v>
      </c>
      <c r="BG417" s="1">
        <v>201</v>
      </c>
      <c r="BH417" s="1">
        <v>276</v>
      </c>
      <c r="BI417" s="6">
        <v>0.72826086956521741</v>
      </c>
      <c r="BJ417" s="1">
        <v>178</v>
      </c>
      <c r="BK417" s="1">
        <v>274</v>
      </c>
      <c r="BL417" s="6">
        <v>0.64963503649635035</v>
      </c>
    </row>
    <row r="418" spans="1:64" x14ac:dyDescent="0.2">
      <c r="A418" s="2" t="s">
        <v>143</v>
      </c>
      <c r="B418" s="2" t="s">
        <v>144</v>
      </c>
      <c r="C418" s="2" t="s">
        <v>1548</v>
      </c>
      <c r="D418" s="2" t="s">
        <v>1549</v>
      </c>
      <c r="E418" s="2" t="str">
        <f t="shared" si="18"/>
        <v>Stony Creek Elementary School</v>
      </c>
      <c r="F418" s="2">
        <f>IFERROR(VLOOKUP(C418,'[1]2017'!$C$2:$N$1876,11,FALSE),"")</f>
        <v>150</v>
      </c>
      <c r="G418" s="2">
        <f>IFERROR(VLOOKUP(C418,'[1]2017'!$C$2:$N$1876,12,FALSE),"")</f>
        <v>640</v>
      </c>
      <c r="H418" s="2">
        <f t="shared" si="19"/>
        <v>0.234375</v>
      </c>
      <c r="I418" s="6">
        <v>0.74257425742574257</v>
      </c>
      <c r="J418" s="12">
        <f t="shared" si="20"/>
        <v>185</v>
      </c>
      <c r="K418" s="1">
        <v>77</v>
      </c>
      <c r="L418" s="1">
        <v>99</v>
      </c>
      <c r="M418" s="6">
        <v>0.77777777777777779</v>
      </c>
      <c r="N418" s="1">
        <v>82</v>
      </c>
      <c r="O418" s="1">
        <v>100</v>
      </c>
      <c r="P418" s="6">
        <v>0.82</v>
      </c>
      <c r="Q418" s="1">
        <v>75</v>
      </c>
      <c r="R418" s="1">
        <v>99</v>
      </c>
      <c r="S418" s="6">
        <v>0.75757575757575757</v>
      </c>
      <c r="T418" s="1">
        <v>82</v>
      </c>
      <c r="U418" s="1">
        <v>106</v>
      </c>
      <c r="V418" s="6">
        <v>0.77358490566037741</v>
      </c>
      <c r="W418" s="1">
        <v>85</v>
      </c>
      <c r="X418" s="1">
        <v>106</v>
      </c>
      <c r="Y418" s="6">
        <v>0.80188679245283023</v>
      </c>
      <c r="Z418" s="1">
        <v>73</v>
      </c>
      <c r="AA418" s="1">
        <v>106</v>
      </c>
      <c r="AB418" s="6">
        <v>0.68867924528301883</v>
      </c>
      <c r="BD418" s="1">
        <v>240</v>
      </c>
      <c r="BE418" s="1">
        <v>306</v>
      </c>
      <c r="BF418" s="6">
        <v>0.78431372549019607</v>
      </c>
      <c r="BG418" s="1">
        <v>247</v>
      </c>
      <c r="BH418" s="1">
        <v>307</v>
      </c>
      <c r="BI418" s="6">
        <v>0.80456026058631924</v>
      </c>
      <c r="BJ418" s="1">
        <v>223</v>
      </c>
      <c r="BK418" s="1">
        <v>306</v>
      </c>
      <c r="BL418" s="6">
        <v>0.72875816993464049</v>
      </c>
    </row>
    <row r="419" spans="1:64" x14ac:dyDescent="0.2">
      <c r="A419" s="2" t="s">
        <v>143</v>
      </c>
      <c r="B419" s="2" t="s">
        <v>144</v>
      </c>
      <c r="C419" s="2" t="s">
        <v>1550</v>
      </c>
      <c r="D419" s="2" t="s">
        <v>1551</v>
      </c>
      <c r="E419" s="2" t="str">
        <f t="shared" si="18"/>
        <v>Noble Crossing Elementary School</v>
      </c>
      <c r="F419" s="2">
        <f>IFERROR(VLOOKUP(C419,'[1]2017'!$C$2:$N$1876,11,FALSE),"")</f>
        <v>133</v>
      </c>
      <c r="G419" s="2">
        <f>IFERROR(VLOOKUP(C419,'[1]2017'!$C$2:$N$1876,12,FALSE),"")</f>
        <v>740</v>
      </c>
      <c r="H419" s="2">
        <f t="shared" si="19"/>
        <v>0.17972972972972973</v>
      </c>
      <c r="I419" s="6">
        <v>0.65625</v>
      </c>
      <c r="J419" s="12">
        <f t="shared" si="20"/>
        <v>347</v>
      </c>
      <c r="K419" s="1">
        <v>97</v>
      </c>
      <c r="L419" s="1">
        <v>117</v>
      </c>
      <c r="M419" s="6">
        <v>0.82905982905982911</v>
      </c>
      <c r="N419" s="1">
        <v>102</v>
      </c>
      <c r="O419" s="1">
        <v>117</v>
      </c>
      <c r="P419" s="6">
        <v>0.87179487179487181</v>
      </c>
      <c r="Q419" s="1">
        <v>93</v>
      </c>
      <c r="R419" s="1">
        <v>117</v>
      </c>
      <c r="S419" s="6">
        <v>0.79487179487179482</v>
      </c>
      <c r="T419" s="1">
        <v>79</v>
      </c>
      <c r="U419" s="1">
        <v>102</v>
      </c>
      <c r="V419" s="6">
        <v>0.77450980392156865</v>
      </c>
      <c r="W419" s="1">
        <v>85</v>
      </c>
      <c r="X419" s="1">
        <v>102</v>
      </c>
      <c r="Y419" s="6">
        <v>0.83333333333333337</v>
      </c>
      <c r="Z419" s="1">
        <v>75</v>
      </c>
      <c r="AA419" s="1">
        <v>102</v>
      </c>
      <c r="AB419" s="6">
        <v>0.73529411764705888</v>
      </c>
      <c r="BD419" s="1">
        <v>273</v>
      </c>
      <c r="BE419" s="1">
        <v>347</v>
      </c>
      <c r="BF419" s="6">
        <v>0.78674351585014413</v>
      </c>
      <c r="BG419" s="1">
        <v>283</v>
      </c>
      <c r="BH419" s="1">
        <v>347</v>
      </c>
      <c r="BI419" s="6">
        <v>0.81556195965417866</v>
      </c>
      <c r="BJ419" s="1">
        <v>252</v>
      </c>
      <c r="BK419" s="1">
        <v>347</v>
      </c>
      <c r="BL419" s="6">
        <v>0.72622478386167144</v>
      </c>
    </row>
    <row r="420" spans="1:64" x14ac:dyDescent="0.2">
      <c r="A420" s="2" t="s">
        <v>143</v>
      </c>
      <c r="B420" s="2" t="s">
        <v>144</v>
      </c>
      <c r="C420" s="2" t="s">
        <v>1552</v>
      </c>
      <c r="D420" s="2" t="s">
        <v>1553</v>
      </c>
      <c r="E420" s="2" t="str">
        <f t="shared" si="18"/>
        <v>Hazel Dell Elementary School</v>
      </c>
      <c r="F420" s="2">
        <f>IFERROR(VLOOKUP(C420,'[1]2017'!$C$2:$N$1876,11,FALSE),"")</f>
        <v>90</v>
      </c>
      <c r="G420" s="2">
        <f>IFERROR(VLOOKUP(C420,'[1]2017'!$C$2:$N$1876,12,FALSE),"")</f>
        <v>738</v>
      </c>
      <c r="H420" s="2">
        <f t="shared" si="19"/>
        <v>0.12195121951219512</v>
      </c>
      <c r="I420" s="6">
        <v>0.61403508771929827</v>
      </c>
      <c r="J420" s="12">
        <f t="shared" si="20"/>
        <v>441</v>
      </c>
      <c r="K420" s="1">
        <v>120</v>
      </c>
      <c r="L420" s="1">
        <v>133</v>
      </c>
      <c r="M420" s="6">
        <v>0.90225563909774431</v>
      </c>
      <c r="N420" s="1">
        <v>111</v>
      </c>
      <c r="O420" s="1">
        <v>133</v>
      </c>
      <c r="P420" s="6">
        <v>0.83458646616541354</v>
      </c>
      <c r="Q420" s="1">
        <v>105</v>
      </c>
      <c r="R420" s="1">
        <v>133</v>
      </c>
      <c r="S420" s="6">
        <v>0.78947368421052633</v>
      </c>
      <c r="T420" s="1">
        <v>96</v>
      </c>
      <c r="U420" s="1">
        <v>118</v>
      </c>
      <c r="V420" s="6">
        <v>0.81355932203389836</v>
      </c>
      <c r="W420" s="1">
        <v>102</v>
      </c>
      <c r="X420" s="1">
        <v>120</v>
      </c>
      <c r="Y420" s="6">
        <v>0.85</v>
      </c>
      <c r="Z420" s="1">
        <v>89</v>
      </c>
      <c r="AA420" s="1">
        <v>118</v>
      </c>
      <c r="AB420" s="6">
        <v>0.75423728813559321</v>
      </c>
      <c r="BD420" s="1">
        <v>303</v>
      </c>
      <c r="BE420" s="1">
        <v>365</v>
      </c>
      <c r="BF420" s="6">
        <v>0.83013698630136989</v>
      </c>
      <c r="BG420" s="1">
        <v>288</v>
      </c>
      <c r="BH420" s="1">
        <v>367</v>
      </c>
      <c r="BI420" s="6">
        <v>0.78474114441416898</v>
      </c>
      <c r="BJ420" s="1">
        <v>264</v>
      </c>
      <c r="BK420" s="1">
        <v>365</v>
      </c>
      <c r="BL420" s="6">
        <v>0.72328767123287674</v>
      </c>
    </row>
    <row r="421" spans="1:64" x14ac:dyDescent="0.2">
      <c r="A421" s="2" t="s">
        <v>143</v>
      </c>
      <c r="B421" s="2" t="s">
        <v>144</v>
      </c>
      <c r="C421" s="2" t="s">
        <v>1554</v>
      </c>
      <c r="D421" s="2" t="s">
        <v>1555</v>
      </c>
      <c r="E421" s="2" t="str">
        <f t="shared" si="18"/>
        <v>Promise Road Elementary</v>
      </c>
      <c r="F421" s="2">
        <f>IFERROR(VLOOKUP(C421,'[1]2017'!$C$2:$N$1876,11,FALSE),"")</f>
        <v>204</v>
      </c>
      <c r="G421" s="2">
        <f>IFERROR(VLOOKUP(C421,'[1]2017'!$C$2:$N$1876,12,FALSE),"")</f>
        <v>802</v>
      </c>
      <c r="H421" s="2">
        <f t="shared" si="19"/>
        <v>0.25436408977556108</v>
      </c>
      <c r="I421" s="6">
        <v>0.62307692307692308</v>
      </c>
      <c r="J421" s="12">
        <f t="shared" si="20"/>
        <v>423</v>
      </c>
      <c r="K421" s="1">
        <v>87</v>
      </c>
      <c r="L421" s="1">
        <v>115</v>
      </c>
      <c r="M421" s="6">
        <v>0.75652173913043474</v>
      </c>
      <c r="N421" s="1">
        <v>90</v>
      </c>
      <c r="O421" s="1">
        <v>116</v>
      </c>
      <c r="P421" s="6">
        <v>0.77586206896551724</v>
      </c>
      <c r="Q421" s="1">
        <v>81</v>
      </c>
      <c r="R421" s="1">
        <v>115</v>
      </c>
      <c r="S421" s="6">
        <v>0.70434782608695656</v>
      </c>
      <c r="T421" s="1">
        <v>93</v>
      </c>
      <c r="U421" s="1">
        <v>129</v>
      </c>
      <c r="V421" s="6">
        <v>0.72093023255813948</v>
      </c>
      <c r="W421" s="1">
        <v>99</v>
      </c>
      <c r="X421" s="1">
        <v>128</v>
      </c>
      <c r="Y421" s="6">
        <v>0.7734375</v>
      </c>
      <c r="Z421" s="1">
        <v>83</v>
      </c>
      <c r="AA421" s="1">
        <v>128</v>
      </c>
      <c r="AB421" s="6">
        <v>0.6484375</v>
      </c>
      <c r="BD421" s="1">
        <v>281</v>
      </c>
      <c r="BE421" s="1">
        <v>374</v>
      </c>
      <c r="BF421" s="6">
        <v>0.75133689839572193</v>
      </c>
      <c r="BG421" s="1">
        <v>278</v>
      </c>
      <c r="BH421" s="1">
        <v>375</v>
      </c>
      <c r="BI421" s="6">
        <v>0.74133333333333329</v>
      </c>
      <c r="BJ421" s="1">
        <v>245</v>
      </c>
      <c r="BK421" s="1">
        <v>373</v>
      </c>
      <c r="BL421" s="6">
        <v>0.65683646112600536</v>
      </c>
    </row>
    <row r="422" spans="1:64" hidden="1" x14ac:dyDescent="0.2">
      <c r="A422" s="2" t="s">
        <v>143</v>
      </c>
      <c r="B422" s="2" t="s">
        <v>144</v>
      </c>
      <c r="C422" s="2" t="s">
        <v>1556</v>
      </c>
      <c r="D422" s="2" t="s">
        <v>1557</v>
      </c>
      <c r="E422" s="2" t="str">
        <f t="shared" si="18"/>
        <v>zzzz</v>
      </c>
      <c r="F422" s="2">
        <f>IFERROR(VLOOKUP(C422,'[1]2017'!$C$2:$N$1876,11,FALSE),"")</f>
        <v>228</v>
      </c>
      <c r="G422" s="2">
        <f>IFERROR(VLOOKUP(C422,'[1]2017'!$C$2:$N$1876,12,FALSE),"")</f>
        <v>1351</v>
      </c>
      <c r="H422" s="2">
        <f t="shared" si="19"/>
        <v>0.16876387860843819</v>
      </c>
      <c r="J422" s="12">
        <f t="shared" si="20"/>
        <v>1215</v>
      </c>
      <c r="AC422" s="1">
        <v>356</v>
      </c>
      <c r="AD422" s="1">
        <v>426</v>
      </c>
      <c r="AE422" s="6">
        <v>0.83568075117370888</v>
      </c>
      <c r="AF422" s="1">
        <v>357</v>
      </c>
      <c r="AG422" s="1">
        <v>427</v>
      </c>
      <c r="AH422" s="6">
        <v>0.83606557377049184</v>
      </c>
      <c r="AI422" s="1">
        <v>323</v>
      </c>
      <c r="AJ422" s="1">
        <v>426</v>
      </c>
      <c r="AK422" s="6">
        <v>0.75821596244131451</v>
      </c>
      <c r="AL422" s="1">
        <v>367</v>
      </c>
      <c r="AM422" s="1">
        <v>453</v>
      </c>
      <c r="AN422" s="6">
        <v>0.8101545253863135</v>
      </c>
      <c r="AO422" s="1">
        <v>322</v>
      </c>
      <c r="AP422" s="1">
        <v>451</v>
      </c>
      <c r="AQ422" s="6">
        <v>0.71396895787139691</v>
      </c>
      <c r="AR422" s="1">
        <v>303</v>
      </c>
      <c r="AS422" s="1">
        <v>450</v>
      </c>
      <c r="AT422" s="6">
        <v>0.67333333333333334</v>
      </c>
      <c r="AU422" s="1">
        <v>346</v>
      </c>
      <c r="AV422" s="1">
        <v>435</v>
      </c>
      <c r="AW422" s="6">
        <v>0.79540229885057467</v>
      </c>
      <c r="AX422" s="1">
        <v>337</v>
      </c>
      <c r="AY422" s="1">
        <v>436</v>
      </c>
      <c r="AZ422" s="6">
        <v>0.77293577981651373</v>
      </c>
      <c r="BA422" s="1">
        <v>303</v>
      </c>
      <c r="BB422" s="1">
        <v>434</v>
      </c>
      <c r="BC422" s="6">
        <v>0.6981566820276498</v>
      </c>
      <c r="BD422" s="1">
        <v>1069</v>
      </c>
      <c r="BE422" s="1">
        <v>1314</v>
      </c>
      <c r="BF422" s="6">
        <v>0.81354642313546421</v>
      </c>
      <c r="BG422" s="1">
        <v>1016</v>
      </c>
      <c r="BH422" s="1">
        <v>1314</v>
      </c>
      <c r="BI422" s="6">
        <v>0.77321156773211563</v>
      </c>
      <c r="BJ422" s="1">
        <v>929</v>
      </c>
      <c r="BK422" s="1">
        <v>1310</v>
      </c>
      <c r="BL422" s="6">
        <v>0.70916030534351149</v>
      </c>
    </row>
    <row r="423" spans="1:64" x14ac:dyDescent="0.2">
      <c r="A423" s="2" t="s">
        <v>143</v>
      </c>
      <c r="B423" s="2" t="s">
        <v>144</v>
      </c>
      <c r="C423" s="2" t="s">
        <v>1558</v>
      </c>
      <c r="D423" s="2" t="s">
        <v>1559</v>
      </c>
      <c r="E423" s="2" t="str">
        <f t="shared" si="18"/>
        <v>White River Elementary School</v>
      </c>
      <c r="F423" s="2">
        <f>IFERROR(VLOOKUP(C423,'[1]2017'!$C$2:$N$1876,11,FALSE),"")</f>
        <v>239</v>
      </c>
      <c r="G423" s="2">
        <f>IFERROR(VLOOKUP(C423,'[1]2017'!$C$2:$N$1876,12,FALSE),"")</f>
        <v>704</v>
      </c>
      <c r="H423" s="2">
        <f t="shared" si="19"/>
        <v>0.33948863636363635</v>
      </c>
      <c r="I423" s="6">
        <v>0.59829059829059827</v>
      </c>
      <c r="J423" s="12">
        <f t="shared" si="20"/>
        <v>481</v>
      </c>
      <c r="K423" s="1">
        <v>73</v>
      </c>
      <c r="L423" s="1">
        <v>116</v>
      </c>
      <c r="M423" s="6">
        <v>0.62931034482758619</v>
      </c>
      <c r="N423" s="1">
        <v>66</v>
      </c>
      <c r="O423" s="1">
        <v>118</v>
      </c>
      <c r="P423" s="6">
        <v>0.55932203389830504</v>
      </c>
      <c r="Q423" s="1">
        <v>55</v>
      </c>
      <c r="R423" s="1">
        <v>116</v>
      </c>
      <c r="S423" s="6">
        <v>0.47413793103448276</v>
      </c>
      <c r="T423" s="1">
        <v>89</v>
      </c>
      <c r="U423" s="1">
        <v>133</v>
      </c>
      <c r="V423" s="6">
        <v>0.66917293233082709</v>
      </c>
      <c r="W423" s="1">
        <v>94</v>
      </c>
      <c r="X423" s="1">
        <v>131</v>
      </c>
      <c r="Y423" s="6">
        <v>0.71755725190839692</v>
      </c>
      <c r="Z423" s="1">
        <v>80</v>
      </c>
      <c r="AA423" s="1">
        <v>128</v>
      </c>
      <c r="AB423" s="6">
        <v>0.625</v>
      </c>
      <c r="BD423" s="1">
        <v>250</v>
      </c>
      <c r="BE423" s="1">
        <v>369</v>
      </c>
      <c r="BF423" s="6">
        <v>0.6775067750677507</v>
      </c>
      <c r="BG423" s="1">
        <v>234</v>
      </c>
      <c r="BH423" s="1">
        <v>368</v>
      </c>
      <c r="BI423" s="6">
        <v>0.63586956521739135</v>
      </c>
      <c r="BJ423" s="1">
        <v>205</v>
      </c>
      <c r="BK423" s="1">
        <v>361</v>
      </c>
      <c r="BL423" s="6">
        <v>0.56786703601108035</v>
      </c>
    </row>
    <row r="424" spans="1:64" x14ac:dyDescent="0.2">
      <c r="A424" s="2" t="s">
        <v>145</v>
      </c>
      <c r="B424" s="2" t="s">
        <v>146</v>
      </c>
      <c r="C424" s="2" t="s">
        <v>1560</v>
      </c>
      <c r="D424" s="2" t="s">
        <v>1561</v>
      </c>
      <c r="E424" s="2" t="str">
        <f t="shared" si="18"/>
        <v>Brandywine Elementary School</v>
      </c>
      <c r="F424" s="2">
        <f>IFERROR(VLOOKUP(C424,'[1]2017'!$C$2:$N$1876,11,FALSE),"")</f>
        <v>104</v>
      </c>
      <c r="G424" s="2">
        <f>IFERROR(VLOOKUP(C424,'[1]2017'!$C$2:$N$1876,12,FALSE),"")</f>
        <v>334</v>
      </c>
      <c r="H424" s="2">
        <f t="shared" si="19"/>
        <v>0.31137724550898205</v>
      </c>
      <c r="I424" s="6">
        <v>0.51923076923076927</v>
      </c>
      <c r="J424" s="12">
        <f t="shared" si="20"/>
        <v>660</v>
      </c>
      <c r="K424" s="1">
        <v>32</v>
      </c>
      <c r="L424" s="1">
        <v>42</v>
      </c>
      <c r="M424" s="6">
        <v>0.76190476190476186</v>
      </c>
      <c r="N424" s="1">
        <v>31</v>
      </c>
      <c r="O424" s="1">
        <v>41</v>
      </c>
      <c r="P424" s="6">
        <v>0.75609756097560976</v>
      </c>
      <c r="Q424" s="1">
        <v>28</v>
      </c>
      <c r="R424" s="1">
        <v>40</v>
      </c>
      <c r="S424" s="6">
        <v>0.7</v>
      </c>
      <c r="T424" s="1">
        <v>36</v>
      </c>
      <c r="U424" s="1">
        <v>47</v>
      </c>
      <c r="V424" s="6">
        <v>0.76595744680851063</v>
      </c>
      <c r="W424" s="1">
        <v>37</v>
      </c>
      <c r="X424" s="1">
        <v>47</v>
      </c>
      <c r="Y424" s="6">
        <v>0.78723404255319152</v>
      </c>
      <c r="Z424" s="1">
        <v>31</v>
      </c>
      <c r="AA424" s="1">
        <v>47</v>
      </c>
      <c r="AB424" s="6">
        <v>0.65957446808510634</v>
      </c>
      <c r="AC424" s="1">
        <v>37</v>
      </c>
      <c r="AD424" s="1">
        <v>47</v>
      </c>
      <c r="AE424" s="6">
        <v>0.78723404255319152</v>
      </c>
      <c r="AF424" s="1">
        <v>33</v>
      </c>
      <c r="AG424" s="1">
        <v>48</v>
      </c>
      <c r="AH424" s="6">
        <v>0.6875</v>
      </c>
      <c r="AI424" s="1">
        <v>31</v>
      </c>
      <c r="AJ424" s="1">
        <v>47</v>
      </c>
      <c r="AK424" s="6">
        <v>0.65957446808510634</v>
      </c>
      <c r="BD424" s="1">
        <v>141</v>
      </c>
      <c r="BE424" s="1">
        <v>188</v>
      </c>
      <c r="BF424" s="6">
        <v>0.75</v>
      </c>
      <c r="BG424" s="1">
        <v>131</v>
      </c>
      <c r="BH424" s="1">
        <v>190</v>
      </c>
      <c r="BI424" s="6">
        <v>0.68947368421052635</v>
      </c>
      <c r="BJ424" s="1">
        <v>117</v>
      </c>
      <c r="BK424" s="1">
        <v>186</v>
      </c>
      <c r="BL424" s="6">
        <v>0.62903225806451613</v>
      </c>
    </row>
    <row r="425" spans="1:64" x14ac:dyDescent="0.2">
      <c r="A425" s="2" t="s">
        <v>145</v>
      </c>
      <c r="B425" s="2" t="s">
        <v>146</v>
      </c>
      <c r="C425" s="2" t="s">
        <v>1562</v>
      </c>
      <c r="D425" s="2" t="s">
        <v>1563</v>
      </c>
      <c r="E425" s="2" t="str">
        <f t="shared" si="18"/>
        <v>New Palestine Elementary School</v>
      </c>
      <c r="F425" s="2">
        <f>IFERROR(VLOOKUP(C425,'[1]2017'!$C$2:$N$1876,11,FALSE),"")</f>
        <v>116</v>
      </c>
      <c r="G425" s="2">
        <f>IFERROR(VLOOKUP(C425,'[1]2017'!$C$2:$N$1876,12,FALSE),"")</f>
        <v>711</v>
      </c>
      <c r="H425" s="2">
        <f t="shared" si="19"/>
        <v>0.1631504922644163</v>
      </c>
      <c r="I425" s="6">
        <v>0.64893617021276595</v>
      </c>
      <c r="J425" s="12">
        <f t="shared" si="20"/>
        <v>365</v>
      </c>
      <c r="K425" s="1">
        <v>49</v>
      </c>
      <c r="L425" s="1">
        <v>83</v>
      </c>
      <c r="M425" s="6">
        <v>0.59036144578313254</v>
      </c>
      <c r="N425" s="1">
        <v>47</v>
      </c>
      <c r="O425" s="1">
        <v>83</v>
      </c>
      <c r="P425" s="6">
        <v>0.5662650602409639</v>
      </c>
      <c r="Q425" s="1">
        <v>40</v>
      </c>
      <c r="R425" s="1">
        <v>83</v>
      </c>
      <c r="S425" s="6">
        <v>0.48192771084337349</v>
      </c>
      <c r="T425" s="1">
        <v>68</v>
      </c>
      <c r="U425" s="1">
        <v>92</v>
      </c>
      <c r="V425" s="6">
        <v>0.73913043478260865</v>
      </c>
      <c r="W425" s="1">
        <v>69</v>
      </c>
      <c r="X425" s="1">
        <v>93</v>
      </c>
      <c r="Y425" s="6">
        <v>0.74193548387096775</v>
      </c>
      <c r="Z425" s="1">
        <v>61</v>
      </c>
      <c r="AA425" s="1">
        <v>92</v>
      </c>
      <c r="AB425" s="6">
        <v>0.66304347826086951</v>
      </c>
      <c r="AC425" s="1">
        <v>55</v>
      </c>
      <c r="AD425" s="1">
        <v>92</v>
      </c>
      <c r="AE425" s="6">
        <v>0.59782608695652173</v>
      </c>
      <c r="AF425" s="1">
        <v>59</v>
      </c>
      <c r="AG425" s="1">
        <v>92</v>
      </c>
      <c r="AH425" s="6">
        <v>0.64130434782608692</v>
      </c>
      <c r="AI425" s="1">
        <v>47</v>
      </c>
      <c r="AJ425" s="1">
        <v>92</v>
      </c>
      <c r="AK425" s="6">
        <v>0.51086956521739135</v>
      </c>
      <c r="BD425" s="1">
        <v>244</v>
      </c>
      <c r="BE425" s="1">
        <v>361</v>
      </c>
      <c r="BF425" s="6">
        <v>0.67590027700831024</v>
      </c>
      <c r="BG425" s="1">
        <v>241</v>
      </c>
      <c r="BH425" s="1">
        <v>362</v>
      </c>
      <c r="BI425" s="6">
        <v>0.66574585635359118</v>
      </c>
      <c r="BJ425" s="1">
        <v>209</v>
      </c>
      <c r="BK425" s="1">
        <v>361</v>
      </c>
      <c r="BL425" s="6">
        <v>0.57894736842105265</v>
      </c>
    </row>
    <row r="426" spans="1:64" hidden="1" x14ac:dyDescent="0.2">
      <c r="A426" s="2" t="s">
        <v>145</v>
      </c>
      <c r="B426" s="2" t="s">
        <v>146</v>
      </c>
      <c r="C426" s="2" t="s">
        <v>1564</v>
      </c>
      <c r="D426" s="2" t="s">
        <v>1565</v>
      </c>
      <c r="E426" s="2" t="str">
        <f t="shared" si="18"/>
        <v>zzzz</v>
      </c>
      <c r="F426" s="2">
        <f>IFERROR(VLOOKUP(C426,'[1]2017'!$C$2:$N$1876,11,FALSE),"")</f>
        <v>118</v>
      </c>
      <c r="G426" s="2">
        <f>IFERROR(VLOOKUP(C426,'[1]2017'!$C$2:$N$1876,12,FALSE),"")</f>
        <v>563</v>
      </c>
      <c r="H426" s="2">
        <f t="shared" si="19"/>
        <v>0.20959147424511546</v>
      </c>
      <c r="J426" s="12">
        <f t="shared" si="20"/>
        <v>1215</v>
      </c>
      <c r="AL426" s="1">
        <v>204</v>
      </c>
      <c r="AM426" s="1">
        <v>270</v>
      </c>
      <c r="AN426" s="6">
        <v>0.75555555555555554</v>
      </c>
      <c r="AO426" s="1">
        <v>170</v>
      </c>
      <c r="AP426" s="1">
        <v>270</v>
      </c>
      <c r="AQ426" s="6">
        <v>0.62962962962962965</v>
      </c>
      <c r="AR426" s="1">
        <v>157</v>
      </c>
      <c r="AS426" s="1">
        <v>268</v>
      </c>
      <c r="AT426" s="6">
        <v>0.58582089552238803</v>
      </c>
      <c r="AU426" s="1">
        <v>230</v>
      </c>
      <c r="AV426" s="1">
        <v>284</v>
      </c>
      <c r="AW426" s="6">
        <v>0.8098591549295775</v>
      </c>
      <c r="AX426" s="1">
        <v>201</v>
      </c>
      <c r="AY426" s="1">
        <v>284</v>
      </c>
      <c r="AZ426" s="6">
        <v>0.70774647887323938</v>
      </c>
      <c r="BA426" s="1">
        <v>189</v>
      </c>
      <c r="BB426" s="1">
        <v>283</v>
      </c>
      <c r="BC426" s="6">
        <v>0.66784452296819785</v>
      </c>
      <c r="BD426" s="1">
        <v>434</v>
      </c>
      <c r="BE426" s="1">
        <v>554</v>
      </c>
      <c r="BF426" s="6">
        <v>0.78339350180505418</v>
      </c>
      <c r="BG426" s="1">
        <v>371</v>
      </c>
      <c r="BH426" s="1">
        <v>554</v>
      </c>
      <c r="BI426" s="6">
        <v>0.66967509025270755</v>
      </c>
      <c r="BJ426" s="1">
        <v>346</v>
      </c>
      <c r="BK426" s="1">
        <v>551</v>
      </c>
      <c r="BL426" s="6">
        <v>0.62794918330308525</v>
      </c>
    </row>
    <row r="427" spans="1:64" x14ac:dyDescent="0.2">
      <c r="A427" s="2" t="s">
        <v>145</v>
      </c>
      <c r="B427" s="2" t="s">
        <v>146</v>
      </c>
      <c r="C427" s="2" t="s">
        <v>1566</v>
      </c>
      <c r="D427" s="2" t="s">
        <v>1567</v>
      </c>
      <c r="E427" s="2" t="str">
        <f t="shared" si="18"/>
        <v>Sugar Creek Elementary Sch</v>
      </c>
      <c r="F427" s="2">
        <f>IFERROR(VLOOKUP(C427,'[1]2017'!$C$2:$N$1876,11,FALSE),"")</f>
        <v>181</v>
      </c>
      <c r="G427" s="2">
        <f>IFERROR(VLOOKUP(C427,'[1]2017'!$C$2:$N$1876,12,FALSE),"")</f>
        <v>801</v>
      </c>
      <c r="H427" s="2">
        <f t="shared" si="19"/>
        <v>0.22596754057428214</v>
      </c>
      <c r="I427" s="6">
        <v>0.67796610169491522</v>
      </c>
      <c r="J427" s="12">
        <f t="shared" si="20"/>
        <v>306</v>
      </c>
      <c r="K427" s="1">
        <v>86</v>
      </c>
      <c r="L427" s="1">
        <v>120</v>
      </c>
      <c r="M427" s="6">
        <v>0.71666666666666667</v>
      </c>
      <c r="N427" s="1">
        <v>82</v>
      </c>
      <c r="O427" s="1">
        <v>120</v>
      </c>
      <c r="P427" s="6">
        <v>0.68333333333333335</v>
      </c>
      <c r="Q427" s="1">
        <v>74</v>
      </c>
      <c r="R427" s="1">
        <v>120</v>
      </c>
      <c r="S427" s="6">
        <v>0.6166666666666667</v>
      </c>
      <c r="T427" s="1">
        <v>83</v>
      </c>
      <c r="U427" s="1">
        <v>121</v>
      </c>
      <c r="V427" s="6">
        <v>0.68595041322314054</v>
      </c>
      <c r="W427" s="1">
        <v>84</v>
      </c>
      <c r="X427" s="1">
        <v>122</v>
      </c>
      <c r="Y427" s="6">
        <v>0.68852459016393441</v>
      </c>
      <c r="Z427" s="1">
        <v>69</v>
      </c>
      <c r="AA427" s="1">
        <v>121</v>
      </c>
      <c r="AB427" s="6">
        <v>0.57024793388429751</v>
      </c>
      <c r="AC427" s="1">
        <v>97</v>
      </c>
      <c r="AD427" s="1">
        <v>121</v>
      </c>
      <c r="AE427" s="6">
        <v>0.80165289256198347</v>
      </c>
      <c r="AF427" s="1">
        <v>95</v>
      </c>
      <c r="AG427" s="1">
        <v>121</v>
      </c>
      <c r="AH427" s="6">
        <v>0.78512396694214881</v>
      </c>
      <c r="AI427" s="1">
        <v>85</v>
      </c>
      <c r="AJ427" s="1">
        <v>121</v>
      </c>
      <c r="AK427" s="6">
        <v>0.7024793388429752</v>
      </c>
      <c r="BD427" s="1">
        <v>357</v>
      </c>
      <c r="BE427" s="1">
        <v>480</v>
      </c>
      <c r="BF427" s="6">
        <v>0.74375000000000002</v>
      </c>
      <c r="BG427" s="1">
        <v>348</v>
      </c>
      <c r="BH427" s="1">
        <v>484</v>
      </c>
      <c r="BI427" s="6">
        <v>0.71900826446280997</v>
      </c>
      <c r="BJ427" s="1">
        <v>308</v>
      </c>
      <c r="BK427" s="1">
        <v>480</v>
      </c>
      <c r="BL427" s="6">
        <v>0.64166666666666672</v>
      </c>
    </row>
    <row r="428" spans="1:64" hidden="1" x14ac:dyDescent="0.2">
      <c r="A428" s="2" t="s">
        <v>147</v>
      </c>
      <c r="B428" s="2" t="s">
        <v>148</v>
      </c>
      <c r="C428" s="2" t="s">
        <v>1568</v>
      </c>
      <c r="D428" s="2" t="s">
        <v>1569</v>
      </c>
      <c r="E428" s="2" t="str">
        <f t="shared" si="18"/>
        <v>zzzz</v>
      </c>
      <c r="F428" s="2">
        <f>IFERROR(VLOOKUP(C428,'[1]2017'!$C$2:$N$1876,11,FALSE),"")</f>
        <v>147</v>
      </c>
      <c r="G428" s="2">
        <f>IFERROR(VLOOKUP(C428,'[1]2017'!$C$2:$N$1876,12,FALSE),"")</f>
        <v>477</v>
      </c>
      <c r="H428" s="2">
        <f t="shared" si="19"/>
        <v>0.3081761006289308</v>
      </c>
      <c r="J428" s="12">
        <f t="shared" si="20"/>
        <v>1215</v>
      </c>
      <c r="K428" s="1">
        <v>110</v>
      </c>
      <c r="L428" s="1">
        <v>142</v>
      </c>
      <c r="M428" s="6">
        <v>0.77464788732394363</v>
      </c>
      <c r="N428" s="1">
        <v>103</v>
      </c>
      <c r="O428" s="1">
        <v>142</v>
      </c>
      <c r="P428" s="6">
        <v>0.72535211267605637</v>
      </c>
      <c r="Q428" s="1">
        <v>93</v>
      </c>
      <c r="R428" s="1">
        <v>142</v>
      </c>
      <c r="S428" s="6">
        <v>0.65492957746478875</v>
      </c>
      <c r="T428" s="1">
        <v>97</v>
      </c>
      <c r="U428" s="1">
        <v>156</v>
      </c>
      <c r="V428" s="6">
        <v>0.62179487179487181</v>
      </c>
      <c r="W428" s="1">
        <v>110</v>
      </c>
      <c r="X428" s="1">
        <v>156</v>
      </c>
      <c r="Y428" s="6">
        <v>0.70512820512820518</v>
      </c>
      <c r="Z428" s="1">
        <v>86</v>
      </c>
      <c r="AA428" s="1">
        <v>156</v>
      </c>
      <c r="AB428" s="6">
        <v>0.55128205128205132</v>
      </c>
      <c r="AC428" s="1">
        <v>138</v>
      </c>
      <c r="AD428" s="1">
        <v>175</v>
      </c>
      <c r="AE428" s="6">
        <v>0.78857142857142859</v>
      </c>
      <c r="AF428" s="1">
        <v>131</v>
      </c>
      <c r="AG428" s="1">
        <v>175</v>
      </c>
      <c r="AH428" s="6">
        <v>0.74857142857142855</v>
      </c>
      <c r="AI428" s="1">
        <v>118</v>
      </c>
      <c r="AJ428" s="1">
        <v>175</v>
      </c>
      <c r="AK428" s="6">
        <v>0.67428571428571427</v>
      </c>
      <c r="BD428" s="1">
        <v>345</v>
      </c>
      <c r="BE428" s="1">
        <v>473</v>
      </c>
      <c r="BF428" s="6">
        <v>0.7293868921775899</v>
      </c>
      <c r="BG428" s="1">
        <v>344</v>
      </c>
      <c r="BH428" s="1">
        <v>473</v>
      </c>
      <c r="BI428" s="6">
        <v>0.72727272727272729</v>
      </c>
      <c r="BJ428" s="1">
        <v>297</v>
      </c>
      <c r="BK428" s="1">
        <v>473</v>
      </c>
      <c r="BL428" s="6">
        <v>0.62790697674418605</v>
      </c>
    </row>
    <row r="429" spans="1:64" hidden="1" x14ac:dyDescent="0.2">
      <c r="A429" s="2" t="s">
        <v>147</v>
      </c>
      <c r="B429" s="2" t="s">
        <v>148</v>
      </c>
      <c r="C429" s="2" t="s">
        <v>1570</v>
      </c>
      <c r="D429" s="2" t="s">
        <v>1571</v>
      </c>
      <c r="E429" s="2" t="str">
        <f t="shared" si="18"/>
        <v>zzzz</v>
      </c>
      <c r="F429" s="2">
        <f>IFERROR(VLOOKUP(C429,'[1]2017'!$C$2:$N$1876,11,FALSE),"")</f>
        <v>229</v>
      </c>
      <c r="G429" s="2">
        <f>IFERROR(VLOOKUP(C429,'[1]2017'!$C$2:$N$1876,12,FALSE),"")</f>
        <v>695</v>
      </c>
      <c r="H429" s="2">
        <f t="shared" si="19"/>
        <v>0.32949640287769782</v>
      </c>
      <c r="J429" s="12">
        <f t="shared" si="20"/>
        <v>1215</v>
      </c>
      <c r="AL429" s="1">
        <v>235</v>
      </c>
      <c r="AM429" s="1">
        <v>332</v>
      </c>
      <c r="AN429" s="6">
        <v>0.70783132530120485</v>
      </c>
      <c r="AO429" s="1">
        <v>208</v>
      </c>
      <c r="AP429" s="1">
        <v>335</v>
      </c>
      <c r="AQ429" s="6">
        <v>0.62089552238805967</v>
      </c>
      <c r="AR429" s="1">
        <v>191</v>
      </c>
      <c r="AS429" s="1">
        <v>332</v>
      </c>
      <c r="AT429" s="6">
        <v>0.57530120481927716</v>
      </c>
      <c r="AU429" s="1">
        <v>239</v>
      </c>
      <c r="AV429" s="1">
        <v>348</v>
      </c>
      <c r="AW429" s="6">
        <v>0.68678160919540232</v>
      </c>
      <c r="AX429" s="1">
        <v>191</v>
      </c>
      <c r="AY429" s="1">
        <v>348</v>
      </c>
      <c r="AZ429" s="6">
        <v>0.54885057471264365</v>
      </c>
      <c r="BA429" s="1">
        <v>175</v>
      </c>
      <c r="BB429" s="1">
        <v>348</v>
      </c>
      <c r="BC429" s="6">
        <v>0.50287356321839083</v>
      </c>
      <c r="BD429" s="1">
        <v>474</v>
      </c>
      <c r="BE429" s="1">
        <v>680</v>
      </c>
      <c r="BF429" s="6">
        <v>0.69705882352941173</v>
      </c>
      <c r="BG429" s="1">
        <v>399</v>
      </c>
      <c r="BH429" s="1">
        <v>683</v>
      </c>
      <c r="BI429" s="6">
        <v>0.58418740849194728</v>
      </c>
      <c r="BJ429" s="1">
        <v>366</v>
      </c>
      <c r="BK429" s="1">
        <v>680</v>
      </c>
      <c r="BL429" s="6">
        <v>0.53823529411764703</v>
      </c>
    </row>
    <row r="430" spans="1:64" x14ac:dyDescent="0.2">
      <c r="A430" s="2" t="s">
        <v>147</v>
      </c>
      <c r="B430" s="2" t="s">
        <v>148</v>
      </c>
      <c r="C430" s="2" t="s">
        <v>1572</v>
      </c>
      <c r="D430" s="2" t="s">
        <v>1573</v>
      </c>
      <c r="E430" s="2" t="str">
        <f t="shared" si="18"/>
        <v>Eden Elementary School</v>
      </c>
      <c r="F430" s="2">
        <f>IFERROR(VLOOKUP(C430,'[1]2017'!$C$2:$N$1876,11,FALSE),"")</f>
        <v>43</v>
      </c>
      <c r="G430" s="2">
        <f>IFERROR(VLOOKUP(C430,'[1]2017'!$C$2:$N$1876,12,FALSE),"")</f>
        <v>173</v>
      </c>
      <c r="H430" s="2">
        <f t="shared" si="19"/>
        <v>0.24855491329479767</v>
      </c>
      <c r="I430" s="6">
        <v>0.79487179487179482</v>
      </c>
      <c r="J430" s="12">
        <f t="shared" si="20"/>
        <v>119</v>
      </c>
      <c r="BD430" s="1">
        <v>32</v>
      </c>
      <c r="BE430" s="1">
        <v>39</v>
      </c>
      <c r="BF430" s="6">
        <v>0.82051282051282048</v>
      </c>
      <c r="BG430" s="1">
        <v>33</v>
      </c>
      <c r="BH430" s="1">
        <v>39</v>
      </c>
      <c r="BI430" s="6">
        <v>0.84615384615384615</v>
      </c>
      <c r="BJ430" s="1">
        <v>31</v>
      </c>
      <c r="BK430" s="1">
        <v>39</v>
      </c>
      <c r="BL430" s="6">
        <v>0.79487179487179482</v>
      </c>
    </row>
    <row r="431" spans="1:64" x14ac:dyDescent="0.2">
      <c r="A431" s="2" t="s">
        <v>147</v>
      </c>
      <c r="B431" s="2" t="s">
        <v>148</v>
      </c>
      <c r="C431" s="2" t="s">
        <v>1574</v>
      </c>
      <c r="D431" s="2" t="s">
        <v>1575</v>
      </c>
      <c r="E431" s="2" t="str">
        <f t="shared" si="18"/>
        <v>JB Stephens Elementary School</v>
      </c>
      <c r="F431" s="2">
        <f>IFERROR(VLOOKUP(C431,'[1]2017'!$C$2:$N$1876,11,FALSE),"")</f>
        <v>207</v>
      </c>
      <c r="G431" s="2">
        <f>IFERROR(VLOOKUP(C431,'[1]2017'!$C$2:$N$1876,12,FALSE),"")</f>
        <v>512</v>
      </c>
      <c r="H431" s="2">
        <f t="shared" si="19"/>
        <v>0.404296875</v>
      </c>
      <c r="I431" s="6">
        <v>0.61111111111111116</v>
      </c>
      <c r="J431" s="12">
        <f t="shared" si="20"/>
        <v>446</v>
      </c>
      <c r="BD431" s="1">
        <v>87</v>
      </c>
      <c r="BE431" s="1">
        <v>126</v>
      </c>
      <c r="BF431" s="6">
        <v>0.69047619047619047</v>
      </c>
      <c r="BG431" s="1">
        <v>81</v>
      </c>
      <c r="BH431" s="1">
        <v>126</v>
      </c>
      <c r="BI431" s="6">
        <v>0.6428571428571429</v>
      </c>
      <c r="BJ431" s="1">
        <v>77</v>
      </c>
      <c r="BK431" s="1">
        <v>126</v>
      </c>
      <c r="BL431" s="6">
        <v>0.61111111111111116</v>
      </c>
    </row>
    <row r="432" spans="1:64" hidden="1" x14ac:dyDescent="0.2">
      <c r="A432" s="2" t="s">
        <v>147</v>
      </c>
      <c r="B432" s="2" t="s">
        <v>148</v>
      </c>
      <c r="C432" s="2" t="s">
        <v>1576</v>
      </c>
      <c r="D432" s="2" t="s">
        <v>1577</v>
      </c>
      <c r="E432" s="2" t="str">
        <f t="shared" si="18"/>
        <v>zzzz</v>
      </c>
      <c r="F432" s="2">
        <f>IFERROR(VLOOKUP(C432,'[1]2017'!$C$2:$N$1876,11,FALSE),"")</f>
        <v>180</v>
      </c>
      <c r="G432" s="2">
        <f>IFERROR(VLOOKUP(C432,'[1]2017'!$C$2:$N$1876,12,FALSE),"")</f>
        <v>521</v>
      </c>
      <c r="H432" s="2">
        <f t="shared" si="19"/>
        <v>0.34548944337811899</v>
      </c>
      <c r="J432" s="12">
        <f t="shared" si="20"/>
        <v>1215</v>
      </c>
      <c r="K432" s="1">
        <v>97</v>
      </c>
      <c r="L432" s="1">
        <v>164</v>
      </c>
      <c r="M432" s="6">
        <v>0.59146341463414631</v>
      </c>
      <c r="N432" s="1">
        <v>106</v>
      </c>
      <c r="O432" s="1">
        <v>165</v>
      </c>
      <c r="P432" s="6">
        <v>0.64242424242424245</v>
      </c>
      <c r="Q432" s="1">
        <v>80</v>
      </c>
      <c r="R432" s="1">
        <v>164</v>
      </c>
      <c r="S432" s="6">
        <v>0.48780487804878048</v>
      </c>
      <c r="T432" s="1">
        <v>118</v>
      </c>
      <c r="U432" s="1">
        <v>166</v>
      </c>
      <c r="V432" s="6">
        <v>0.71084337349397586</v>
      </c>
      <c r="W432" s="1">
        <v>118</v>
      </c>
      <c r="X432" s="1">
        <v>166</v>
      </c>
      <c r="Y432" s="6">
        <v>0.71084337349397586</v>
      </c>
      <c r="Z432" s="1">
        <v>103</v>
      </c>
      <c r="AA432" s="1">
        <v>165</v>
      </c>
      <c r="AB432" s="6">
        <v>0.62424242424242427</v>
      </c>
      <c r="AC432" s="1">
        <v>115</v>
      </c>
      <c r="AD432" s="1">
        <v>187</v>
      </c>
      <c r="AE432" s="6">
        <v>0.61497326203208558</v>
      </c>
      <c r="AF432" s="1">
        <v>131</v>
      </c>
      <c r="AG432" s="1">
        <v>188</v>
      </c>
      <c r="AH432" s="6">
        <v>0.69680851063829785</v>
      </c>
      <c r="AI432" s="1">
        <v>106</v>
      </c>
      <c r="AJ432" s="1">
        <v>187</v>
      </c>
      <c r="AK432" s="6">
        <v>0.5668449197860963</v>
      </c>
      <c r="BD432" s="1">
        <v>330</v>
      </c>
      <c r="BE432" s="1">
        <v>517</v>
      </c>
      <c r="BF432" s="6">
        <v>0.63829787234042556</v>
      </c>
      <c r="BG432" s="1">
        <v>355</v>
      </c>
      <c r="BH432" s="1">
        <v>519</v>
      </c>
      <c r="BI432" s="6">
        <v>0.68400770712909442</v>
      </c>
      <c r="BJ432" s="1">
        <v>289</v>
      </c>
      <c r="BK432" s="1">
        <v>516</v>
      </c>
      <c r="BL432" s="6">
        <v>0.56007751937984496</v>
      </c>
    </row>
    <row r="433" spans="1:64" x14ac:dyDescent="0.2">
      <c r="A433" s="2" t="s">
        <v>147</v>
      </c>
      <c r="B433" s="2" t="s">
        <v>148</v>
      </c>
      <c r="C433" s="2" t="s">
        <v>1578</v>
      </c>
      <c r="D433" s="2" t="s">
        <v>1579</v>
      </c>
      <c r="E433" s="2" t="str">
        <f t="shared" si="18"/>
        <v>Harris Elementary School</v>
      </c>
      <c r="F433" s="2">
        <f>IFERROR(VLOOKUP(C433,'[1]2017'!$C$2:$N$1876,11,FALSE),"")</f>
        <v>144</v>
      </c>
      <c r="G433" s="2">
        <f>IFERROR(VLOOKUP(C433,'[1]2017'!$C$2:$N$1876,12,FALSE),"")</f>
        <v>304</v>
      </c>
      <c r="H433" s="2">
        <f t="shared" si="19"/>
        <v>0.47368421052631576</v>
      </c>
      <c r="I433" s="6">
        <v>0.6404494382022472</v>
      </c>
      <c r="J433" s="12">
        <f t="shared" si="20"/>
        <v>386</v>
      </c>
      <c r="BD433" s="1">
        <v>64</v>
      </c>
      <c r="BE433" s="1">
        <v>89</v>
      </c>
      <c r="BF433" s="6">
        <v>0.7191011235955056</v>
      </c>
      <c r="BG433" s="1">
        <v>64</v>
      </c>
      <c r="BH433" s="1">
        <v>90</v>
      </c>
      <c r="BI433" s="6">
        <v>0.71111111111111114</v>
      </c>
      <c r="BJ433" s="1">
        <v>57</v>
      </c>
      <c r="BK433" s="1">
        <v>89</v>
      </c>
      <c r="BL433" s="6">
        <v>0.6404494382022472</v>
      </c>
    </row>
    <row r="434" spans="1:64" x14ac:dyDescent="0.2">
      <c r="A434" s="2" t="s">
        <v>147</v>
      </c>
      <c r="B434" s="2" t="s">
        <v>148</v>
      </c>
      <c r="C434" s="2" t="s">
        <v>1580</v>
      </c>
      <c r="D434" s="2" t="s">
        <v>1581</v>
      </c>
      <c r="E434" s="2" t="str">
        <f t="shared" si="18"/>
        <v>Weston Elementary School</v>
      </c>
      <c r="F434" s="2">
        <f>IFERROR(VLOOKUP(C434,'[1]2017'!$C$2:$N$1876,11,FALSE),"")</f>
        <v>107</v>
      </c>
      <c r="G434" s="2">
        <f>IFERROR(VLOOKUP(C434,'[1]2017'!$C$2:$N$1876,12,FALSE),"")</f>
        <v>329</v>
      </c>
      <c r="H434" s="2">
        <f t="shared" si="19"/>
        <v>0.32522796352583588</v>
      </c>
      <c r="I434" s="6">
        <v>0.69892473118279574</v>
      </c>
      <c r="J434" s="12">
        <f t="shared" si="20"/>
        <v>266</v>
      </c>
      <c r="BD434" s="1">
        <v>80</v>
      </c>
      <c r="BE434" s="1">
        <v>93</v>
      </c>
      <c r="BF434" s="6">
        <v>0.86021505376344087</v>
      </c>
      <c r="BG434" s="1">
        <v>70</v>
      </c>
      <c r="BH434" s="1">
        <v>94</v>
      </c>
      <c r="BI434" s="6">
        <v>0.74468085106382975</v>
      </c>
      <c r="BJ434" s="1">
        <v>65</v>
      </c>
      <c r="BK434" s="1">
        <v>93</v>
      </c>
      <c r="BL434" s="6">
        <v>0.69892473118279574</v>
      </c>
    </row>
    <row r="435" spans="1:64" x14ac:dyDescent="0.2">
      <c r="A435" s="2" t="s">
        <v>149</v>
      </c>
      <c r="B435" s="2" t="s">
        <v>626</v>
      </c>
      <c r="C435" s="2" t="s">
        <v>1582</v>
      </c>
      <c r="D435" s="2" t="s">
        <v>1583</v>
      </c>
      <c r="E435" s="2" t="str">
        <f t="shared" si="18"/>
        <v>Fortville Elementary School</v>
      </c>
      <c r="F435" s="2">
        <f>IFERROR(VLOOKUP(C435,'[1]2017'!$C$2:$N$1876,11,FALSE),"")</f>
        <v>171</v>
      </c>
      <c r="G435" s="2">
        <f>IFERROR(VLOOKUP(C435,'[1]2017'!$C$2:$N$1876,12,FALSE),"")</f>
        <v>466</v>
      </c>
      <c r="H435" s="2">
        <f t="shared" si="19"/>
        <v>0.36695278969957079</v>
      </c>
      <c r="I435" s="6">
        <v>0.58139534883720934</v>
      </c>
      <c r="J435" s="12">
        <f t="shared" si="20"/>
        <v>521</v>
      </c>
      <c r="K435" s="1">
        <v>68</v>
      </c>
      <c r="L435" s="1">
        <v>87</v>
      </c>
      <c r="M435" s="6">
        <v>0.7816091954022989</v>
      </c>
      <c r="N435" s="1">
        <v>54</v>
      </c>
      <c r="O435" s="1">
        <v>80</v>
      </c>
      <c r="P435" s="6">
        <v>0.67500000000000004</v>
      </c>
      <c r="Q435" s="1">
        <v>51</v>
      </c>
      <c r="R435" s="1">
        <v>80</v>
      </c>
      <c r="S435" s="6">
        <v>0.63749999999999996</v>
      </c>
      <c r="T435" s="1">
        <v>59</v>
      </c>
      <c r="U435" s="1">
        <v>79</v>
      </c>
      <c r="V435" s="6">
        <v>0.74683544303797467</v>
      </c>
      <c r="W435" s="1">
        <v>71</v>
      </c>
      <c r="X435" s="1">
        <v>80</v>
      </c>
      <c r="Y435" s="6">
        <v>0.88749999999999996</v>
      </c>
      <c r="Z435" s="1">
        <v>56</v>
      </c>
      <c r="AA435" s="1">
        <v>79</v>
      </c>
      <c r="AB435" s="6">
        <v>0.70886075949367089</v>
      </c>
      <c r="BD435" s="1">
        <v>187</v>
      </c>
      <c r="BE435" s="1">
        <v>252</v>
      </c>
      <c r="BF435" s="6">
        <v>0.74206349206349209</v>
      </c>
      <c r="BG435" s="1">
        <v>181</v>
      </c>
      <c r="BH435" s="1">
        <v>247</v>
      </c>
      <c r="BI435" s="6">
        <v>0.73279352226720651</v>
      </c>
      <c r="BJ435" s="1">
        <v>157</v>
      </c>
      <c r="BK435" s="1">
        <v>245</v>
      </c>
      <c r="BL435" s="6">
        <v>0.64081632653061227</v>
      </c>
    </row>
    <row r="436" spans="1:64" hidden="1" x14ac:dyDescent="0.2">
      <c r="A436" s="2" t="s">
        <v>149</v>
      </c>
      <c r="B436" s="2" t="s">
        <v>626</v>
      </c>
      <c r="C436" s="2" t="s">
        <v>1584</v>
      </c>
      <c r="D436" s="2" t="s">
        <v>1585</v>
      </c>
      <c r="E436" s="2" t="str">
        <f t="shared" si="18"/>
        <v>zzzz</v>
      </c>
      <c r="F436" s="2">
        <f>IFERROR(VLOOKUP(C436,'[1]2017'!$C$2:$N$1876,11,FALSE),"")</f>
        <v>222</v>
      </c>
      <c r="G436" s="2">
        <f>IFERROR(VLOOKUP(C436,'[1]2017'!$C$2:$N$1876,12,FALSE),"")</f>
        <v>930</v>
      </c>
      <c r="H436" s="2">
        <f t="shared" si="19"/>
        <v>0.23870967741935484</v>
      </c>
      <c r="J436" s="12">
        <f t="shared" si="20"/>
        <v>1215</v>
      </c>
      <c r="AC436" s="1">
        <v>190</v>
      </c>
      <c r="AD436" s="1">
        <v>278</v>
      </c>
      <c r="AE436" s="6">
        <v>0.68345323741007191</v>
      </c>
      <c r="AF436" s="1">
        <v>191</v>
      </c>
      <c r="AG436" s="1">
        <v>279</v>
      </c>
      <c r="AH436" s="6">
        <v>0.68458781362007171</v>
      </c>
      <c r="AI436" s="1">
        <v>165</v>
      </c>
      <c r="AJ436" s="1">
        <v>278</v>
      </c>
      <c r="AK436" s="6">
        <v>0.59352517985611508</v>
      </c>
      <c r="AL436" s="1">
        <v>222</v>
      </c>
      <c r="AM436" s="1">
        <v>314</v>
      </c>
      <c r="AN436" s="6">
        <v>0.70700636942675155</v>
      </c>
      <c r="AO436" s="1">
        <v>185</v>
      </c>
      <c r="AP436" s="1">
        <v>314</v>
      </c>
      <c r="AQ436" s="6">
        <v>0.58917197452229297</v>
      </c>
      <c r="AR436" s="1">
        <v>164</v>
      </c>
      <c r="AS436" s="1">
        <v>314</v>
      </c>
      <c r="AT436" s="6">
        <v>0.52229299363057324</v>
      </c>
      <c r="AU436" s="1">
        <v>219</v>
      </c>
      <c r="AV436" s="1">
        <v>331</v>
      </c>
      <c r="AW436" s="6">
        <v>0.66163141993957708</v>
      </c>
      <c r="AX436" s="1">
        <v>222</v>
      </c>
      <c r="AY436" s="1">
        <v>332</v>
      </c>
      <c r="AZ436" s="6">
        <v>0.66867469879518071</v>
      </c>
      <c r="BA436" s="1">
        <v>185</v>
      </c>
      <c r="BB436" s="1">
        <v>331</v>
      </c>
      <c r="BC436" s="6">
        <v>0.55891238670694865</v>
      </c>
      <c r="BD436" s="1">
        <v>631</v>
      </c>
      <c r="BE436" s="1">
        <v>923</v>
      </c>
      <c r="BF436" s="6">
        <v>0.68364030335861325</v>
      </c>
      <c r="BG436" s="1">
        <v>598</v>
      </c>
      <c r="BH436" s="1">
        <v>925</v>
      </c>
      <c r="BI436" s="6">
        <v>0.64648648648648643</v>
      </c>
      <c r="BJ436" s="1">
        <v>514</v>
      </c>
      <c r="BK436" s="1">
        <v>923</v>
      </c>
      <c r="BL436" s="6">
        <v>0.55687973997833151</v>
      </c>
    </row>
    <row r="437" spans="1:64" x14ac:dyDescent="0.2">
      <c r="A437" s="2" t="s">
        <v>149</v>
      </c>
      <c r="B437" s="2" t="s">
        <v>626</v>
      </c>
      <c r="C437" s="2" t="s">
        <v>1586</v>
      </c>
      <c r="D437" s="2" t="s">
        <v>1587</v>
      </c>
      <c r="E437" s="2" t="str">
        <f t="shared" si="18"/>
        <v>Mt Comfort Elementary School</v>
      </c>
      <c r="F437" s="2">
        <f>IFERROR(VLOOKUP(C437,'[1]2017'!$C$2:$N$1876,11,FALSE),"")</f>
        <v>179</v>
      </c>
      <c r="G437" s="2">
        <f>IFERROR(VLOOKUP(C437,'[1]2017'!$C$2:$N$1876,12,FALSE),"")</f>
        <v>680</v>
      </c>
      <c r="H437" s="2">
        <f t="shared" si="19"/>
        <v>0.26323529411764707</v>
      </c>
      <c r="I437" s="6">
        <v>0.64150943396226412</v>
      </c>
      <c r="J437" s="12">
        <f t="shared" si="20"/>
        <v>382</v>
      </c>
      <c r="K437" s="1">
        <v>78</v>
      </c>
      <c r="L437" s="1">
        <v>102</v>
      </c>
      <c r="M437" s="6">
        <v>0.76470588235294112</v>
      </c>
      <c r="N437" s="1">
        <v>70</v>
      </c>
      <c r="O437" s="1">
        <v>102</v>
      </c>
      <c r="P437" s="6">
        <v>0.68627450980392157</v>
      </c>
      <c r="Q437" s="1">
        <v>65</v>
      </c>
      <c r="R437" s="1">
        <v>102</v>
      </c>
      <c r="S437" s="6">
        <v>0.63725490196078427</v>
      </c>
      <c r="T437" s="1">
        <v>65</v>
      </c>
      <c r="U437" s="1">
        <v>108</v>
      </c>
      <c r="V437" s="6">
        <v>0.60185185185185186</v>
      </c>
      <c r="W437" s="1">
        <v>71</v>
      </c>
      <c r="X437" s="1">
        <v>108</v>
      </c>
      <c r="Y437" s="6">
        <v>0.65740740740740744</v>
      </c>
      <c r="Z437" s="1">
        <v>53</v>
      </c>
      <c r="AA437" s="1">
        <v>108</v>
      </c>
      <c r="AB437" s="6">
        <v>0.49074074074074076</v>
      </c>
      <c r="BD437" s="1">
        <v>230</v>
      </c>
      <c r="BE437" s="1">
        <v>317</v>
      </c>
      <c r="BF437" s="6">
        <v>0.72555205047318616</v>
      </c>
      <c r="BG437" s="1">
        <v>215</v>
      </c>
      <c r="BH437" s="1">
        <v>317</v>
      </c>
      <c r="BI437" s="6">
        <v>0.67823343848580442</v>
      </c>
      <c r="BJ437" s="1">
        <v>186</v>
      </c>
      <c r="BK437" s="1">
        <v>316</v>
      </c>
      <c r="BL437" s="6">
        <v>0.58860759493670889</v>
      </c>
    </row>
    <row r="438" spans="1:64" x14ac:dyDescent="0.2">
      <c r="A438" s="2" t="s">
        <v>149</v>
      </c>
      <c r="B438" s="2" t="s">
        <v>626</v>
      </c>
      <c r="C438" s="2" t="s">
        <v>1588</v>
      </c>
      <c r="D438" s="2" t="s">
        <v>1589</v>
      </c>
      <c r="E438" s="2" t="str">
        <f t="shared" si="18"/>
        <v>McCordsville Elementary School</v>
      </c>
      <c r="F438" s="2">
        <f>IFERROR(VLOOKUP(C438,'[1]2017'!$C$2:$N$1876,11,FALSE),"")</f>
        <v>88</v>
      </c>
      <c r="G438" s="2">
        <f>IFERROR(VLOOKUP(C438,'[1]2017'!$C$2:$N$1876,12,FALSE),"")</f>
        <v>630</v>
      </c>
      <c r="H438" s="2">
        <f t="shared" si="19"/>
        <v>0.13968253968253969</v>
      </c>
      <c r="I438" s="6">
        <v>0.67647058823529416</v>
      </c>
      <c r="J438" s="12">
        <f t="shared" si="20"/>
        <v>310</v>
      </c>
      <c r="K438" s="1">
        <v>79</v>
      </c>
      <c r="L438" s="1">
        <v>103</v>
      </c>
      <c r="M438" s="6">
        <v>0.76699029126213591</v>
      </c>
      <c r="N438" s="1">
        <v>77</v>
      </c>
      <c r="O438" s="1">
        <v>103</v>
      </c>
      <c r="P438" s="6">
        <v>0.74757281553398058</v>
      </c>
      <c r="Q438" s="1">
        <v>68</v>
      </c>
      <c r="R438" s="1">
        <v>103</v>
      </c>
      <c r="S438" s="6">
        <v>0.66019417475728159</v>
      </c>
      <c r="T438" s="1">
        <v>76</v>
      </c>
      <c r="U438" s="1">
        <v>107</v>
      </c>
      <c r="V438" s="6">
        <v>0.71028037383177567</v>
      </c>
      <c r="W438" s="1">
        <v>85</v>
      </c>
      <c r="X438" s="1">
        <v>107</v>
      </c>
      <c r="Y438" s="6">
        <v>0.79439252336448596</v>
      </c>
      <c r="Z438" s="1">
        <v>69</v>
      </c>
      <c r="AA438" s="1">
        <v>107</v>
      </c>
      <c r="AB438" s="6">
        <v>0.64485981308411211</v>
      </c>
      <c r="BD438" s="1">
        <v>235</v>
      </c>
      <c r="BE438" s="1">
        <v>312</v>
      </c>
      <c r="BF438" s="6">
        <v>0.75320512820512819</v>
      </c>
      <c r="BG438" s="1">
        <v>238</v>
      </c>
      <c r="BH438" s="1">
        <v>312</v>
      </c>
      <c r="BI438" s="6">
        <v>0.76282051282051277</v>
      </c>
      <c r="BJ438" s="1">
        <v>206</v>
      </c>
      <c r="BK438" s="1">
        <v>312</v>
      </c>
      <c r="BL438" s="6">
        <v>0.66025641025641024</v>
      </c>
    </row>
    <row r="439" spans="1:64" hidden="1" x14ac:dyDescent="0.2">
      <c r="A439" s="2" t="s">
        <v>150</v>
      </c>
      <c r="B439" s="2" t="s">
        <v>151</v>
      </c>
      <c r="C439" s="2" t="s">
        <v>1590</v>
      </c>
      <c r="D439" s="2" t="s">
        <v>1591</v>
      </c>
      <c r="E439" s="2" t="str">
        <f t="shared" si="18"/>
        <v>zzzz</v>
      </c>
      <c r="F439" s="2">
        <f>IFERROR(VLOOKUP(C439,'[1]2017'!$C$2:$N$1876,11,FALSE),"")</f>
        <v>87</v>
      </c>
      <c r="G439" s="2">
        <f>IFERROR(VLOOKUP(C439,'[1]2017'!$C$2:$N$1876,12,FALSE),"")</f>
        <v>268</v>
      </c>
      <c r="H439" s="2">
        <f t="shared" si="19"/>
        <v>0.32462686567164178</v>
      </c>
      <c r="J439" s="12">
        <f t="shared" si="20"/>
        <v>1215</v>
      </c>
      <c r="AC439" s="1">
        <v>65</v>
      </c>
      <c r="AD439" s="1">
        <v>92</v>
      </c>
      <c r="AE439" s="6">
        <v>0.70652173913043481</v>
      </c>
      <c r="AF439" s="1">
        <v>76</v>
      </c>
      <c r="AG439" s="1">
        <v>92</v>
      </c>
      <c r="AH439" s="6">
        <v>0.82608695652173914</v>
      </c>
      <c r="AI439" s="1">
        <v>59</v>
      </c>
      <c r="AJ439" s="1">
        <v>92</v>
      </c>
      <c r="AK439" s="6">
        <v>0.64130434782608692</v>
      </c>
      <c r="AL439" s="1">
        <v>65</v>
      </c>
      <c r="AM439" s="1">
        <v>95</v>
      </c>
      <c r="AN439" s="6">
        <v>0.68421052631578949</v>
      </c>
      <c r="AO439" s="1">
        <v>64</v>
      </c>
      <c r="AP439" s="1">
        <v>89</v>
      </c>
      <c r="AQ439" s="6">
        <v>0.7191011235955056</v>
      </c>
      <c r="AR439" s="1">
        <v>54</v>
      </c>
      <c r="AS439" s="1">
        <v>88</v>
      </c>
      <c r="AT439" s="6">
        <v>0.61363636363636365</v>
      </c>
      <c r="AU439" s="1">
        <v>58</v>
      </c>
      <c r="AV439" s="1">
        <v>81</v>
      </c>
      <c r="AW439" s="6">
        <v>0.71604938271604934</v>
      </c>
      <c r="AX439" s="1">
        <v>63</v>
      </c>
      <c r="AY439" s="1">
        <v>76</v>
      </c>
      <c r="AZ439" s="6">
        <v>0.82894736842105265</v>
      </c>
      <c r="BA439" s="1">
        <v>50</v>
      </c>
      <c r="BB439" s="1">
        <v>75</v>
      </c>
      <c r="BC439" s="6">
        <v>0.66666666666666663</v>
      </c>
      <c r="BD439" s="1">
        <v>188</v>
      </c>
      <c r="BE439" s="1">
        <v>268</v>
      </c>
      <c r="BF439" s="6">
        <v>0.70149253731343286</v>
      </c>
      <c r="BG439" s="1">
        <v>203</v>
      </c>
      <c r="BH439" s="1">
        <v>257</v>
      </c>
      <c r="BI439" s="6">
        <v>0.78988326848249024</v>
      </c>
      <c r="BJ439" s="1">
        <v>163</v>
      </c>
      <c r="BK439" s="1">
        <v>255</v>
      </c>
      <c r="BL439" s="6">
        <v>0.63921568627450975</v>
      </c>
    </row>
    <row r="440" spans="1:64" x14ac:dyDescent="0.2">
      <c r="A440" s="2" t="s">
        <v>150</v>
      </c>
      <c r="B440" s="2" t="s">
        <v>151</v>
      </c>
      <c r="C440" s="2" t="s">
        <v>1592</v>
      </c>
      <c r="D440" s="2" t="s">
        <v>1593</v>
      </c>
      <c r="E440" s="2" t="str">
        <f t="shared" si="18"/>
        <v>Eastern Hancock Elementary School</v>
      </c>
      <c r="F440" s="2">
        <f>IFERROR(VLOOKUP(C440,'[1]2017'!$C$2:$N$1876,11,FALSE),"")</f>
        <v>180</v>
      </c>
      <c r="G440" s="2">
        <f>IFERROR(VLOOKUP(C440,'[1]2017'!$C$2:$N$1876,12,FALSE),"")</f>
        <v>518</v>
      </c>
      <c r="H440" s="2">
        <f t="shared" si="19"/>
        <v>0.34749034749034752</v>
      </c>
      <c r="I440" s="6">
        <v>0.57471264367816088</v>
      </c>
      <c r="J440" s="12">
        <f t="shared" si="20"/>
        <v>533</v>
      </c>
      <c r="K440" s="1">
        <v>61</v>
      </c>
      <c r="L440" s="1">
        <v>85</v>
      </c>
      <c r="M440" s="6">
        <v>0.71764705882352942</v>
      </c>
      <c r="N440" s="1">
        <v>62</v>
      </c>
      <c r="O440" s="1">
        <v>83</v>
      </c>
      <c r="P440" s="6">
        <v>0.74698795180722888</v>
      </c>
      <c r="Q440" s="1">
        <v>54</v>
      </c>
      <c r="R440" s="1">
        <v>83</v>
      </c>
      <c r="S440" s="6">
        <v>0.6506024096385542</v>
      </c>
      <c r="T440" s="1">
        <v>62</v>
      </c>
      <c r="U440" s="1">
        <v>99</v>
      </c>
      <c r="V440" s="6">
        <v>0.6262626262626263</v>
      </c>
      <c r="W440" s="1">
        <v>80</v>
      </c>
      <c r="X440" s="1">
        <v>96</v>
      </c>
      <c r="Y440" s="6">
        <v>0.83333333333333337</v>
      </c>
      <c r="Z440" s="1">
        <v>59</v>
      </c>
      <c r="AA440" s="1">
        <v>96</v>
      </c>
      <c r="AB440" s="6">
        <v>0.61458333333333337</v>
      </c>
      <c r="BD440" s="1">
        <v>187</v>
      </c>
      <c r="BE440" s="1">
        <v>281</v>
      </c>
      <c r="BF440" s="6">
        <v>0.66548042704626331</v>
      </c>
      <c r="BG440" s="1">
        <v>199</v>
      </c>
      <c r="BH440" s="1">
        <v>269</v>
      </c>
      <c r="BI440" s="6">
        <v>0.7397769516728625</v>
      </c>
      <c r="BJ440" s="1">
        <v>163</v>
      </c>
      <c r="BK440" s="1">
        <v>266</v>
      </c>
      <c r="BL440" s="6">
        <v>0.61278195488721809</v>
      </c>
    </row>
    <row r="441" spans="1:64" x14ac:dyDescent="0.2">
      <c r="A441" s="2" t="s">
        <v>152</v>
      </c>
      <c r="B441" s="2" t="s">
        <v>153</v>
      </c>
      <c r="C441" s="2" t="s">
        <v>1594</v>
      </c>
      <c r="D441" s="2" t="s">
        <v>1595</v>
      </c>
      <c r="E441" s="2" t="str">
        <f t="shared" si="18"/>
        <v>Lanesville Elementary School</v>
      </c>
      <c r="F441" s="2">
        <f>IFERROR(VLOOKUP(C441,'[1]2017'!$C$2:$N$1876,11,FALSE),"")</f>
        <v>69</v>
      </c>
      <c r="G441" s="2">
        <f>IFERROR(VLOOKUP(C441,'[1]2017'!$C$2:$N$1876,12,FALSE),"")</f>
        <v>379</v>
      </c>
      <c r="H441" s="2">
        <f t="shared" si="19"/>
        <v>0.18205804749340371</v>
      </c>
      <c r="I441" s="6">
        <v>0.50793650793650791</v>
      </c>
      <c r="J441" s="12">
        <f t="shared" si="20"/>
        <v>682</v>
      </c>
      <c r="K441" s="1">
        <v>40</v>
      </c>
      <c r="L441" s="1">
        <v>51</v>
      </c>
      <c r="M441" s="6">
        <v>0.78431372549019607</v>
      </c>
      <c r="N441" s="1">
        <v>42</v>
      </c>
      <c r="O441" s="1">
        <v>51</v>
      </c>
      <c r="P441" s="6">
        <v>0.82352941176470584</v>
      </c>
      <c r="Q441" s="1">
        <v>37</v>
      </c>
      <c r="R441" s="1">
        <v>51</v>
      </c>
      <c r="S441" s="6">
        <v>0.72549019607843135</v>
      </c>
      <c r="T441" s="1">
        <v>37</v>
      </c>
      <c r="U441" s="1">
        <v>61</v>
      </c>
      <c r="V441" s="6">
        <v>0.60655737704918034</v>
      </c>
      <c r="W441" s="1">
        <v>38</v>
      </c>
      <c r="X441" s="1">
        <v>61</v>
      </c>
      <c r="Y441" s="6">
        <v>0.62295081967213117</v>
      </c>
      <c r="Z441" s="1">
        <v>30</v>
      </c>
      <c r="AA441" s="1">
        <v>61</v>
      </c>
      <c r="AB441" s="6">
        <v>0.49180327868852458</v>
      </c>
      <c r="AC441" s="1">
        <v>43</v>
      </c>
      <c r="AD441" s="1">
        <v>57</v>
      </c>
      <c r="AE441" s="6">
        <v>0.75438596491228072</v>
      </c>
      <c r="AF441" s="1">
        <v>36</v>
      </c>
      <c r="AG441" s="1">
        <v>57</v>
      </c>
      <c r="AH441" s="6">
        <v>0.63157894736842102</v>
      </c>
      <c r="AI441" s="1">
        <v>33</v>
      </c>
      <c r="AJ441" s="1">
        <v>57</v>
      </c>
      <c r="AK441" s="6">
        <v>0.57894736842105265</v>
      </c>
      <c r="BD441" s="1">
        <v>167</v>
      </c>
      <c r="BE441" s="1">
        <v>232</v>
      </c>
      <c r="BF441" s="6">
        <v>0.71982758620689657</v>
      </c>
      <c r="BG441" s="1">
        <v>152</v>
      </c>
      <c r="BH441" s="1">
        <v>233</v>
      </c>
      <c r="BI441" s="6">
        <v>0.6523605150214592</v>
      </c>
      <c r="BJ441" s="1">
        <v>132</v>
      </c>
      <c r="BK441" s="1">
        <v>232</v>
      </c>
      <c r="BL441" s="6">
        <v>0.56896551724137934</v>
      </c>
    </row>
    <row r="442" spans="1:64" hidden="1" x14ac:dyDescent="0.2">
      <c r="A442" s="2" t="s">
        <v>152</v>
      </c>
      <c r="B442" s="2" t="s">
        <v>153</v>
      </c>
      <c r="C442" s="2" t="s">
        <v>1596</v>
      </c>
      <c r="D442" s="2" t="s">
        <v>1597</v>
      </c>
      <c r="E442" s="2" t="str">
        <f t="shared" si="18"/>
        <v>zzzz</v>
      </c>
      <c r="F442" s="2">
        <f>IFERROR(VLOOKUP(C442,'[1]2017'!$C$2:$N$1876,11,FALSE),"")</f>
        <v>45</v>
      </c>
      <c r="G442" s="2">
        <f>IFERROR(VLOOKUP(C442,'[1]2017'!$C$2:$N$1876,12,FALSE),"")</f>
        <v>369</v>
      </c>
      <c r="H442" s="2">
        <f t="shared" si="19"/>
        <v>0.12195121951219512</v>
      </c>
      <c r="J442" s="12">
        <f t="shared" si="20"/>
        <v>1215</v>
      </c>
      <c r="AL442" s="1">
        <v>45</v>
      </c>
      <c r="AM442" s="1">
        <v>59</v>
      </c>
      <c r="AN442" s="6">
        <v>0.76271186440677963</v>
      </c>
      <c r="AO442" s="1">
        <v>33</v>
      </c>
      <c r="AP442" s="1">
        <v>59</v>
      </c>
      <c r="AQ442" s="6">
        <v>0.55932203389830504</v>
      </c>
      <c r="AR442" s="1">
        <v>31</v>
      </c>
      <c r="AS442" s="1">
        <v>59</v>
      </c>
      <c r="AT442" s="6">
        <v>0.52542372881355937</v>
      </c>
      <c r="AU442" s="1">
        <v>36</v>
      </c>
      <c r="AV442" s="1">
        <v>55</v>
      </c>
      <c r="AW442" s="6">
        <v>0.65454545454545454</v>
      </c>
      <c r="AX442" s="1">
        <v>27</v>
      </c>
      <c r="AY442" s="1">
        <v>55</v>
      </c>
      <c r="AZ442" s="6">
        <v>0.49090909090909091</v>
      </c>
      <c r="BA442" s="1">
        <v>25</v>
      </c>
      <c r="BB442" s="1">
        <v>55</v>
      </c>
      <c r="BC442" s="6">
        <v>0.45454545454545453</v>
      </c>
      <c r="BD442" s="1">
        <v>81</v>
      </c>
      <c r="BE442" s="1">
        <v>114</v>
      </c>
      <c r="BF442" s="6">
        <v>0.71052631578947367</v>
      </c>
      <c r="BG442" s="1">
        <v>60</v>
      </c>
      <c r="BH442" s="1">
        <v>114</v>
      </c>
      <c r="BI442" s="6">
        <v>0.52631578947368418</v>
      </c>
      <c r="BJ442" s="1">
        <v>56</v>
      </c>
      <c r="BK442" s="1">
        <v>114</v>
      </c>
      <c r="BL442" s="6">
        <v>0.49122807017543857</v>
      </c>
    </row>
    <row r="443" spans="1:64" x14ac:dyDescent="0.2">
      <c r="A443" s="2" t="s">
        <v>154</v>
      </c>
      <c r="B443" s="2" t="s">
        <v>155</v>
      </c>
      <c r="C443" s="2" t="s">
        <v>1598</v>
      </c>
      <c r="D443" s="2" t="s">
        <v>1599</v>
      </c>
      <c r="E443" s="2" t="str">
        <f t="shared" si="18"/>
        <v>Morgan Elementary School</v>
      </c>
      <c r="F443" s="2">
        <f>IFERROR(VLOOKUP(C443,'[1]2017'!$C$2:$N$1876,11,FALSE),"")</f>
        <v>236</v>
      </c>
      <c r="G443" s="2">
        <f>IFERROR(VLOOKUP(C443,'[1]2017'!$C$2:$N$1876,12,FALSE),"")</f>
        <v>426</v>
      </c>
      <c r="H443" s="2">
        <f t="shared" si="19"/>
        <v>0.5539906103286385</v>
      </c>
      <c r="I443" s="6">
        <v>0.7567567567567568</v>
      </c>
      <c r="J443" s="12">
        <f t="shared" si="20"/>
        <v>167</v>
      </c>
      <c r="K443" s="1">
        <v>57</v>
      </c>
      <c r="L443" s="1">
        <v>72</v>
      </c>
      <c r="M443" s="6">
        <v>0.79166666666666663</v>
      </c>
      <c r="N443" s="1">
        <v>60</v>
      </c>
      <c r="O443" s="1">
        <v>74</v>
      </c>
      <c r="P443" s="6">
        <v>0.81081081081081086</v>
      </c>
      <c r="Q443" s="1">
        <v>51</v>
      </c>
      <c r="R443" s="1">
        <v>71</v>
      </c>
      <c r="S443" s="6">
        <v>0.71830985915492962</v>
      </c>
      <c r="T443" s="1">
        <v>64</v>
      </c>
      <c r="U443" s="1">
        <v>81</v>
      </c>
      <c r="V443" s="6">
        <v>0.79012345679012341</v>
      </c>
      <c r="W443" s="1">
        <v>72</v>
      </c>
      <c r="X443" s="1">
        <v>82</v>
      </c>
      <c r="Y443" s="6">
        <v>0.87804878048780488</v>
      </c>
      <c r="Z443" s="1">
        <v>62</v>
      </c>
      <c r="AA443" s="1">
        <v>81</v>
      </c>
      <c r="AB443" s="6">
        <v>0.76543209876543206</v>
      </c>
      <c r="BD443" s="1">
        <v>184</v>
      </c>
      <c r="BE443" s="1">
        <v>228</v>
      </c>
      <c r="BF443" s="6">
        <v>0.80701754385964908</v>
      </c>
      <c r="BG443" s="1">
        <v>191</v>
      </c>
      <c r="BH443" s="1">
        <v>232</v>
      </c>
      <c r="BI443" s="6">
        <v>0.82327586206896552</v>
      </c>
      <c r="BJ443" s="1">
        <v>169</v>
      </c>
      <c r="BK443" s="1">
        <v>226</v>
      </c>
      <c r="BL443" s="6">
        <v>0.74778761061946908</v>
      </c>
    </row>
    <row r="444" spans="1:64" hidden="1" x14ac:dyDescent="0.2">
      <c r="A444" s="2" t="s">
        <v>154</v>
      </c>
      <c r="B444" s="2" t="s">
        <v>155</v>
      </c>
      <c r="C444" s="2" t="s">
        <v>1600</v>
      </c>
      <c r="D444" s="2" t="s">
        <v>1601</v>
      </c>
      <c r="E444" s="2" t="str">
        <f t="shared" si="18"/>
        <v>zzzz</v>
      </c>
      <c r="F444" s="2">
        <f>IFERROR(VLOOKUP(C444,'[1]2017'!$C$2:$N$1876,11,FALSE),"")</f>
        <v>249</v>
      </c>
      <c r="G444" s="2">
        <f>IFERROR(VLOOKUP(C444,'[1]2017'!$C$2:$N$1876,12,FALSE),"")</f>
        <v>561</v>
      </c>
      <c r="H444" s="2">
        <f t="shared" si="19"/>
        <v>0.44385026737967914</v>
      </c>
      <c r="J444" s="12">
        <f t="shared" si="20"/>
        <v>1215</v>
      </c>
      <c r="AC444" s="1">
        <v>133</v>
      </c>
      <c r="AD444" s="1">
        <v>174</v>
      </c>
      <c r="AE444" s="6">
        <v>0.76436781609195403</v>
      </c>
      <c r="AF444" s="1">
        <v>119</v>
      </c>
      <c r="AG444" s="1">
        <v>175</v>
      </c>
      <c r="AH444" s="6">
        <v>0.68</v>
      </c>
      <c r="AI444" s="1">
        <v>112</v>
      </c>
      <c r="AJ444" s="1">
        <v>174</v>
      </c>
      <c r="AK444" s="6">
        <v>0.64367816091954022</v>
      </c>
      <c r="AL444" s="1">
        <v>148</v>
      </c>
      <c r="AM444" s="1">
        <v>189</v>
      </c>
      <c r="AN444" s="6">
        <v>0.78306878306878303</v>
      </c>
      <c r="AO444" s="1">
        <v>124</v>
      </c>
      <c r="AP444" s="1">
        <v>189</v>
      </c>
      <c r="AQ444" s="6">
        <v>0.65608465608465605</v>
      </c>
      <c r="AR444" s="1">
        <v>119</v>
      </c>
      <c r="AS444" s="1">
        <v>189</v>
      </c>
      <c r="AT444" s="6">
        <v>0.62962962962962965</v>
      </c>
      <c r="AU444" s="1">
        <v>141</v>
      </c>
      <c r="AV444" s="1">
        <v>181</v>
      </c>
      <c r="AW444" s="6">
        <v>0.77900552486187846</v>
      </c>
      <c r="AX444" s="1">
        <v>88</v>
      </c>
      <c r="AY444" s="1">
        <v>180</v>
      </c>
      <c r="AZ444" s="6">
        <v>0.48888888888888887</v>
      </c>
      <c r="BA444" s="1">
        <v>83</v>
      </c>
      <c r="BB444" s="1">
        <v>180</v>
      </c>
      <c r="BC444" s="6">
        <v>0.46111111111111114</v>
      </c>
      <c r="BD444" s="1">
        <v>422</v>
      </c>
      <c r="BE444" s="1">
        <v>544</v>
      </c>
      <c r="BF444" s="6">
        <v>0.77573529411764708</v>
      </c>
      <c r="BG444" s="1">
        <v>331</v>
      </c>
      <c r="BH444" s="1">
        <v>544</v>
      </c>
      <c r="BI444" s="6">
        <v>0.60845588235294112</v>
      </c>
      <c r="BJ444" s="1">
        <v>314</v>
      </c>
      <c r="BK444" s="1">
        <v>543</v>
      </c>
      <c r="BL444" s="6">
        <v>0.57826887661141801</v>
      </c>
    </row>
    <row r="445" spans="1:64" x14ac:dyDescent="0.2">
      <c r="A445" s="2" t="s">
        <v>154</v>
      </c>
      <c r="B445" s="2" t="s">
        <v>155</v>
      </c>
      <c r="C445" s="2" t="s">
        <v>1602</v>
      </c>
      <c r="D445" s="2" t="s">
        <v>1603</v>
      </c>
      <c r="E445" s="2" t="str">
        <f t="shared" si="18"/>
        <v>North Harrison Elementary School</v>
      </c>
      <c r="F445" s="2">
        <f>IFERROR(VLOOKUP(C445,'[1]2017'!$C$2:$N$1876,11,FALSE),"")</f>
        <v>270</v>
      </c>
      <c r="G445" s="2">
        <f>IFERROR(VLOOKUP(C445,'[1]2017'!$C$2:$N$1876,12,FALSE),"")</f>
        <v>578</v>
      </c>
      <c r="H445" s="2">
        <f t="shared" si="19"/>
        <v>0.4671280276816609</v>
      </c>
      <c r="I445" s="6">
        <v>0.70454545454545459</v>
      </c>
      <c r="J445" s="12">
        <f t="shared" si="20"/>
        <v>248</v>
      </c>
      <c r="K445" s="1">
        <v>61</v>
      </c>
      <c r="L445" s="1">
        <v>80</v>
      </c>
      <c r="M445" s="6">
        <v>0.76249999999999996</v>
      </c>
      <c r="N445" s="1">
        <v>54</v>
      </c>
      <c r="O445" s="1">
        <v>81</v>
      </c>
      <c r="P445" s="6">
        <v>0.66666666666666663</v>
      </c>
      <c r="Q445" s="1">
        <v>51</v>
      </c>
      <c r="R445" s="1">
        <v>80</v>
      </c>
      <c r="S445" s="6">
        <v>0.63749999999999996</v>
      </c>
      <c r="T445" s="1">
        <v>53</v>
      </c>
      <c r="U445" s="1">
        <v>80</v>
      </c>
      <c r="V445" s="6">
        <v>0.66249999999999998</v>
      </c>
      <c r="W445" s="1">
        <v>56</v>
      </c>
      <c r="X445" s="1">
        <v>80</v>
      </c>
      <c r="Y445" s="6">
        <v>0.7</v>
      </c>
      <c r="Z445" s="1">
        <v>48</v>
      </c>
      <c r="AA445" s="1">
        <v>80</v>
      </c>
      <c r="AB445" s="6">
        <v>0.6</v>
      </c>
      <c r="BD445" s="1">
        <v>183</v>
      </c>
      <c r="BE445" s="1">
        <v>248</v>
      </c>
      <c r="BF445" s="6">
        <v>0.73790322580645162</v>
      </c>
      <c r="BG445" s="1">
        <v>174</v>
      </c>
      <c r="BH445" s="1">
        <v>250</v>
      </c>
      <c r="BI445" s="6">
        <v>0.69599999999999995</v>
      </c>
      <c r="BJ445" s="1">
        <v>161</v>
      </c>
      <c r="BK445" s="1">
        <v>248</v>
      </c>
      <c r="BL445" s="6">
        <v>0.64919354838709675</v>
      </c>
    </row>
    <row r="446" spans="1:64" hidden="1" x14ac:dyDescent="0.2">
      <c r="A446" s="2" t="s">
        <v>156</v>
      </c>
      <c r="B446" s="2" t="s">
        <v>157</v>
      </c>
      <c r="C446" s="2" t="s">
        <v>1604</v>
      </c>
      <c r="D446" s="2" t="s">
        <v>1605</v>
      </c>
      <c r="E446" s="2" t="str">
        <f t="shared" si="18"/>
        <v>zzzz</v>
      </c>
      <c r="F446" s="2">
        <f>IFERROR(VLOOKUP(C446,'[1]2017'!$C$2:$N$1876,11,FALSE),"")</f>
        <v>157</v>
      </c>
      <c r="G446" s="2">
        <f>IFERROR(VLOOKUP(C446,'[1]2017'!$C$2:$N$1876,12,FALSE),"")</f>
        <v>333</v>
      </c>
      <c r="H446" s="2">
        <f t="shared" si="19"/>
        <v>0.47147147147147145</v>
      </c>
      <c r="J446" s="12">
        <f t="shared" si="20"/>
        <v>1215</v>
      </c>
      <c r="AL446" s="1">
        <v>111</v>
      </c>
      <c r="AM446" s="1">
        <v>166</v>
      </c>
      <c r="AN446" s="6">
        <v>0.66867469879518071</v>
      </c>
      <c r="AO446" s="1">
        <v>112</v>
      </c>
      <c r="AP446" s="1">
        <v>166</v>
      </c>
      <c r="AQ446" s="6">
        <v>0.67469879518072284</v>
      </c>
      <c r="AR446" s="1">
        <v>97</v>
      </c>
      <c r="AS446" s="1">
        <v>166</v>
      </c>
      <c r="AT446" s="6">
        <v>0.58433734939759041</v>
      </c>
      <c r="AU446" s="1">
        <v>109</v>
      </c>
      <c r="AV446" s="1">
        <v>164</v>
      </c>
      <c r="AW446" s="6">
        <v>0.66463414634146345</v>
      </c>
      <c r="AX446" s="1">
        <v>106</v>
      </c>
      <c r="AY446" s="1">
        <v>166</v>
      </c>
      <c r="AZ446" s="6">
        <v>0.63855421686746983</v>
      </c>
      <c r="BA446" s="1">
        <v>97</v>
      </c>
      <c r="BB446" s="1">
        <v>164</v>
      </c>
      <c r="BC446" s="6">
        <v>0.59146341463414631</v>
      </c>
      <c r="BD446" s="1">
        <v>220</v>
      </c>
      <c r="BE446" s="1">
        <v>330</v>
      </c>
      <c r="BF446" s="6">
        <v>0.66666666666666663</v>
      </c>
      <c r="BG446" s="1">
        <v>218</v>
      </c>
      <c r="BH446" s="1">
        <v>332</v>
      </c>
      <c r="BI446" s="6">
        <v>0.65662650602409633</v>
      </c>
      <c r="BJ446" s="1">
        <v>194</v>
      </c>
      <c r="BK446" s="1">
        <v>330</v>
      </c>
      <c r="BL446" s="6">
        <v>0.58787878787878789</v>
      </c>
    </row>
    <row r="447" spans="1:64" x14ac:dyDescent="0.2">
      <c r="A447" s="2" t="s">
        <v>156</v>
      </c>
      <c r="B447" s="2" t="s">
        <v>157</v>
      </c>
      <c r="C447" s="2" t="s">
        <v>110</v>
      </c>
      <c r="D447" s="2" t="s">
        <v>1606</v>
      </c>
      <c r="E447" s="2" t="str">
        <f t="shared" si="18"/>
        <v>Corydon Elementary School</v>
      </c>
      <c r="F447" s="2">
        <f>IFERROR(VLOOKUP(C447,'[1]2017'!$C$2:$N$1876,11,FALSE),"")</f>
        <v>331</v>
      </c>
      <c r="G447" s="2">
        <f>IFERROR(VLOOKUP(C447,'[1]2017'!$C$2:$N$1876,12,FALSE),"")</f>
        <v>630</v>
      </c>
      <c r="H447" s="2">
        <f t="shared" si="19"/>
        <v>0.52539682539682542</v>
      </c>
      <c r="I447" s="6">
        <v>0.57446808510638303</v>
      </c>
      <c r="J447" s="12">
        <f t="shared" si="20"/>
        <v>534</v>
      </c>
      <c r="BD447" s="1">
        <v>111</v>
      </c>
      <c r="BE447" s="1">
        <v>141</v>
      </c>
      <c r="BF447" s="6">
        <v>0.78723404255319152</v>
      </c>
      <c r="BG447" s="1">
        <v>86</v>
      </c>
      <c r="BH447" s="1">
        <v>143</v>
      </c>
      <c r="BI447" s="6">
        <v>0.60139860139860135</v>
      </c>
      <c r="BJ447" s="1">
        <v>81</v>
      </c>
      <c r="BK447" s="1">
        <v>141</v>
      </c>
      <c r="BL447" s="6">
        <v>0.57446808510638303</v>
      </c>
    </row>
    <row r="448" spans="1:64" x14ac:dyDescent="0.2">
      <c r="A448" s="2" t="s">
        <v>156</v>
      </c>
      <c r="B448" s="2" t="s">
        <v>157</v>
      </c>
      <c r="C448" s="2" t="s">
        <v>1607</v>
      </c>
      <c r="D448" s="2" t="s">
        <v>1608</v>
      </c>
      <c r="E448" s="2" t="str">
        <f t="shared" si="18"/>
        <v>New Middletown Elementary School</v>
      </c>
      <c r="F448" s="2">
        <f>IFERROR(VLOOKUP(C448,'[1]2017'!$C$2:$N$1876,11,FALSE),"")</f>
        <v>59</v>
      </c>
      <c r="G448" s="2">
        <f>IFERROR(VLOOKUP(C448,'[1]2017'!$C$2:$N$1876,12,FALSE),"")</f>
        <v>137</v>
      </c>
      <c r="H448" s="2">
        <f t="shared" si="19"/>
        <v>0.43065693430656932</v>
      </c>
      <c r="I448" s="6">
        <v>0.78260869565217395</v>
      </c>
      <c r="J448" s="12">
        <f t="shared" si="20"/>
        <v>133</v>
      </c>
      <c r="K448" s="1">
        <v>11</v>
      </c>
      <c r="L448" s="1">
        <v>13</v>
      </c>
      <c r="M448" s="6">
        <v>0.84615384615384615</v>
      </c>
      <c r="N448" s="1">
        <v>10</v>
      </c>
      <c r="O448" s="1">
        <v>13</v>
      </c>
      <c r="P448" s="6">
        <v>0.76923076923076927</v>
      </c>
      <c r="Q448" s="1">
        <v>10</v>
      </c>
      <c r="R448" s="1">
        <v>13</v>
      </c>
      <c r="S448" s="6">
        <v>0.76923076923076927</v>
      </c>
      <c r="T448" s="1">
        <v>11</v>
      </c>
      <c r="U448" s="1">
        <v>20</v>
      </c>
      <c r="V448" s="6">
        <v>0.55000000000000004</v>
      </c>
      <c r="W448" s="1">
        <v>14</v>
      </c>
      <c r="X448" s="1">
        <v>20</v>
      </c>
      <c r="Y448" s="6">
        <v>0.7</v>
      </c>
      <c r="Z448" s="1">
        <v>10</v>
      </c>
      <c r="AA448" s="1">
        <v>20</v>
      </c>
      <c r="AB448" s="6">
        <v>0.5</v>
      </c>
      <c r="AC448" s="1">
        <v>12</v>
      </c>
      <c r="AD448" s="1">
        <v>14</v>
      </c>
      <c r="AE448" s="6">
        <v>0.8571428571428571</v>
      </c>
      <c r="AF448" s="1">
        <v>12</v>
      </c>
      <c r="AG448" s="1">
        <v>14</v>
      </c>
      <c r="AH448" s="6">
        <v>0.8571428571428571</v>
      </c>
      <c r="AI448" s="1">
        <v>11</v>
      </c>
      <c r="AJ448" s="1">
        <v>14</v>
      </c>
      <c r="AK448" s="6">
        <v>0.7857142857142857</v>
      </c>
      <c r="BD448" s="1">
        <v>54</v>
      </c>
      <c r="BE448" s="1">
        <v>70</v>
      </c>
      <c r="BF448" s="6">
        <v>0.77142857142857146</v>
      </c>
      <c r="BG448" s="1">
        <v>55</v>
      </c>
      <c r="BH448" s="1">
        <v>70</v>
      </c>
      <c r="BI448" s="6">
        <v>0.7857142857142857</v>
      </c>
      <c r="BJ448" s="1">
        <v>49</v>
      </c>
      <c r="BK448" s="1">
        <v>70</v>
      </c>
      <c r="BL448" s="6">
        <v>0.7</v>
      </c>
    </row>
    <row r="449" spans="1:64" x14ac:dyDescent="0.2">
      <c r="A449" s="2" t="s">
        <v>156</v>
      </c>
      <c r="B449" s="2" t="s">
        <v>157</v>
      </c>
      <c r="C449" s="2" t="s">
        <v>1609</v>
      </c>
      <c r="D449" s="2" t="s">
        <v>1610</v>
      </c>
      <c r="E449" s="2" t="str">
        <f t="shared" si="18"/>
        <v>Heth-Washington Elementary School</v>
      </c>
      <c r="F449" s="2">
        <f>IFERROR(VLOOKUP(C449,'[1]2017'!$C$2:$N$1876,11,FALSE),"")</f>
        <v>129</v>
      </c>
      <c r="G449" s="2">
        <f>IFERROR(VLOOKUP(C449,'[1]2017'!$C$2:$N$1876,12,FALSE),"")</f>
        <v>182</v>
      </c>
      <c r="H449" s="2">
        <f t="shared" si="19"/>
        <v>0.70879120879120883</v>
      </c>
      <c r="I449" s="6">
        <v>0.29629629629629628</v>
      </c>
      <c r="J449" s="12">
        <f t="shared" si="20"/>
        <v>1047</v>
      </c>
      <c r="K449" s="1">
        <v>15</v>
      </c>
      <c r="L449" s="1">
        <v>20</v>
      </c>
      <c r="M449" s="6">
        <v>0.75</v>
      </c>
      <c r="N449" s="1">
        <v>15</v>
      </c>
      <c r="O449" s="1">
        <v>21</v>
      </c>
      <c r="P449" s="6">
        <v>0.7142857142857143</v>
      </c>
      <c r="Q449" s="1">
        <v>13</v>
      </c>
      <c r="R449" s="1">
        <v>20</v>
      </c>
      <c r="S449" s="6">
        <v>0.65</v>
      </c>
      <c r="T449" s="1">
        <v>18</v>
      </c>
      <c r="U449" s="1">
        <v>25</v>
      </c>
      <c r="V449" s="6">
        <v>0.72</v>
      </c>
      <c r="W449" s="1">
        <v>19</v>
      </c>
      <c r="X449" s="1">
        <v>25</v>
      </c>
      <c r="Y449" s="6">
        <v>0.76</v>
      </c>
      <c r="Z449" s="1">
        <v>17</v>
      </c>
      <c r="AA449" s="1">
        <v>25</v>
      </c>
      <c r="AB449" s="6">
        <v>0.68</v>
      </c>
      <c r="AC449" s="1">
        <v>21</v>
      </c>
      <c r="AD449" s="1">
        <v>29</v>
      </c>
      <c r="AE449" s="6">
        <v>0.72413793103448276</v>
      </c>
      <c r="AF449" s="1">
        <v>20</v>
      </c>
      <c r="AG449" s="1">
        <v>29</v>
      </c>
      <c r="AH449" s="6">
        <v>0.68965517241379315</v>
      </c>
      <c r="AI449" s="1">
        <v>19</v>
      </c>
      <c r="AJ449" s="1">
        <v>29</v>
      </c>
      <c r="AK449" s="6">
        <v>0.65517241379310343</v>
      </c>
      <c r="BD449" s="1">
        <v>69</v>
      </c>
      <c r="BE449" s="1">
        <v>101</v>
      </c>
      <c r="BF449" s="6">
        <v>0.68316831683168322</v>
      </c>
      <c r="BG449" s="1">
        <v>66</v>
      </c>
      <c r="BH449" s="1">
        <v>102</v>
      </c>
      <c r="BI449" s="6">
        <v>0.6470588235294118</v>
      </c>
      <c r="BJ449" s="1">
        <v>57</v>
      </c>
      <c r="BK449" s="1">
        <v>101</v>
      </c>
      <c r="BL449" s="6">
        <v>0.5643564356435643</v>
      </c>
    </row>
    <row r="450" spans="1:64" hidden="1" x14ac:dyDescent="0.2">
      <c r="A450" s="2" t="s">
        <v>156</v>
      </c>
      <c r="B450" s="2" t="s">
        <v>157</v>
      </c>
      <c r="C450" s="2" t="s">
        <v>1611</v>
      </c>
      <c r="D450" s="2" t="s">
        <v>1612</v>
      </c>
      <c r="E450" s="2" t="str">
        <f t="shared" si="18"/>
        <v>zzzz</v>
      </c>
      <c r="F450" s="2">
        <f>IFERROR(VLOOKUP(C450,'[1]2017'!$C$2:$N$1876,11,FALSE),"")</f>
        <v>189</v>
      </c>
      <c r="G450" s="2">
        <f>IFERROR(VLOOKUP(C450,'[1]2017'!$C$2:$N$1876,12,FALSE),"")</f>
        <v>435</v>
      </c>
      <c r="H450" s="2">
        <f t="shared" si="19"/>
        <v>0.43448275862068964</v>
      </c>
      <c r="J450" s="12">
        <f t="shared" si="20"/>
        <v>1215</v>
      </c>
      <c r="K450" s="1">
        <v>129</v>
      </c>
      <c r="L450" s="1">
        <v>158</v>
      </c>
      <c r="M450" s="6">
        <v>0.81645569620253167</v>
      </c>
      <c r="N450" s="1">
        <v>125</v>
      </c>
      <c r="O450" s="1">
        <v>158</v>
      </c>
      <c r="P450" s="6">
        <v>0.79113924050632911</v>
      </c>
      <c r="Q450" s="1">
        <v>111</v>
      </c>
      <c r="R450" s="1">
        <v>158</v>
      </c>
      <c r="S450" s="6">
        <v>0.70253164556962022</v>
      </c>
      <c r="T450" s="1">
        <v>88</v>
      </c>
      <c r="U450" s="1">
        <v>128</v>
      </c>
      <c r="V450" s="6">
        <v>0.6875</v>
      </c>
      <c r="W450" s="1">
        <v>99</v>
      </c>
      <c r="X450" s="1">
        <v>128</v>
      </c>
      <c r="Y450" s="6">
        <v>0.7734375</v>
      </c>
      <c r="Z450" s="1">
        <v>79</v>
      </c>
      <c r="AA450" s="1">
        <v>128</v>
      </c>
      <c r="AB450" s="6">
        <v>0.6171875</v>
      </c>
      <c r="AC450" s="1">
        <v>110</v>
      </c>
      <c r="AD450" s="1">
        <v>139</v>
      </c>
      <c r="AE450" s="6">
        <v>0.79136690647482011</v>
      </c>
      <c r="AF450" s="1">
        <v>94</v>
      </c>
      <c r="AG450" s="1">
        <v>140</v>
      </c>
      <c r="AH450" s="6">
        <v>0.67142857142857137</v>
      </c>
      <c r="AI450" s="1">
        <v>86</v>
      </c>
      <c r="AJ450" s="1">
        <v>139</v>
      </c>
      <c r="AK450" s="6">
        <v>0.61870503597122306</v>
      </c>
      <c r="BD450" s="1">
        <v>327</v>
      </c>
      <c r="BE450" s="1">
        <v>425</v>
      </c>
      <c r="BF450" s="6">
        <v>0.76941176470588235</v>
      </c>
      <c r="BG450" s="1">
        <v>318</v>
      </c>
      <c r="BH450" s="1">
        <v>426</v>
      </c>
      <c r="BI450" s="6">
        <v>0.74647887323943662</v>
      </c>
      <c r="BJ450" s="1">
        <v>276</v>
      </c>
      <c r="BK450" s="1">
        <v>425</v>
      </c>
      <c r="BL450" s="6">
        <v>0.64941176470588236</v>
      </c>
    </row>
    <row r="451" spans="1:64" x14ac:dyDescent="0.2">
      <c r="A451" s="2" t="s">
        <v>156</v>
      </c>
      <c r="B451" s="2" t="s">
        <v>157</v>
      </c>
      <c r="C451" s="2" t="s">
        <v>1613</v>
      </c>
      <c r="D451" s="2" t="s">
        <v>1614</v>
      </c>
      <c r="E451" s="2" t="str">
        <f t="shared" si="18"/>
        <v>South Central Elementary</v>
      </c>
      <c r="F451" s="2">
        <f>IFERROR(VLOOKUP(C451,'[1]2017'!$C$2:$N$1876,11,FALSE),"")</f>
        <v>158</v>
      </c>
      <c r="G451" s="2">
        <f>IFERROR(VLOOKUP(C451,'[1]2017'!$C$2:$N$1876,12,FALSE),"")</f>
        <v>315</v>
      </c>
      <c r="H451" s="2">
        <f t="shared" si="19"/>
        <v>0.50158730158730158</v>
      </c>
      <c r="I451" s="6">
        <v>0.60869565217391308</v>
      </c>
      <c r="J451" s="12">
        <f t="shared" si="20"/>
        <v>452</v>
      </c>
      <c r="K451" s="1">
        <v>61</v>
      </c>
      <c r="L451" s="1">
        <v>73</v>
      </c>
      <c r="M451" s="6">
        <v>0.83561643835616439</v>
      </c>
      <c r="N451" s="1">
        <v>55</v>
      </c>
      <c r="O451" s="1">
        <v>73</v>
      </c>
      <c r="P451" s="6">
        <v>0.75342465753424659</v>
      </c>
      <c r="Q451" s="1">
        <v>52</v>
      </c>
      <c r="R451" s="1">
        <v>73</v>
      </c>
      <c r="S451" s="6">
        <v>0.71232876712328763</v>
      </c>
      <c r="T451" s="1">
        <v>39</v>
      </c>
      <c r="U451" s="1">
        <v>50</v>
      </c>
      <c r="V451" s="6">
        <v>0.78</v>
      </c>
      <c r="W451" s="1">
        <v>42</v>
      </c>
      <c r="X451" s="1">
        <v>50</v>
      </c>
      <c r="Y451" s="6">
        <v>0.84</v>
      </c>
      <c r="Z451" s="1">
        <v>35</v>
      </c>
      <c r="AA451" s="1">
        <v>50</v>
      </c>
      <c r="AB451" s="6">
        <v>0.7</v>
      </c>
      <c r="BD451" s="1">
        <v>136</v>
      </c>
      <c r="BE451" s="1">
        <v>170</v>
      </c>
      <c r="BF451" s="6">
        <v>0.8</v>
      </c>
      <c r="BG451" s="1">
        <v>127</v>
      </c>
      <c r="BH451" s="1">
        <v>170</v>
      </c>
      <c r="BI451" s="6">
        <v>0.74705882352941178</v>
      </c>
      <c r="BJ451" s="1">
        <v>115</v>
      </c>
      <c r="BK451" s="1">
        <v>169</v>
      </c>
      <c r="BL451" s="6">
        <v>0.68047337278106512</v>
      </c>
    </row>
    <row r="452" spans="1:64" hidden="1" x14ac:dyDescent="0.2">
      <c r="A452" s="2" t="s">
        <v>156</v>
      </c>
      <c r="B452" s="2" t="s">
        <v>157</v>
      </c>
      <c r="C452" s="2" t="s">
        <v>1615</v>
      </c>
      <c r="D452" s="2" t="s">
        <v>1616</v>
      </c>
      <c r="E452" s="2" t="str">
        <f t="shared" ref="E452:E515" si="21">IFERROR(IF(SEARCH("Elementary",D452,1)&gt;0,D452,"zzz"),"zzzz")</f>
        <v>zzzz</v>
      </c>
      <c r="F452" s="2">
        <f>IFERROR(VLOOKUP(C452,'[1]2017'!$C$2:$N$1876,11,FALSE),"")</f>
        <v>141</v>
      </c>
      <c r="G452" s="2">
        <f>IFERROR(VLOOKUP(C452,'[1]2017'!$C$2:$N$1876,12,FALSE),"")</f>
        <v>372</v>
      </c>
      <c r="H452" s="2">
        <f t="shared" si="19"/>
        <v>0.37903225806451613</v>
      </c>
      <c r="J452" s="12">
        <f t="shared" si="20"/>
        <v>1215</v>
      </c>
      <c r="AC452" s="1">
        <v>30</v>
      </c>
      <c r="AD452" s="1">
        <v>48</v>
      </c>
      <c r="AE452" s="6">
        <v>0.625</v>
      </c>
      <c r="AF452" s="1">
        <v>35</v>
      </c>
      <c r="AG452" s="1">
        <v>48</v>
      </c>
      <c r="AH452" s="6">
        <v>0.72916666666666663</v>
      </c>
      <c r="AI452" s="1">
        <v>29</v>
      </c>
      <c r="AJ452" s="1">
        <v>48</v>
      </c>
      <c r="AK452" s="6">
        <v>0.60416666666666663</v>
      </c>
      <c r="AL452" s="1">
        <v>40</v>
      </c>
      <c r="AM452" s="1">
        <v>57</v>
      </c>
      <c r="AN452" s="6">
        <v>0.70175438596491224</v>
      </c>
      <c r="AO452" s="1">
        <v>26</v>
      </c>
      <c r="AP452" s="1">
        <v>57</v>
      </c>
      <c r="AQ452" s="6">
        <v>0.45614035087719296</v>
      </c>
      <c r="AR452" s="1">
        <v>23</v>
      </c>
      <c r="AS452" s="1">
        <v>57</v>
      </c>
      <c r="AT452" s="6">
        <v>0.40350877192982454</v>
      </c>
      <c r="AU452" s="1">
        <v>28</v>
      </c>
      <c r="AV452" s="1">
        <v>50</v>
      </c>
      <c r="AW452" s="6">
        <v>0.56000000000000005</v>
      </c>
      <c r="AX452" s="1">
        <v>32</v>
      </c>
      <c r="AY452" s="1">
        <v>51</v>
      </c>
      <c r="AZ452" s="6">
        <v>0.62745098039215685</v>
      </c>
      <c r="BA452" s="1">
        <v>22</v>
      </c>
      <c r="BB452" s="1">
        <v>50</v>
      </c>
      <c r="BC452" s="6">
        <v>0.44</v>
      </c>
      <c r="BD452" s="1">
        <v>98</v>
      </c>
      <c r="BE452" s="1">
        <v>155</v>
      </c>
      <c r="BF452" s="6">
        <v>0.63225806451612898</v>
      </c>
      <c r="BG452" s="1">
        <v>93</v>
      </c>
      <c r="BH452" s="1">
        <v>156</v>
      </c>
      <c r="BI452" s="6">
        <v>0.59615384615384615</v>
      </c>
      <c r="BJ452" s="1">
        <v>74</v>
      </c>
      <c r="BK452" s="1">
        <v>155</v>
      </c>
      <c r="BL452" s="6">
        <v>0.47741935483870968</v>
      </c>
    </row>
    <row r="453" spans="1:64" hidden="1" x14ac:dyDescent="0.2">
      <c r="A453" s="2" t="s">
        <v>158</v>
      </c>
      <c r="B453" s="2" t="s">
        <v>159</v>
      </c>
      <c r="C453" s="2" t="s">
        <v>1617</v>
      </c>
      <c r="D453" s="2" t="s">
        <v>1618</v>
      </c>
      <c r="E453" s="2" t="str">
        <f t="shared" si="21"/>
        <v>zzzz</v>
      </c>
      <c r="F453" s="2">
        <f>IFERROR(VLOOKUP(C453,'[1]2017'!$C$2:$N$1876,11,FALSE),"")</f>
        <v>83</v>
      </c>
      <c r="G453" s="2">
        <f>IFERROR(VLOOKUP(C453,'[1]2017'!$C$2:$N$1876,12,FALSE),"")</f>
        <v>431</v>
      </c>
      <c r="H453" s="2">
        <f t="shared" ref="H453:H516" si="22">IFERROR(F453/G453,"")</f>
        <v>0.1925754060324826</v>
      </c>
      <c r="J453" s="12">
        <f t="shared" ref="J453:J516" si="23">RANK(I453,$I$4:$I$1705,0)</f>
        <v>1215</v>
      </c>
      <c r="AC453" s="1">
        <v>119</v>
      </c>
      <c r="AD453" s="1">
        <v>137</v>
      </c>
      <c r="AE453" s="6">
        <v>0.86861313868613144</v>
      </c>
      <c r="AF453" s="1">
        <v>117</v>
      </c>
      <c r="AG453" s="1">
        <v>137</v>
      </c>
      <c r="AH453" s="6">
        <v>0.85401459854014594</v>
      </c>
      <c r="AI453" s="1">
        <v>108</v>
      </c>
      <c r="AJ453" s="1">
        <v>137</v>
      </c>
      <c r="AK453" s="6">
        <v>0.78832116788321172</v>
      </c>
      <c r="AL453" s="1">
        <v>125</v>
      </c>
      <c r="AM453" s="1">
        <v>150</v>
      </c>
      <c r="AN453" s="6">
        <v>0.83333333333333337</v>
      </c>
      <c r="AO453" s="1">
        <v>99</v>
      </c>
      <c r="AP453" s="1">
        <v>150</v>
      </c>
      <c r="AQ453" s="6">
        <v>0.66</v>
      </c>
      <c r="AR453" s="1">
        <v>95</v>
      </c>
      <c r="AS453" s="1">
        <v>150</v>
      </c>
      <c r="AT453" s="6">
        <v>0.6333333333333333</v>
      </c>
      <c r="AU453" s="1">
        <v>110</v>
      </c>
      <c r="AV453" s="1">
        <v>141</v>
      </c>
      <c r="AW453" s="6">
        <v>0.78014184397163122</v>
      </c>
      <c r="AX453" s="1">
        <v>110</v>
      </c>
      <c r="AY453" s="1">
        <v>142</v>
      </c>
      <c r="AZ453" s="6">
        <v>0.77464788732394363</v>
      </c>
      <c r="BA453" s="1">
        <v>94</v>
      </c>
      <c r="BB453" s="1">
        <v>141</v>
      </c>
      <c r="BC453" s="6">
        <v>0.66666666666666663</v>
      </c>
      <c r="BD453" s="1">
        <v>354</v>
      </c>
      <c r="BE453" s="1">
        <v>428</v>
      </c>
      <c r="BF453" s="6">
        <v>0.82710280373831779</v>
      </c>
      <c r="BG453" s="1">
        <v>326</v>
      </c>
      <c r="BH453" s="1">
        <v>429</v>
      </c>
      <c r="BI453" s="6">
        <v>0.75990675990675993</v>
      </c>
      <c r="BJ453" s="1">
        <v>297</v>
      </c>
      <c r="BK453" s="1">
        <v>428</v>
      </c>
      <c r="BL453" s="6">
        <v>0.69392523364485981</v>
      </c>
    </row>
    <row r="454" spans="1:64" x14ac:dyDescent="0.2">
      <c r="A454" s="2" t="s">
        <v>158</v>
      </c>
      <c r="B454" s="2" t="s">
        <v>159</v>
      </c>
      <c r="C454" s="2" t="s">
        <v>1619</v>
      </c>
      <c r="D454" s="2" t="s">
        <v>1620</v>
      </c>
      <c r="E454" s="2" t="str">
        <f t="shared" si="21"/>
        <v>North Salem Elementary School</v>
      </c>
      <c r="F454" s="2">
        <f>IFERROR(VLOOKUP(C454,'[1]2017'!$C$2:$N$1876,11,FALSE),"")</f>
        <v>65</v>
      </c>
      <c r="G454" s="2">
        <f>IFERROR(VLOOKUP(C454,'[1]2017'!$C$2:$N$1876,12,FALSE),"")</f>
        <v>241</v>
      </c>
      <c r="H454" s="2">
        <f t="shared" si="22"/>
        <v>0.26970954356846472</v>
      </c>
      <c r="I454" s="6">
        <v>0.79069767441860461</v>
      </c>
      <c r="J454" s="12">
        <f t="shared" si="23"/>
        <v>123</v>
      </c>
      <c r="K454" s="1">
        <v>38</v>
      </c>
      <c r="L454" s="1">
        <v>45</v>
      </c>
      <c r="M454" s="6">
        <v>0.84444444444444444</v>
      </c>
      <c r="N454" s="1">
        <v>35</v>
      </c>
      <c r="O454" s="1">
        <v>45</v>
      </c>
      <c r="P454" s="6">
        <v>0.77777777777777779</v>
      </c>
      <c r="Q454" s="1">
        <v>32</v>
      </c>
      <c r="R454" s="1">
        <v>45</v>
      </c>
      <c r="S454" s="6">
        <v>0.71111111111111114</v>
      </c>
      <c r="T454" s="1">
        <v>41</v>
      </c>
      <c r="U454" s="1">
        <v>47</v>
      </c>
      <c r="V454" s="6">
        <v>0.87234042553191493</v>
      </c>
      <c r="W454" s="1">
        <v>45</v>
      </c>
      <c r="X454" s="1">
        <v>47</v>
      </c>
      <c r="Y454" s="6">
        <v>0.95744680851063835</v>
      </c>
      <c r="Z454" s="1">
        <v>40</v>
      </c>
      <c r="AA454" s="1">
        <v>47</v>
      </c>
      <c r="AB454" s="6">
        <v>0.85106382978723405</v>
      </c>
      <c r="BD454" s="1">
        <v>115</v>
      </c>
      <c r="BE454" s="1">
        <v>135</v>
      </c>
      <c r="BF454" s="6">
        <v>0.85185185185185186</v>
      </c>
      <c r="BG454" s="1">
        <v>118</v>
      </c>
      <c r="BH454" s="1">
        <v>135</v>
      </c>
      <c r="BI454" s="6">
        <v>0.87407407407407411</v>
      </c>
      <c r="BJ454" s="1">
        <v>106</v>
      </c>
      <c r="BK454" s="1">
        <v>135</v>
      </c>
      <c r="BL454" s="6">
        <v>0.78518518518518521</v>
      </c>
    </row>
    <row r="455" spans="1:64" x14ac:dyDescent="0.2">
      <c r="A455" s="2" t="s">
        <v>158</v>
      </c>
      <c r="B455" s="2" t="s">
        <v>159</v>
      </c>
      <c r="C455" s="2" t="s">
        <v>113</v>
      </c>
      <c r="D455" s="2" t="s">
        <v>1621</v>
      </c>
      <c r="E455" s="2" t="str">
        <f t="shared" si="21"/>
        <v>Pittsboro Elementary School</v>
      </c>
      <c r="F455" s="2">
        <f>IFERROR(VLOOKUP(C455,'[1]2017'!$C$2:$N$1876,11,FALSE),"")</f>
        <v>47</v>
      </c>
      <c r="G455" s="2">
        <f>IFERROR(VLOOKUP(C455,'[1]2017'!$C$2:$N$1876,12,FALSE),"")</f>
        <v>305</v>
      </c>
      <c r="H455" s="2">
        <f t="shared" si="22"/>
        <v>0.1540983606557377</v>
      </c>
      <c r="I455" s="6">
        <v>0.73972602739726023</v>
      </c>
      <c r="J455" s="12">
        <f t="shared" si="23"/>
        <v>193</v>
      </c>
      <c r="K455" s="1">
        <v>106</v>
      </c>
      <c r="L455" s="1">
        <v>119</v>
      </c>
      <c r="M455" s="6">
        <v>0.89075630252100846</v>
      </c>
      <c r="N455" s="1">
        <v>106</v>
      </c>
      <c r="O455" s="1">
        <v>119</v>
      </c>
      <c r="P455" s="6">
        <v>0.89075630252100846</v>
      </c>
      <c r="Q455" s="1">
        <v>98</v>
      </c>
      <c r="R455" s="1">
        <v>119</v>
      </c>
      <c r="S455" s="6">
        <v>0.82352941176470584</v>
      </c>
      <c r="T455" s="1">
        <v>77</v>
      </c>
      <c r="U455" s="1">
        <v>102</v>
      </c>
      <c r="V455" s="6">
        <v>0.75490196078431371</v>
      </c>
      <c r="W455" s="1">
        <v>92</v>
      </c>
      <c r="X455" s="1">
        <v>103</v>
      </c>
      <c r="Y455" s="6">
        <v>0.89320388349514568</v>
      </c>
      <c r="Z455" s="1">
        <v>72</v>
      </c>
      <c r="AA455" s="1">
        <v>102</v>
      </c>
      <c r="AB455" s="6">
        <v>0.70588235294117652</v>
      </c>
      <c r="BD455" s="1">
        <v>246</v>
      </c>
      <c r="BE455" s="1">
        <v>294</v>
      </c>
      <c r="BF455" s="6">
        <v>0.83673469387755106</v>
      </c>
      <c r="BG455" s="1">
        <v>258</v>
      </c>
      <c r="BH455" s="1">
        <v>295</v>
      </c>
      <c r="BI455" s="6">
        <v>0.87457627118644066</v>
      </c>
      <c r="BJ455" s="1">
        <v>224</v>
      </c>
      <c r="BK455" s="1">
        <v>294</v>
      </c>
      <c r="BL455" s="6">
        <v>0.76190476190476186</v>
      </c>
    </row>
    <row r="456" spans="1:64" x14ac:dyDescent="0.2">
      <c r="A456" s="2" t="s">
        <v>160</v>
      </c>
      <c r="B456" s="2" t="s">
        <v>627</v>
      </c>
      <c r="C456" s="2" t="s">
        <v>1622</v>
      </c>
      <c r="D456" s="2" t="s">
        <v>1623</v>
      </c>
      <c r="E456" s="2" t="str">
        <f t="shared" si="21"/>
        <v>Brown Elementary School</v>
      </c>
      <c r="F456" s="2">
        <f>IFERROR(VLOOKUP(C456,'[1]2017'!$C$2:$N$1876,11,FALSE),"")</f>
        <v>162</v>
      </c>
      <c r="G456" s="2">
        <f>IFERROR(VLOOKUP(C456,'[1]2017'!$C$2:$N$1876,12,FALSE),"")</f>
        <v>653</v>
      </c>
      <c r="H456" s="2">
        <f t="shared" si="22"/>
        <v>0.24808575803981622</v>
      </c>
      <c r="I456" s="6">
        <v>0.86776859504132231</v>
      </c>
      <c r="J456" s="12">
        <f t="shared" si="23"/>
        <v>44</v>
      </c>
      <c r="K456" s="1">
        <v>99</v>
      </c>
      <c r="L456" s="1">
        <v>106</v>
      </c>
      <c r="M456" s="6">
        <v>0.93396226415094341</v>
      </c>
      <c r="N456" s="1">
        <v>102</v>
      </c>
      <c r="O456" s="1">
        <v>106</v>
      </c>
      <c r="P456" s="6">
        <v>0.96226415094339623</v>
      </c>
      <c r="Q456" s="1">
        <v>97</v>
      </c>
      <c r="R456" s="1">
        <v>106</v>
      </c>
      <c r="S456" s="6">
        <v>0.91509433962264153</v>
      </c>
      <c r="T456" s="1">
        <v>84</v>
      </c>
      <c r="U456" s="1">
        <v>96</v>
      </c>
      <c r="V456" s="6">
        <v>0.875</v>
      </c>
      <c r="W456" s="1">
        <v>91</v>
      </c>
      <c r="X456" s="1">
        <v>96</v>
      </c>
      <c r="Y456" s="6">
        <v>0.94791666666666663</v>
      </c>
      <c r="Z456" s="1">
        <v>82</v>
      </c>
      <c r="AA456" s="1">
        <v>96</v>
      </c>
      <c r="AB456" s="6">
        <v>0.85416666666666663</v>
      </c>
      <c r="BD456" s="1">
        <v>297</v>
      </c>
      <c r="BE456" s="1">
        <v>323</v>
      </c>
      <c r="BF456" s="6">
        <v>0.91950464396284826</v>
      </c>
      <c r="BG456" s="1">
        <v>301</v>
      </c>
      <c r="BH456" s="1">
        <v>323</v>
      </c>
      <c r="BI456" s="6">
        <v>0.93188854489164086</v>
      </c>
      <c r="BJ456" s="1">
        <v>284</v>
      </c>
      <c r="BK456" s="1">
        <v>323</v>
      </c>
      <c r="BL456" s="6">
        <v>0.87925696594427249</v>
      </c>
    </row>
    <row r="457" spans="1:64" x14ac:dyDescent="0.2">
      <c r="A457" s="2" t="s">
        <v>160</v>
      </c>
      <c r="B457" s="2" t="s">
        <v>627</v>
      </c>
      <c r="C457" s="2" t="s">
        <v>1624</v>
      </c>
      <c r="D457" s="2" t="s">
        <v>940</v>
      </c>
      <c r="E457" s="2" t="str">
        <f t="shared" si="21"/>
        <v>Eagle Elementary School</v>
      </c>
      <c r="F457" s="2">
        <f>IFERROR(VLOOKUP(C457,'[1]2017'!$C$2:$N$1876,11,FALSE),"")</f>
        <v>158</v>
      </c>
      <c r="G457" s="2">
        <f>IFERROR(VLOOKUP(C457,'[1]2017'!$C$2:$N$1876,12,FALSE),"")</f>
        <v>720</v>
      </c>
      <c r="H457" s="2">
        <f t="shared" si="22"/>
        <v>0.21944444444444444</v>
      </c>
      <c r="I457" s="6">
        <v>0.77862595419847325</v>
      </c>
      <c r="J457" s="12">
        <f t="shared" si="23"/>
        <v>137</v>
      </c>
      <c r="K457" s="1">
        <v>112</v>
      </c>
      <c r="L457" s="1">
        <v>123</v>
      </c>
      <c r="M457" s="6">
        <v>0.91056910569105687</v>
      </c>
      <c r="N457" s="1">
        <v>109</v>
      </c>
      <c r="O457" s="1">
        <v>123</v>
      </c>
      <c r="P457" s="6">
        <v>0.88617886178861793</v>
      </c>
      <c r="Q457" s="1">
        <v>105</v>
      </c>
      <c r="R457" s="1">
        <v>123</v>
      </c>
      <c r="S457" s="6">
        <v>0.85365853658536583</v>
      </c>
      <c r="T457" s="1">
        <v>100</v>
      </c>
      <c r="U457" s="1">
        <v>115</v>
      </c>
      <c r="V457" s="6">
        <v>0.86956521739130432</v>
      </c>
      <c r="W457" s="1">
        <v>111</v>
      </c>
      <c r="X457" s="1">
        <v>115</v>
      </c>
      <c r="Y457" s="6">
        <v>0.9652173913043478</v>
      </c>
      <c r="Z457" s="1">
        <v>99</v>
      </c>
      <c r="AA457" s="1">
        <v>115</v>
      </c>
      <c r="AB457" s="6">
        <v>0.86086956521739133</v>
      </c>
      <c r="BD457" s="1">
        <v>328</v>
      </c>
      <c r="BE457" s="1">
        <v>369</v>
      </c>
      <c r="BF457" s="6">
        <v>0.88888888888888884</v>
      </c>
      <c r="BG457" s="1">
        <v>328</v>
      </c>
      <c r="BH457" s="1">
        <v>369</v>
      </c>
      <c r="BI457" s="6">
        <v>0.88888888888888884</v>
      </c>
      <c r="BJ457" s="1">
        <v>306</v>
      </c>
      <c r="BK457" s="1">
        <v>369</v>
      </c>
      <c r="BL457" s="6">
        <v>0.82926829268292679</v>
      </c>
    </row>
    <row r="458" spans="1:64" hidden="1" x14ac:dyDescent="0.2">
      <c r="A458" s="2" t="s">
        <v>160</v>
      </c>
      <c r="B458" s="2" t="s">
        <v>627</v>
      </c>
      <c r="C458" s="2" t="s">
        <v>1625</v>
      </c>
      <c r="D458" s="2" t="s">
        <v>1626</v>
      </c>
      <c r="E458" s="2" t="str">
        <f t="shared" si="21"/>
        <v>zzzz</v>
      </c>
      <c r="F458" s="2">
        <f>IFERROR(VLOOKUP(C458,'[1]2017'!$C$2:$N$1876,11,FALSE),"")</f>
        <v>226</v>
      </c>
      <c r="G458" s="2">
        <f>IFERROR(VLOOKUP(C458,'[1]2017'!$C$2:$N$1876,12,FALSE),"")</f>
        <v>961</v>
      </c>
      <c r="H458" s="2">
        <f t="shared" si="22"/>
        <v>0.2351716961498439</v>
      </c>
      <c r="J458" s="12">
        <f t="shared" si="23"/>
        <v>1215</v>
      </c>
      <c r="AC458" s="1">
        <v>277</v>
      </c>
      <c r="AD458" s="1">
        <v>308</v>
      </c>
      <c r="AE458" s="6">
        <v>0.89935064935064934</v>
      </c>
      <c r="AF458" s="1">
        <v>270</v>
      </c>
      <c r="AG458" s="1">
        <v>306</v>
      </c>
      <c r="AH458" s="6">
        <v>0.88235294117647056</v>
      </c>
      <c r="AI458" s="1">
        <v>261</v>
      </c>
      <c r="AJ458" s="1">
        <v>306</v>
      </c>
      <c r="AK458" s="6">
        <v>0.8529411764705882</v>
      </c>
      <c r="AL458" s="1">
        <v>314</v>
      </c>
      <c r="AM458" s="1">
        <v>347</v>
      </c>
      <c r="AN458" s="6">
        <v>0.90489913544668588</v>
      </c>
      <c r="AO458" s="1">
        <v>300</v>
      </c>
      <c r="AP458" s="1">
        <v>347</v>
      </c>
      <c r="AQ458" s="6">
        <v>0.86455331412103742</v>
      </c>
      <c r="AR458" s="1">
        <v>292</v>
      </c>
      <c r="AS458" s="1">
        <v>347</v>
      </c>
      <c r="AT458" s="6">
        <v>0.84149855907780979</v>
      </c>
      <c r="AU458" s="1">
        <v>238</v>
      </c>
      <c r="AV458" s="1">
        <v>289</v>
      </c>
      <c r="AW458" s="6">
        <v>0.82352941176470584</v>
      </c>
      <c r="AX458" s="1">
        <v>247</v>
      </c>
      <c r="AY458" s="1">
        <v>289</v>
      </c>
      <c r="AZ458" s="6">
        <v>0.8546712802768166</v>
      </c>
      <c r="BA458" s="1">
        <v>230</v>
      </c>
      <c r="BB458" s="1">
        <v>288</v>
      </c>
      <c r="BC458" s="6">
        <v>0.79861111111111116</v>
      </c>
      <c r="BD458" s="1">
        <v>829</v>
      </c>
      <c r="BE458" s="1">
        <v>944</v>
      </c>
      <c r="BF458" s="6">
        <v>0.87817796610169496</v>
      </c>
      <c r="BG458" s="1">
        <v>817</v>
      </c>
      <c r="BH458" s="1">
        <v>942</v>
      </c>
      <c r="BI458" s="6">
        <v>0.86730360934182593</v>
      </c>
      <c r="BJ458" s="1">
        <v>783</v>
      </c>
      <c r="BK458" s="1">
        <v>941</v>
      </c>
      <c r="BL458" s="6">
        <v>0.83209351753453775</v>
      </c>
    </row>
    <row r="459" spans="1:64" x14ac:dyDescent="0.2">
      <c r="A459" s="2" t="s">
        <v>160</v>
      </c>
      <c r="B459" s="2" t="s">
        <v>627</v>
      </c>
      <c r="C459" s="2" t="s">
        <v>1627</v>
      </c>
      <c r="D459" s="2" t="s">
        <v>1628</v>
      </c>
      <c r="E459" s="2" t="str">
        <f t="shared" si="21"/>
        <v>Reagan Elementary School</v>
      </c>
      <c r="F459" s="2">
        <f>IFERROR(VLOOKUP(C459,'[1]2017'!$C$2:$N$1876,11,FALSE),"")</f>
        <v>143</v>
      </c>
      <c r="G459" s="2">
        <f>IFERROR(VLOOKUP(C459,'[1]2017'!$C$2:$N$1876,12,FALSE),"")</f>
        <v>631</v>
      </c>
      <c r="H459" s="2">
        <f t="shared" si="22"/>
        <v>0.22662440570522979</v>
      </c>
      <c r="I459" s="6">
        <v>0.84761904761904761</v>
      </c>
      <c r="J459" s="12">
        <f t="shared" si="23"/>
        <v>66</v>
      </c>
      <c r="K459" s="1">
        <v>109</v>
      </c>
      <c r="L459" s="1">
        <v>114</v>
      </c>
      <c r="M459" s="6">
        <v>0.95614035087719296</v>
      </c>
      <c r="N459" s="1">
        <v>108</v>
      </c>
      <c r="O459" s="1">
        <v>114</v>
      </c>
      <c r="P459" s="6">
        <v>0.94736842105263153</v>
      </c>
      <c r="Q459" s="1">
        <v>104</v>
      </c>
      <c r="R459" s="1">
        <v>113</v>
      </c>
      <c r="S459" s="6">
        <v>0.92035398230088494</v>
      </c>
      <c r="T459" s="1">
        <v>92</v>
      </c>
      <c r="U459" s="1">
        <v>100</v>
      </c>
      <c r="V459" s="6">
        <v>0.92</v>
      </c>
      <c r="W459" s="1">
        <v>96</v>
      </c>
      <c r="X459" s="1">
        <v>101</v>
      </c>
      <c r="Y459" s="6">
        <v>0.95049504950495045</v>
      </c>
      <c r="Z459" s="1">
        <v>89</v>
      </c>
      <c r="AA459" s="1">
        <v>100</v>
      </c>
      <c r="AB459" s="6">
        <v>0.89</v>
      </c>
      <c r="BD459" s="1">
        <v>302</v>
      </c>
      <c r="BE459" s="1">
        <v>319</v>
      </c>
      <c r="BF459" s="6">
        <v>0.94670846394984332</v>
      </c>
      <c r="BG459" s="1">
        <v>295</v>
      </c>
      <c r="BH459" s="1">
        <v>320</v>
      </c>
      <c r="BI459" s="6">
        <v>0.921875</v>
      </c>
      <c r="BJ459" s="1">
        <v>282</v>
      </c>
      <c r="BK459" s="1">
        <v>318</v>
      </c>
      <c r="BL459" s="6">
        <v>0.8867924528301887</v>
      </c>
    </row>
    <row r="460" spans="1:64" x14ac:dyDescent="0.2">
      <c r="A460" s="2" t="s">
        <v>160</v>
      </c>
      <c r="B460" s="2" t="s">
        <v>627</v>
      </c>
      <c r="C460" s="2" t="s">
        <v>1629</v>
      </c>
      <c r="D460" s="2" t="s">
        <v>1630</v>
      </c>
      <c r="E460" s="2" t="str">
        <f t="shared" si="21"/>
        <v>Delaware Trail Elementary School</v>
      </c>
      <c r="F460" s="2">
        <f>IFERROR(VLOOKUP(C460,'[1]2017'!$C$2:$N$1876,11,FALSE),"")</f>
        <v>162</v>
      </c>
      <c r="G460" s="2">
        <f>IFERROR(VLOOKUP(C460,'[1]2017'!$C$2:$N$1876,12,FALSE),"")</f>
        <v>637</v>
      </c>
      <c r="H460" s="2">
        <f t="shared" si="22"/>
        <v>0.2543171114599686</v>
      </c>
      <c r="I460" s="6">
        <v>0.85123966942148765</v>
      </c>
      <c r="J460" s="12">
        <f t="shared" si="23"/>
        <v>61</v>
      </c>
      <c r="K460" s="1">
        <v>83</v>
      </c>
      <c r="L460" s="1">
        <v>95</v>
      </c>
      <c r="M460" s="6">
        <v>0.87368421052631584</v>
      </c>
      <c r="N460" s="1">
        <v>86</v>
      </c>
      <c r="O460" s="1">
        <v>95</v>
      </c>
      <c r="P460" s="6">
        <v>0.90526315789473688</v>
      </c>
      <c r="Q460" s="1">
        <v>81</v>
      </c>
      <c r="R460" s="1">
        <v>95</v>
      </c>
      <c r="S460" s="6">
        <v>0.85263157894736841</v>
      </c>
      <c r="T460" s="1">
        <v>86</v>
      </c>
      <c r="U460" s="1">
        <v>103</v>
      </c>
      <c r="V460" s="6">
        <v>0.83495145631067957</v>
      </c>
      <c r="W460" s="1">
        <v>93</v>
      </c>
      <c r="X460" s="1">
        <v>104</v>
      </c>
      <c r="Y460" s="6">
        <v>0.89423076923076927</v>
      </c>
      <c r="Z460" s="1">
        <v>81</v>
      </c>
      <c r="AA460" s="1">
        <v>103</v>
      </c>
      <c r="AB460" s="6">
        <v>0.78640776699029125</v>
      </c>
      <c r="BD460" s="1">
        <v>279</v>
      </c>
      <c r="BE460" s="1">
        <v>319</v>
      </c>
      <c r="BF460" s="6">
        <v>0.87460815047021945</v>
      </c>
      <c r="BG460" s="1">
        <v>289</v>
      </c>
      <c r="BH460" s="1">
        <v>322</v>
      </c>
      <c r="BI460" s="6">
        <v>0.89751552795031053</v>
      </c>
      <c r="BJ460" s="1">
        <v>265</v>
      </c>
      <c r="BK460" s="1">
        <v>319</v>
      </c>
      <c r="BL460" s="6">
        <v>0.83072100313479624</v>
      </c>
    </row>
    <row r="461" spans="1:64" hidden="1" x14ac:dyDescent="0.2">
      <c r="A461" s="2" t="s">
        <v>160</v>
      </c>
      <c r="B461" s="2" t="s">
        <v>627</v>
      </c>
      <c r="C461" s="2" t="s">
        <v>1631</v>
      </c>
      <c r="D461" s="2" t="s">
        <v>1632</v>
      </c>
      <c r="E461" s="2" t="str">
        <f t="shared" si="21"/>
        <v>zzzz</v>
      </c>
      <c r="F461" s="2">
        <f>IFERROR(VLOOKUP(C461,'[1]2017'!$C$2:$N$1876,11,FALSE),"")</f>
        <v>250</v>
      </c>
      <c r="G461" s="2">
        <f>IFERROR(VLOOKUP(C461,'[1]2017'!$C$2:$N$1876,12,FALSE),"")</f>
        <v>1048</v>
      </c>
      <c r="H461" s="2">
        <f t="shared" si="22"/>
        <v>0.2385496183206107</v>
      </c>
      <c r="J461" s="12">
        <f t="shared" si="23"/>
        <v>1215</v>
      </c>
      <c r="AC461" s="1">
        <v>300</v>
      </c>
      <c r="AD461" s="1">
        <v>343</v>
      </c>
      <c r="AE461" s="6">
        <v>0.87463556851311952</v>
      </c>
      <c r="AF461" s="1">
        <v>302</v>
      </c>
      <c r="AG461" s="1">
        <v>343</v>
      </c>
      <c r="AH461" s="6">
        <v>0.88046647230320696</v>
      </c>
      <c r="AI461" s="1">
        <v>281</v>
      </c>
      <c r="AJ461" s="1">
        <v>343</v>
      </c>
      <c r="AK461" s="6">
        <v>0.81924198250728864</v>
      </c>
      <c r="AL461" s="1">
        <v>282</v>
      </c>
      <c r="AM461" s="1">
        <v>335</v>
      </c>
      <c r="AN461" s="6">
        <v>0.84179104477611943</v>
      </c>
      <c r="AO461" s="1">
        <v>260</v>
      </c>
      <c r="AP461" s="1">
        <v>336</v>
      </c>
      <c r="AQ461" s="6">
        <v>0.77380952380952384</v>
      </c>
      <c r="AR461" s="1">
        <v>248</v>
      </c>
      <c r="AS461" s="1">
        <v>335</v>
      </c>
      <c r="AT461" s="6">
        <v>0.74029850746268655</v>
      </c>
      <c r="AU461" s="1">
        <v>285</v>
      </c>
      <c r="AV461" s="1">
        <v>345</v>
      </c>
      <c r="AW461" s="6">
        <v>0.82608695652173914</v>
      </c>
      <c r="AX461" s="1">
        <v>305</v>
      </c>
      <c r="AY461" s="1">
        <v>345</v>
      </c>
      <c r="AZ461" s="6">
        <v>0.88405797101449279</v>
      </c>
      <c r="BA461" s="1">
        <v>276</v>
      </c>
      <c r="BB461" s="1">
        <v>344</v>
      </c>
      <c r="BC461" s="6">
        <v>0.80232558139534882</v>
      </c>
      <c r="BD461" s="1">
        <v>867</v>
      </c>
      <c r="BE461" s="1">
        <v>1023</v>
      </c>
      <c r="BF461" s="6">
        <v>0.84750733137829914</v>
      </c>
      <c r="BG461" s="1">
        <v>867</v>
      </c>
      <c r="BH461" s="1">
        <v>1024</v>
      </c>
      <c r="BI461" s="6">
        <v>0.8466796875</v>
      </c>
      <c r="BJ461" s="1">
        <v>805</v>
      </c>
      <c r="BK461" s="1">
        <v>1022</v>
      </c>
      <c r="BL461" s="6">
        <v>0.78767123287671237</v>
      </c>
    </row>
    <row r="462" spans="1:64" x14ac:dyDescent="0.2">
      <c r="A462" s="2" t="s">
        <v>160</v>
      </c>
      <c r="B462" s="2" t="s">
        <v>627</v>
      </c>
      <c r="C462" s="2" t="s">
        <v>1633</v>
      </c>
      <c r="D462" s="2" t="s">
        <v>1634</v>
      </c>
      <c r="E462" s="2" t="str">
        <f t="shared" si="21"/>
        <v>White Lick Elementary School</v>
      </c>
      <c r="F462" s="2">
        <f>IFERROR(VLOOKUP(C462,'[1]2017'!$C$2:$N$1876,11,FALSE),"")</f>
        <v>140</v>
      </c>
      <c r="G462" s="2">
        <f>IFERROR(VLOOKUP(C462,'[1]2017'!$C$2:$N$1876,12,FALSE),"")</f>
        <v>625</v>
      </c>
      <c r="H462" s="2">
        <f t="shared" si="22"/>
        <v>0.224</v>
      </c>
      <c r="I462" s="6">
        <v>0.82178217821782173</v>
      </c>
      <c r="J462" s="12">
        <f t="shared" si="23"/>
        <v>93</v>
      </c>
      <c r="K462" s="1">
        <v>95</v>
      </c>
      <c r="L462" s="1">
        <v>99</v>
      </c>
      <c r="M462" s="6">
        <v>0.95959595959595956</v>
      </c>
      <c r="N462" s="1">
        <v>90</v>
      </c>
      <c r="O462" s="1">
        <v>100</v>
      </c>
      <c r="P462" s="6">
        <v>0.9</v>
      </c>
      <c r="Q462" s="1">
        <v>89</v>
      </c>
      <c r="R462" s="1">
        <v>99</v>
      </c>
      <c r="S462" s="6">
        <v>0.89898989898989901</v>
      </c>
      <c r="T462" s="1">
        <v>92</v>
      </c>
      <c r="U462" s="1">
        <v>103</v>
      </c>
      <c r="V462" s="6">
        <v>0.89320388349514568</v>
      </c>
      <c r="W462" s="1">
        <v>98</v>
      </c>
      <c r="X462" s="1">
        <v>105</v>
      </c>
      <c r="Y462" s="6">
        <v>0.93333333333333335</v>
      </c>
      <c r="Z462" s="1">
        <v>89</v>
      </c>
      <c r="AA462" s="1">
        <v>103</v>
      </c>
      <c r="AB462" s="6">
        <v>0.86407766990291257</v>
      </c>
      <c r="BD462" s="1">
        <v>276</v>
      </c>
      <c r="BE462" s="1">
        <v>303</v>
      </c>
      <c r="BF462" s="6">
        <v>0.91089108910891092</v>
      </c>
      <c r="BG462" s="1">
        <v>276</v>
      </c>
      <c r="BH462" s="1">
        <v>306</v>
      </c>
      <c r="BI462" s="6">
        <v>0.90196078431372551</v>
      </c>
      <c r="BJ462" s="1">
        <v>261</v>
      </c>
      <c r="BK462" s="1">
        <v>303</v>
      </c>
      <c r="BL462" s="6">
        <v>0.86138613861386137</v>
      </c>
    </row>
    <row r="463" spans="1:64" x14ac:dyDescent="0.2">
      <c r="A463" s="2" t="s">
        <v>160</v>
      </c>
      <c r="B463" s="2" t="s">
        <v>627</v>
      </c>
      <c r="C463" s="2" t="s">
        <v>1635</v>
      </c>
      <c r="D463" s="2" t="s">
        <v>1636</v>
      </c>
      <c r="E463" s="2" t="str">
        <f t="shared" si="21"/>
        <v>Cardinal Elementary School</v>
      </c>
      <c r="F463" s="2">
        <f>IFERROR(VLOOKUP(C463,'[1]2017'!$C$2:$N$1876,11,FALSE),"")</f>
        <v>165</v>
      </c>
      <c r="G463" s="2">
        <f>IFERROR(VLOOKUP(C463,'[1]2017'!$C$2:$N$1876,12,FALSE),"")</f>
        <v>569</v>
      </c>
      <c r="H463" s="2">
        <f t="shared" si="22"/>
        <v>0.28998242530755713</v>
      </c>
      <c r="I463" s="6">
        <v>0.82857142857142863</v>
      </c>
      <c r="J463" s="12">
        <f t="shared" si="23"/>
        <v>83</v>
      </c>
      <c r="K463" s="1">
        <v>91</v>
      </c>
      <c r="L463" s="1">
        <v>102</v>
      </c>
      <c r="M463" s="6">
        <v>0.89215686274509809</v>
      </c>
      <c r="N463" s="1">
        <v>89</v>
      </c>
      <c r="O463" s="1">
        <v>102</v>
      </c>
      <c r="P463" s="6">
        <v>0.87254901960784315</v>
      </c>
      <c r="Q463" s="1">
        <v>85</v>
      </c>
      <c r="R463" s="1">
        <v>102</v>
      </c>
      <c r="S463" s="6">
        <v>0.83333333333333337</v>
      </c>
      <c r="T463" s="1">
        <v>88</v>
      </c>
      <c r="U463" s="1">
        <v>102</v>
      </c>
      <c r="V463" s="6">
        <v>0.86274509803921573</v>
      </c>
      <c r="W463" s="1">
        <v>95</v>
      </c>
      <c r="X463" s="1">
        <v>102</v>
      </c>
      <c r="Y463" s="6">
        <v>0.93137254901960786</v>
      </c>
      <c r="Z463" s="1">
        <v>85</v>
      </c>
      <c r="AA463" s="1">
        <v>102</v>
      </c>
      <c r="AB463" s="6">
        <v>0.83333333333333337</v>
      </c>
      <c r="BD463" s="1">
        <v>274</v>
      </c>
      <c r="BE463" s="1">
        <v>309</v>
      </c>
      <c r="BF463" s="6">
        <v>0.88673139158576053</v>
      </c>
      <c r="BG463" s="1">
        <v>274</v>
      </c>
      <c r="BH463" s="1">
        <v>309</v>
      </c>
      <c r="BI463" s="6">
        <v>0.88673139158576053</v>
      </c>
      <c r="BJ463" s="1">
        <v>257</v>
      </c>
      <c r="BK463" s="1">
        <v>309</v>
      </c>
      <c r="BL463" s="6">
        <v>0.83171521035598706</v>
      </c>
    </row>
    <row r="464" spans="1:64" x14ac:dyDescent="0.2">
      <c r="A464" s="2" t="s">
        <v>161</v>
      </c>
      <c r="B464" s="2" t="s">
        <v>162</v>
      </c>
      <c r="C464" s="2" t="s">
        <v>1637</v>
      </c>
      <c r="D464" s="2" t="s">
        <v>1638</v>
      </c>
      <c r="E464" s="2" t="str">
        <f t="shared" si="21"/>
        <v>River Birch Elementary School</v>
      </c>
      <c r="F464" s="2">
        <f>IFERROR(VLOOKUP(C464,'[1]2017'!$C$2:$N$1876,11,FALSE),"")</f>
        <v>207</v>
      </c>
      <c r="G464" s="2">
        <f>IFERROR(VLOOKUP(C464,'[1]2017'!$C$2:$N$1876,12,FALSE),"")</f>
        <v>784</v>
      </c>
      <c r="H464" s="2">
        <f t="shared" si="22"/>
        <v>0.26403061224489793</v>
      </c>
      <c r="I464" s="6">
        <v>0.70186335403726707</v>
      </c>
      <c r="J464" s="12">
        <f t="shared" si="23"/>
        <v>256</v>
      </c>
      <c r="K464" s="1">
        <v>135</v>
      </c>
      <c r="L464" s="1">
        <v>175</v>
      </c>
      <c r="M464" s="6">
        <v>0.77142857142857146</v>
      </c>
      <c r="N464" s="1">
        <v>130</v>
      </c>
      <c r="O464" s="1">
        <v>175</v>
      </c>
      <c r="P464" s="6">
        <v>0.74285714285714288</v>
      </c>
      <c r="Q464" s="1">
        <v>116</v>
      </c>
      <c r="R464" s="1">
        <v>174</v>
      </c>
      <c r="S464" s="6">
        <v>0.66666666666666663</v>
      </c>
      <c r="BD464" s="1">
        <v>265</v>
      </c>
      <c r="BE464" s="1">
        <v>337</v>
      </c>
      <c r="BF464" s="6">
        <v>0.78635014836795247</v>
      </c>
      <c r="BG464" s="1">
        <v>251</v>
      </c>
      <c r="BH464" s="1">
        <v>337</v>
      </c>
      <c r="BI464" s="6">
        <v>0.74480712166172103</v>
      </c>
      <c r="BJ464" s="1">
        <v>229</v>
      </c>
      <c r="BK464" s="1">
        <v>335</v>
      </c>
      <c r="BL464" s="6">
        <v>0.68358208955223876</v>
      </c>
    </row>
    <row r="465" spans="1:64" hidden="1" x14ac:dyDescent="0.2">
      <c r="A465" s="2" t="s">
        <v>161</v>
      </c>
      <c r="B465" s="2" t="s">
        <v>162</v>
      </c>
      <c r="C465" s="2" t="s">
        <v>1639</v>
      </c>
      <c r="D465" s="2" t="s">
        <v>1640</v>
      </c>
      <c r="E465" s="2" t="str">
        <f t="shared" si="21"/>
        <v>zzzz</v>
      </c>
      <c r="F465" s="2">
        <f>IFERROR(VLOOKUP(C465,'[1]2017'!$C$2:$N$1876,11,FALSE),"")</f>
        <v>204</v>
      </c>
      <c r="G465" s="2">
        <f>IFERROR(VLOOKUP(C465,'[1]2017'!$C$2:$N$1876,12,FALSE),"")</f>
        <v>737</v>
      </c>
      <c r="H465" s="2">
        <f t="shared" si="22"/>
        <v>0.27679782903663502</v>
      </c>
      <c r="J465" s="12">
        <f t="shared" si="23"/>
        <v>1215</v>
      </c>
      <c r="T465" s="1">
        <v>250</v>
      </c>
      <c r="U465" s="1">
        <v>344</v>
      </c>
      <c r="V465" s="6">
        <v>0.72674418604651159</v>
      </c>
      <c r="W465" s="1">
        <v>259</v>
      </c>
      <c r="X465" s="1">
        <v>344</v>
      </c>
      <c r="Y465" s="6">
        <v>0.75290697674418605</v>
      </c>
      <c r="Z465" s="1">
        <v>224</v>
      </c>
      <c r="AA465" s="1">
        <v>344</v>
      </c>
      <c r="AB465" s="6">
        <v>0.65116279069767447</v>
      </c>
      <c r="AC465" s="1">
        <v>294</v>
      </c>
      <c r="AD465" s="1">
        <v>379</v>
      </c>
      <c r="AE465" s="6">
        <v>0.77572559366754612</v>
      </c>
      <c r="AF465" s="1">
        <v>256</v>
      </c>
      <c r="AG465" s="1">
        <v>380</v>
      </c>
      <c r="AH465" s="6">
        <v>0.67368421052631577</v>
      </c>
      <c r="AI465" s="1">
        <v>240</v>
      </c>
      <c r="AJ465" s="1">
        <v>379</v>
      </c>
      <c r="AK465" s="6">
        <v>0.63324538258575203</v>
      </c>
      <c r="BD465" s="1">
        <v>544</v>
      </c>
      <c r="BE465" s="1">
        <v>723</v>
      </c>
      <c r="BF465" s="6">
        <v>0.75242047026279391</v>
      </c>
      <c r="BG465" s="1">
        <v>515</v>
      </c>
      <c r="BH465" s="1">
        <v>724</v>
      </c>
      <c r="BI465" s="6">
        <v>0.71132596685082872</v>
      </c>
      <c r="BJ465" s="1">
        <v>464</v>
      </c>
      <c r="BK465" s="1">
        <v>723</v>
      </c>
      <c r="BL465" s="6">
        <v>0.64177040110650074</v>
      </c>
    </row>
    <row r="466" spans="1:64" hidden="1" x14ac:dyDescent="0.2">
      <c r="A466" s="2" t="s">
        <v>161</v>
      </c>
      <c r="B466" s="2" t="s">
        <v>162</v>
      </c>
      <c r="C466" s="2" t="s">
        <v>1641</v>
      </c>
      <c r="D466" s="2" t="s">
        <v>1642</v>
      </c>
      <c r="E466" s="2" t="str">
        <f t="shared" si="21"/>
        <v>zzzz</v>
      </c>
      <c r="F466" s="2">
        <f>IFERROR(VLOOKUP(C466,'[1]2017'!$C$2:$N$1876,11,FALSE),"")</f>
        <v>213</v>
      </c>
      <c r="G466" s="2">
        <f>IFERROR(VLOOKUP(C466,'[1]2017'!$C$2:$N$1876,12,FALSE),"")</f>
        <v>719</v>
      </c>
      <c r="H466" s="2">
        <f t="shared" si="22"/>
        <v>0.29624478442280944</v>
      </c>
      <c r="J466" s="12">
        <f t="shared" si="23"/>
        <v>1215</v>
      </c>
      <c r="N466" s="1" t="s">
        <v>734</v>
      </c>
      <c r="O466" s="1" t="s">
        <v>734</v>
      </c>
      <c r="P466" s="6" t="s">
        <v>734</v>
      </c>
      <c r="T466" s="1">
        <v>230</v>
      </c>
      <c r="U466" s="1">
        <v>342</v>
      </c>
      <c r="V466" s="6">
        <v>0.67251461988304095</v>
      </c>
      <c r="W466" s="1">
        <v>249</v>
      </c>
      <c r="X466" s="1">
        <v>347</v>
      </c>
      <c r="Y466" s="6">
        <v>0.71757925072046114</v>
      </c>
      <c r="Z466" s="1">
        <v>204</v>
      </c>
      <c r="AA466" s="1">
        <v>342</v>
      </c>
      <c r="AB466" s="6">
        <v>0.59649122807017541</v>
      </c>
      <c r="AC466" s="1">
        <v>270</v>
      </c>
      <c r="AD466" s="1">
        <v>358</v>
      </c>
      <c r="AE466" s="6">
        <v>0.75418994413407825</v>
      </c>
      <c r="AF466" s="1">
        <v>265</v>
      </c>
      <c r="AG466" s="1">
        <v>360</v>
      </c>
      <c r="AH466" s="6">
        <v>0.73611111111111116</v>
      </c>
      <c r="AI466" s="1">
        <v>237</v>
      </c>
      <c r="AJ466" s="1">
        <v>358</v>
      </c>
      <c r="AK466" s="6">
        <v>0.66201117318435754</v>
      </c>
      <c r="BD466" s="1">
        <v>500</v>
      </c>
      <c r="BE466" s="1">
        <v>700</v>
      </c>
      <c r="BF466" s="6">
        <v>0.7142857142857143</v>
      </c>
      <c r="BG466" s="1">
        <v>514</v>
      </c>
      <c r="BH466" s="1">
        <v>708</v>
      </c>
      <c r="BI466" s="6">
        <v>0.72598870056497178</v>
      </c>
      <c r="BJ466" s="1">
        <v>441</v>
      </c>
      <c r="BK466" s="1">
        <v>700</v>
      </c>
      <c r="BL466" s="6">
        <v>0.63</v>
      </c>
    </row>
    <row r="467" spans="1:64" hidden="1" x14ac:dyDescent="0.2">
      <c r="A467" s="2" t="s">
        <v>161</v>
      </c>
      <c r="B467" s="2" t="s">
        <v>162</v>
      </c>
      <c r="C467" s="2" t="s">
        <v>1643</v>
      </c>
      <c r="D467" s="2" t="s">
        <v>1644</v>
      </c>
      <c r="E467" s="2" t="str">
        <f t="shared" si="21"/>
        <v>zzzz</v>
      </c>
      <c r="F467" s="2">
        <f>IFERROR(VLOOKUP(C467,'[1]2017'!$C$2:$N$1876,11,FALSE),"")</f>
        <v>235</v>
      </c>
      <c r="G467" s="2">
        <f>IFERROR(VLOOKUP(C467,'[1]2017'!$C$2:$N$1876,12,FALSE),"")</f>
        <v>796</v>
      </c>
      <c r="H467" s="2">
        <f t="shared" si="22"/>
        <v>0.29522613065326631</v>
      </c>
      <c r="J467" s="12">
        <f t="shared" si="23"/>
        <v>1215</v>
      </c>
      <c r="AL467" s="1">
        <v>268</v>
      </c>
      <c r="AM467" s="1">
        <v>407</v>
      </c>
      <c r="AN467" s="6">
        <v>0.65847665847665848</v>
      </c>
      <c r="AO467" s="1">
        <v>214</v>
      </c>
      <c r="AP467" s="1">
        <v>410</v>
      </c>
      <c r="AQ467" s="6">
        <v>0.52195121951219514</v>
      </c>
      <c r="AR467" s="1">
        <v>195</v>
      </c>
      <c r="AS467" s="1">
        <v>407</v>
      </c>
      <c r="AT467" s="6">
        <v>0.47911547911547914</v>
      </c>
      <c r="AU467" s="1">
        <v>253</v>
      </c>
      <c r="AV467" s="1">
        <v>377</v>
      </c>
      <c r="AW467" s="6">
        <v>0.67108753315649872</v>
      </c>
      <c r="AX467" s="1">
        <v>216</v>
      </c>
      <c r="AY467" s="1">
        <v>379</v>
      </c>
      <c r="AZ467" s="6">
        <v>0.56992084432717682</v>
      </c>
      <c r="BA467" s="1">
        <v>193</v>
      </c>
      <c r="BB467" s="1">
        <v>375</v>
      </c>
      <c r="BC467" s="6">
        <v>0.51466666666666672</v>
      </c>
      <c r="BD467" s="1">
        <v>521</v>
      </c>
      <c r="BE467" s="1">
        <v>784</v>
      </c>
      <c r="BF467" s="6">
        <v>0.66454081632653061</v>
      </c>
      <c r="BG467" s="1">
        <v>430</v>
      </c>
      <c r="BH467" s="1">
        <v>789</v>
      </c>
      <c r="BI467" s="6">
        <v>0.54499366286438533</v>
      </c>
      <c r="BJ467" s="1">
        <v>388</v>
      </c>
      <c r="BK467" s="1">
        <v>782</v>
      </c>
      <c r="BL467" s="6">
        <v>0.49616368286445012</v>
      </c>
    </row>
    <row r="468" spans="1:64" x14ac:dyDescent="0.2">
      <c r="A468" s="2" t="s">
        <v>161</v>
      </c>
      <c r="B468" s="2" t="s">
        <v>162</v>
      </c>
      <c r="C468" s="2" t="s">
        <v>1645</v>
      </c>
      <c r="D468" s="2" t="s">
        <v>1036</v>
      </c>
      <c r="E468" s="2" t="str">
        <f t="shared" si="21"/>
        <v>Maple Elementary School</v>
      </c>
      <c r="F468" s="2">
        <f>IFERROR(VLOOKUP(C468,'[1]2017'!$C$2:$N$1876,11,FALSE),"")</f>
        <v>88</v>
      </c>
      <c r="G468" s="2">
        <f>IFERROR(VLOOKUP(C468,'[1]2017'!$C$2:$N$1876,12,FALSE),"")</f>
        <v>257</v>
      </c>
      <c r="H468" s="2">
        <f t="shared" si="22"/>
        <v>0.34241245136186771</v>
      </c>
      <c r="I468" s="6">
        <v>0.76923076923076927</v>
      </c>
      <c r="J468" s="12">
        <f t="shared" si="23"/>
        <v>150</v>
      </c>
      <c r="K468" s="1">
        <v>50</v>
      </c>
      <c r="L468" s="1">
        <v>57</v>
      </c>
      <c r="M468" s="6">
        <v>0.8771929824561403</v>
      </c>
      <c r="N468" s="1">
        <v>52</v>
      </c>
      <c r="O468" s="1">
        <v>57</v>
      </c>
      <c r="P468" s="6">
        <v>0.91228070175438591</v>
      </c>
      <c r="Q468" s="1">
        <v>48</v>
      </c>
      <c r="R468" s="1">
        <v>57</v>
      </c>
      <c r="S468" s="6">
        <v>0.84210526315789469</v>
      </c>
      <c r="BD468" s="1">
        <v>83</v>
      </c>
      <c r="BE468" s="1">
        <v>96</v>
      </c>
      <c r="BF468" s="6">
        <v>0.86458333333333337</v>
      </c>
      <c r="BG468" s="1">
        <v>84</v>
      </c>
      <c r="BH468" s="1">
        <v>97</v>
      </c>
      <c r="BI468" s="6">
        <v>0.865979381443299</v>
      </c>
      <c r="BJ468" s="1">
        <v>78</v>
      </c>
      <c r="BK468" s="1">
        <v>96</v>
      </c>
      <c r="BL468" s="6">
        <v>0.8125</v>
      </c>
    </row>
    <row r="469" spans="1:64" x14ac:dyDescent="0.2">
      <c r="A469" s="2" t="s">
        <v>161</v>
      </c>
      <c r="B469" s="2" t="s">
        <v>162</v>
      </c>
      <c r="C469" s="2" t="s">
        <v>1646</v>
      </c>
      <c r="D469" s="2" t="s">
        <v>1647</v>
      </c>
      <c r="E469" s="2" t="str">
        <f t="shared" si="21"/>
        <v>White Oak Elementary School</v>
      </c>
      <c r="F469" s="2">
        <f>IFERROR(VLOOKUP(C469,'[1]2017'!$C$2:$N$1876,11,FALSE),"")</f>
        <v>128</v>
      </c>
      <c r="G469" s="2">
        <f>IFERROR(VLOOKUP(C469,'[1]2017'!$C$2:$N$1876,12,FALSE),"")</f>
        <v>360</v>
      </c>
      <c r="H469" s="2">
        <f t="shared" si="22"/>
        <v>0.35555555555555557</v>
      </c>
      <c r="I469" s="6">
        <v>0.6470588235294118</v>
      </c>
      <c r="J469" s="12">
        <f t="shared" si="23"/>
        <v>370</v>
      </c>
      <c r="K469" s="1">
        <v>38</v>
      </c>
      <c r="L469" s="1">
        <v>49</v>
      </c>
      <c r="M469" s="6">
        <v>0.77551020408163263</v>
      </c>
      <c r="N469" s="1">
        <v>37</v>
      </c>
      <c r="O469" s="1">
        <v>49</v>
      </c>
      <c r="P469" s="6">
        <v>0.75510204081632648</v>
      </c>
      <c r="Q469" s="1">
        <v>34</v>
      </c>
      <c r="R469" s="1">
        <v>49</v>
      </c>
      <c r="S469" s="6">
        <v>0.69387755102040816</v>
      </c>
      <c r="BD469" s="1">
        <v>87</v>
      </c>
      <c r="BE469" s="1">
        <v>117</v>
      </c>
      <c r="BF469" s="6">
        <v>0.74358974358974361</v>
      </c>
      <c r="BG469" s="1">
        <v>87</v>
      </c>
      <c r="BH469" s="1">
        <v>118</v>
      </c>
      <c r="BI469" s="6">
        <v>0.73728813559322037</v>
      </c>
      <c r="BJ469" s="1">
        <v>78</v>
      </c>
      <c r="BK469" s="1">
        <v>117</v>
      </c>
      <c r="BL469" s="6">
        <v>0.66666666666666663</v>
      </c>
    </row>
    <row r="470" spans="1:64" x14ac:dyDescent="0.2">
      <c r="A470" s="2" t="s">
        <v>161</v>
      </c>
      <c r="B470" s="2" t="s">
        <v>162</v>
      </c>
      <c r="C470" s="2" t="s">
        <v>115</v>
      </c>
      <c r="D470" s="2" t="s">
        <v>1648</v>
      </c>
      <c r="E470" s="2" t="str">
        <f t="shared" si="21"/>
        <v>Sycamore Elementary School</v>
      </c>
      <c r="F470" s="2">
        <f>IFERROR(VLOOKUP(C470,'[1]2017'!$C$2:$N$1876,11,FALSE),"")</f>
        <v>132</v>
      </c>
      <c r="G470" s="2">
        <f>IFERROR(VLOOKUP(C470,'[1]2017'!$C$2:$N$1876,12,FALSE),"")</f>
        <v>494</v>
      </c>
      <c r="H470" s="2">
        <f t="shared" si="22"/>
        <v>0.26720647773279355</v>
      </c>
      <c r="I470" s="6">
        <v>0.70873786407766992</v>
      </c>
      <c r="J470" s="12">
        <f t="shared" si="23"/>
        <v>238</v>
      </c>
      <c r="K470" s="1">
        <v>78</v>
      </c>
      <c r="L470" s="1">
        <v>94</v>
      </c>
      <c r="M470" s="6">
        <v>0.82978723404255317</v>
      </c>
      <c r="N470" s="1">
        <v>83</v>
      </c>
      <c r="O470" s="1">
        <v>93</v>
      </c>
      <c r="P470" s="6">
        <v>0.89247311827956988</v>
      </c>
      <c r="Q470" s="1">
        <v>73</v>
      </c>
      <c r="R470" s="1">
        <v>93</v>
      </c>
      <c r="S470" s="6">
        <v>0.78494623655913975</v>
      </c>
      <c r="BD470" s="1">
        <v>158</v>
      </c>
      <c r="BE470" s="1">
        <v>197</v>
      </c>
      <c r="BF470" s="6">
        <v>0.80203045685279184</v>
      </c>
      <c r="BG470" s="1">
        <v>165</v>
      </c>
      <c r="BH470" s="1">
        <v>196</v>
      </c>
      <c r="BI470" s="6">
        <v>0.84183673469387754</v>
      </c>
      <c r="BJ470" s="1">
        <v>146</v>
      </c>
      <c r="BK470" s="1">
        <v>196</v>
      </c>
      <c r="BL470" s="6">
        <v>0.74489795918367352</v>
      </c>
    </row>
    <row r="471" spans="1:64" hidden="1" x14ac:dyDescent="0.2">
      <c r="A471" s="2" t="s">
        <v>161</v>
      </c>
      <c r="B471" s="2" t="s">
        <v>162</v>
      </c>
      <c r="C471" s="2" t="s">
        <v>1649</v>
      </c>
      <c r="D471" s="2" t="s">
        <v>1650</v>
      </c>
      <c r="E471" s="2" t="str">
        <f t="shared" si="21"/>
        <v>zzzz</v>
      </c>
      <c r="F471" s="2">
        <f>IFERROR(VLOOKUP(C471,'[1]2017'!$C$2:$N$1876,11,FALSE),"")</f>
        <v>206</v>
      </c>
      <c r="G471" s="2">
        <f>IFERROR(VLOOKUP(C471,'[1]2017'!$C$2:$N$1876,12,FALSE),"")</f>
        <v>751</v>
      </c>
      <c r="H471" s="2">
        <f t="shared" si="22"/>
        <v>0.27430093209054596</v>
      </c>
      <c r="J471" s="12">
        <f t="shared" si="23"/>
        <v>1215</v>
      </c>
      <c r="AL471" s="1">
        <v>250</v>
      </c>
      <c r="AM471" s="1">
        <v>358</v>
      </c>
      <c r="AN471" s="6">
        <v>0.6983240223463687</v>
      </c>
      <c r="AO471" s="1">
        <v>209</v>
      </c>
      <c r="AP471" s="1">
        <v>365</v>
      </c>
      <c r="AQ471" s="6">
        <v>0.57260273972602738</v>
      </c>
      <c r="AR471" s="1">
        <v>190</v>
      </c>
      <c r="AS471" s="1">
        <v>358</v>
      </c>
      <c r="AT471" s="6">
        <v>0.53072625698324027</v>
      </c>
      <c r="AU471" s="1">
        <v>261</v>
      </c>
      <c r="AV471" s="1">
        <v>377</v>
      </c>
      <c r="AW471" s="6">
        <v>0.69230769230769229</v>
      </c>
      <c r="AX471" s="1">
        <v>266</v>
      </c>
      <c r="AY471" s="1">
        <v>377</v>
      </c>
      <c r="AZ471" s="6">
        <v>0.70557029177718833</v>
      </c>
      <c r="BA471" s="1">
        <v>226</v>
      </c>
      <c r="BB471" s="1">
        <v>374</v>
      </c>
      <c r="BC471" s="6">
        <v>0.60427807486631013</v>
      </c>
      <c r="BD471" s="1">
        <v>511</v>
      </c>
      <c r="BE471" s="1">
        <v>735</v>
      </c>
      <c r="BF471" s="6">
        <v>0.69523809523809521</v>
      </c>
      <c r="BG471" s="1">
        <v>475</v>
      </c>
      <c r="BH471" s="1">
        <v>742</v>
      </c>
      <c r="BI471" s="6">
        <v>0.64016172506738545</v>
      </c>
      <c r="BJ471" s="1">
        <v>416</v>
      </c>
      <c r="BK471" s="1">
        <v>732</v>
      </c>
      <c r="BL471" s="6">
        <v>0.56830601092896171</v>
      </c>
    </row>
    <row r="472" spans="1:64" x14ac:dyDescent="0.2">
      <c r="A472" s="2" t="s">
        <v>161</v>
      </c>
      <c r="B472" s="2" t="s">
        <v>162</v>
      </c>
      <c r="C472" s="2" t="s">
        <v>1651</v>
      </c>
      <c r="D472" s="2" t="s">
        <v>1652</v>
      </c>
      <c r="E472" s="2" t="str">
        <f t="shared" si="21"/>
        <v>Cedar Elementary School</v>
      </c>
      <c r="F472" s="2">
        <f>IFERROR(VLOOKUP(C472,'[1]2017'!$C$2:$N$1876,11,FALSE),"")</f>
        <v>207</v>
      </c>
      <c r="G472" s="2">
        <f>IFERROR(VLOOKUP(C472,'[1]2017'!$C$2:$N$1876,12,FALSE),"")</f>
        <v>717</v>
      </c>
      <c r="H472" s="2">
        <f t="shared" si="22"/>
        <v>0.28870292887029286</v>
      </c>
      <c r="I472" s="6">
        <v>0.59285714285714286</v>
      </c>
      <c r="J472" s="12">
        <f t="shared" si="23"/>
        <v>491</v>
      </c>
      <c r="K472" s="1">
        <v>109</v>
      </c>
      <c r="L472" s="1">
        <v>139</v>
      </c>
      <c r="M472" s="6">
        <v>0.78417266187050361</v>
      </c>
      <c r="N472" s="1">
        <v>112</v>
      </c>
      <c r="O472" s="1">
        <v>140</v>
      </c>
      <c r="P472" s="6">
        <v>0.8</v>
      </c>
      <c r="Q472" s="1">
        <v>103</v>
      </c>
      <c r="R472" s="1">
        <v>139</v>
      </c>
      <c r="S472" s="6">
        <v>0.74100719424460426</v>
      </c>
      <c r="BD472" s="1">
        <v>207</v>
      </c>
      <c r="BE472" s="1">
        <v>279</v>
      </c>
      <c r="BF472" s="6">
        <v>0.74193548387096775</v>
      </c>
      <c r="BG472" s="1">
        <v>203</v>
      </c>
      <c r="BH472" s="1">
        <v>280</v>
      </c>
      <c r="BI472" s="6">
        <v>0.72499999999999998</v>
      </c>
      <c r="BJ472" s="1">
        <v>186</v>
      </c>
      <c r="BK472" s="1">
        <v>279</v>
      </c>
      <c r="BL472" s="6">
        <v>0.66666666666666663</v>
      </c>
    </row>
    <row r="473" spans="1:64" x14ac:dyDescent="0.2">
      <c r="A473" s="2" t="s">
        <v>161</v>
      </c>
      <c r="B473" s="2" t="s">
        <v>162</v>
      </c>
      <c r="C473" s="2" t="s">
        <v>1653</v>
      </c>
      <c r="D473" s="2" t="s">
        <v>1654</v>
      </c>
      <c r="E473" s="2" t="str">
        <f t="shared" si="21"/>
        <v>Pine Tree Elementary School</v>
      </c>
      <c r="F473" s="2">
        <f>IFERROR(VLOOKUP(C473,'[1]2017'!$C$2:$N$1876,11,FALSE),"")</f>
        <v>125</v>
      </c>
      <c r="G473" s="2">
        <f>IFERROR(VLOOKUP(C473,'[1]2017'!$C$2:$N$1876,12,FALSE),"")</f>
        <v>350</v>
      </c>
      <c r="H473" s="2">
        <f t="shared" si="22"/>
        <v>0.35714285714285715</v>
      </c>
      <c r="I473" s="6">
        <v>0.73770491803278693</v>
      </c>
      <c r="J473" s="12">
        <f t="shared" si="23"/>
        <v>196</v>
      </c>
      <c r="K473" s="1">
        <v>70</v>
      </c>
      <c r="L473" s="1">
        <v>83</v>
      </c>
      <c r="M473" s="6">
        <v>0.84337349397590367</v>
      </c>
      <c r="N473" s="1">
        <v>71</v>
      </c>
      <c r="O473" s="1">
        <v>83</v>
      </c>
      <c r="P473" s="6">
        <v>0.85542168674698793</v>
      </c>
      <c r="Q473" s="1">
        <v>63</v>
      </c>
      <c r="R473" s="1">
        <v>83</v>
      </c>
      <c r="S473" s="6">
        <v>0.75903614457831325</v>
      </c>
      <c r="BD473" s="1">
        <v>124</v>
      </c>
      <c r="BE473" s="1">
        <v>144</v>
      </c>
      <c r="BF473" s="6">
        <v>0.86111111111111116</v>
      </c>
      <c r="BG473" s="1">
        <v>118</v>
      </c>
      <c r="BH473" s="1">
        <v>146</v>
      </c>
      <c r="BI473" s="6">
        <v>0.80821917808219179</v>
      </c>
      <c r="BJ473" s="1">
        <v>108</v>
      </c>
      <c r="BK473" s="1">
        <v>144</v>
      </c>
      <c r="BL473" s="6">
        <v>0.75</v>
      </c>
    </row>
    <row r="474" spans="1:64" x14ac:dyDescent="0.2">
      <c r="A474" s="2" t="s">
        <v>161</v>
      </c>
      <c r="B474" s="2" t="s">
        <v>162</v>
      </c>
      <c r="C474" s="2" t="s">
        <v>1655</v>
      </c>
      <c r="D474" s="2" t="s">
        <v>1656</v>
      </c>
      <c r="E474" s="2" t="str">
        <f t="shared" si="21"/>
        <v>Hickory Elementary School</v>
      </c>
      <c r="F474" s="2">
        <f>IFERROR(VLOOKUP(C474,'[1]2017'!$C$2:$N$1876,11,FALSE),"")</f>
        <v>128</v>
      </c>
      <c r="G474" s="2">
        <f>IFERROR(VLOOKUP(C474,'[1]2017'!$C$2:$N$1876,12,FALSE),"")</f>
        <v>520</v>
      </c>
      <c r="H474" s="2">
        <f t="shared" si="22"/>
        <v>0.24615384615384617</v>
      </c>
      <c r="I474" s="6">
        <v>0.717741935483871</v>
      </c>
      <c r="J474" s="12">
        <f t="shared" si="23"/>
        <v>228</v>
      </c>
      <c r="K474" s="1">
        <v>92</v>
      </c>
      <c r="L474" s="1">
        <v>116</v>
      </c>
      <c r="M474" s="6">
        <v>0.7931034482758621</v>
      </c>
      <c r="N474" s="1">
        <v>92</v>
      </c>
      <c r="O474" s="1">
        <v>116</v>
      </c>
      <c r="P474" s="6">
        <v>0.7931034482758621</v>
      </c>
      <c r="Q474" s="1">
        <v>85</v>
      </c>
      <c r="R474" s="1">
        <v>116</v>
      </c>
      <c r="S474" s="6">
        <v>0.73275862068965514</v>
      </c>
      <c r="BD474" s="1">
        <v>193</v>
      </c>
      <c r="BE474" s="1">
        <v>240</v>
      </c>
      <c r="BF474" s="6">
        <v>0.8041666666666667</v>
      </c>
      <c r="BG474" s="1">
        <v>185</v>
      </c>
      <c r="BH474" s="1">
        <v>240</v>
      </c>
      <c r="BI474" s="6">
        <v>0.77083333333333337</v>
      </c>
      <c r="BJ474" s="1">
        <v>174</v>
      </c>
      <c r="BK474" s="1">
        <v>240</v>
      </c>
      <c r="BL474" s="6">
        <v>0.72499999999999998</v>
      </c>
    </row>
    <row r="475" spans="1:64" hidden="1" x14ac:dyDescent="0.2">
      <c r="A475" s="2" t="s">
        <v>163</v>
      </c>
      <c r="B475" s="2" t="s">
        <v>164</v>
      </c>
      <c r="C475" s="2" t="s">
        <v>1657</v>
      </c>
      <c r="D475" s="2" t="s">
        <v>1658</v>
      </c>
      <c r="E475" s="2" t="str">
        <f t="shared" si="21"/>
        <v>zzzz</v>
      </c>
      <c r="F475" s="2">
        <f>IFERROR(VLOOKUP(C475,'[1]2017'!$C$2:$N$1876,11,FALSE),"")</f>
        <v>198</v>
      </c>
      <c r="G475" s="2">
        <f>IFERROR(VLOOKUP(C475,'[1]2017'!$C$2:$N$1876,12,FALSE),"")</f>
        <v>741</v>
      </c>
      <c r="H475" s="2">
        <f t="shared" si="22"/>
        <v>0.26720647773279355</v>
      </c>
      <c r="J475" s="12">
        <f t="shared" si="23"/>
        <v>1215</v>
      </c>
      <c r="T475" s="1">
        <v>132</v>
      </c>
      <c r="U475" s="1">
        <v>181</v>
      </c>
      <c r="V475" s="6">
        <v>0.72928176795580113</v>
      </c>
      <c r="W475" s="1">
        <v>136</v>
      </c>
      <c r="X475" s="1">
        <v>181</v>
      </c>
      <c r="Y475" s="6">
        <v>0.75138121546961323</v>
      </c>
      <c r="Z475" s="1">
        <v>120</v>
      </c>
      <c r="AA475" s="1">
        <v>181</v>
      </c>
      <c r="AB475" s="6">
        <v>0.66298342541436461</v>
      </c>
      <c r="AC475" s="1">
        <v>141</v>
      </c>
      <c r="AD475" s="1">
        <v>178</v>
      </c>
      <c r="AE475" s="6">
        <v>0.7921348314606742</v>
      </c>
      <c r="AF475" s="1">
        <v>130</v>
      </c>
      <c r="AG475" s="1">
        <v>178</v>
      </c>
      <c r="AH475" s="6">
        <v>0.7303370786516854</v>
      </c>
      <c r="AI475" s="1">
        <v>122</v>
      </c>
      <c r="AJ475" s="1">
        <v>178</v>
      </c>
      <c r="AK475" s="6">
        <v>0.6853932584269663</v>
      </c>
      <c r="AL475" s="1">
        <v>143</v>
      </c>
      <c r="AM475" s="1">
        <v>185</v>
      </c>
      <c r="AN475" s="6">
        <v>0.77297297297297296</v>
      </c>
      <c r="AO475" s="1">
        <v>117</v>
      </c>
      <c r="AP475" s="1">
        <v>184</v>
      </c>
      <c r="AQ475" s="6">
        <v>0.63586956521739135</v>
      </c>
      <c r="AR475" s="1">
        <v>107</v>
      </c>
      <c r="AS475" s="1">
        <v>184</v>
      </c>
      <c r="AT475" s="6">
        <v>0.58152173913043481</v>
      </c>
      <c r="AU475" s="1">
        <v>139</v>
      </c>
      <c r="AV475" s="1">
        <v>181</v>
      </c>
      <c r="AW475" s="6">
        <v>0.76795580110497241</v>
      </c>
      <c r="AX475" s="1">
        <v>141</v>
      </c>
      <c r="AY475" s="1">
        <v>181</v>
      </c>
      <c r="AZ475" s="6">
        <v>0.77900552486187846</v>
      </c>
      <c r="BA475" s="1">
        <v>122</v>
      </c>
      <c r="BB475" s="1">
        <v>181</v>
      </c>
      <c r="BC475" s="6">
        <v>0.67403314917127077</v>
      </c>
      <c r="BD475" s="1">
        <v>555</v>
      </c>
      <c r="BE475" s="1">
        <v>725</v>
      </c>
      <c r="BF475" s="6">
        <v>0.76551724137931032</v>
      </c>
      <c r="BG475" s="1">
        <v>524</v>
      </c>
      <c r="BH475" s="1">
        <v>724</v>
      </c>
      <c r="BI475" s="6">
        <v>0.72375690607734811</v>
      </c>
      <c r="BJ475" s="1">
        <v>471</v>
      </c>
      <c r="BK475" s="1">
        <v>724</v>
      </c>
      <c r="BL475" s="6">
        <v>0.65055248618784534</v>
      </c>
    </row>
    <row r="476" spans="1:64" x14ac:dyDescent="0.2">
      <c r="A476" s="2" t="s">
        <v>163</v>
      </c>
      <c r="B476" s="2" t="s">
        <v>164</v>
      </c>
      <c r="C476" s="2" t="s">
        <v>1659</v>
      </c>
      <c r="D476" s="2" t="s">
        <v>1660</v>
      </c>
      <c r="E476" s="2" t="str">
        <f t="shared" si="21"/>
        <v>South Elementary School</v>
      </c>
      <c r="F476" s="2">
        <f>IFERROR(VLOOKUP(C476,'[1]2017'!$C$2:$N$1876,11,FALSE),"")</f>
        <v>113</v>
      </c>
      <c r="G476" s="2">
        <f>IFERROR(VLOOKUP(C476,'[1]2017'!$C$2:$N$1876,12,FALSE),"")</f>
        <v>373</v>
      </c>
      <c r="H476" s="2">
        <f t="shared" si="22"/>
        <v>0.30294906166219837</v>
      </c>
      <c r="I476" s="6">
        <v>0.69841269841269837</v>
      </c>
      <c r="J476" s="12">
        <f t="shared" si="23"/>
        <v>267</v>
      </c>
      <c r="K476" s="1">
        <v>161</v>
      </c>
      <c r="L476" s="1">
        <v>186</v>
      </c>
      <c r="M476" s="6">
        <v>0.86559139784946237</v>
      </c>
      <c r="N476" s="1">
        <v>145</v>
      </c>
      <c r="O476" s="1">
        <v>186</v>
      </c>
      <c r="P476" s="6">
        <v>0.77956989247311825</v>
      </c>
      <c r="Q476" s="1">
        <v>140</v>
      </c>
      <c r="R476" s="1">
        <v>186</v>
      </c>
      <c r="S476" s="6">
        <v>0.75268817204301075</v>
      </c>
      <c r="BD476" s="1">
        <v>314</v>
      </c>
      <c r="BE476" s="1">
        <v>375</v>
      </c>
      <c r="BF476" s="6">
        <v>0.83733333333333337</v>
      </c>
      <c r="BG476" s="1">
        <v>291</v>
      </c>
      <c r="BH476" s="1">
        <v>375</v>
      </c>
      <c r="BI476" s="6">
        <v>0.77600000000000002</v>
      </c>
      <c r="BJ476" s="1">
        <v>272</v>
      </c>
      <c r="BK476" s="1">
        <v>375</v>
      </c>
      <c r="BL476" s="6">
        <v>0.72533333333333339</v>
      </c>
    </row>
    <row r="477" spans="1:64" x14ac:dyDescent="0.2">
      <c r="A477" s="2" t="s">
        <v>165</v>
      </c>
      <c r="B477" s="2" t="s">
        <v>628</v>
      </c>
      <c r="C477" s="2" t="s">
        <v>1661</v>
      </c>
      <c r="D477" s="2" t="s">
        <v>1662</v>
      </c>
      <c r="E477" s="2" t="str">
        <f t="shared" si="21"/>
        <v>Clarks Creek Elementary</v>
      </c>
      <c r="F477" s="2">
        <f>IFERROR(VLOOKUP(C477,'[1]2017'!$C$2:$N$1876,11,FALSE),"")</f>
        <v>234</v>
      </c>
      <c r="G477" s="2">
        <f>IFERROR(VLOOKUP(C477,'[1]2017'!$C$2:$N$1876,12,FALSE),"")</f>
        <v>859</v>
      </c>
      <c r="H477" s="2">
        <f t="shared" si="22"/>
        <v>0.27240977881257278</v>
      </c>
      <c r="I477" s="6">
        <v>0.73758865248226946</v>
      </c>
      <c r="J477" s="12">
        <f t="shared" si="23"/>
        <v>199</v>
      </c>
      <c r="K477" s="1">
        <v>140</v>
      </c>
      <c r="L477" s="1">
        <v>155</v>
      </c>
      <c r="M477" s="6">
        <v>0.90322580645161288</v>
      </c>
      <c r="N477" s="1">
        <v>126</v>
      </c>
      <c r="O477" s="1">
        <v>155</v>
      </c>
      <c r="P477" s="6">
        <v>0.81290322580645158</v>
      </c>
      <c r="Q477" s="1">
        <v>121</v>
      </c>
      <c r="R477" s="1">
        <v>155</v>
      </c>
      <c r="S477" s="6">
        <v>0.78064516129032258</v>
      </c>
      <c r="T477" s="1">
        <v>103</v>
      </c>
      <c r="U477" s="1">
        <v>131</v>
      </c>
      <c r="V477" s="6">
        <v>0.7862595419847328</v>
      </c>
      <c r="W477" s="1">
        <v>110</v>
      </c>
      <c r="X477" s="1">
        <v>133</v>
      </c>
      <c r="Y477" s="6">
        <v>0.82706766917293228</v>
      </c>
      <c r="Z477" s="1">
        <v>94</v>
      </c>
      <c r="AA477" s="1">
        <v>130</v>
      </c>
      <c r="AB477" s="6">
        <v>0.72307692307692306</v>
      </c>
      <c r="BD477" s="1">
        <v>376</v>
      </c>
      <c r="BE477" s="1">
        <v>427</v>
      </c>
      <c r="BF477" s="6">
        <v>0.88056206088992972</v>
      </c>
      <c r="BG477" s="1">
        <v>342</v>
      </c>
      <c r="BH477" s="1">
        <v>430</v>
      </c>
      <c r="BI477" s="6">
        <v>0.79534883720930227</v>
      </c>
      <c r="BJ477" s="1">
        <v>319</v>
      </c>
      <c r="BK477" s="1">
        <v>426</v>
      </c>
      <c r="BL477" s="6">
        <v>0.74882629107981225</v>
      </c>
    </row>
    <row r="478" spans="1:64" hidden="1" x14ac:dyDescent="0.2">
      <c r="A478" s="2" t="s">
        <v>165</v>
      </c>
      <c r="B478" s="2" t="s">
        <v>628</v>
      </c>
      <c r="C478" s="2" t="s">
        <v>1663</v>
      </c>
      <c r="D478" s="2" t="s">
        <v>1664</v>
      </c>
      <c r="E478" s="2" t="str">
        <f t="shared" si="21"/>
        <v>zzzz</v>
      </c>
      <c r="F478" s="2">
        <f>IFERROR(VLOOKUP(C478,'[1]2017'!$C$2:$N$1876,11,FALSE),"")</f>
        <v>315</v>
      </c>
      <c r="G478" s="2">
        <f>IFERROR(VLOOKUP(C478,'[1]2017'!$C$2:$N$1876,12,FALSE),"")</f>
        <v>1264</v>
      </c>
      <c r="H478" s="2">
        <f t="shared" si="22"/>
        <v>0.24920886075949367</v>
      </c>
      <c r="J478" s="12">
        <f t="shared" si="23"/>
        <v>1215</v>
      </c>
      <c r="AC478" s="1">
        <v>382</v>
      </c>
      <c r="AD478" s="1">
        <v>449</v>
      </c>
      <c r="AE478" s="6">
        <v>0.8507795100222717</v>
      </c>
      <c r="AF478" s="1">
        <v>370</v>
      </c>
      <c r="AG478" s="1">
        <v>449</v>
      </c>
      <c r="AH478" s="6">
        <v>0.82405345211581293</v>
      </c>
      <c r="AI478" s="1">
        <v>344</v>
      </c>
      <c r="AJ478" s="1">
        <v>449</v>
      </c>
      <c r="AK478" s="6">
        <v>0.76614699331848557</v>
      </c>
      <c r="AL478" s="1">
        <v>365</v>
      </c>
      <c r="AM478" s="1">
        <v>408</v>
      </c>
      <c r="AN478" s="6">
        <v>0.89460784313725494</v>
      </c>
      <c r="AO478" s="1">
        <v>340</v>
      </c>
      <c r="AP478" s="1">
        <v>408</v>
      </c>
      <c r="AQ478" s="6">
        <v>0.83333333333333337</v>
      </c>
      <c r="AR478" s="1">
        <v>324</v>
      </c>
      <c r="AS478" s="1">
        <v>407</v>
      </c>
      <c r="AT478" s="6">
        <v>0.7960687960687961</v>
      </c>
      <c r="AU478" s="1">
        <v>333</v>
      </c>
      <c r="AV478" s="1">
        <v>396</v>
      </c>
      <c r="AW478" s="6">
        <v>0.84090909090909094</v>
      </c>
      <c r="AX478" s="1">
        <v>341</v>
      </c>
      <c r="AY478" s="1">
        <v>397</v>
      </c>
      <c r="AZ478" s="6">
        <v>0.8589420654911839</v>
      </c>
      <c r="BA478" s="1">
        <v>312</v>
      </c>
      <c r="BB478" s="1">
        <v>396</v>
      </c>
      <c r="BC478" s="6">
        <v>0.78787878787878785</v>
      </c>
      <c r="BD478" s="1">
        <v>1080</v>
      </c>
      <c r="BE478" s="1">
        <v>1253</v>
      </c>
      <c r="BF478" s="6">
        <v>0.86193136472466081</v>
      </c>
      <c r="BG478" s="1">
        <v>1051</v>
      </c>
      <c r="BH478" s="1">
        <v>1254</v>
      </c>
      <c r="BI478" s="6">
        <v>0.8381180223285486</v>
      </c>
      <c r="BJ478" s="1">
        <v>980</v>
      </c>
      <c r="BK478" s="1">
        <v>1252</v>
      </c>
      <c r="BL478" s="6">
        <v>0.78274760383386577</v>
      </c>
    </row>
    <row r="479" spans="1:64" x14ac:dyDescent="0.2">
      <c r="A479" s="2" t="s">
        <v>165</v>
      </c>
      <c r="B479" s="2" t="s">
        <v>628</v>
      </c>
      <c r="C479" s="2" t="s">
        <v>1665</v>
      </c>
      <c r="D479" s="2" t="s">
        <v>954</v>
      </c>
      <c r="E479" s="2" t="str">
        <f t="shared" si="21"/>
        <v>Central Elementary School</v>
      </c>
      <c r="F479" s="2">
        <f>IFERROR(VLOOKUP(C479,'[1]2017'!$C$2:$N$1876,11,FALSE),"")</f>
        <v>135</v>
      </c>
      <c r="G479" s="2">
        <f>IFERROR(VLOOKUP(C479,'[1]2017'!$C$2:$N$1876,12,FALSE),"")</f>
        <v>570</v>
      </c>
      <c r="H479" s="2">
        <f t="shared" si="22"/>
        <v>0.23684210526315788</v>
      </c>
      <c r="I479" s="6">
        <v>0.63157894736842102</v>
      </c>
      <c r="J479" s="12">
        <f t="shared" si="23"/>
        <v>407</v>
      </c>
      <c r="K479" s="1">
        <v>72</v>
      </c>
      <c r="L479" s="1">
        <v>87</v>
      </c>
      <c r="M479" s="6">
        <v>0.82758620689655171</v>
      </c>
      <c r="N479" s="1">
        <v>66</v>
      </c>
      <c r="O479" s="1">
        <v>88</v>
      </c>
      <c r="P479" s="6">
        <v>0.75</v>
      </c>
      <c r="Q479" s="1">
        <v>62</v>
      </c>
      <c r="R479" s="1">
        <v>87</v>
      </c>
      <c r="S479" s="6">
        <v>0.71264367816091956</v>
      </c>
      <c r="T479" s="1">
        <v>100</v>
      </c>
      <c r="U479" s="1">
        <v>110</v>
      </c>
      <c r="V479" s="6">
        <v>0.90909090909090906</v>
      </c>
      <c r="W479" s="1">
        <v>97</v>
      </c>
      <c r="X479" s="1">
        <v>110</v>
      </c>
      <c r="Y479" s="6">
        <v>0.88181818181818183</v>
      </c>
      <c r="Z479" s="1">
        <v>94</v>
      </c>
      <c r="AA479" s="1">
        <v>110</v>
      </c>
      <c r="AB479" s="6">
        <v>0.8545454545454545</v>
      </c>
      <c r="BD479" s="1">
        <v>254</v>
      </c>
      <c r="BE479" s="1">
        <v>292</v>
      </c>
      <c r="BF479" s="6">
        <v>0.86986301369863017</v>
      </c>
      <c r="BG479" s="1">
        <v>224</v>
      </c>
      <c r="BH479" s="1">
        <v>293</v>
      </c>
      <c r="BI479" s="6">
        <v>0.76450511945392496</v>
      </c>
      <c r="BJ479" s="1">
        <v>216</v>
      </c>
      <c r="BK479" s="1">
        <v>292</v>
      </c>
      <c r="BL479" s="6">
        <v>0.73972602739726023</v>
      </c>
    </row>
    <row r="480" spans="1:64" x14ac:dyDescent="0.2">
      <c r="A480" s="2" t="s">
        <v>165</v>
      </c>
      <c r="B480" s="2" t="s">
        <v>628</v>
      </c>
      <c r="C480" s="2" t="s">
        <v>1666</v>
      </c>
      <c r="D480" s="2" t="s">
        <v>962</v>
      </c>
      <c r="E480" s="2" t="str">
        <f t="shared" si="21"/>
        <v>Van Buren Elementary School</v>
      </c>
      <c r="F480" s="2">
        <f>IFERROR(VLOOKUP(C480,'[1]2017'!$C$2:$N$1876,11,FALSE),"")</f>
        <v>177</v>
      </c>
      <c r="G480" s="2">
        <f>IFERROR(VLOOKUP(C480,'[1]2017'!$C$2:$N$1876,12,FALSE),"")</f>
        <v>528</v>
      </c>
      <c r="H480" s="2">
        <f t="shared" si="22"/>
        <v>0.33522727272727271</v>
      </c>
      <c r="I480" s="6">
        <v>0.81333333333333335</v>
      </c>
      <c r="J480" s="12">
        <f t="shared" si="23"/>
        <v>99</v>
      </c>
      <c r="K480" s="1">
        <v>87</v>
      </c>
      <c r="L480" s="1">
        <v>100</v>
      </c>
      <c r="M480" s="6">
        <v>0.87</v>
      </c>
      <c r="N480" s="1">
        <v>86</v>
      </c>
      <c r="O480" s="1">
        <v>100</v>
      </c>
      <c r="P480" s="6">
        <v>0.86</v>
      </c>
      <c r="Q480" s="1">
        <v>80</v>
      </c>
      <c r="R480" s="1">
        <v>100</v>
      </c>
      <c r="S480" s="6">
        <v>0.8</v>
      </c>
      <c r="T480" s="1">
        <v>58</v>
      </c>
      <c r="U480" s="1">
        <v>70</v>
      </c>
      <c r="V480" s="6">
        <v>0.82857142857142863</v>
      </c>
      <c r="W480" s="1">
        <v>61</v>
      </c>
      <c r="X480" s="1">
        <v>70</v>
      </c>
      <c r="Y480" s="6">
        <v>0.87142857142857144</v>
      </c>
      <c r="Z480" s="1">
        <v>56</v>
      </c>
      <c r="AA480" s="1">
        <v>70</v>
      </c>
      <c r="AB480" s="6">
        <v>0.8</v>
      </c>
      <c r="BD480" s="1">
        <v>216</v>
      </c>
      <c r="BE480" s="1">
        <v>245</v>
      </c>
      <c r="BF480" s="6">
        <v>0.88163265306122451</v>
      </c>
      <c r="BG480" s="1">
        <v>208</v>
      </c>
      <c r="BH480" s="1">
        <v>246</v>
      </c>
      <c r="BI480" s="6">
        <v>0.84552845528455289</v>
      </c>
      <c r="BJ480" s="1">
        <v>197</v>
      </c>
      <c r="BK480" s="1">
        <v>245</v>
      </c>
      <c r="BL480" s="6">
        <v>0.80408163265306121</v>
      </c>
    </row>
    <row r="481" spans="1:64" x14ac:dyDescent="0.2">
      <c r="A481" s="2" t="s">
        <v>165</v>
      </c>
      <c r="B481" s="2" t="s">
        <v>628</v>
      </c>
      <c r="C481" s="2" t="s">
        <v>1667</v>
      </c>
      <c r="D481" s="2" t="s">
        <v>812</v>
      </c>
      <c r="E481" s="2" t="str">
        <f t="shared" si="21"/>
        <v>Brentwood Elementary School</v>
      </c>
      <c r="F481" s="2">
        <f>IFERROR(VLOOKUP(C481,'[1]2017'!$C$2:$N$1876,11,FALSE),"")</f>
        <v>143</v>
      </c>
      <c r="G481" s="2">
        <f>IFERROR(VLOOKUP(C481,'[1]2017'!$C$2:$N$1876,12,FALSE),"")</f>
        <v>462</v>
      </c>
      <c r="H481" s="2">
        <f t="shared" si="22"/>
        <v>0.30952380952380953</v>
      </c>
      <c r="I481" s="6">
        <v>0.82894736842105265</v>
      </c>
      <c r="J481" s="12">
        <f t="shared" si="23"/>
        <v>82</v>
      </c>
      <c r="K481" s="1">
        <v>71</v>
      </c>
      <c r="L481" s="1">
        <v>83</v>
      </c>
      <c r="M481" s="6">
        <v>0.85542168674698793</v>
      </c>
      <c r="N481" s="1">
        <v>66</v>
      </c>
      <c r="O481" s="1">
        <v>84</v>
      </c>
      <c r="P481" s="6">
        <v>0.7857142857142857</v>
      </c>
      <c r="Q481" s="1">
        <v>62</v>
      </c>
      <c r="R481" s="1">
        <v>83</v>
      </c>
      <c r="S481" s="6">
        <v>0.74698795180722888</v>
      </c>
      <c r="T481" s="1">
        <v>56</v>
      </c>
      <c r="U481" s="1">
        <v>75</v>
      </c>
      <c r="V481" s="6">
        <v>0.7466666666666667</v>
      </c>
      <c r="W481" s="1">
        <v>58</v>
      </c>
      <c r="X481" s="1">
        <v>74</v>
      </c>
      <c r="Y481" s="6">
        <v>0.78378378378378377</v>
      </c>
      <c r="Z481" s="1">
        <v>53</v>
      </c>
      <c r="AA481" s="1">
        <v>74</v>
      </c>
      <c r="AB481" s="6">
        <v>0.71621621621621623</v>
      </c>
      <c r="BD481" s="1">
        <v>196</v>
      </c>
      <c r="BE481" s="1">
        <v>234</v>
      </c>
      <c r="BF481" s="6">
        <v>0.83760683760683763</v>
      </c>
      <c r="BG481" s="1">
        <v>188</v>
      </c>
      <c r="BH481" s="1">
        <v>234</v>
      </c>
      <c r="BI481" s="6">
        <v>0.80341880341880345</v>
      </c>
      <c r="BJ481" s="1">
        <v>178</v>
      </c>
      <c r="BK481" s="1">
        <v>233</v>
      </c>
      <c r="BL481" s="6">
        <v>0.76394849785407726</v>
      </c>
    </row>
    <row r="482" spans="1:64" x14ac:dyDescent="0.2">
      <c r="A482" s="2" t="s">
        <v>166</v>
      </c>
      <c r="B482" s="2" t="s">
        <v>167</v>
      </c>
      <c r="C482" s="2" t="s">
        <v>1668</v>
      </c>
      <c r="D482" s="2" t="s">
        <v>1669</v>
      </c>
      <c r="E482" s="2" t="str">
        <f t="shared" si="21"/>
        <v>Mill Creek East Elementary</v>
      </c>
      <c r="F482" s="2">
        <f>IFERROR(VLOOKUP(C482,'[1]2017'!$C$2:$N$1876,11,FALSE),"")</f>
        <v>122</v>
      </c>
      <c r="G482" s="2">
        <f>IFERROR(VLOOKUP(C482,'[1]2017'!$C$2:$N$1876,12,FALSE),"")</f>
        <v>410</v>
      </c>
      <c r="H482" s="2">
        <f t="shared" si="22"/>
        <v>0.29756097560975608</v>
      </c>
      <c r="I482" s="6">
        <v>0.66129032258064513</v>
      </c>
      <c r="J482" s="12">
        <f t="shared" si="23"/>
        <v>340</v>
      </c>
      <c r="K482" s="1">
        <v>50</v>
      </c>
      <c r="L482" s="1">
        <v>75</v>
      </c>
      <c r="M482" s="6">
        <v>0.66666666666666663</v>
      </c>
      <c r="N482" s="1">
        <v>50</v>
      </c>
      <c r="O482" s="1">
        <v>75</v>
      </c>
      <c r="P482" s="6">
        <v>0.66666666666666663</v>
      </c>
      <c r="Q482" s="1">
        <v>43</v>
      </c>
      <c r="R482" s="1">
        <v>75</v>
      </c>
      <c r="S482" s="6">
        <v>0.57333333333333336</v>
      </c>
      <c r="T482" s="1">
        <v>40</v>
      </c>
      <c r="U482" s="1">
        <v>61</v>
      </c>
      <c r="V482" s="6">
        <v>0.65573770491803274</v>
      </c>
      <c r="W482" s="1">
        <v>40</v>
      </c>
      <c r="X482" s="1">
        <v>61</v>
      </c>
      <c r="Y482" s="6">
        <v>0.65573770491803274</v>
      </c>
      <c r="Z482" s="1">
        <v>33</v>
      </c>
      <c r="AA482" s="1">
        <v>61</v>
      </c>
      <c r="AB482" s="6">
        <v>0.54098360655737709</v>
      </c>
      <c r="BD482" s="1">
        <v>136</v>
      </c>
      <c r="BE482" s="1">
        <v>198</v>
      </c>
      <c r="BF482" s="6">
        <v>0.68686868686868685</v>
      </c>
      <c r="BG482" s="1">
        <v>134</v>
      </c>
      <c r="BH482" s="1">
        <v>198</v>
      </c>
      <c r="BI482" s="6">
        <v>0.6767676767676768</v>
      </c>
      <c r="BJ482" s="1">
        <v>117</v>
      </c>
      <c r="BK482" s="1">
        <v>198</v>
      </c>
      <c r="BL482" s="6">
        <v>0.59090909090909094</v>
      </c>
    </row>
    <row r="483" spans="1:64" x14ac:dyDescent="0.2">
      <c r="A483" s="2" t="s">
        <v>166</v>
      </c>
      <c r="B483" s="2" t="s">
        <v>167</v>
      </c>
      <c r="C483" s="2" t="s">
        <v>1670</v>
      </c>
      <c r="D483" s="2" t="s">
        <v>1671</v>
      </c>
      <c r="E483" s="2" t="str">
        <f t="shared" si="21"/>
        <v>Mill Creek West Elementary</v>
      </c>
      <c r="F483" s="2">
        <f>IFERROR(VLOOKUP(C483,'[1]2017'!$C$2:$N$1876,11,FALSE),"")</f>
        <v>95</v>
      </c>
      <c r="G483" s="2">
        <f>IFERROR(VLOOKUP(C483,'[1]2017'!$C$2:$N$1876,12,FALSE),"")</f>
        <v>299</v>
      </c>
      <c r="H483" s="2">
        <f t="shared" si="22"/>
        <v>0.31772575250836121</v>
      </c>
      <c r="I483" s="6">
        <v>0.6</v>
      </c>
      <c r="J483" s="12">
        <f t="shared" si="23"/>
        <v>469</v>
      </c>
      <c r="K483" s="1">
        <v>35</v>
      </c>
      <c r="L483" s="1">
        <v>44</v>
      </c>
      <c r="M483" s="6">
        <v>0.79545454545454541</v>
      </c>
      <c r="N483" s="1">
        <v>33</v>
      </c>
      <c r="O483" s="1">
        <v>44</v>
      </c>
      <c r="P483" s="6">
        <v>0.75</v>
      </c>
      <c r="Q483" s="1">
        <v>31</v>
      </c>
      <c r="R483" s="1">
        <v>44</v>
      </c>
      <c r="S483" s="6">
        <v>0.70454545454545459</v>
      </c>
      <c r="T483" s="1">
        <v>38</v>
      </c>
      <c r="U483" s="1">
        <v>67</v>
      </c>
      <c r="V483" s="6">
        <v>0.56716417910447758</v>
      </c>
      <c r="W483" s="1">
        <v>39</v>
      </c>
      <c r="X483" s="1">
        <v>67</v>
      </c>
      <c r="Y483" s="6">
        <v>0.58208955223880599</v>
      </c>
      <c r="Z483" s="1">
        <v>33</v>
      </c>
      <c r="AA483" s="1">
        <v>67</v>
      </c>
      <c r="AB483" s="6">
        <v>0.4925373134328358</v>
      </c>
      <c r="BD483" s="1">
        <v>118</v>
      </c>
      <c r="BE483" s="1">
        <v>166</v>
      </c>
      <c r="BF483" s="6">
        <v>0.71084337349397586</v>
      </c>
      <c r="BG483" s="1">
        <v>106</v>
      </c>
      <c r="BH483" s="1">
        <v>166</v>
      </c>
      <c r="BI483" s="6">
        <v>0.63855421686746983</v>
      </c>
      <c r="BJ483" s="1">
        <v>97</v>
      </c>
      <c r="BK483" s="1">
        <v>166</v>
      </c>
      <c r="BL483" s="6">
        <v>0.58433734939759041</v>
      </c>
    </row>
    <row r="484" spans="1:64" hidden="1" x14ac:dyDescent="0.2">
      <c r="A484" s="2" t="s">
        <v>166</v>
      </c>
      <c r="B484" s="2" t="s">
        <v>167</v>
      </c>
      <c r="C484" s="2" t="s">
        <v>1672</v>
      </c>
      <c r="D484" s="2" t="s">
        <v>1673</v>
      </c>
      <c r="E484" s="2" t="str">
        <f t="shared" si="21"/>
        <v>zzzz</v>
      </c>
      <c r="F484" s="2">
        <f>IFERROR(VLOOKUP(C484,'[1]2017'!$C$2:$N$1876,11,FALSE),"")</f>
        <v>102</v>
      </c>
      <c r="G484" s="2">
        <f>IFERROR(VLOOKUP(C484,'[1]2017'!$C$2:$N$1876,12,FALSE),"")</f>
        <v>362</v>
      </c>
      <c r="H484" s="2">
        <f t="shared" si="22"/>
        <v>0.28176795580110497</v>
      </c>
      <c r="J484" s="12">
        <f t="shared" si="23"/>
        <v>1215</v>
      </c>
      <c r="AC484" s="1">
        <v>87</v>
      </c>
      <c r="AD484" s="1">
        <v>109</v>
      </c>
      <c r="AE484" s="6">
        <v>0.79816513761467889</v>
      </c>
      <c r="AF484" s="1">
        <v>74</v>
      </c>
      <c r="AG484" s="1">
        <v>109</v>
      </c>
      <c r="AH484" s="6">
        <v>0.67889908256880738</v>
      </c>
      <c r="AI484" s="1">
        <v>70</v>
      </c>
      <c r="AJ484" s="1">
        <v>109</v>
      </c>
      <c r="AK484" s="6">
        <v>0.64220183486238536</v>
      </c>
      <c r="AL484" s="1">
        <v>95</v>
      </c>
      <c r="AM484" s="1">
        <v>119</v>
      </c>
      <c r="AN484" s="6">
        <v>0.79831932773109249</v>
      </c>
      <c r="AO484" s="1">
        <v>66</v>
      </c>
      <c r="AP484" s="1">
        <v>119</v>
      </c>
      <c r="AQ484" s="6">
        <v>0.55462184873949583</v>
      </c>
      <c r="AR484" s="1">
        <v>61</v>
      </c>
      <c r="AS484" s="1">
        <v>119</v>
      </c>
      <c r="AT484" s="6">
        <v>0.51260504201680668</v>
      </c>
      <c r="AU484" s="1">
        <v>89</v>
      </c>
      <c r="AV484" s="1">
        <v>119</v>
      </c>
      <c r="AW484" s="6">
        <v>0.74789915966386555</v>
      </c>
      <c r="AX484" s="1">
        <v>81</v>
      </c>
      <c r="AY484" s="1">
        <v>119</v>
      </c>
      <c r="AZ484" s="6">
        <v>0.68067226890756305</v>
      </c>
      <c r="BA484" s="1">
        <v>74</v>
      </c>
      <c r="BB484" s="1">
        <v>119</v>
      </c>
      <c r="BC484" s="6">
        <v>0.62184873949579833</v>
      </c>
      <c r="BD484" s="1">
        <v>271</v>
      </c>
      <c r="BE484" s="1">
        <v>347</v>
      </c>
      <c r="BF484" s="6">
        <v>0.78097982708933722</v>
      </c>
      <c r="BG484" s="1">
        <v>221</v>
      </c>
      <c r="BH484" s="1">
        <v>347</v>
      </c>
      <c r="BI484" s="6">
        <v>0.63688760806916422</v>
      </c>
      <c r="BJ484" s="1">
        <v>205</v>
      </c>
      <c r="BK484" s="1">
        <v>347</v>
      </c>
      <c r="BL484" s="6">
        <v>0.59077809798270897</v>
      </c>
    </row>
    <row r="485" spans="1:64" hidden="1" x14ac:dyDescent="0.2">
      <c r="A485" s="2" t="s">
        <v>168</v>
      </c>
      <c r="B485" s="2" t="s">
        <v>169</v>
      </c>
      <c r="C485" s="2" t="s">
        <v>1674</v>
      </c>
      <c r="D485" s="2" t="s">
        <v>1675</v>
      </c>
      <c r="E485" s="2" t="str">
        <f t="shared" si="21"/>
        <v>zzzz</v>
      </c>
      <c r="F485" s="2">
        <f>IFERROR(VLOOKUP(C485,'[1]2017'!$C$2:$N$1876,11,FALSE),"")</f>
        <v>115</v>
      </c>
      <c r="G485" s="2">
        <f>IFERROR(VLOOKUP(C485,'[1]2017'!$C$2:$N$1876,12,FALSE),"")</f>
        <v>280</v>
      </c>
      <c r="H485" s="2">
        <f t="shared" si="22"/>
        <v>0.4107142857142857</v>
      </c>
      <c r="J485" s="12">
        <f t="shared" si="23"/>
        <v>1215</v>
      </c>
      <c r="AL485" s="1">
        <v>30</v>
      </c>
      <c r="AM485" s="1">
        <v>45</v>
      </c>
      <c r="AN485" s="6">
        <v>0.66666666666666663</v>
      </c>
      <c r="AO485" s="1">
        <v>17</v>
      </c>
      <c r="AP485" s="1">
        <v>45</v>
      </c>
      <c r="AQ485" s="6">
        <v>0.37777777777777777</v>
      </c>
      <c r="AR485" s="1">
        <v>14</v>
      </c>
      <c r="AS485" s="1">
        <v>45</v>
      </c>
      <c r="AT485" s="6">
        <v>0.31111111111111112</v>
      </c>
      <c r="AU485" s="1">
        <v>23</v>
      </c>
      <c r="AV485" s="1">
        <v>43</v>
      </c>
      <c r="AW485" s="6">
        <v>0.53488372093023251</v>
      </c>
      <c r="AX485" s="1">
        <v>20</v>
      </c>
      <c r="AY485" s="1">
        <v>43</v>
      </c>
      <c r="AZ485" s="6">
        <v>0.46511627906976744</v>
      </c>
      <c r="BA485" s="1">
        <v>15</v>
      </c>
      <c r="BB485" s="1">
        <v>43</v>
      </c>
      <c r="BC485" s="6">
        <v>0.34883720930232559</v>
      </c>
      <c r="BD485" s="1">
        <v>53</v>
      </c>
      <c r="BE485" s="1">
        <v>88</v>
      </c>
      <c r="BF485" s="6">
        <v>0.60227272727272729</v>
      </c>
      <c r="BG485" s="1">
        <v>37</v>
      </c>
      <c r="BH485" s="1">
        <v>88</v>
      </c>
      <c r="BI485" s="6">
        <v>0.42045454545454547</v>
      </c>
      <c r="BJ485" s="1">
        <v>29</v>
      </c>
      <c r="BK485" s="1">
        <v>88</v>
      </c>
      <c r="BL485" s="6">
        <v>0.32954545454545453</v>
      </c>
    </row>
    <row r="486" spans="1:64" x14ac:dyDescent="0.2">
      <c r="A486" s="2" t="s">
        <v>168</v>
      </c>
      <c r="B486" s="2" t="s">
        <v>169</v>
      </c>
      <c r="C486" s="2" t="s">
        <v>1676</v>
      </c>
      <c r="D486" s="2" t="s">
        <v>1677</v>
      </c>
      <c r="E486" s="2" t="str">
        <f t="shared" si="21"/>
        <v>Blue River Valley Elementary Sch</v>
      </c>
      <c r="F486" s="2">
        <f>IFERROR(VLOOKUP(C486,'[1]2017'!$C$2:$N$1876,11,FALSE),"")</f>
        <v>156</v>
      </c>
      <c r="G486" s="2">
        <f>IFERROR(VLOOKUP(C486,'[1]2017'!$C$2:$N$1876,12,FALSE),"")</f>
        <v>385</v>
      </c>
      <c r="H486" s="2">
        <f t="shared" si="22"/>
        <v>0.40519480519480522</v>
      </c>
      <c r="I486" s="6">
        <v>0.56818181818181823</v>
      </c>
      <c r="J486" s="12">
        <f t="shared" si="23"/>
        <v>548</v>
      </c>
      <c r="K486" s="1">
        <v>32</v>
      </c>
      <c r="L486" s="1">
        <v>49</v>
      </c>
      <c r="M486" s="6">
        <v>0.65306122448979587</v>
      </c>
      <c r="N486" s="1">
        <v>30</v>
      </c>
      <c r="O486" s="1">
        <v>49</v>
      </c>
      <c r="P486" s="6">
        <v>0.61224489795918369</v>
      </c>
      <c r="Q486" s="1">
        <v>27</v>
      </c>
      <c r="R486" s="1">
        <v>49</v>
      </c>
      <c r="S486" s="6">
        <v>0.55102040816326525</v>
      </c>
      <c r="T486" s="1">
        <v>37</v>
      </c>
      <c r="U486" s="1">
        <v>56</v>
      </c>
      <c r="V486" s="6">
        <v>0.6607142857142857</v>
      </c>
      <c r="W486" s="1">
        <v>48</v>
      </c>
      <c r="X486" s="1">
        <v>56</v>
      </c>
      <c r="Y486" s="6">
        <v>0.8571428571428571</v>
      </c>
      <c r="Z486" s="1">
        <v>36</v>
      </c>
      <c r="AA486" s="1">
        <v>56</v>
      </c>
      <c r="AB486" s="6">
        <v>0.6428571428571429</v>
      </c>
      <c r="AC486" s="1">
        <v>33</v>
      </c>
      <c r="AD486" s="1">
        <v>51</v>
      </c>
      <c r="AE486" s="6">
        <v>0.6470588235294118</v>
      </c>
      <c r="AF486" s="1">
        <v>30</v>
      </c>
      <c r="AG486" s="1">
        <v>51</v>
      </c>
      <c r="AH486" s="6">
        <v>0.58823529411764708</v>
      </c>
      <c r="AI486" s="1">
        <v>26</v>
      </c>
      <c r="AJ486" s="1">
        <v>51</v>
      </c>
      <c r="AK486" s="6">
        <v>0.50980392156862742</v>
      </c>
      <c r="BD486" s="1">
        <v>138</v>
      </c>
      <c r="BE486" s="1">
        <v>200</v>
      </c>
      <c r="BF486" s="6">
        <v>0.69</v>
      </c>
      <c r="BG486" s="1">
        <v>135</v>
      </c>
      <c r="BH486" s="1">
        <v>200</v>
      </c>
      <c r="BI486" s="6">
        <v>0.67500000000000004</v>
      </c>
      <c r="BJ486" s="1">
        <v>114</v>
      </c>
      <c r="BK486" s="1">
        <v>200</v>
      </c>
      <c r="BL486" s="6">
        <v>0.56999999999999995</v>
      </c>
    </row>
    <row r="487" spans="1:64" hidden="1" x14ac:dyDescent="0.2">
      <c r="A487" s="2" t="s">
        <v>170</v>
      </c>
      <c r="B487" s="2" t="s">
        <v>171</v>
      </c>
      <c r="C487" s="2" t="s">
        <v>1678</v>
      </c>
      <c r="D487" s="2" t="s">
        <v>1679</v>
      </c>
      <c r="E487" s="2" t="str">
        <f t="shared" si="21"/>
        <v>zzzz</v>
      </c>
      <c r="F487" s="2">
        <f>IFERROR(VLOOKUP(C487,'[1]2017'!$C$2:$N$1876,11,FALSE),"")</f>
        <v>161</v>
      </c>
      <c r="G487" s="2">
        <f>IFERROR(VLOOKUP(C487,'[1]2017'!$C$2:$N$1876,12,FALSE),"")</f>
        <v>410</v>
      </c>
      <c r="H487" s="2">
        <f t="shared" si="22"/>
        <v>0.39268292682926831</v>
      </c>
      <c r="J487" s="12">
        <f t="shared" si="23"/>
        <v>1215</v>
      </c>
      <c r="AL487" s="1">
        <v>36</v>
      </c>
      <c r="AM487" s="1">
        <v>67</v>
      </c>
      <c r="AN487" s="6">
        <v>0.53731343283582089</v>
      </c>
      <c r="AO487" s="1">
        <v>16</v>
      </c>
      <c r="AP487" s="1">
        <v>67</v>
      </c>
      <c r="AQ487" s="6">
        <v>0.23880597014925373</v>
      </c>
      <c r="AR487" s="1">
        <v>15</v>
      </c>
      <c r="AS487" s="1">
        <v>67</v>
      </c>
      <c r="AT487" s="6">
        <v>0.22388059701492538</v>
      </c>
      <c r="AU487" s="1">
        <v>28</v>
      </c>
      <c r="AV487" s="1">
        <v>56</v>
      </c>
      <c r="AW487" s="6">
        <v>0.5</v>
      </c>
      <c r="AX487" s="1">
        <v>18</v>
      </c>
      <c r="AY487" s="1">
        <v>56</v>
      </c>
      <c r="AZ487" s="6">
        <v>0.32142857142857145</v>
      </c>
      <c r="BA487" s="1">
        <v>17</v>
      </c>
      <c r="BB487" s="1">
        <v>56</v>
      </c>
      <c r="BC487" s="6">
        <v>0.30357142857142855</v>
      </c>
      <c r="BD487" s="1">
        <v>64</v>
      </c>
      <c r="BE487" s="1">
        <v>123</v>
      </c>
      <c r="BF487" s="6">
        <v>0.52032520325203258</v>
      </c>
      <c r="BG487" s="1">
        <v>34</v>
      </c>
      <c r="BH487" s="1">
        <v>123</v>
      </c>
      <c r="BI487" s="6">
        <v>0.27642276422764228</v>
      </c>
      <c r="BJ487" s="1">
        <v>32</v>
      </c>
      <c r="BK487" s="1">
        <v>123</v>
      </c>
      <c r="BL487" s="6">
        <v>0.26016260162601629</v>
      </c>
    </row>
    <row r="488" spans="1:64" x14ac:dyDescent="0.2">
      <c r="A488" s="2" t="s">
        <v>170</v>
      </c>
      <c r="B488" s="2" t="s">
        <v>171</v>
      </c>
      <c r="C488" s="2" t="s">
        <v>1680</v>
      </c>
      <c r="D488" s="2" t="s">
        <v>1681</v>
      </c>
      <c r="E488" s="2" t="str">
        <f t="shared" si="21"/>
        <v>Tri-Elementary School</v>
      </c>
      <c r="F488" s="2">
        <f>IFERROR(VLOOKUP(C488,'[1]2017'!$C$2:$N$1876,11,FALSE),"")</f>
        <v>206</v>
      </c>
      <c r="G488" s="2">
        <f>IFERROR(VLOOKUP(C488,'[1]2017'!$C$2:$N$1876,12,FALSE),"")</f>
        <v>412</v>
      </c>
      <c r="H488" s="2">
        <f t="shared" si="22"/>
        <v>0.5</v>
      </c>
      <c r="I488" s="6">
        <v>0.65333333333333332</v>
      </c>
      <c r="J488" s="12">
        <f t="shared" si="23"/>
        <v>353</v>
      </c>
      <c r="K488" s="1">
        <v>28</v>
      </c>
      <c r="L488" s="1">
        <v>49</v>
      </c>
      <c r="M488" s="6">
        <v>0.5714285714285714</v>
      </c>
      <c r="N488" s="1">
        <v>19</v>
      </c>
      <c r="O488" s="1">
        <v>49</v>
      </c>
      <c r="P488" s="6">
        <v>0.38775510204081631</v>
      </c>
      <c r="Q488" s="1">
        <v>17</v>
      </c>
      <c r="R488" s="1">
        <v>49</v>
      </c>
      <c r="S488" s="6">
        <v>0.34693877551020408</v>
      </c>
      <c r="T488" s="1">
        <v>30</v>
      </c>
      <c r="U488" s="1">
        <v>55</v>
      </c>
      <c r="V488" s="6">
        <v>0.54545454545454541</v>
      </c>
      <c r="W488" s="1">
        <v>24</v>
      </c>
      <c r="X488" s="1">
        <v>55</v>
      </c>
      <c r="Y488" s="6">
        <v>0.43636363636363634</v>
      </c>
      <c r="Z488" s="1">
        <v>19</v>
      </c>
      <c r="AA488" s="1">
        <v>55</v>
      </c>
      <c r="AB488" s="6">
        <v>0.34545454545454546</v>
      </c>
      <c r="AC488" s="1">
        <v>32</v>
      </c>
      <c r="AD488" s="1">
        <v>64</v>
      </c>
      <c r="AE488" s="6">
        <v>0.5</v>
      </c>
      <c r="AF488" s="1">
        <v>25</v>
      </c>
      <c r="AG488" s="1">
        <v>64</v>
      </c>
      <c r="AH488" s="6">
        <v>0.390625</v>
      </c>
      <c r="AI488" s="1">
        <v>24</v>
      </c>
      <c r="AJ488" s="1">
        <v>64</v>
      </c>
      <c r="AK488" s="6">
        <v>0.375</v>
      </c>
      <c r="BD488" s="1">
        <v>151</v>
      </c>
      <c r="BE488" s="1">
        <v>243</v>
      </c>
      <c r="BF488" s="6">
        <v>0.62139917695473246</v>
      </c>
      <c r="BG488" s="1">
        <v>118</v>
      </c>
      <c r="BH488" s="1">
        <v>243</v>
      </c>
      <c r="BI488" s="6">
        <v>0.48559670781893005</v>
      </c>
      <c r="BJ488" s="1">
        <v>109</v>
      </c>
      <c r="BK488" s="1">
        <v>243</v>
      </c>
      <c r="BL488" s="6">
        <v>0.44855967078189302</v>
      </c>
    </row>
    <row r="489" spans="1:64" x14ac:dyDescent="0.2">
      <c r="A489" s="2" t="s">
        <v>172</v>
      </c>
      <c r="B489" s="2" t="s">
        <v>173</v>
      </c>
      <c r="C489" s="2" t="s">
        <v>118</v>
      </c>
      <c r="D489" s="2" t="s">
        <v>1682</v>
      </c>
      <c r="E489" s="2" t="str">
        <f t="shared" si="21"/>
        <v>Shenandoah Elementary School</v>
      </c>
      <c r="F489" s="2">
        <f>IFERROR(VLOOKUP(C489,'[1]2017'!$C$2:$N$1876,11,FALSE),"")</f>
        <v>243</v>
      </c>
      <c r="G489" s="2">
        <f>IFERROR(VLOOKUP(C489,'[1]2017'!$C$2:$N$1876,12,FALSE),"")</f>
        <v>584</v>
      </c>
      <c r="H489" s="2">
        <f t="shared" si="22"/>
        <v>0.4160958904109589</v>
      </c>
      <c r="I489" s="6">
        <v>0.66666666666666663</v>
      </c>
      <c r="J489" s="12">
        <f t="shared" si="23"/>
        <v>321</v>
      </c>
      <c r="K489" s="1">
        <v>89</v>
      </c>
      <c r="L489" s="1">
        <v>102</v>
      </c>
      <c r="M489" s="6">
        <v>0.87254901960784315</v>
      </c>
      <c r="N489" s="1">
        <v>86</v>
      </c>
      <c r="O489" s="1">
        <v>102</v>
      </c>
      <c r="P489" s="6">
        <v>0.84313725490196079</v>
      </c>
      <c r="Q489" s="1">
        <v>82</v>
      </c>
      <c r="R489" s="1">
        <v>102</v>
      </c>
      <c r="S489" s="6">
        <v>0.80392156862745101</v>
      </c>
      <c r="T489" s="1">
        <v>68</v>
      </c>
      <c r="U489" s="1">
        <v>101</v>
      </c>
      <c r="V489" s="6">
        <v>0.67326732673267331</v>
      </c>
      <c r="W489" s="1">
        <v>72</v>
      </c>
      <c r="X489" s="1">
        <v>101</v>
      </c>
      <c r="Y489" s="6">
        <v>0.71287128712871284</v>
      </c>
      <c r="Z489" s="1">
        <v>60</v>
      </c>
      <c r="AA489" s="1">
        <v>101</v>
      </c>
      <c r="AB489" s="6">
        <v>0.59405940594059403</v>
      </c>
      <c r="BD489" s="1">
        <v>239</v>
      </c>
      <c r="BE489" s="1">
        <v>302</v>
      </c>
      <c r="BF489" s="6">
        <v>0.79139072847682124</v>
      </c>
      <c r="BG489" s="1">
        <v>228</v>
      </c>
      <c r="BH489" s="1">
        <v>302</v>
      </c>
      <c r="BI489" s="6">
        <v>0.75496688741721851</v>
      </c>
      <c r="BJ489" s="1">
        <v>208</v>
      </c>
      <c r="BK489" s="1">
        <v>302</v>
      </c>
      <c r="BL489" s="6">
        <v>0.6887417218543046</v>
      </c>
    </row>
    <row r="490" spans="1:64" hidden="1" x14ac:dyDescent="0.2">
      <c r="A490" s="2" t="s">
        <v>172</v>
      </c>
      <c r="B490" s="2" t="s">
        <v>173</v>
      </c>
      <c r="C490" s="2" t="s">
        <v>1683</v>
      </c>
      <c r="D490" s="2" t="s">
        <v>1684</v>
      </c>
      <c r="E490" s="2" t="str">
        <f t="shared" si="21"/>
        <v>zzzz</v>
      </c>
      <c r="F490" s="2">
        <f>IFERROR(VLOOKUP(C490,'[1]2017'!$C$2:$N$1876,11,FALSE),"")</f>
        <v>137</v>
      </c>
      <c r="G490" s="2">
        <f>IFERROR(VLOOKUP(C490,'[1]2017'!$C$2:$N$1876,12,FALSE),"")</f>
        <v>371</v>
      </c>
      <c r="H490" s="2">
        <f t="shared" si="22"/>
        <v>0.3692722371967655</v>
      </c>
      <c r="J490" s="12">
        <f t="shared" si="23"/>
        <v>1215</v>
      </c>
      <c r="AC490" s="1">
        <v>76</v>
      </c>
      <c r="AD490" s="1">
        <v>121</v>
      </c>
      <c r="AE490" s="6">
        <v>0.62809917355371903</v>
      </c>
      <c r="AF490" s="1">
        <v>76</v>
      </c>
      <c r="AG490" s="1">
        <v>122</v>
      </c>
      <c r="AH490" s="6">
        <v>0.62295081967213117</v>
      </c>
      <c r="AI490" s="1">
        <v>64</v>
      </c>
      <c r="AJ490" s="1">
        <v>121</v>
      </c>
      <c r="AK490" s="6">
        <v>0.52892561983471076</v>
      </c>
      <c r="AL490" s="1">
        <v>94</v>
      </c>
      <c r="AM490" s="1">
        <v>124</v>
      </c>
      <c r="AN490" s="6">
        <v>0.75806451612903225</v>
      </c>
      <c r="AO490" s="1">
        <v>76</v>
      </c>
      <c r="AP490" s="1">
        <v>124</v>
      </c>
      <c r="AQ490" s="6">
        <v>0.61290322580645162</v>
      </c>
      <c r="AR490" s="1">
        <v>72</v>
      </c>
      <c r="AS490" s="1">
        <v>124</v>
      </c>
      <c r="AT490" s="6">
        <v>0.58064516129032262</v>
      </c>
      <c r="AU490" s="1">
        <v>92</v>
      </c>
      <c r="AV490" s="1">
        <v>124</v>
      </c>
      <c r="AW490" s="6">
        <v>0.74193548387096775</v>
      </c>
      <c r="AX490" s="1">
        <v>88</v>
      </c>
      <c r="AY490" s="1">
        <v>124</v>
      </c>
      <c r="AZ490" s="6">
        <v>0.70967741935483875</v>
      </c>
      <c r="BA490" s="1">
        <v>78</v>
      </c>
      <c r="BB490" s="1">
        <v>124</v>
      </c>
      <c r="BC490" s="6">
        <v>0.62903225806451613</v>
      </c>
      <c r="BD490" s="1">
        <v>262</v>
      </c>
      <c r="BE490" s="1">
        <v>369</v>
      </c>
      <c r="BF490" s="6">
        <v>0.71002710027100269</v>
      </c>
      <c r="BG490" s="1">
        <v>240</v>
      </c>
      <c r="BH490" s="1">
        <v>370</v>
      </c>
      <c r="BI490" s="6">
        <v>0.64864864864864868</v>
      </c>
      <c r="BJ490" s="1">
        <v>214</v>
      </c>
      <c r="BK490" s="1">
        <v>369</v>
      </c>
      <c r="BL490" s="6">
        <v>0.57994579945799463</v>
      </c>
    </row>
    <row r="491" spans="1:64" hidden="1" x14ac:dyDescent="0.2">
      <c r="A491" s="2" t="s">
        <v>174</v>
      </c>
      <c r="B491" s="2" t="s">
        <v>629</v>
      </c>
      <c r="C491" s="2" t="s">
        <v>1685</v>
      </c>
      <c r="D491" s="2" t="s">
        <v>1686</v>
      </c>
      <c r="E491" s="2" t="str">
        <f t="shared" si="21"/>
        <v>zzzz</v>
      </c>
      <c r="F491" s="2">
        <f>IFERROR(VLOOKUP(C491,'[1]2017'!$C$2:$N$1876,11,FALSE),"")</f>
        <v>275</v>
      </c>
      <c r="G491" s="2">
        <f>IFERROR(VLOOKUP(C491,'[1]2017'!$C$2:$N$1876,12,FALSE),"")</f>
        <v>522</v>
      </c>
      <c r="H491" s="2">
        <f t="shared" si="22"/>
        <v>0.52681992337164751</v>
      </c>
      <c r="J491" s="12">
        <f t="shared" si="23"/>
        <v>1215</v>
      </c>
      <c r="AL491" s="1">
        <v>147</v>
      </c>
      <c r="AM491" s="1">
        <v>241</v>
      </c>
      <c r="AN491" s="6">
        <v>0.60995850622406644</v>
      </c>
      <c r="AO491" s="1">
        <v>120</v>
      </c>
      <c r="AP491" s="1">
        <v>243</v>
      </c>
      <c r="AQ491" s="6">
        <v>0.49382716049382713</v>
      </c>
      <c r="AR491" s="1">
        <v>107</v>
      </c>
      <c r="AS491" s="1">
        <v>241</v>
      </c>
      <c r="AT491" s="6">
        <v>0.44398340248962653</v>
      </c>
      <c r="AU491" s="1">
        <v>154</v>
      </c>
      <c r="AV491" s="1">
        <v>249</v>
      </c>
      <c r="AW491" s="6">
        <v>0.61847389558232935</v>
      </c>
      <c r="AX491" s="1">
        <v>136</v>
      </c>
      <c r="AY491" s="1">
        <v>250</v>
      </c>
      <c r="AZ491" s="6">
        <v>0.54400000000000004</v>
      </c>
      <c r="BA491" s="1">
        <v>120</v>
      </c>
      <c r="BB491" s="1">
        <v>249</v>
      </c>
      <c r="BC491" s="6">
        <v>0.48192771084337349</v>
      </c>
      <c r="BD491" s="1">
        <v>301</v>
      </c>
      <c r="BE491" s="1">
        <v>490</v>
      </c>
      <c r="BF491" s="6">
        <v>0.61428571428571432</v>
      </c>
      <c r="BG491" s="1">
        <v>256</v>
      </c>
      <c r="BH491" s="1">
        <v>493</v>
      </c>
      <c r="BI491" s="6">
        <v>0.51926977687626774</v>
      </c>
      <c r="BJ491" s="1">
        <v>227</v>
      </c>
      <c r="BK491" s="1">
        <v>490</v>
      </c>
      <c r="BL491" s="6">
        <v>0.46326530612244898</v>
      </c>
    </row>
    <row r="492" spans="1:64" x14ac:dyDescent="0.2">
      <c r="A492" s="2" t="s">
        <v>174</v>
      </c>
      <c r="B492" s="2" t="s">
        <v>629</v>
      </c>
      <c r="C492" s="2" t="s">
        <v>1687</v>
      </c>
      <c r="D492" s="2" t="s">
        <v>1281</v>
      </c>
      <c r="E492" s="2" t="str">
        <f t="shared" si="21"/>
        <v>Eastwood Elementary School</v>
      </c>
      <c r="F492" s="2">
        <f>IFERROR(VLOOKUP(C492,'[1]2017'!$C$2:$N$1876,11,FALSE),"")</f>
        <v>248</v>
      </c>
      <c r="G492" s="2">
        <f>IFERROR(VLOOKUP(C492,'[1]2017'!$C$2:$N$1876,12,FALSE),"")</f>
        <v>312</v>
      </c>
      <c r="H492" s="2">
        <f t="shared" si="22"/>
        <v>0.79487179487179482</v>
      </c>
      <c r="I492" s="6">
        <v>0.18181818181818182</v>
      </c>
      <c r="J492" s="12">
        <f t="shared" si="23"/>
        <v>1154</v>
      </c>
      <c r="K492" s="1">
        <v>20</v>
      </c>
      <c r="L492" s="1">
        <v>35</v>
      </c>
      <c r="M492" s="6">
        <v>0.5714285714285714</v>
      </c>
      <c r="N492" s="1">
        <v>17</v>
      </c>
      <c r="O492" s="1">
        <v>35</v>
      </c>
      <c r="P492" s="6">
        <v>0.48571428571428571</v>
      </c>
      <c r="Q492" s="1">
        <v>14</v>
      </c>
      <c r="R492" s="1">
        <v>35</v>
      </c>
      <c r="S492" s="6">
        <v>0.4</v>
      </c>
      <c r="T492" s="1">
        <v>29</v>
      </c>
      <c r="U492" s="1">
        <v>55</v>
      </c>
      <c r="V492" s="6">
        <v>0.52727272727272723</v>
      </c>
      <c r="W492" s="1">
        <v>34</v>
      </c>
      <c r="X492" s="1">
        <v>55</v>
      </c>
      <c r="Y492" s="6">
        <v>0.61818181818181817</v>
      </c>
      <c r="Z492" s="1">
        <v>23</v>
      </c>
      <c r="AA492" s="1">
        <v>55</v>
      </c>
      <c r="AB492" s="6">
        <v>0.41818181818181815</v>
      </c>
      <c r="AC492" s="1">
        <v>25</v>
      </c>
      <c r="AD492" s="1">
        <v>42</v>
      </c>
      <c r="AE492" s="6">
        <v>0.59523809523809523</v>
      </c>
      <c r="AF492" s="1">
        <v>18</v>
      </c>
      <c r="AG492" s="1">
        <v>42</v>
      </c>
      <c r="AH492" s="6">
        <v>0.42857142857142855</v>
      </c>
      <c r="AI492" s="1">
        <v>15</v>
      </c>
      <c r="AJ492" s="1">
        <v>42</v>
      </c>
      <c r="AK492" s="6">
        <v>0.35714285714285715</v>
      </c>
      <c r="BD492" s="1">
        <v>85</v>
      </c>
      <c r="BE492" s="1">
        <v>165</v>
      </c>
      <c r="BF492" s="6">
        <v>0.51515151515151514</v>
      </c>
      <c r="BG492" s="1">
        <v>80</v>
      </c>
      <c r="BH492" s="1">
        <v>165</v>
      </c>
      <c r="BI492" s="6">
        <v>0.48484848484848486</v>
      </c>
      <c r="BJ492" s="1">
        <v>58</v>
      </c>
      <c r="BK492" s="1">
        <v>165</v>
      </c>
      <c r="BL492" s="6">
        <v>0.3515151515151515</v>
      </c>
    </row>
    <row r="493" spans="1:64" x14ac:dyDescent="0.2">
      <c r="A493" s="2" t="s">
        <v>174</v>
      </c>
      <c r="B493" s="2" t="s">
        <v>629</v>
      </c>
      <c r="C493" s="2" t="s">
        <v>1688</v>
      </c>
      <c r="D493" s="2" t="s">
        <v>1689</v>
      </c>
      <c r="E493" s="2" t="str">
        <f t="shared" si="21"/>
        <v>Parker Elementary School</v>
      </c>
      <c r="F493" s="2">
        <f>IFERROR(VLOOKUP(C493,'[1]2017'!$C$2:$N$1876,11,FALSE),"")</f>
        <v>304</v>
      </c>
      <c r="G493" s="2">
        <f>IFERROR(VLOOKUP(C493,'[1]2017'!$C$2:$N$1876,12,FALSE),"")</f>
        <v>436</v>
      </c>
      <c r="H493" s="2">
        <f t="shared" si="22"/>
        <v>0.69724770642201839</v>
      </c>
      <c r="I493" s="6">
        <v>0.36666666666666664</v>
      </c>
      <c r="J493" s="12">
        <f t="shared" si="23"/>
        <v>954</v>
      </c>
      <c r="K493" s="1">
        <v>27</v>
      </c>
      <c r="L493" s="1">
        <v>49</v>
      </c>
      <c r="M493" s="6">
        <v>0.55102040816326525</v>
      </c>
      <c r="N493" s="1">
        <v>28</v>
      </c>
      <c r="O493" s="1">
        <v>49</v>
      </c>
      <c r="P493" s="6">
        <v>0.5714285714285714</v>
      </c>
      <c r="Q493" s="1">
        <v>20</v>
      </c>
      <c r="R493" s="1">
        <v>49</v>
      </c>
      <c r="S493" s="6">
        <v>0.40816326530612246</v>
      </c>
      <c r="T493" s="1">
        <v>26</v>
      </c>
      <c r="U493" s="1">
        <v>56</v>
      </c>
      <c r="V493" s="6">
        <v>0.4642857142857143</v>
      </c>
      <c r="W493" s="1">
        <v>32</v>
      </c>
      <c r="X493" s="1">
        <v>55</v>
      </c>
      <c r="Y493" s="6">
        <v>0.58181818181818179</v>
      </c>
      <c r="Z493" s="1">
        <v>22</v>
      </c>
      <c r="AA493" s="1">
        <v>55</v>
      </c>
      <c r="AB493" s="6">
        <v>0.4</v>
      </c>
      <c r="AC493" s="1">
        <v>29</v>
      </c>
      <c r="AD493" s="1">
        <v>50</v>
      </c>
      <c r="AE493" s="6">
        <v>0.57999999999999996</v>
      </c>
      <c r="AF493" s="1">
        <v>29</v>
      </c>
      <c r="AG493" s="1">
        <v>50</v>
      </c>
      <c r="AH493" s="6">
        <v>0.57999999999999996</v>
      </c>
      <c r="AI493" s="1">
        <v>22</v>
      </c>
      <c r="AJ493" s="1">
        <v>50</v>
      </c>
      <c r="AK493" s="6">
        <v>0.44</v>
      </c>
      <c r="BD493" s="1">
        <v>113</v>
      </c>
      <c r="BE493" s="1">
        <v>215</v>
      </c>
      <c r="BF493" s="6">
        <v>0.52558139534883719</v>
      </c>
      <c r="BG493" s="1">
        <v>119</v>
      </c>
      <c r="BH493" s="1">
        <v>214</v>
      </c>
      <c r="BI493" s="6">
        <v>0.55607476635514019</v>
      </c>
      <c r="BJ493" s="1">
        <v>86</v>
      </c>
      <c r="BK493" s="1">
        <v>214</v>
      </c>
      <c r="BL493" s="6">
        <v>0.40186915887850466</v>
      </c>
    </row>
    <row r="494" spans="1:64" hidden="1" x14ac:dyDescent="0.2">
      <c r="A494" s="2" t="s">
        <v>174</v>
      </c>
      <c r="B494" s="2" t="s">
        <v>629</v>
      </c>
      <c r="C494" s="2" t="s">
        <v>1690</v>
      </c>
      <c r="D494" s="2" t="s">
        <v>1691</v>
      </c>
      <c r="E494" s="2" t="str">
        <f t="shared" si="21"/>
        <v>zzzz</v>
      </c>
      <c r="F494" s="2">
        <f>IFERROR(VLOOKUP(C494,'[1]2017'!$C$2:$N$1876,11,FALSE),"")</f>
        <v>109</v>
      </c>
      <c r="G494" s="2">
        <f>IFERROR(VLOOKUP(C494,'[1]2017'!$C$2:$N$1876,12,FALSE),"")</f>
        <v>254</v>
      </c>
      <c r="H494" s="2">
        <f t="shared" si="22"/>
        <v>0.42913385826771655</v>
      </c>
      <c r="I494" s="6">
        <v>0.84210526315789469</v>
      </c>
      <c r="J494" s="12">
        <f t="shared" si="23"/>
        <v>73</v>
      </c>
      <c r="K494" s="1">
        <v>41</v>
      </c>
      <c r="L494" s="1">
        <v>48</v>
      </c>
      <c r="M494" s="6">
        <v>0.85416666666666663</v>
      </c>
      <c r="N494" s="1">
        <v>39</v>
      </c>
      <c r="O494" s="1">
        <v>48</v>
      </c>
      <c r="P494" s="6">
        <v>0.8125</v>
      </c>
      <c r="Q494" s="1">
        <v>37</v>
      </c>
      <c r="R494" s="1">
        <v>48</v>
      </c>
      <c r="S494" s="6">
        <v>0.77083333333333337</v>
      </c>
      <c r="T494" s="1">
        <v>31</v>
      </c>
      <c r="U494" s="1">
        <v>43</v>
      </c>
      <c r="V494" s="6">
        <v>0.72093023255813948</v>
      </c>
      <c r="W494" s="1">
        <v>32</v>
      </c>
      <c r="X494" s="1">
        <v>43</v>
      </c>
      <c r="Y494" s="6">
        <v>0.7441860465116279</v>
      </c>
      <c r="Z494" s="1">
        <v>28</v>
      </c>
      <c r="AA494" s="1">
        <v>43</v>
      </c>
      <c r="AB494" s="6">
        <v>0.65116279069767447</v>
      </c>
      <c r="AC494" s="1">
        <v>31</v>
      </c>
      <c r="AD494" s="1">
        <v>42</v>
      </c>
      <c r="AE494" s="6">
        <v>0.73809523809523814</v>
      </c>
      <c r="AF494" s="1">
        <v>29</v>
      </c>
      <c r="AG494" s="1">
        <v>42</v>
      </c>
      <c r="AH494" s="6">
        <v>0.69047619047619047</v>
      </c>
      <c r="AI494" s="1">
        <v>27</v>
      </c>
      <c r="AJ494" s="1">
        <v>42</v>
      </c>
      <c r="AK494" s="6">
        <v>0.6428571428571429</v>
      </c>
      <c r="BD494" s="1">
        <v>138</v>
      </c>
      <c r="BE494" s="1">
        <v>171</v>
      </c>
      <c r="BF494" s="6">
        <v>0.80701754385964908</v>
      </c>
      <c r="BG494" s="1">
        <v>134</v>
      </c>
      <c r="BH494" s="1">
        <v>171</v>
      </c>
      <c r="BI494" s="6">
        <v>0.783625730994152</v>
      </c>
      <c r="BJ494" s="1">
        <v>124</v>
      </c>
      <c r="BK494" s="1">
        <v>171</v>
      </c>
      <c r="BL494" s="6">
        <v>0.72514619883040932</v>
      </c>
    </row>
    <row r="495" spans="1:64" x14ac:dyDescent="0.2">
      <c r="A495" s="2" t="s">
        <v>174</v>
      </c>
      <c r="B495" s="2" t="s">
        <v>629</v>
      </c>
      <c r="C495" s="2" t="s">
        <v>1692</v>
      </c>
      <c r="D495" s="2" t="s">
        <v>1693</v>
      </c>
      <c r="E495" s="2" t="str">
        <f t="shared" si="21"/>
        <v>Sunnyside Elementary School</v>
      </c>
      <c r="F495" s="2">
        <f>IFERROR(VLOOKUP(C495,'[1]2017'!$C$2:$N$1876,11,FALSE),"")</f>
        <v>105</v>
      </c>
      <c r="G495" s="2">
        <f>IFERROR(VLOOKUP(C495,'[1]2017'!$C$2:$N$1876,12,FALSE),"")</f>
        <v>164</v>
      </c>
      <c r="H495" s="2">
        <f t="shared" si="22"/>
        <v>0.6402439024390244</v>
      </c>
      <c r="I495" s="6">
        <v>0.4375</v>
      </c>
      <c r="J495" s="12">
        <f t="shared" si="23"/>
        <v>837</v>
      </c>
      <c r="BD495" s="1">
        <v>11</v>
      </c>
      <c r="BE495" s="1">
        <v>16</v>
      </c>
      <c r="BF495" s="6">
        <v>0.6875</v>
      </c>
      <c r="BG495" s="1">
        <v>8</v>
      </c>
      <c r="BH495" s="1">
        <v>16</v>
      </c>
      <c r="BI495" s="6">
        <v>0.5</v>
      </c>
      <c r="BJ495" s="1">
        <v>7</v>
      </c>
      <c r="BK495" s="1">
        <v>16</v>
      </c>
      <c r="BL495" s="6">
        <v>0.4375</v>
      </c>
    </row>
    <row r="496" spans="1:64" x14ac:dyDescent="0.2">
      <c r="A496" s="2" t="s">
        <v>174</v>
      </c>
      <c r="B496" s="2" t="s">
        <v>629</v>
      </c>
      <c r="C496" s="2" t="s">
        <v>1694</v>
      </c>
      <c r="D496" s="2" t="s">
        <v>1695</v>
      </c>
      <c r="E496" s="2" t="str">
        <f t="shared" si="21"/>
        <v>Westwood Elementary School</v>
      </c>
      <c r="F496" s="2">
        <f>IFERROR(VLOOKUP(C496,'[1]2017'!$C$2:$N$1876,11,FALSE),"")</f>
        <v>79</v>
      </c>
      <c r="G496" s="2">
        <f>IFERROR(VLOOKUP(C496,'[1]2017'!$C$2:$N$1876,12,FALSE),"")</f>
        <v>242</v>
      </c>
      <c r="H496" s="2">
        <f t="shared" si="22"/>
        <v>0.32644628099173556</v>
      </c>
      <c r="I496" s="6">
        <v>0.6428571428571429</v>
      </c>
      <c r="J496" s="12">
        <f t="shared" si="23"/>
        <v>377</v>
      </c>
      <c r="K496" s="1">
        <v>34</v>
      </c>
      <c r="L496" s="1">
        <v>42</v>
      </c>
      <c r="M496" s="6">
        <v>0.80952380952380953</v>
      </c>
      <c r="N496" s="1">
        <v>31</v>
      </c>
      <c r="O496" s="1">
        <v>42</v>
      </c>
      <c r="P496" s="6">
        <v>0.73809523809523814</v>
      </c>
      <c r="Q496" s="1">
        <v>28</v>
      </c>
      <c r="R496" s="1">
        <v>42</v>
      </c>
      <c r="S496" s="6">
        <v>0.66666666666666663</v>
      </c>
      <c r="T496" s="1">
        <v>38</v>
      </c>
      <c r="U496" s="1">
        <v>49</v>
      </c>
      <c r="V496" s="6">
        <v>0.77551020408163263</v>
      </c>
      <c r="W496" s="1">
        <v>35</v>
      </c>
      <c r="X496" s="1">
        <v>49</v>
      </c>
      <c r="Y496" s="6">
        <v>0.7142857142857143</v>
      </c>
      <c r="Z496" s="1">
        <v>30</v>
      </c>
      <c r="AA496" s="1">
        <v>49</v>
      </c>
      <c r="AB496" s="6">
        <v>0.61224489795918369</v>
      </c>
      <c r="AC496" s="1">
        <v>29</v>
      </c>
      <c r="AD496" s="1">
        <v>39</v>
      </c>
      <c r="AE496" s="6">
        <v>0.74358974358974361</v>
      </c>
      <c r="AF496" s="1">
        <v>28</v>
      </c>
      <c r="AG496" s="1">
        <v>39</v>
      </c>
      <c r="AH496" s="6">
        <v>0.71794871794871795</v>
      </c>
      <c r="AI496" s="1">
        <v>25</v>
      </c>
      <c r="AJ496" s="1">
        <v>39</v>
      </c>
      <c r="AK496" s="6">
        <v>0.64102564102564108</v>
      </c>
      <c r="BD496" s="1">
        <v>122</v>
      </c>
      <c r="BE496" s="1">
        <v>158</v>
      </c>
      <c r="BF496" s="6">
        <v>0.77215189873417722</v>
      </c>
      <c r="BG496" s="1">
        <v>113</v>
      </c>
      <c r="BH496" s="1">
        <v>158</v>
      </c>
      <c r="BI496" s="6">
        <v>0.71518987341772156</v>
      </c>
      <c r="BJ496" s="1">
        <v>101</v>
      </c>
      <c r="BK496" s="1">
        <v>158</v>
      </c>
      <c r="BL496" s="6">
        <v>0.63924050632911389</v>
      </c>
    </row>
    <row r="497" spans="1:64" x14ac:dyDescent="0.2">
      <c r="A497" s="2" t="s">
        <v>174</v>
      </c>
      <c r="B497" s="2" t="s">
        <v>629</v>
      </c>
      <c r="C497" s="2" t="s">
        <v>123</v>
      </c>
      <c r="D497" s="2" t="s">
        <v>1696</v>
      </c>
      <c r="E497" s="2" t="str">
        <f t="shared" si="21"/>
        <v>Wilbur Wright Elementary School</v>
      </c>
      <c r="F497" s="2">
        <f>IFERROR(VLOOKUP(C497,'[1]2017'!$C$2:$N$1876,11,FALSE),"")</f>
        <v>265</v>
      </c>
      <c r="G497" s="2">
        <f>IFERROR(VLOOKUP(C497,'[1]2017'!$C$2:$N$1876,12,FALSE),"")</f>
        <v>348</v>
      </c>
      <c r="H497" s="2">
        <f t="shared" si="22"/>
        <v>0.7614942528735632</v>
      </c>
      <c r="I497" s="6">
        <v>0.32758620689655171</v>
      </c>
      <c r="J497" s="12">
        <f t="shared" si="23"/>
        <v>1009</v>
      </c>
      <c r="K497" s="1">
        <v>36</v>
      </c>
      <c r="L497" s="1">
        <v>52</v>
      </c>
      <c r="M497" s="6">
        <v>0.69230769230769229</v>
      </c>
      <c r="N497" s="1">
        <v>32</v>
      </c>
      <c r="O497" s="1">
        <v>52</v>
      </c>
      <c r="P497" s="6">
        <v>0.61538461538461542</v>
      </c>
      <c r="Q497" s="1">
        <v>27</v>
      </c>
      <c r="R497" s="1">
        <v>52</v>
      </c>
      <c r="S497" s="6">
        <v>0.51923076923076927</v>
      </c>
      <c r="T497" s="1">
        <v>29</v>
      </c>
      <c r="U497" s="1">
        <v>54</v>
      </c>
      <c r="V497" s="6">
        <v>0.53703703703703709</v>
      </c>
      <c r="W497" s="1">
        <v>31</v>
      </c>
      <c r="X497" s="1">
        <v>54</v>
      </c>
      <c r="Y497" s="6">
        <v>0.57407407407407407</v>
      </c>
      <c r="Z497" s="1">
        <v>26</v>
      </c>
      <c r="AA497" s="1">
        <v>54</v>
      </c>
      <c r="AB497" s="6">
        <v>0.48148148148148145</v>
      </c>
      <c r="AC497" s="1">
        <v>32</v>
      </c>
      <c r="AD497" s="1">
        <v>52</v>
      </c>
      <c r="AE497" s="6">
        <v>0.61538461538461542</v>
      </c>
      <c r="AF497" s="1">
        <v>29</v>
      </c>
      <c r="AG497" s="1">
        <v>52</v>
      </c>
      <c r="AH497" s="6">
        <v>0.55769230769230771</v>
      </c>
      <c r="AI497" s="1">
        <v>28</v>
      </c>
      <c r="AJ497" s="1">
        <v>52</v>
      </c>
      <c r="AK497" s="6">
        <v>0.53846153846153844</v>
      </c>
      <c r="BD497" s="1">
        <v>120</v>
      </c>
      <c r="BE497" s="1">
        <v>216</v>
      </c>
      <c r="BF497" s="6">
        <v>0.55555555555555558</v>
      </c>
      <c r="BG497" s="1">
        <v>119</v>
      </c>
      <c r="BH497" s="1">
        <v>216</v>
      </c>
      <c r="BI497" s="6">
        <v>0.55092592592592593</v>
      </c>
      <c r="BJ497" s="1">
        <v>100</v>
      </c>
      <c r="BK497" s="1">
        <v>216</v>
      </c>
      <c r="BL497" s="6">
        <v>0.46296296296296297</v>
      </c>
    </row>
    <row r="498" spans="1:64" hidden="1" x14ac:dyDescent="0.2">
      <c r="A498" s="2" t="s">
        <v>175</v>
      </c>
      <c r="B498" s="2" t="s">
        <v>176</v>
      </c>
      <c r="C498" s="2" t="s">
        <v>1697</v>
      </c>
      <c r="D498" s="2" t="s">
        <v>1698</v>
      </c>
      <c r="E498" s="2" t="str">
        <f t="shared" si="21"/>
        <v>zzzz</v>
      </c>
      <c r="F498" s="2">
        <f>IFERROR(VLOOKUP(C498,'[1]2017'!$C$2:$N$1876,11,FALSE),"")</f>
        <v>214</v>
      </c>
      <c r="G498" s="2">
        <f>IFERROR(VLOOKUP(C498,'[1]2017'!$C$2:$N$1876,12,FALSE),"")</f>
        <v>431</v>
      </c>
      <c r="H498" s="2">
        <f t="shared" si="22"/>
        <v>0.49651972157772623</v>
      </c>
      <c r="J498" s="12">
        <f t="shared" si="23"/>
        <v>1215</v>
      </c>
      <c r="K498" s="1">
        <v>50</v>
      </c>
      <c r="L498" s="1">
        <v>75</v>
      </c>
      <c r="M498" s="6">
        <v>0.66666666666666663</v>
      </c>
      <c r="N498" s="1">
        <v>46</v>
      </c>
      <c r="O498" s="1">
        <v>76</v>
      </c>
      <c r="P498" s="6">
        <v>0.60526315789473684</v>
      </c>
      <c r="Q498" s="1">
        <v>37</v>
      </c>
      <c r="R498" s="1">
        <v>75</v>
      </c>
      <c r="S498" s="6">
        <v>0.49333333333333335</v>
      </c>
      <c r="T498" s="1">
        <v>48</v>
      </c>
      <c r="U498" s="1">
        <v>82</v>
      </c>
      <c r="V498" s="6">
        <v>0.58536585365853655</v>
      </c>
      <c r="W498" s="1">
        <v>56</v>
      </c>
      <c r="X498" s="1">
        <v>83</v>
      </c>
      <c r="Y498" s="6">
        <v>0.67469879518072284</v>
      </c>
      <c r="Z498" s="1">
        <v>41</v>
      </c>
      <c r="AA498" s="1">
        <v>82</v>
      </c>
      <c r="AB498" s="6">
        <v>0.5</v>
      </c>
      <c r="AC498" s="1">
        <v>54</v>
      </c>
      <c r="AD498" s="1">
        <v>85</v>
      </c>
      <c r="AE498" s="6">
        <v>0.63529411764705879</v>
      </c>
      <c r="AF498" s="1">
        <v>46</v>
      </c>
      <c r="AG498" s="1">
        <v>86</v>
      </c>
      <c r="AH498" s="6">
        <v>0.53488372093023251</v>
      </c>
      <c r="AI498" s="1">
        <v>38</v>
      </c>
      <c r="AJ498" s="1">
        <v>85</v>
      </c>
      <c r="AK498" s="6">
        <v>0.44705882352941179</v>
      </c>
      <c r="AL498" s="1">
        <v>57</v>
      </c>
      <c r="AM498" s="1">
        <v>81</v>
      </c>
      <c r="AN498" s="6">
        <v>0.70370370370370372</v>
      </c>
      <c r="AO498" s="1">
        <v>35</v>
      </c>
      <c r="AP498" s="1">
        <v>82</v>
      </c>
      <c r="AQ498" s="6">
        <v>0.42682926829268292</v>
      </c>
      <c r="AR498" s="1">
        <v>33</v>
      </c>
      <c r="AS498" s="1">
        <v>80</v>
      </c>
      <c r="AT498" s="6">
        <v>0.41249999999999998</v>
      </c>
      <c r="AU498" s="1">
        <v>52</v>
      </c>
      <c r="AV498" s="1">
        <v>79</v>
      </c>
      <c r="AW498" s="6">
        <v>0.65822784810126578</v>
      </c>
      <c r="AX498" s="1">
        <v>27</v>
      </c>
      <c r="AY498" s="1">
        <v>79</v>
      </c>
      <c r="AZ498" s="6">
        <v>0.34177215189873417</v>
      </c>
      <c r="BA498" s="1">
        <v>26</v>
      </c>
      <c r="BB498" s="1">
        <v>79</v>
      </c>
      <c r="BC498" s="6">
        <v>0.32911392405063289</v>
      </c>
      <c r="BD498" s="1">
        <v>261</v>
      </c>
      <c r="BE498" s="1">
        <v>402</v>
      </c>
      <c r="BF498" s="6">
        <v>0.64925373134328357</v>
      </c>
      <c r="BG498" s="1">
        <v>210</v>
      </c>
      <c r="BH498" s="1">
        <v>406</v>
      </c>
      <c r="BI498" s="6">
        <v>0.51724137931034486</v>
      </c>
      <c r="BJ498" s="1">
        <v>175</v>
      </c>
      <c r="BK498" s="1">
        <v>401</v>
      </c>
      <c r="BL498" s="6">
        <v>0.43640897755610975</v>
      </c>
    </row>
    <row r="499" spans="1:64" x14ac:dyDescent="0.2">
      <c r="A499" s="2" t="s">
        <v>175</v>
      </c>
      <c r="B499" s="2" t="s">
        <v>176</v>
      </c>
      <c r="C499" s="2" t="s">
        <v>1699</v>
      </c>
      <c r="D499" s="2" t="s">
        <v>1700</v>
      </c>
      <c r="E499" s="2" t="str">
        <f t="shared" si="21"/>
        <v>Knightstown Elementary School</v>
      </c>
      <c r="F499" s="2">
        <f>IFERROR(VLOOKUP(C499,'[1]2017'!$C$2:$N$1876,11,FALSE),"")</f>
        <v>182</v>
      </c>
      <c r="G499" s="2">
        <f>IFERROR(VLOOKUP(C499,'[1]2017'!$C$2:$N$1876,12,FALSE),"")</f>
        <v>348</v>
      </c>
      <c r="H499" s="2">
        <f t="shared" si="22"/>
        <v>0.52298850574712641</v>
      </c>
      <c r="I499" s="6">
        <v>0.60227272727272729</v>
      </c>
      <c r="J499" s="12">
        <f t="shared" si="23"/>
        <v>465</v>
      </c>
      <c r="BD499" s="1">
        <v>65</v>
      </c>
      <c r="BE499" s="1">
        <v>88</v>
      </c>
      <c r="BF499" s="6">
        <v>0.73863636363636365</v>
      </c>
      <c r="BG499" s="1">
        <v>59</v>
      </c>
      <c r="BH499" s="1">
        <v>88</v>
      </c>
      <c r="BI499" s="6">
        <v>0.67045454545454541</v>
      </c>
      <c r="BJ499" s="1">
        <v>53</v>
      </c>
      <c r="BK499" s="1">
        <v>88</v>
      </c>
      <c r="BL499" s="6">
        <v>0.60227272727272729</v>
      </c>
    </row>
    <row r="500" spans="1:64" x14ac:dyDescent="0.2">
      <c r="A500" s="2" t="s">
        <v>177</v>
      </c>
      <c r="B500" s="2" t="s">
        <v>178</v>
      </c>
      <c r="C500" s="2" t="s">
        <v>1701</v>
      </c>
      <c r="D500" s="2" t="s">
        <v>1702</v>
      </c>
      <c r="E500" s="2" t="str">
        <f t="shared" si="21"/>
        <v>Taylor Elementary School</v>
      </c>
      <c r="F500" s="2">
        <f>IFERROR(VLOOKUP(C500,'[1]2017'!$C$2:$N$1876,11,FALSE),"")</f>
        <v>341</v>
      </c>
      <c r="G500" s="2">
        <f>IFERROR(VLOOKUP(C500,'[1]2017'!$C$2:$N$1876,12,FALSE),"")</f>
        <v>611</v>
      </c>
      <c r="H500" s="2">
        <f t="shared" si="22"/>
        <v>0.55810147299509005</v>
      </c>
      <c r="I500" s="6">
        <v>0.30434782608695654</v>
      </c>
      <c r="J500" s="12">
        <f t="shared" si="23"/>
        <v>1036</v>
      </c>
      <c r="K500" s="1">
        <v>51</v>
      </c>
      <c r="L500" s="1">
        <v>99</v>
      </c>
      <c r="M500" s="6">
        <v>0.51515151515151514</v>
      </c>
      <c r="N500" s="1">
        <v>26</v>
      </c>
      <c r="O500" s="1">
        <v>98</v>
      </c>
      <c r="P500" s="6">
        <v>0.26530612244897961</v>
      </c>
      <c r="Q500" s="1">
        <v>24</v>
      </c>
      <c r="R500" s="1">
        <v>98</v>
      </c>
      <c r="S500" s="6">
        <v>0.24489795918367346</v>
      </c>
      <c r="T500" s="1">
        <v>44</v>
      </c>
      <c r="U500" s="1">
        <v>84</v>
      </c>
      <c r="V500" s="6">
        <v>0.52380952380952384</v>
      </c>
      <c r="W500" s="1">
        <v>27</v>
      </c>
      <c r="X500" s="1">
        <v>84</v>
      </c>
      <c r="Y500" s="6">
        <v>0.32142857142857145</v>
      </c>
      <c r="Z500" s="1">
        <v>22</v>
      </c>
      <c r="AA500" s="1">
        <v>84</v>
      </c>
      <c r="AB500" s="6">
        <v>0.26190476190476192</v>
      </c>
      <c r="BD500" s="1">
        <v>143</v>
      </c>
      <c r="BE500" s="1">
        <v>275</v>
      </c>
      <c r="BF500" s="6">
        <v>0.52</v>
      </c>
      <c r="BG500" s="1">
        <v>82</v>
      </c>
      <c r="BH500" s="1">
        <v>276</v>
      </c>
      <c r="BI500" s="6">
        <v>0.29710144927536231</v>
      </c>
      <c r="BJ500" s="1">
        <v>74</v>
      </c>
      <c r="BK500" s="1">
        <v>274</v>
      </c>
      <c r="BL500" s="6">
        <v>0.27007299270072993</v>
      </c>
    </row>
    <row r="501" spans="1:64" hidden="1" x14ac:dyDescent="0.2">
      <c r="A501" s="2" t="s">
        <v>177</v>
      </c>
      <c r="B501" s="2" t="s">
        <v>178</v>
      </c>
      <c r="C501" s="2" t="s">
        <v>1703</v>
      </c>
      <c r="D501" s="2" t="s">
        <v>1704</v>
      </c>
      <c r="E501" s="2" t="str">
        <f t="shared" si="21"/>
        <v>zzzz</v>
      </c>
      <c r="F501" s="2">
        <f>IFERROR(VLOOKUP(C501,'[1]2017'!$C$2:$N$1876,11,FALSE),"")</f>
        <v>157</v>
      </c>
      <c r="G501" s="2">
        <f>IFERROR(VLOOKUP(C501,'[1]2017'!$C$2:$N$1876,12,FALSE),"")</f>
        <v>264</v>
      </c>
      <c r="H501" s="2">
        <f t="shared" si="22"/>
        <v>0.59469696969696972</v>
      </c>
      <c r="J501" s="12">
        <f t="shared" si="23"/>
        <v>1215</v>
      </c>
      <c r="AC501" s="1">
        <v>43</v>
      </c>
      <c r="AD501" s="1">
        <v>74</v>
      </c>
      <c r="AE501" s="6">
        <v>0.58108108108108103</v>
      </c>
      <c r="AF501" s="1">
        <v>31</v>
      </c>
      <c r="AG501" s="1">
        <v>74</v>
      </c>
      <c r="AH501" s="6">
        <v>0.41891891891891891</v>
      </c>
      <c r="AI501" s="1">
        <v>28</v>
      </c>
      <c r="AJ501" s="1">
        <v>74</v>
      </c>
      <c r="AK501" s="6">
        <v>0.3783783783783784</v>
      </c>
      <c r="AL501" s="1">
        <v>50</v>
      </c>
      <c r="AM501" s="1">
        <v>92</v>
      </c>
      <c r="AN501" s="6">
        <v>0.54347826086956519</v>
      </c>
      <c r="AO501" s="1">
        <v>25</v>
      </c>
      <c r="AP501" s="1">
        <v>93</v>
      </c>
      <c r="AQ501" s="6">
        <v>0.26881720430107525</v>
      </c>
      <c r="AR501" s="1">
        <v>24</v>
      </c>
      <c r="AS501" s="1">
        <v>92</v>
      </c>
      <c r="AT501" s="6">
        <v>0.2608695652173913</v>
      </c>
      <c r="AU501" s="1">
        <v>42</v>
      </c>
      <c r="AV501" s="1">
        <v>79</v>
      </c>
      <c r="AW501" s="6">
        <v>0.53164556962025311</v>
      </c>
      <c r="AX501" s="1">
        <v>38</v>
      </c>
      <c r="AY501" s="1">
        <v>77</v>
      </c>
      <c r="AZ501" s="6">
        <v>0.4935064935064935</v>
      </c>
      <c r="BA501" s="1">
        <v>32</v>
      </c>
      <c r="BB501" s="1">
        <v>77</v>
      </c>
      <c r="BC501" s="6">
        <v>0.41558441558441561</v>
      </c>
      <c r="BD501" s="1">
        <v>135</v>
      </c>
      <c r="BE501" s="1">
        <v>245</v>
      </c>
      <c r="BF501" s="6">
        <v>0.55102040816326525</v>
      </c>
      <c r="BG501" s="1">
        <v>94</v>
      </c>
      <c r="BH501" s="1">
        <v>244</v>
      </c>
      <c r="BI501" s="6">
        <v>0.38524590163934425</v>
      </c>
      <c r="BJ501" s="1">
        <v>84</v>
      </c>
      <c r="BK501" s="1">
        <v>243</v>
      </c>
      <c r="BL501" s="6">
        <v>0.34567901234567899</v>
      </c>
    </row>
    <row r="502" spans="1:64" x14ac:dyDescent="0.2">
      <c r="A502" s="2" t="s">
        <v>179</v>
      </c>
      <c r="B502" s="2" t="s">
        <v>180</v>
      </c>
      <c r="C502" s="2" t="s">
        <v>1705</v>
      </c>
      <c r="D502" s="2" t="s">
        <v>1706</v>
      </c>
      <c r="E502" s="2" t="str">
        <f t="shared" si="21"/>
        <v>Northwestern Elementary School</v>
      </c>
      <c r="F502" s="2">
        <f>IFERROR(VLOOKUP(C502,'[1]2017'!$C$2:$N$1876,11,FALSE),"")</f>
        <v>130</v>
      </c>
      <c r="G502" s="2">
        <f>IFERROR(VLOOKUP(C502,'[1]2017'!$C$2:$N$1876,12,FALSE),"")</f>
        <v>674</v>
      </c>
      <c r="H502" s="2">
        <f t="shared" si="22"/>
        <v>0.19287833827893175</v>
      </c>
      <c r="I502" s="6">
        <v>0.64</v>
      </c>
      <c r="J502" s="12">
        <f t="shared" si="23"/>
        <v>387</v>
      </c>
      <c r="K502" s="1">
        <v>77</v>
      </c>
      <c r="L502" s="1">
        <v>95</v>
      </c>
      <c r="M502" s="6">
        <v>0.81052631578947365</v>
      </c>
      <c r="N502" s="1">
        <v>61</v>
      </c>
      <c r="O502" s="1">
        <v>95</v>
      </c>
      <c r="P502" s="6">
        <v>0.64210526315789473</v>
      </c>
      <c r="Q502" s="1">
        <v>60</v>
      </c>
      <c r="R502" s="1">
        <v>95</v>
      </c>
      <c r="S502" s="6">
        <v>0.63157894736842102</v>
      </c>
      <c r="T502" s="1">
        <v>65</v>
      </c>
      <c r="U502" s="1">
        <v>102</v>
      </c>
      <c r="V502" s="6">
        <v>0.63725490196078427</v>
      </c>
      <c r="W502" s="1">
        <v>64</v>
      </c>
      <c r="X502" s="1">
        <v>102</v>
      </c>
      <c r="Y502" s="6">
        <v>0.62745098039215685</v>
      </c>
      <c r="Z502" s="1">
        <v>55</v>
      </c>
      <c r="AA502" s="1">
        <v>102</v>
      </c>
      <c r="AB502" s="6">
        <v>0.53921568627450978</v>
      </c>
      <c r="AC502" s="1">
        <v>71</v>
      </c>
      <c r="AD502" s="1">
        <v>92</v>
      </c>
      <c r="AE502" s="6">
        <v>0.77173913043478259</v>
      </c>
      <c r="AF502" s="1">
        <v>62</v>
      </c>
      <c r="AG502" s="1">
        <v>92</v>
      </c>
      <c r="AH502" s="6">
        <v>0.67391304347826086</v>
      </c>
      <c r="AI502" s="1">
        <v>59</v>
      </c>
      <c r="AJ502" s="1">
        <v>92</v>
      </c>
      <c r="AK502" s="6">
        <v>0.64130434782608692</v>
      </c>
      <c r="BD502" s="1">
        <v>297</v>
      </c>
      <c r="BE502" s="1">
        <v>389</v>
      </c>
      <c r="BF502" s="6">
        <v>0.76349614395886889</v>
      </c>
      <c r="BG502" s="1">
        <v>253</v>
      </c>
      <c r="BH502" s="1">
        <v>389</v>
      </c>
      <c r="BI502" s="6">
        <v>0.65038560411311053</v>
      </c>
      <c r="BJ502" s="1">
        <v>238</v>
      </c>
      <c r="BK502" s="1">
        <v>389</v>
      </c>
      <c r="BL502" s="6">
        <v>0.61182519280205661</v>
      </c>
    </row>
    <row r="503" spans="1:64" x14ac:dyDescent="0.2">
      <c r="A503" s="2" t="s">
        <v>179</v>
      </c>
      <c r="B503" s="2" t="s">
        <v>180</v>
      </c>
      <c r="C503" s="2" t="s">
        <v>1707</v>
      </c>
      <c r="D503" s="2" t="s">
        <v>1708</v>
      </c>
      <c r="E503" s="2" t="str">
        <f t="shared" si="21"/>
        <v>Howard Elementary School</v>
      </c>
      <c r="F503" s="2">
        <f>IFERROR(VLOOKUP(C503,'[1]2017'!$C$2:$N$1876,11,FALSE),"")</f>
        <v>118</v>
      </c>
      <c r="G503" s="2">
        <f>IFERROR(VLOOKUP(C503,'[1]2017'!$C$2:$N$1876,12,FALSE),"")</f>
        <v>269</v>
      </c>
      <c r="H503" s="2">
        <f t="shared" si="22"/>
        <v>0.43866171003717475</v>
      </c>
      <c r="I503" s="6">
        <v>0.70967741935483875</v>
      </c>
      <c r="J503" s="12">
        <f t="shared" si="23"/>
        <v>237</v>
      </c>
      <c r="K503" s="1">
        <v>17</v>
      </c>
      <c r="L503" s="1">
        <v>36</v>
      </c>
      <c r="M503" s="6">
        <v>0.47222222222222221</v>
      </c>
      <c r="N503" s="1">
        <v>17</v>
      </c>
      <c r="O503" s="1">
        <v>36</v>
      </c>
      <c r="P503" s="6">
        <v>0.47222222222222221</v>
      </c>
      <c r="Q503" s="1">
        <v>11</v>
      </c>
      <c r="R503" s="1">
        <v>36</v>
      </c>
      <c r="S503" s="6">
        <v>0.30555555555555558</v>
      </c>
      <c r="T503" s="1">
        <v>28</v>
      </c>
      <c r="U503" s="1">
        <v>49</v>
      </c>
      <c r="V503" s="6">
        <v>0.5714285714285714</v>
      </c>
      <c r="W503" s="1">
        <v>32</v>
      </c>
      <c r="X503" s="1">
        <v>49</v>
      </c>
      <c r="Y503" s="6">
        <v>0.65306122448979587</v>
      </c>
      <c r="Z503" s="1">
        <v>24</v>
      </c>
      <c r="AA503" s="1">
        <v>49</v>
      </c>
      <c r="AB503" s="6">
        <v>0.48979591836734693</v>
      </c>
      <c r="AC503" s="1">
        <v>34</v>
      </c>
      <c r="AD503" s="1">
        <v>43</v>
      </c>
      <c r="AE503" s="6">
        <v>0.79069767441860461</v>
      </c>
      <c r="AF503" s="1">
        <v>25</v>
      </c>
      <c r="AG503" s="1">
        <v>43</v>
      </c>
      <c r="AH503" s="6">
        <v>0.58139534883720934</v>
      </c>
      <c r="AI503" s="1">
        <v>21</v>
      </c>
      <c r="AJ503" s="1">
        <v>43</v>
      </c>
      <c r="AK503" s="6">
        <v>0.48837209302325579</v>
      </c>
      <c r="BD503" s="1">
        <v>105</v>
      </c>
      <c r="BE503" s="1">
        <v>159</v>
      </c>
      <c r="BF503" s="6">
        <v>0.660377358490566</v>
      </c>
      <c r="BG503" s="1">
        <v>99</v>
      </c>
      <c r="BH503" s="1">
        <v>159</v>
      </c>
      <c r="BI503" s="6">
        <v>0.62264150943396224</v>
      </c>
      <c r="BJ503" s="1">
        <v>78</v>
      </c>
      <c r="BK503" s="1">
        <v>159</v>
      </c>
      <c r="BL503" s="6">
        <v>0.49056603773584906</v>
      </c>
    </row>
    <row r="504" spans="1:64" hidden="1" x14ac:dyDescent="0.2">
      <c r="A504" s="2" t="s">
        <v>179</v>
      </c>
      <c r="B504" s="2" t="s">
        <v>180</v>
      </c>
      <c r="C504" s="2" t="s">
        <v>1709</v>
      </c>
      <c r="D504" s="2" t="s">
        <v>1710</v>
      </c>
      <c r="E504" s="2" t="str">
        <f t="shared" si="21"/>
        <v>zzzz</v>
      </c>
      <c r="F504" s="2">
        <f>IFERROR(VLOOKUP(C504,'[1]2017'!$C$2:$N$1876,11,FALSE),"")</f>
        <v>88</v>
      </c>
      <c r="G504" s="2">
        <f>IFERROR(VLOOKUP(C504,'[1]2017'!$C$2:$N$1876,12,FALSE),"")</f>
        <v>294</v>
      </c>
      <c r="H504" s="2">
        <f t="shared" si="22"/>
        <v>0.29931972789115646</v>
      </c>
      <c r="J504" s="12">
        <f t="shared" si="23"/>
        <v>1215</v>
      </c>
      <c r="AL504" s="1">
        <v>102</v>
      </c>
      <c r="AM504" s="1">
        <v>156</v>
      </c>
      <c r="AN504" s="6">
        <v>0.65384615384615385</v>
      </c>
      <c r="AO504" s="1">
        <v>102</v>
      </c>
      <c r="AP504" s="1">
        <v>156</v>
      </c>
      <c r="AQ504" s="6">
        <v>0.65384615384615385</v>
      </c>
      <c r="AR504" s="1">
        <v>83</v>
      </c>
      <c r="AS504" s="1">
        <v>156</v>
      </c>
      <c r="AT504" s="6">
        <v>0.53205128205128205</v>
      </c>
      <c r="AU504" s="1">
        <v>90</v>
      </c>
      <c r="AV504" s="1">
        <v>134</v>
      </c>
      <c r="AW504" s="6">
        <v>0.67164179104477617</v>
      </c>
      <c r="AX504" s="1">
        <v>91</v>
      </c>
      <c r="AY504" s="1">
        <v>134</v>
      </c>
      <c r="AZ504" s="6">
        <v>0.67910447761194026</v>
      </c>
      <c r="BA504" s="1">
        <v>75</v>
      </c>
      <c r="BB504" s="1">
        <v>134</v>
      </c>
      <c r="BC504" s="6">
        <v>0.55970149253731338</v>
      </c>
      <c r="BD504" s="1">
        <v>192</v>
      </c>
      <c r="BE504" s="1">
        <v>290</v>
      </c>
      <c r="BF504" s="6">
        <v>0.66206896551724137</v>
      </c>
      <c r="BG504" s="1">
        <v>193</v>
      </c>
      <c r="BH504" s="1">
        <v>290</v>
      </c>
      <c r="BI504" s="6">
        <v>0.66551724137931034</v>
      </c>
      <c r="BJ504" s="1">
        <v>158</v>
      </c>
      <c r="BK504" s="1">
        <v>290</v>
      </c>
      <c r="BL504" s="6">
        <v>0.54482758620689653</v>
      </c>
    </row>
    <row r="505" spans="1:64" x14ac:dyDescent="0.2">
      <c r="A505" s="2" t="s">
        <v>181</v>
      </c>
      <c r="B505" s="2" t="s">
        <v>598</v>
      </c>
      <c r="C505" s="2" t="s">
        <v>1711</v>
      </c>
      <c r="D505" s="2" t="s">
        <v>1712</v>
      </c>
      <c r="E505" s="2" t="str">
        <f t="shared" si="21"/>
        <v>Eastern Elementary School</v>
      </c>
      <c r="F505" s="2">
        <f>IFERROR(VLOOKUP(C505,'[1]2017'!$C$2:$N$1876,11,FALSE),"")</f>
        <v>226</v>
      </c>
      <c r="G505" s="2">
        <f>IFERROR(VLOOKUP(C505,'[1]2017'!$C$2:$N$1876,12,FALSE),"")</f>
        <v>631</v>
      </c>
      <c r="H505" s="2">
        <f t="shared" si="22"/>
        <v>0.35816164817749602</v>
      </c>
      <c r="I505" s="6">
        <v>0.50505050505050508</v>
      </c>
      <c r="J505" s="12">
        <f t="shared" si="23"/>
        <v>688</v>
      </c>
      <c r="K505" s="1">
        <v>81</v>
      </c>
      <c r="L505" s="1">
        <v>110</v>
      </c>
      <c r="M505" s="6">
        <v>0.73636363636363633</v>
      </c>
      <c r="N505" s="1">
        <v>90</v>
      </c>
      <c r="O505" s="1">
        <v>110</v>
      </c>
      <c r="P505" s="6">
        <v>0.81818181818181823</v>
      </c>
      <c r="Q505" s="1">
        <v>75</v>
      </c>
      <c r="R505" s="1">
        <v>110</v>
      </c>
      <c r="S505" s="6">
        <v>0.68181818181818177</v>
      </c>
      <c r="T505" s="1">
        <v>61</v>
      </c>
      <c r="U505" s="1">
        <v>99</v>
      </c>
      <c r="V505" s="6">
        <v>0.61616161616161613</v>
      </c>
      <c r="W505" s="1">
        <v>64</v>
      </c>
      <c r="X505" s="1">
        <v>101</v>
      </c>
      <c r="Y505" s="6">
        <v>0.63366336633663367</v>
      </c>
      <c r="Z505" s="1">
        <v>51</v>
      </c>
      <c r="AA505" s="1">
        <v>99</v>
      </c>
      <c r="AB505" s="6">
        <v>0.51515151515151514</v>
      </c>
      <c r="BD505" s="1">
        <v>214</v>
      </c>
      <c r="BE505" s="1">
        <v>308</v>
      </c>
      <c r="BF505" s="6">
        <v>0.69480519480519476</v>
      </c>
      <c r="BG505" s="1">
        <v>211</v>
      </c>
      <c r="BH505" s="1">
        <v>312</v>
      </c>
      <c r="BI505" s="6">
        <v>0.67628205128205132</v>
      </c>
      <c r="BJ505" s="1">
        <v>176</v>
      </c>
      <c r="BK505" s="1">
        <v>308</v>
      </c>
      <c r="BL505" s="6">
        <v>0.5714285714285714</v>
      </c>
    </row>
    <row r="506" spans="1:64" hidden="1" x14ac:dyDescent="0.2">
      <c r="A506" s="2" t="s">
        <v>181</v>
      </c>
      <c r="B506" s="2" t="s">
        <v>598</v>
      </c>
      <c r="C506" s="2" t="s">
        <v>1713</v>
      </c>
      <c r="D506" s="2" t="s">
        <v>1714</v>
      </c>
      <c r="E506" s="2" t="str">
        <f t="shared" si="21"/>
        <v>zzzz</v>
      </c>
      <c r="F506" s="2">
        <f>IFERROR(VLOOKUP(C506,'[1]2017'!$C$2:$N$1876,11,FALSE),"")</f>
        <v>129</v>
      </c>
      <c r="G506" s="2">
        <f>IFERROR(VLOOKUP(C506,'[1]2017'!$C$2:$N$1876,12,FALSE),"")</f>
        <v>377</v>
      </c>
      <c r="H506" s="2">
        <f t="shared" si="22"/>
        <v>0.34217506631299732</v>
      </c>
      <c r="J506" s="12">
        <f t="shared" si="23"/>
        <v>1215</v>
      </c>
      <c r="AC506" s="1">
        <v>78</v>
      </c>
      <c r="AD506" s="1">
        <v>113</v>
      </c>
      <c r="AE506" s="6">
        <v>0.69026548672566368</v>
      </c>
      <c r="AF506" s="1">
        <v>65</v>
      </c>
      <c r="AG506" s="1">
        <v>113</v>
      </c>
      <c r="AH506" s="6">
        <v>0.5752212389380531</v>
      </c>
      <c r="AI506" s="1">
        <v>58</v>
      </c>
      <c r="AJ506" s="1">
        <v>113</v>
      </c>
      <c r="AK506" s="6">
        <v>0.51327433628318586</v>
      </c>
      <c r="AL506" s="1">
        <v>79</v>
      </c>
      <c r="AM506" s="1">
        <v>113</v>
      </c>
      <c r="AN506" s="6">
        <v>0.69911504424778759</v>
      </c>
      <c r="AO506" s="1">
        <v>41</v>
      </c>
      <c r="AP506" s="1">
        <v>113</v>
      </c>
      <c r="AQ506" s="6">
        <v>0.36283185840707965</v>
      </c>
      <c r="AR506" s="1">
        <v>39</v>
      </c>
      <c r="AS506" s="1">
        <v>112</v>
      </c>
      <c r="AT506" s="6">
        <v>0.3482142857142857</v>
      </c>
      <c r="AU506" s="1">
        <v>95</v>
      </c>
      <c r="AV506" s="1">
        <v>139</v>
      </c>
      <c r="AW506" s="6">
        <v>0.68345323741007191</v>
      </c>
      <c r="AX506" s="1">
        <v>72</v>
      </c>
      <c r="AY506" s="1">
        <v>137</v>
      </c>
      <c r="AZ506" s="6">
        <v>0.52554744525547448</v>
      </c>
      <c r="BA506" s="1">
        <v>65</v>
      </c>
      <c r="BB506" s="1">
        <v>137</v>
      </c>
      <c r="BC506" s="6">
        <v>0.47445255474452552</v>
      </c>
      <c r="BD506" s="1">
        <v>252</v>
      </c>
      <c r="BE506" s="1">
        <v>365</v>
      </c>
      <c r="BF506" s="6">
        <v>0.69041095890410964</v>
      </c>
      <c r="BG506" s="1">
        <v>178</v>
      </c>
      <c r="BH506" s="1">
        <v>363</v>
      </c>
      <c r="BI506" s="6">
        <v>0.4903581267217631</v>
      </c>
      <c r="BJ506" s="1">
        <v>162</v>
      </c>
      <c r="BK506" s="1">
        <v>362</v>
      </c>
      <c r="BL506" s="6">
        <v>0.44751381215469616</v>
      </c>
    </row>
    <row r="507" spans="1:64" hidden="1" x14ac:dyDescent="0.2">
      <c r="A507" s="2" t="s">
        <v>182</v>
      </c>
      <c r="B507" s="2" t="s">
        <v>722</v>
      </c>
      <c r="C507" s="2" t="s">
        <v>1715</v>
      </c>
      <c r="D507" s="2" t="s">
        <v>1716</v>
      </c>
      <c r="E507" s="2" t="str">
        <f t="shared" si="21"/>
        <v>zzzz</v>
      </c>
      <c r="F507" s="2">
        <f>IFERROR(VLOOKUP(C507,'[1]2017'!$C$2:$N$1876,11,FALSE),"")</f>
        <v>191</v>
      </c>
      <c r="G507" s="2">
        <f>IFERROR(VLOOKUP(C507,'[1]2017'!$C$2:$N$1876,12,FALSE),"")</f>
        <v>620</v>
      </c>
      <c r="H507" s="2">
        <f t="shared" si="22"/>
        <v>0.30806451612903224</v>
      </c>
      <c r="J507" s="12">
        <f t="shared" si="23"/>
        <v>1215</v>
      </c>
      <c r="AC507" s="1">
        <v>145</v>
      </c>
      <c r="AD507" s="1">
        <v>190</v>
      </c>
      <c r="AE507" s="6">
        <v>0.76315789473684215</v>
      </c>
      <c r="AF507" s="1">
        <v>142</v>
      </c>
      <c r="AG507" s="1">
        <v>190</v>
      </c>
      <c r="AH507" s="6">
        <v>0.74736842105263157</v>
      </c>
      <c r="AI507" s="1">
        <v>128</v>
      </c>
      <c r="AJ507" s="1">
        <v>190</v>
      </c>
      <c r="AK507" s="6">
        <v>0.67368421052631577</v>
      </c>
      <c r="AL507" s="1">
        <v>166</v>
      </c>
      <c r="AM507" s="1">
        <v>220</v>
      </c>
      <c r="AN507" s="6">
        <v>0.75454545454545452</v>
      </c>
      <c r="AO507" s="1">
        <v>123</v>
      </c>
      <c r="AP507" s="1">
        <v>221</v>
      </c>
      <c r="AQ507" s="6">
        <v>0.5565610859728507</v>
      </c>
      <c r="AR507" s="1">
        <v>113</v>
      </c>
      <c r="AS507" s="1">
        <v>220</v>
      </c>
      <c r="AT507" s="6">
        <v>0.51363636363636367</v>
      </c>
      <c r="AU507" s="1">
        <v>140</v>
      </c>
      <c r="AV507" s="1">
        <v>192</v>
      </c>
      <c r="AW507" s="6">
        <v>0.72916666666666663</v>
      </c>
      <c r="AX507" s="1">
        <v>128</v>
      </c>
      <c r="AY507" s="1">
        <v>192</v>
      </c>
      <c r="AZ507" s="6">
        <v>0.66666666666666663</v>
      </c>
      <c r="BA507" s="1">
        <v>117</v>
      </c>
      <c r="BB507" s="1">
        <v>192</v>
      </c>
      <c r="BC507" s="6">
        <v>0.609375</v>
      </c>
      <c r="BD507" s="1">
        <v>451</v>
      </c>
      <c r="BE507" s="1">
        <v>602</v>
      </c>
      <c r="BF507" s="6">
        <v>0.74916943521594681</v>
      </c>
      <c r="BG507" s="1">
        <v>393</v>
      </c>
      <c r="BH507" s="1">
        <v>603</v>
      </c>
      <c r="BI507" s="6">
        <v>0.65174129353233834</v>
      </c>
      <c r="BJ507" s="1">
        <v>358</v>
      </c>
      <c r="BK507" s="1">
        <v>602</v>
      </c>
      <c r="BL507" s="6">
        <v>0.59468438538205981</v>
      </c>
    </row>
    <row r="508" spans="1:64" hidden="1" x14ac:dyDescent="0.2">
      <c r="A508" s="2" t="s">
        <v>182</v>
      </c>
      <c r="B508" s="2" t="s">
        <v>722</v>
      </c>
      <c r="C508" s="2" t="s">
        <v>1717</v>
      </c>
      <c r="D508" s="2" t="s">
        <v>1718</v>
      </c>
      <c r="E508" s="2" t="str">
        <f t="shared" si="21"/>
        <v>zzzz</v>
      </c>
      <c r="F508" s="2">
        <f>IFERROR(VLOOKUP(C508,'[1]2017'!$C$2:$N$1876,11,FALSE),"")</f>
        <v>240</v>
      </c>
      <c r="G508" s="2">
        <f>IFERROR(VLOOKUP(C508,'[1]2017'!$C$2:$N$1876,12,FALSE),"")</f>
        <v>640</v>
      </c>
      <c r="H508" s="2">
        <f t="shared" si="22"/>
        <v>0.375</v>
      </c>
      <c r="I508" s="6">
        <v>0.75845410628019327</v>
      </c>
      <c r="J508" s="12">
        <f t="shared" si="23"/>
        <v>163</v>
      </c>
      <c r="K508" s="1">
        <v>166</v>
      </c>
      <c r="L508" s="1">
        <v>211</v>
      </c>
      <c r="M508" s="6">
        <v>0.78672985781990523</v>
      </c>
      <c r="N508" s="1">
        <v>156</v>
      </c>
      <c r="O508" s="1">
        <v>212</v>
      </c>
      <c r="P508" s="6">
        <v>0.73584905660377353</v>
      </c>
      <c r="Q508" s="1">
        <v>138</v>
      </c>
      <c r="R508" s="1">
        <v>211</v>
      </c>
      <c r="S508" s="6">
        <v>0.65402843601895733</v>
      </c>
      <c r="T508" s="1">
        <v>154</v>
      </c>
      <c r="U508" s="1">
        <v>212</v>
      </c>
      <c r="V508" s="6">
        <v>0.72641509433962259</v>
      </c>
      <c r="W508" s="1">
        <v>170</v>
      </c>
      <c r="X508" s="1">
        <v>211</v>
      </c>
      <c r="Y508" s="6">
        <v>0.80568720379146919</v>
      </c>
      <c r="Z508" s="1">
        <v>140</v>
      </c>
      <c r="AA508" s="1">
        <v>211</v>
      </c>
      <c r="AB508" s="6">
        <v>0.6635071090047393</v>
      </c>
      <c r="BD508" s="1">
        <v>504</v>
      </c>
      <c r="BE508" s="1">
        <v>631</v>
      </c>
      <c r="BF508" s="6">
        <v>0.79873217115689377</v>
      </c>
      <c r="BG508" s="1">
        <v>489</v>
      </c>
      <c r="BH508" s="1">
        <v>630</v>
      </c>
      <c r="BI508" s="6">
        <v>0.77619047619047621</v>
      </c>
      <c r="BJ508" s="1">
        <v>435</v>
      </c>
      <c r="BK508" s="1">
        <v>629</v>
      </c>
      <c r="BL508" s="6">
        <v>0.69157392686804453</v>
      </c>
    </row>
    <row r="509" spans="1:64" x14ac:dyDescent="0.2">
      <c r="A509" s="2" t="s">
        <v>183</v>
      </c>
      <c r="B509" s="2" t="s">
        <v>589</v>
      </c>
      <c r="C509" s="2" t="s">
        <v>1719</v>
      </c>
      <c r="D509" s="2" t="s">
        <v>1648</v>
      </c>
      <c r="E509" s="2" t="str">
        <f t="shared" si="21"/>
        <v>Sycamore Elementary School</v>
      </c>
      <c r="F509" s="2">
        <f>IFERROR(VLOOKUP(C509,'[1]2017'!$C$2:$N$1876,11,FALSE),"")</f>
        <v>421</v>
      </c>
      <c r="G509" s="2">
        <f>IFERROR(VLOOKUP(C509,'[1]2017'!$C$2:$N$1876,12,FALSE),"")</f>
        <v>545</v>
      </c>
      <c r="H509" s="2">
        <f t="shared" si="22"/>
        <v>0.77247706422018347</v>
      </c>
      <c r="I509" s="6">
        <v>0.39772727272727271</v>
      </c>
      <c r="J509" s="12">
        <f t="shared" si="23"/>
        <v>907</v>
      </c>
      <c r="K509" s="1">
        <v>42</v>
      </c>
      <c r="L509" s="1">
        <v>77</v>
      </c>
      <c r="M509" s="6">
        <v>0.54545454545454541</v>
      </c>
      <c r="N509" s="1">
        <v>39</v>
      </c>
      <c r="O509" s="1">
        <v>77</v>
      </c>
      <c r="P509" s="6">
        <v>0.50649350649350644</v>
      </c>
      <c r="Q509" s="1">
        <v>34</v>
      </c>
      <c r="R509" s="1">
        <v>77</v>
      </c>
      <c r="S509" s="6">
        <v>0.44155844155844154</v>
      </c>
      <c r="T509" s="1">
        <v>44</v>
      </c>
      <c r="U509" s="1">
        <v>77</v>
      </c>
      <c r="V509" s="6">
        <v>0.5714285714285714</v>
      </c>
      <c r="W509" s="1">
        <v>56</v>
      </c>
      <c r="X509" s="1">
        <v>78</v>
      </c>
      <c r="Y509" s="6">
        <v>0.71794871794871795</v>
      </c>
      <c r="Z509" s="1">
        <v>42</v>
      </c>
      <c r="AA509" s="1">
        <v>77</v>
      </c>
      <c r="AB509" s="6">
        <v>0.54545454545454541</v>
      </c>
      <c r="BD509" s="1">
        <v>133</v>
      </c>
      <c r="BE509" s="1">
        <v>242</v>
      </c>
      <c r="BF509" s="6">
        <v>0.54958677685950408</v>
      </c>
      <c r="BG509" s="1">
        <v>136</v>
      </c>
      <c r="BH509" s="1">
        <v>248</v>
      </c>
      <c r="BI509" s="6">
        <v>0.54838709677419351</v>
      </c>
      <c r="BJ509" s="1">
        <v>111</v>
      </c>
      <c r="BK509" s="1">
        <v>242</v>
      </c>
      <c r="BL509" s="6">
        <v>0.45867768595041325</v>
      </c>
    </row>
    <row r="510" spans="1:64" x14ac:dyDescent="0.2">
      <c r="A510" s="2" t="s">
        <v>183</v>
      </c>
      <c r="B510" s="2" t="s">
        <v>589</v>
      </c>
      <c r="C510" s="2" t="s">
        <v>1720</v>
      </c>
      <c r="D510" s="2" t="s">
        <v>1721</v>
      </c>
      <c r="E510" s="2" t="str">
        <f t="shared" si="21"/>
        <v>Bon Air Elementary School</v>
      </c>
      <c r="F510" s="2">
        <f>IFERROR(VLOOKUP(C510,'[1]2017'!$C$2:$N$1876,11,FALSE),"")</f>
        <v>314</v>
      </c>
      <c r="G510" s="2">
        <f>IFERROR(VLOOKUP(C510,'[1]2017'!$C$2:$N$1876,12,FALSE),"")</f>
        <v>342</v>
      </c>
      <c r="H510" s="2">
        <f t="shared" si="22"/>
        <v>0.91812865497076024</v>
      </c>
      <c r="I510" s="6">
        <v>0.10526315789473684</v>
      </c>
      <c r="J510" s="12">
        <f t="shared" si="23"/>
        <v>1190</v>
      </c>
      <c r="K510" s="1">
        <v>18</v>
      </c>
      <c r="L510" s="1">
        <v>55</v>
      </c>
      <c r="M510" s="6">
        <v>0.32727272727272727</v>
      </c>
      <c r="N510" s="1">
        <v>15</v>
      </c>
      <c r="O510" s="1">
        <v>56</v>
      </c>
      <c r="P510" s="6">
        <v>0.26785714285714285</v>
      </c>
      <c r="Q510" s="1">
        <v>11</v>
      </c>
      <c r="R510" s="1">
        <v>55</v>
      </c>
      <c r="S510" s="6">
        <v>0.2</v>
      </c>
      <c r="T510" s="1">
        <v>22</v>
      </c>
      <c r="U510" s="1">
        <v>55</v>
      </c>
      <c r="V510" s="6">
        <v>0.4</v>
      </c>
      <c r="W510" s="1">
        <v>15</v>
      </c>
      <c r="X510" s="1">
        <v>58</v>
      </c>
      <c r="Y510" s="6">
        <v>0.25862068965517243</v>
      </c>
      <c r="Z510" s="1">
        <v>12</v>
      </c>
      <c r="AA510" s="1">
        <v>55</v>
      </c>
      <c r="AB510" s="6">
        <v>0.21818181818181817</v>
      </c>
      <c r="BD510" s="1">
        <v>49</v>
      </c>
      <c r="BE510" s="1">
        <v>167</v>
      </c>
      <c r="BF510" s="6">
        <v>0.29341317365269459</v>
      </c>
      <c r="BG510" s="1">
        <v>43</v>
      </c>
      <c r="BH510" s="1">
        <v>172</v>
      </c>
      <c r="BI510" s="6">
        <v>0.25</v>
      </c>
      <c r="BJ510" s="1">
        <v>29</v>
      </c>
      <c r="BK510" s="1">
        <v>167</v>
      </c>
      <c r="BL510" s="6">
        <v>0.17365269461077845</v>
      </c>
    </row>
    <row r="511" spans="1:64" x14ac:dyDescent="0.2">
      <c r="A511" s="2" t="s">
        <v>183</v>
      </c>
      <c r="B511" s="2" t="s">
        <v>589</v>
      </c>
      <c r="C511" s="2" t="s">
        <v>1722</v>
      </c>
      <c r="D511" s="2" t="s">
        <v>1723</v>
      </c>
      <c r="E511" s="2" t="str">
        <f t="shared" si="21"/>
        <v>Boulevard Elementary School</v>
      </c>
      <c r="F511" s="2">
        <f>IFERROR(VLOOKUP(C511,'[1]2017'!$C$2:$N$1876,11,FALSE),"")</f>
        <v>238</v>
      </c>
      <c r="G511" s="2">
        <f>IFERROR(VLOOKUP(C511,'[1]2017'!$C$2:$N$1876,12,FALSE),"")</f>
        <v>368</v>
      </c>
      <c r="H511" s="2">
        <f t="shared" si="22"/>
        <v>0.64673913043478259</v>
      </c>
      <c r="I511" s="6">
        <v>0.25</v>
      </c>
      <c r="J511" s="12">
        <f t="shared" si="23"/>
        <v>1094</v>
      </c>
      <c r="K511" s="1">
        <v>35</v>
      </c>
      <c r="L511" s="1">
        <v>54</v>
      </c>
      <c r="M511" s="6">
        <v>0.64814814814814814</v>
      </c>
      <c r="N511" s="1">
        <v>23</v>
      </c>
      <c r="O511" s="1">
        <v>55</v>
      </c>
      <c r="P511" s="6">
        <v>0.41818181818181815</v>
      </c>
      <c r="Q511" s="1">
        <v>22</v>
      </c>
      <c r="R511" s="1">
        <v>54</v>
      </c>
      <c r="S511" s="6">
        <v>0.40740740740740738</v>
      </c>
      <c r="T511" s="1">
        <v>27</v>
      </c>
      <c r="U511" s="1">
        <v>48</v>
      </c>
      <c r="V511" s="6">
        <v>0.5625</v>
      </c>
      <c r="W511" s="1">
        <v>19</v>
      </c>
      <c r="X511" s="1">
        <v>48</v>
      </c>
      <c r="Y511" s="6">
        <v>0.39583333333333331</v>
      </c>
      <c r="Z511" s="1">
        <v>17</v>
      </c>
      <c r="AA511" s="1">
        <v>48</v>
      </c>
      <c r="AB511" s="6">
        <v>0.35416666666666669</v>
      </c>
      <c r="BD511" s="1">
        <v>88</v>
      </c>
      <c r="BE511" s="1">
        <v>158</v>
      </c>
      <c r="BF511" s="6">
        <v>0.55696202531645567</v>
      </c>
      <c r="BG511" s="1">
        <v>57</v>
      </c>
      <c r="BH511" s="1">
        <v>160</v>
      </c>
      <c r="BI511" s="6">
        <v>0.35625000000000001</v>
      </c>
      <c r="BJ511" s="1">
        <v>53</v>
      </c>
      <c r="BK511" s="1">
        <v>158</v>
      </c>
      <c r="BL511" s="6">
        <v>0.33544303797468356</v>
      </c>
    </row>
    <row r="512" spans="1:64" hidden="1" x14ac:dyDescent="0.2">
      <c r="A512" s="2" t="s">
        <v>183</v>
      </c>
      <c r="B512" s="2" t="s">
        <v>589</v>
      </c>
      <c r="C512" s="2" t="s">
        <v>1724</v>
      </c>
      <c r="D512" s="2" t="s">
        <v>1725</v>
      </c>
      <c r="E512" s="2" t="str">
        <f t="shared" si="21"/>
        <v>zzzz</v>
      </c>
      <c r="F512" s="2">
        <f>IFERROR(VLOOKUP(C512,'[1]2017'!$C$2:$N$1876,11,FALSE),"")</f>
        <v>270</v>
      </c>
      <c r="G512" s="2">
        <f>IFERROR(VLOOKUP(C512,'[1]2017'!$C$2:$N$1876,12,FALSE),"")</f>
        <v>300</v>
      </c>
      <c r="H512" s="2">
        <f t="shared" si="22"/>
        <v>0.9</v>
      </c>
      <c r="J512" s="12">
        <f t="shared" si="23"/>
        <v>1215</v>
      </c>
      <c r="AC512" s="1">
        <v>35</v>
      </c>
      <c r="AD512" s="1">
        <v>103</v>
      </c>
      <c r="AE512" s="6">
        <v>0.33980582524271846</v>
      </c>
      <c r="AF512" s="1">
        <v>20</v>
      </c>
      <c r="AG512" s="1">
        <v>104</v>
      </c>
      <c r="AH512" s="6">
        <v>0.19230769230769232</v>
      </c>
      <c r="AI512" s="1">
        <v>15</v>
      </c>
      <c r="AJ512" s="1">
        <v>103</v>
      </c>
      <c r="AK512" s="6">
        <v>0.14563106796116504</v>
      </c>
      <c r="AL512" s="1">
        <v>28</v>
      </c>
      <c r="AM512" s="1">
        <v>88</v>
      </c>
      <c r="AN512" s="6">
        <v>0.31818181818181818</v>
      </c>
      <c r="AO512" s="1">
        <v>7</v>
      </c>
      <c r="AP512" s="1">
        <v>88</v>
      </c>
      <c r="AQ512" s="6">
        <v>7.9545454545454544E-2</v>
      </c>
      <c r="AR512" s="1">
        <v>6</v>
      </c>
      <c r="AS512" s="1">
        <v>87</v>
      </c>
      <c r="AT512" s="6">
        <v>6.8965517241379309E-2</v>
      </c>
      <c r="AU512" s="1">
        <v>18</v>
      </c>
      <c r="AV512" s="1">
        <v>82</v>
      </c>
      <c r="AW512" s="6">
        <v>0.21951219512195122</v>
      </c>
      <c r="AX512" s="1">
        <v>17</v>
      </c>
      <c r="AY512" s="1">
        <v>83</v>
      </c>
      <c r="AZ512" s="6">
        <v>0.20481927710843373</v>
      </c>
      <c r="BA512" s="1">
        <v>13</v>
      </c>
      <c r="BB512" s="1">
        <v>81</v>
      </c>
      <c r="BC512" s="6">
        <v>0.16049382716049382</v>
      </c>
      <c r="BD512" s="1">
        <v>81</v>
      </c>
      <c r="BE512" s="1">
        <v>273</v>
      </c>
      <c r="BF512" s="6">
        <v>0.2967032967032967</v>
      </c>
      <c r="BG512" s="1">
        <v>44</v>
      </c>
      <c r="BH512" s="1">
        <v>275</v>
      </c>
      <c r="BI512" s="6">
        <v>0.16</v>
      </c>
      <c r="BJ512" s="1">
        <v>34</v>
      </c>
      <c r="BK512" s="1">
        <v>271</v>
      </c>
      <c r="BL512" s="6">
        <v>0.12546125461254612</v>
      </c>
    </row>
    <row r="513" spans="1:64" hidden="1" x14ac:dyDescent="0.2">
      <c r="A513" s="2" t="s">
        <v>183</v>
      </c>
      <c r="B513" s="2" t="s">
        <v>589</v>
      </c>
      <c r="C513" s="2" t="s">
        <v>1726</v>
      </c>
      <c r="D513" s="2" t="s">
        <v>906</v>
      </c>
      <c r="E513" s="2" t="str">
        <f t="shared" si="21"/>
        <v>zzzz</v>
      </c>
      <c r="F513" s="2">
        <f>IFERROR(VLOOKUP(C513,'[1]2017'!$C$2:$N$1876,11,FALSE),"")</f>
        <v>304</v>
      </c>
      <c r="G513" s="2">
        <f>IFERROR(VLOOKUP(C513,'[1]2017'!$C$2:$N$1876,12,FALSE),"")</f>
        <v>505</v>
      </c>
      <c r="H513" s="2">
        <f t="shared" si="22"/>
        <v>0.60198019801980196</v>
      </c>
      <c r="J513" s="12">
        <f t="shared" si="23"/>
        <v>1215</v>
      </c>
      <c r="AC513" s="1">
        <v>99</v>
      </c>
      <c r="AD513" s="1">
        <v>175</v>
      </c>
      <c r="AE513" s="6">
        <v>0.56571428571428573</v>
      </c>
      <c r="AF513" s="1">
        <v>71</v>
      </c>
      <c r="AG513" s="1">
        <v>178</v>
      </c>
      <c r="AH513" s="6">
        <v>0.398876404494382</v>
      </c>
      <c r="AI513" s="1">
        <v>61</v>
      </c>
      <c r="AJ513" s="1">
        <v>175</v>
      </c>
      <c r="AK513" s="6">
        <v>0.34857142857142859</v>
      </c>
      <c r="AL513" s="1">
        <v>105</v>
      </c>
      <c r="AM513" s="1">
        <v>157</v>
      </c>
      <c r="AN513" s="6">
        <v>0.66878980891719741</v>
      </c>
      <c r="AO513" s="1">
        <v>71</v>
      </c>
      <c r="AP513" s="1">
        <v>161</v>
      </c>
      <c r="AQ513" s="6">
        <v>0.44099378881987578</v>
      </c>
      <c r="AR513" s="1">
        <v>63</v>
      </c>
      <c r="AS513" s="1">
        <v>157</v>
      </c>
      <c r="AT513" s="6">
        <v>0.40127388535031849</v>
      </c>
      <c r="AU513" s="1">
        <v>85</v>
      </c>
      <c r="AV513" s="1">
        <v>149</v>
      </c>
      <c r="AW513" s="6">
        <v>0.57046979865771807</v>
      </c>
      <c r="AX513" s="1">
        <v>76</v>
      </c>
      <c r="AY513" s="1">
        <v>150</v>
      </c>
      <c r="AZ513" s="6">
        <v>0.50666666666666671</v>
      </c>
      <c r="BA513" s="1">
        <v>65</v>
      </c>
      <c r="BB513" s="1">
        <v>147</v>
      </c>
      <c r="BC513" s="6">
        <v>0.44217687074829931</v>
      </c>
      <c r="BD513" s="1">
        <v>289</v>
      </c>
      <c r="BE513" s="1">
        <v>481</v>
      </c>
      <c r="BF513" s="6">
        <v>0.60083160083160081</v>
      </c>
      <c r="BG513" s="1">
        <v>218</v>
      </c>
      <c r="BH513" s="1">
        <v>489</v>
      </c>
      <c r="BI513" s="6">
        <v>0.44580777096114521</v>
      </c>
      <c r="BJ513" s="1">
        <v>189</v>
      </c>
      <c r="BK513" s="1">
        <v>479</v>
      </c>
      <c r="BL513" s="6">
        <v>0.39457202505219208</v>
      </c>
    </row>
    <row r="514" spans="1:64" x14ac:dyDescent="0.2">
      <c r="A514" s="2" t="s">
        <v>183</v>
      </c>
      <c r="B514" s="2" t="s">
        <v>589</v>
      </c>
      <c r="C514" s="2" t="s">
        <v>1727</v>
      </c>
      <c r="D514" s="2" t="s">
        <v>1728</v>
      </c>
      <c r="E514" s="2" t="str">
        <f t="shared" si="21"/>
        <v>Elwood Haynes Elementary School</v>
      </c>
      <c r="F514" s="2">
        <f>IFERROR(VLOOKUP(C514,'[1]2017'!$C$2:$N$1876,11,FALSE),"")</f>
        <v>663</v>
      </c>
      <c r="G514" s="2">
        <f>IFERROR(VLOOKUP(C514,'[1]2017'!$C$2:$N$1876,12,FALSE),"")</f>
        <v>734</v>
      </c>
      <c r="H514" s="2">
        <f t="shared" si="22"/>
        <v>0.90326975476839233</v>
      </c>
      <c r="I514" s="6">
        <v>0.19672131147540983</v>
      </c>
      <c r="J514" s="12">
        <f t="shared" si="23"/>
        <v>1139</v>
      </c>
      <c r="K514" s="1">
        <v>16</v>
      </c>
      <c r="L514" s="1">
        <v>41</v>
      </c>
      <c r="M514" s="6">
        <v>0.3902439024390244</v>
      </c>
      <c r="N514" s="1">
        <v>10</v>
      </c>
      <c r="O514" s="1">
        <v>42</v>
      </c>
      <c r="P514" s="6">
        <v>0.23809523809523808</v>
      </c>
      <c r="Q514" s="1">
        <v>6</v>
      </c>
      <c r="R514" s="1">
        <v>41</v>
      </c>
      <c r="S514" s="6">
        <v>0.14634146341463414</v>
      </c>
      <c r="T514" s="1">
        <v>12</v>
      </c>
      <c r="U514" s="1">
        <v>50</v>
      </c>
      <c r="V514" s="6">
        <v>0.24</v>
      </c>
      <c r="W514" s="1">
        <v>10</v>
      </c>
      <c r="X514" s="1">
        <v>50</v>
      </c>
      <c r="Y514" s="6">
        <v>0.2</v>
      </c>
      <c r="Z514" s="1">
        <v>6</v>
      </c>
      <c r="AA514" s="1">
        <v>50</v>
      </c>
      <c r="AB514" s="6">
        <v>0.12</v>
      </c>
      <c r="BD514" s="1">
        <v>55</v>
      </c>
      <c r="BE514" s="1">
        <v>153</v>
      </c>
      <c r="BF514" s="6">
        <v>0.35947712418300654</v>
      </c>
      <c r="BG514" s="1">
        <v>36</v>
      </c>
      <c r="BH514" s="1">
        <v>153</v>
      </c>
      <c r="BI514" s="6">
        <v>0.23529411764705882</v>
      </c>
      <c r="BJ514" s="1">
        <v>24</v>
      </c>
      <c r="BK514" s="1">
        <v>152</v>
      </c>
      <c r="BL514" s="6">
        <v>0.15789473684210525</v>
      </c>
    </row>
    <row r="515" spans="1:64" hidden="1" x14ac:dyDescent="0.2">
      <c r="A515" s="2" t="s">
        <v>183</v>
      </c>
      <c r="B515" s="2" t="s">
        <v>589</v>
      </c>
      <c r="C515" s="2" t="s">
        <v>1729</v>
      </c>
      <c r="D515" s="2" t="s">
        <v>1730</v>
      </c>
      <c r="E515" s="2" t="str">
        <f t="shared" si="21"/>
        <v>zzzz</v>
      </c>
      <c r="F515" s="2">
        <f>IFERROR(VLOOKUP(C515,'[1]2017'!$C$2:$N$1876,11,FALSE),"")</f>
        <v>317</v>
      </c>
      <c r="G515" s="2">
        <f>IFERROR(VLOOKUP(C515,'[1]2017'!$C$2:$N$1876,12,FALSE),"")</f>
        <v>426</v>
      </c>
      <c r="H515" s="2">
        <f t="shared" si="22"/>
        <v>0.744131455399061</v>
      </c>
      <c r="J515" s="12">
        <f t="shared" si="23"/>
        <v>1215</v>
      </c>
      <c r="AC515" s="1">
        <v>50</v>
      </c>
      <c r="AD515" s="1">
        <v>124</v>
      </c>
      <c r="AE515" s="6">
        <v>0.40322580645161288</v>
      </c>
      <c r="AF515" s="1">
        <v>37</v>
      </c>
      <c r="AG515" s="1">
        <v>123</v>
      </c>
      <c r="AH515" s="6">
        <v>0.30081300813008133</v>
      </c>
      <c r="AI515" s="1">
        <v>26</v>
      </c>
      <c r="AJ515" s="1">
        <v>121</v>
      </c>
      <c r="AK515" s="6">
        <v>0.21487603305785125</v>
      </c>
      <c r="AL515" s="1">
        <v>42</v>
      </c>
      <c r="AM515" s="1">
        <v>126</v>
      </c>
      <c r="AN515" s="6">
        <v>0.33333333333333331</v>
      </c>
      <c r="AO515" s="1">
        <v>30</v>
      </c>
      <c r="AP515" s="1">
        <v>126</v>
      </c>
      <c r="AQ515" s="6">
        <v>0.23809523809523808</v>
      </c>
      <c r="AR515" s="1">
        <v>21</v>
      </c>
      <c r="AS515" s="1">
        <v>124</v>
      </c>
      <c r="AT515" s="6">
        <v>0.16935483870967741</v>
      </c>
      <c r="AU515" s="1">
        <v>47</v>
      </c>
      <c r="AV515" s="1">
        <v>148</v>
      </c>
      <c r="AW515" s="6">
        <v>0.31756756756756754</v>
      </c>
      <c r="AX515" s="1">
        <v>32</v>
      </c>
      <c r="AY515" s="1">
        <v>148</v>
      </c>
      <c r="AZ515" s="6">
        <v>0.21621621621621623</v>
      </c>
      <c r="BA515" s="1">
        <v>25</v>
      </c>
      <c r="BB515" s="1">
        <v>148</v>
      </c>
      <c r="BC515" s="6">
        <v>0.16891891891891891</v>
      </c>
      <c r="BD515" s="1">
        <v>139</v>
      </c>
      <c r="BE515" s="1">
        <v>398</v>
      </c>
      <c r="BF515" s="6">
        <v>0.34924623115577891</v>
      </c>
      <c r="BG515" s="1">
        <v>99</v>
      </c>
      <c r="BH515" s="1">
        <v>397</v>
      </c>
      <c r="BI515" s="6">
        <v>0.24937027707808565</v>
      </c>
      <c r="BJ515" s="1">
        <v>72</v>
      </c>
      <c r="BK515" s="1">
        <v>393</v>
      </c>
      <c r="BL515" s="6">
        <v>0.18320610687022901</v>
      </c>
    </row>
    <row r="516" spans="1:64" x14ac:dyDescent="0.2">
      <c r="A516" s="2" t="s">
        <v>183</v>
      </c>
      <c r="B516" s="2" t="s">
        <v>589</v>
      </c>
      <c r="C516" s="2" t="s">
        <v>1731</v>
      </c>
      <c r="D516" s="2" t="s">
        <v>1732</v>
      </c>
      <c r="E516" s="2" t="str">
        <f t="shared" ref="E516:E579" si="24">IFERROR(IF(SEARCH("Elementary",D516,1)&gt;0,D516,"zzz"),"zzzz")</f>
        <v>Lafayette Park Elementary School</v>
      </c>
      <c r="F516" s="2">
        <f>IFERROR(VLOOKUP(C516,'[1]2017'!$C$2:$N$1876,11,FALSE),"")</f>
        <v>338</v>
      </c>
      <c r="G516" s="2">
        <f>IFERROR(VLOOKUP(C516,'[1]2017'!$C$2:$N$1876,12,FALSE),"")</f>
        <v>516</v>
      </c>
      <c r="H516" s="2">
        <f t="shared" si="22"/>
        <v>0.65503875968992253</v>
      </c>
      <c r="I516" s="6">
        <v>0.23863636363636365</v>
      </c>
      <c r="J516" s="12">
        <f t="shared" si="23"/>
        <v>1103</v>
      </c>
      <c r="K516" s="1">
        <v>41</v>
      </c>
      <c r="L516" s="1">
        <v>75</v>
      </c>
      <c r="M516" s="6">
        <v>0.54666666666666663</v>
      </c>
      <c r="N516" s="1">
        <v>21</v>
      </c>
      <c r="O516" s="1">
        <v>75</v>
      </c>
      <c r="P516" s="6">
        <v>0.28000000000000003</v>
      </c>
      <c r="Q516" s="1">
        <v>20</v>
      </c>
      <c r="R516" s="1">
        <v>75</v>
      </c>
      <c r="S516" s="6">
        <v>0.26666666666666666</v>
      </c>
      <c r="T516" s="1">
        <v>47</v>
      </c>
      <c r="U516" s="1">
        <v>86</v>
      </c>
      <c r="V516" s="6">
        <v>0.54651162790697672</v>
      </c>
      <c r="W516" s="1">
        <v>43</v>
      </c>
      <c r="X516" s="1">
        <v>87</v>
      </c>
      <c r="Y516" s="6">
        <v>0.4942528735632184</v>
      </c>
      <c r="Z516" s="1">
        <v>32</v>
      </c>
      <c r="AA516" s="1">
        <v>86</v>
      </c>
      <c r="AB516" s="6">
        <v>0.37209302325581395</v>
      </c>
      <c r="BD516" s="1">
        <v>142</v>
      </c>
      <c r="BE516" s="1">
        <v>249</v>
      </c>
      <c r="BF516" s="6">
        <v>0.57028112449799195</v>
      </c>
      <c r="BG516" s="1">
        <v>86</v>
      </c>
      <c r="BH516" s="1">
        <v>251</v>
      </c>
      <c r="BI516" s="6">
        <v>0.34262948207171312</v>
      </c>
      <c r="BJ516" s="1">
        <v>73</v>
      </c>
      <c r="BK516" s="1">
        <v>249</v>
      </c>
      <c r="BL516" s="6">
        <v>0.29317269076305219</v>
      </c>
    </row>
    <row r="517" spans="1:64" hidden="1" x14ac:dyDescent="0.2">
      <c r="A517" s="2" t="s">
        <v>183</v>
      </c>
      <c r="B517" s="2" t="s">
        <v>589</v>
      </c>
      <c r="C517" s="2" t="s">
        <v>1733</v>
      </c>
      <c r="D517" s="2" t="s">
        <v>1734</v>
      </c>
      <c r="E517" s="2" t="str">
        <f t="shared" si="24"/>
        <v>zzzz</v>
      </c>
      <c r="F517" s="2">
        <f>IFERROR(VLOOKUP(C517,'[1]2017'!$C$2:$N$1876,11,FALSE),"")</f>
        <v>292</v>
      </c>
      <c r="G517" s="2">
        <f>IFERROR(VLOOKUP(C517,'[1]2017'!$C$2:$N$1876,12,FALSE),"")</f>
        <v>317</v>
      </c>
      <c r="H517" s="2">
        <f t="shared" ref="H517:H580" si="25">IFERROR(F517/G517,"")</f>
        <v>0.92113564668769721</v>
      </c>
      <c r="I517" s="6">
        <v>0.15</v>
      </c>
      <c r="J517" s="12">
        <f t="shared" ref="J517:J580" si="26">RANK(I517,$I$4:$I$1705,0)</f>
        <v>1173</v>
      </c>
      <c r="K517" s="1">
        <v>6</v>
      </c>
      <c r="L517" s="1">
        <v>28</v>
      </c>
      <c r="M517" s="6">
        <v>0.21428571428571427</v>
      </c>
      <c r="N517" s="1">
        <v>4</v>
      </c>
      <c r="O517" s="1">
        <v>28</v>
      </c>
      <c r="P517" s="6">
        <v>0.14285714285714285</v>
      </c>
      <c r="Q517" s="1">
        <v>3</v>
      </c>
      <c r="R517" s="1">
        <v>28</v>
      </c>
      <c r="S517" s="6">
        <v>0.10714285714285714</v>
      </c>
      <c r="T517" s="1">
        <v>8</v>
      </c>
      <c r="U517" s="1">
        <v>36</v>
      </c>
      <c r="V517" s="6">
        <v>0.22222222222222221</v>
      </c>
      <c r="W517" s="1">
        <v>8</v>
      </c>
      <c r="X517" s="1">
        <v>36</v>
      </c>
      <c r="Y517" s="6">
        <v>0.22222222222222221</v>
      </c>
      <c r="Z517" s="1">
        <v>6</v>
      </c>
      <c r="AA517" s="1">
        <v>35</v>
      </c>
      <c r="AB517" s="6">
        <v>0.17142857142857143</v>
      </c>
      <c r="BD517" s="1">
        <v>25</v>
      </c>
      <c r="BE517" s="1">
        <v>124</v>
      </c>
      <c r="BF517" s="6">
        <v>0.20161290322580644</v>
      </c>
      <c r="BG517" s="1">
        <v>28</v>
      </c>
      <c r="BH517" s="1">
        <v>127</v>
      </c>
      <c r="BI517" s="6">
        <v>0.22047244094488189</v>
      </c>
      <c r="BJ517" s="1">
        <v>18</v>
      </c>
      <c r="BK517" s="1">
        <v>123</v>
      </c>
      <c r="BL517" s="6">
        <v>0.14634146341463414</v>
      </c>
    </row>
    <row r="518" spans="1:64" x14ac:dyDescent="0.2">
      <c r="A518" s="2" t="s">
        <v>183</v>
      </c>
      <c r="B518" s="2" t="s">
        <v>589</v>
      </c>
      <c r="C518" s="2" t="s">
        <v>133</v>
      </c>
      <c r="D518" s="2" t="s">
        <v>1735</v>
      </c>
      <c r="E518" s="2" t="str">
        <f t="shared" si="24"/>
        <v>Wallace Elementary School</v>
      </c>
      <c r="F518" s="2">
        <f>IFERROR(VLOOKUP(C518,'[1]2017'!$C$2:$N$1876,11,FALSE),"")</f>
        <v>159</v>
      </c>
      <c r="G518" s="2">
        <f>IFERROR(VLOOKUP(C518,'[1]2017'!$C$2:$N$1876,12,FALSE),"")</f>
        <v>345</v>
      </c>
      <c r="H518" s="2">
        <f t="shared" si="25"/>
        <v>0.46086956521739131</v>
      </c>
      <c r="I518" s="6">
        <v>0.56521739130434778</v>
      </c>
      <c r="J518" s="12">
        <f t="shared" si="26"/>
        <v>556</v>
      </c>
      <c r="K518" s="1">
        <v>50</v>
      </c>
      <c r="L518" s="1">
        <v>62</v>
      </c>
      <c r="M518" s="6">
        <v>0.80645161290322576</v>
      </c>
      <c r="N518" s="1">
        <v>45</v>
      </c>
      <c r="O518" s="1">
        <v>62</v>
      </c>
      <c r="P518" s="6">
        <v>0.72580645161290325</v>
      </c>
      <c r="Q518" s="1">
        <v>41</v>
      </c>
      <c r="R518" s="1">
        <v>62</v>
      </c>
      <c r="S518" s="6">
        <v>0.66129032258064513</v>
      </c>
      <c r="T518" s="1">
        <v>29</v>
      </c>
      <c r="U518" s="1">
        <v>47</v>
      </c>
      <c r="V518" s="6">
        <v>0.61702127659574468</v>
      </c>
      <c r="W518" s="1">
        <v>29</v>
      </c>
      <c r="X518" s="1">
        <v>47</v>
      </c>
      <c r="Y518" s="6">
        <v>0.61702127659574468</v>
      </c>
      <c r="Z518" s="1">
        <v>20</v>
      </c>
      <c r="AA518" s="1">
        <v>47</v>
      </c>
      <c r="AB518" s="6">
        <v>0.42553191489361702</v>
      </c>
      <c r="BD518" s="1">
        <v>127</v>
      </c>
      <c r="BE518" s="1">
        <v>178</v>
      </c>
      <c r="BF518" s="6">
        <v>0.7134831460674157</v>
      </c>
      <c r="BG518" s="1">
        <v>121</v>
      </c>
      <c r="BH518" s="1">
        <v>178</v>
      </c>
      <c r="BI518" s="6">
        <v>0.6797752808988764</v>
      </c>
      <c r="BJ518" s="1">
        <v>100</v>
      </c>
      <c r="BK518" s="1">
        <v>178</v>
      </c>
      <c r="BL518" s="6">
        <v>0.5617977528089888</v>
      </c>
    </row>
    <row r="519" spans="1:64" x14ac:dyDescent="0.2">
      <c r="A519" s="2" t="s">
        <v>184</v>
      </c>
      <c r="B519" s="2" t="s">
        <v>185</v>
      </c>
      <c r="C519" s="2" t="s">
        <v>1736</v>
      </c>
      <c r="D519" s="2" t="s">
        <v>1737</v>
      </c>
      <c r="E519" s="2" t="str">
        <f t="shared" si="24"/>
        <v>Andrews Elementary School</v>
      </c>
      <c r="F519" s="2">
        <f>IFERROR(VLOOKUP(C519,'[1]2017'!$C$2:$N$1876,11,FALSE),"")</f>
        <v>201</v>
      </c>
      <c r="G519" s="2">
        <f>IFERROR(VLOOKUP(C519,'[1]2017'!$C$2:$N$1876,12,FALSE),"")</f>
        <v>390</v>
      </c>
      <c r="H519" s="2">
        <f t="shared" si="25"/>
        <v>0.51538461538461533</v>
      </c>
      <c r="I519" s="6">
        <v>0.64179104477611937</v>
      </c>
      <c r="J519" s="12">
        <f t="shared" si="26"/>
        <v>381</v>
      </c>
      <c r="K519" s="1">
        <v>48</v>
      </c>
      <c r="L519" s="1">
        <v>64</v>
      </c>
      <c r="M519" s="6">
        <v>0.75</v>
      </c>
      <c r="N519" s="1">
        <v>40</v>
      </c>
      <c r="O519" s="1">
        <v>64</v>
      </c>
      <c r="P519" s="6">
        <v>0.625</v>
      </c>
      <c r="Q519" s="1">
        <v>35</v>
      </c>
      <c r="R519" s="1">
        <v>64</v>
      </c>
      <c r="S519" s="6">
        <v>0.546875</v>
      </c>
      <c r="T519" s="1">
        <v>45</v>
      </c>
      <c r="U519" s="1">
        <v>69</v>
      </c>
      <c r="V519" s="6">
        <v>0.65217391304347827</v>
      </c>
      <c r="W519" s="1">
        <v>51</v>
      </c>
      <c r="X519" s="1">
        <v>69</v>
      </c>
      <c r="Y519" s="6">
        <v>0.73913043478260865</v>
      </c>
      <c r="Z519" s="1">
        <v>41</v>
      </c>
      <c r="AA519" s="1">
        <v>69</v>
      </c>
      <c r="AB519" s="6">
        <v>0.59420289855072461</v>
      </c>
      <c r="BD519" s="1">
        <v>149</v>
      </c>
      <c r="BE519" s="1">
        <v>200</v>
      </c>
      <c r="BF519" s="6">
        <v>0.745</v>
      </c>
      <c r="BG519" s="1">
        <v>140</v>
      </c>
      <c r="BH519" s="1">
        <v>202</v>
      </c>
      <c r="BI519" s="6">
        <v>0.69306930693069302</v>
      </c>
      <c r="BJ519" s="1">
        <v>119</v>
      </c>
      <c r="BK519" s="1">
        <v>200</v>
      </c>
      <c r="BL519" s="6">
        <v>0.59499999999999997</v>
      </c>
    </row>
    <row r="520" spans="1:64" hidden="1" x14ac:dyDescent="0.2">
      <c r="A520" s="2" t="s">
        <v>184</v>
      </c>
      <c r="B520" s="2" t="s">
        <v>185</v>
      </c>
      <c r="C520" s="2" t="s">
        <v>135</v>
      </c>
      <c r="D520" s="2" t="s">
        <v>1738</v>
      </c>
      <c r="E520" s="2" t="str">
        <f t="shared" si="24"/>
        <v>zzzz</v>
      </c>
      <c r="F520" s="2">
        <f>IFERROR(VLOOKUP(C520,'[1]2017'!$C$2:$N$1876,11,FALSE),"")</f>
        <v>286</v>
      </c>
      <c r="G520" s="2">
        <f>IFERROR(VLOOKUP(C520,'[1]2017'!$C$2:$N$1876,12,FALSE),"")</f>
        <v>637</v>
      </c>
      <c r="H520" s="2">
        <f t="shared" si="25"/>
        <v>0.44897959183673469</v>
      </c>
      <c r="J520" s="12">
        <f t="shared" si="26"/>
        <v>1215</v>
      </c>
      <c r="AC520" s="1">
        <v>155</v>
      </c>
      <c r="AD520" s="1">
        <v>208</v>
      </c>
      <c r="AE520" s="6">
        <v>0.74519230769230771</v>
      </c>
      <c r="AF520" s="1">
        <v>132</v>
      </c>
      <c r="AG520" s="1">
        <v>208</v>
      </c>
      <c r="AH520" s="6">
        <v>0.63461538461538458</v>
      </c>
      <c r="AI520" s="1">
        <v>118</v>
      </c>
      <c r="AJ520" s="1">
        <v>208</v>
      </c>
      <c r="AK520" s="6">
        <v>0.56730769230769229</v>
      </c>
      <c r="AL520" s="1">
        <v>163</v>
      </c>
      <c r="AM520" s="1">
        <v>217</v>
      </c>
      <c r="AN520" s="6">
        <v>0.75115207373271886</v>
      </c>
      <c r="AO520" s="1">
        <v>133</v>
      </c>
      <c r="AP520" s="1">
        <v>215</v>
      </c>
      <c r="AQ520" s="6">
        <v>0.61860465116279073</v>
      </c>
      <c r="AR520" s="1">
        <v>124</v>
      </c>
      <c r="AS520" s="1">
        <v>215</v>
      </c>
      <c r="AT520" s="6">
        <v>0.57674418604651168</v>
      </c>
      <c r="AU520" s="1">
        <v>156</v>
      </c>
      <c r="AV520" s="1">
        <v>209</v>
      </c>
      <c r="AW520" s="6">
        <v>0.74641148325358853</v>
      </c>
      <c r="AX520" s="1">
        <v>142</v>
      </c>
      <c r="AY520" s="1">
        <v>209</v>
      </c>
      <c r="AZ520" s="6">
        <v>0.67942583732057416</v>
      </c>
      <c r="BA520" s="1">
        <v>130</v>
      </c>
      <c r="BB520" s="1">
        <v>209</v>
      </c>
      <c r="BC520" s="6">
        <v>0.62200956937799046</v>
      </c>
      <c r="BD520" s="1">
        <v>474</v>
      </c>
      <c r="BE520" s="1">
        <v>634</v>
      </c>
      <c r="BF520" s="6">
        <v>0.74763406940063093</v>
      </c>
      <c r="BG520" s="1">
        <v>407</v>
      </c>
      <c r="BH520" s="1">
        <v>632</v>
      </c>
      <c r="BI520" s="6">
        <v>0.64398734177215189</v>
      </c>
      <c r="BJ520" s="1">
        <v>372</v>
      </c>
      <c r="BK520" s="1">
        <v>632</v>
      </c>
      <c r="BL520" s="6">
        <v>0.58860759493670889</v>
      </c>
    </row>
    <row r="521" spans="1:64" x14ac:dyDescent="0.2">
      <c r="A521" s="2" t="s">
        <v>184</v>
      </c>
      <c r="B521" s="2" t="s">
        <v>185</v>
      </c>
      <c r="C521" s="2" t="s">
        <v>1739</v>
      </c>
      <c r="D521" s="2" t="s">
        <v>1740</v>
      </c>
      <c r="E521" s="2" t="str">
        <f t="shared" si="24"/>
        <v>Roanoke Elementary School</v>
      </c>
      <c r="F521" s="2">
        <f>IFERROR(VLOOKUP(C521,'[1]2017'!$C$2:$N$1876,11,FALSE),"")</f>
        <v>86</v>
      </c>
      <c r="G521" s="2">
        <f>IFERROR(VLOOKUP(C521,'[1]2017'!$C$2:$N$1876,12,FALSE),"")</f>
        <v>341</v>
      </c>
      <c r="H521" s="2">
        <f t="shared" si="25"/>
        <v>0.25219941348973607</v>
      </c>
      <c r="I521" s="6">
        <v>0.44444444444444442</v>
      </c>
      <c r="J521" s="12">
        <f t="shared" si="26"/>
        <v>825</v>
      </c>
      <c r="K521" s="1">
        <v>52</v>
      </c>
      <c r="L521" s="1">
        <v>66</v>
      </c>
      <c r="M521" s="6">
        <v>0.78787878787878785</v>
      </c>
      <c r="N521" s="1">
        <v>49</v>
      </c>
      <c r="O521" s="1">
        <v>66</v>
      </c>
      <c r="P521" s="6">
        <v>0.74242424242424243</v>
      </c>
      <c r="Q521" s="1">
        <v>45</v>
      </c>
      <c r="R521" s="1">
        <v>66</v>
      </c>
      <c r="S521" s="6">
        <v>0.68181818181818177</v>
      </c>
      <c r="T521" s="1">
        <v>41</v>
      </c>
      <c r="U521" s="1">
        <v>58</v>
      </c>
      <c r="V521" s="6">
        <v>0.7068965517241379</v>
      </c>
      <c r="W521" s="1">
        <v>45</v>
      </c>
      <c r="X521" s="1">
        <v>58</v>
      </c>
      <c r="Y521" s="6">
        <v>0.77586206896551724</v>
      </c>
      <c r="Z521" s="1">
        <v>38</v>
      </c>
      <c r="AA521" s="1">
        <v>58</v>
      </c>
      <c r="AB521" s="6">
        <v>0.65517241379310343</v>
      </c>
      <c r="BD521" s="1">
        <v>126</v>
      </c>
      <c r="BE521" s="1">
        <v>178</v>
      </c>
      <c r="BF521" s="6">
        <v>0.7078651685393258</v>
      </c>
      <c r="BG521" s="1">
        <v>120</v>
      </c>
      <c r="BH521" s="1">
        <v>178</v>
      </c>
      <c r="BI521" s="6">
        <v>0.6741573033707865</v>
      </c>
      <c r="BJ521" s="1">
        <v>107</v>
      </c>
      <c r="BK521" s="1">
        <v>178</v>
      </c>
      <c r="BL521" s="6">
        <v>0.601123595505618</v>
      </c>
    </row>
    <row r="522" spans="1:64" hidden="1" x14ac:dyDescent="0.2">
      <c r="A522" s="2" t="s">
        <v>184</v>
      </c>
      <c r="B522" s="2" t="s">
        <v>185</v>
      </c>
      <c r="C522" s="2" t="s">
        <v>1741</v>
      </c>
      <c r="D522" s="2" t="s">
        <v>1742</v>
      </c>
      <c r="E522" s="2" t="str">
        <f t="shared" si="24"/>
        <v>zzzz</v>
      </c>
      <c r="F522" s="2">
        <f>IFERROR(VLOOKUP(C522,'[1]2017'!$C$2:$N$1876,11,FALSE),"")</f>
        <v>89</v>
      </c>
      <c r="G522" s="2">
        <f>IFERROR(VLOOKUP(C522,'[1]2017'!$C$2:$N$1876,12,FALSE),"")</f>
        <v>197</v>
      </c>
      <c r="H522" s="2">
        <f t="shared" si="25"/>
        <v>0.45177664974619292</v>
      </c>
      <c r="I522" s="6">
        <v>0.72093023255813948</v>
      </c>
      <c r="J522" s="12">
        <f t="shared" si="26"/>
        <v>223</v>
      </c>
      <c r="K522" s="1">
        <v>30</v>
      </c>
      <c r="L522" s="1">
        <v>37</v>
      </c>
      <c r="M522" s="6">
        <v>0.81081081081081086</v>
      </c>
      <c r="N522" s="1">
        <v>29</v>
      </c>
      <c r="O522" s="1">
        <v>37</v>
      </c>
      <c r="P522" s="6">
        <v>0.78378378378378377</v>
      </c>
      <c r="Q522" s="1">
        <v>26</v>
      </c>
      <c r="R522" s="1">
        <v>37</v>
      </c>
      <c r="S522" s="6">
        <v>0.70270270270270274</v>
      </c>
      <c r="T522" s="1">
        <v>23</v>
      </c>
      <c r="U522" s="1">
        <v>32</v>
      </c>
      <c r="V522" s="6">
        <v>0.71875</v>
      </c>
      <c r="W522" s="1">
        <v>22</v>
      </c>
      <c r="X522" s="1">
        <v>32</v>
      </c>
      <c r="Y522" s="6">
        <v>0.6875</v>
      </c>
      <c r="Z522" s="1">
        <v>20</v>
      </c>
      <c r="AA522" s="1">
        <v>32</v>
      </c>
      <c r="AB522" s="6">
        <v>0.625</v>
      </c>
      <c r="BD522" s="1">
        <v>87</v>
      </c>
      <c r="BE522" s="1">
        <v>112</v>
      </c>
      <c r="BF522" s="6">
        <v>0.7767857142857143</v>
      </c>
      <c r="BG522" s="1">
        <v>86</v>
      </c>
      <c r="BH522" s="1">
        <v>112</v>
      </c>
      <c r="BI522" s="6">
        <v>0.7678571428571429</v>
      </c>
      <c r="BJ522" s="1">
        <v>77</v>
      </c>
      <c r="BK522" s="1">
        <v>112</v>
      </c>
      <c r="BL522" s="6">
        <v>0.6875</v>
      </c>
    </row>
    <row r="523" spans="1:64" x14ac:dyDescent="0.2">
      <c r="A523" s="2" t="s">
        <v>184</v>
      </c>
      <c r="B523" s="2" t="s">
        <v>185</v>
      </c>
      <c r="C523" s="2" t="s">
        <v>1743</v>
      </c>
      <c r="D523" s="2" t="s">
        <v>1744</v>
      </c>
      <c r="E523" s="2" t="str">
        <f t="shared" si="24"/>
        <v>Lancaster Elementary School</v>
      </c>
      <c r="F523" s="2">
        <f>IFERROR(VLOOKUP(C523,'[1]2017'!$C$2:$N$1876,11,FALSE),"")</f>
        <v>141</v>
      </c>
      <c r="G523" s="2">
        <f>IFERROR(VLOOKUP(C523,'[1]2017'!$C$2:$N$1876,12,FALSE),"")</f>
        <v>306</v>
      </c>
      <c r="H523" s="2">
        <f t="shared" si="25"/>
        <v>0.46078431372549017</v>
      </c>
      <c r="I523" s="6">
        <v>0.58695652173913049</v>
      </c>
      <c r="J523" s="12">
        <f t="shared" si="26"/>
        <v>503</v>
      </c>
      <c r="K523" s="1">
        <v>37</v>
      </c>
      <c r="L523" s="1">
        <v>48</v>
      </c>
      <c r="M523" s="6">
        <v>0.77083333333333337</v>
      </c>
      <c r="N523" s="1">
        <v>38</v>
      </c>
      <c r="O523" s="1">
        <v>47</v>
      </c>
      <c r="P523" s="6">
        <v>0.80851063829787229</v>
      </c>
      <c r="Q523" s="1">
        <v>34</v>
      </c>
      <c r="R523" s="1">
        <v>47</v>
      </c>
      <c r="S523" s="6">
        <v>0.72340425531914898</v>
      </c>
      <c r="T523" s="1">
        <v>26</v>
      </c>
      <c r="U523" s="1">
        <v>46</v>
      </c>
      <c r="V523" s="6">
        <v>0.56521739130434778</v>
      </c>
      <c r="W523" s="1">
        <v>26</v>
      </c>
      <c r="X523" s="1">
        <v>46</v>
      </c>
      <c r="Y523" s="6">
        <v>0.56521739130434778</v>
      </c>
      <c r="Z523" s="1">
        <v>21</v>
      </c>
      <c r="AA523" s="1">
        <v>46</v>
      </c>
      <c r="AB523" s="6">
        <v>0.45652173913043476</v>
      </c>
      <c r="BD523" s="1">
        <v>96</v>
      </c>
      <c r="BE523" s="1">
        <v>140</v>
      </c>
      <c r="BF523" s="6">
        <v>0.68571428571428572</v>
      </c>
      <c r="BG523" s="1">
        <v>93</v>
      </c>
      <c r="BH523" s="1">
        <v>140</v>
      </c>
      <c r="BI523" s="6">
        <v>0.66428571428571426</v>
      </c>
      <c r="BJ523" s="1">
        <v>82</v>
      </c>
      <c r="BK523" s="1">
        <v>139</v>
      </c>
      <c r="BL523" s="6">
        <v>0.58992805755395683</v>
      </c>
    </row>
    <row r="524" spans="1:64" hidden="1" x14ac:dyDescent="0.2">
      <c r="A524" s="2" t="s">
        <v>184</v>
      </c>
      <c r="B524" s="2" t="s">
        <v>185</v>
      </c>
      <c r="C524" s="2" t="s">
        <v>1745</v>
      </c>
      <c r="D524" s="2" t="s">
        <v>1746</v>
      </c>
      <c r="E524" s="2" t="str">
        <f t="shared" si="24"/>
        <v>zzzz</v>
      </c>
      <c r="F524" s="2">
        <f>IFERROR(VLOOKUP(C524,'[1]2017'!$C$2:$N$1876,11,FALSE),"")</f>
        <v>247</v>
      </c>
      <c r="G524" s="2">
        <f>IFERROR(VLOOKUP(C524,'[1]2017'!$C$2:$N$1876,12,FALSE),"")</f>
        <v>568</v>
      </c>
      <c r="H524" s="2">
        <f t="shared" si="25"/>
        <v>0.43485915492957744</v>
      </c>
      <c r="J524" s="12">
        <f t="shared" si="26"/>
        <v>1215</v>
      </c>
      <c r="AC524" s="1">
        <v>130</v>
      </c>
      <c r="AD524" s="1">
        <v>189</v>
      </c>
      <c r="AE524" s="6">
        <v>0.68783068783068779</v>
      </c>
      <c r="AF524" s="1">
        <v>107</v>
      </c>
      <c r="AG524" s="1">
        <v>189</v>
      </c>
      <c r="AH524" s="6">
        <v>0.56613756613756616</v>
      </c>
      <c r="AI524" s="1">
        <v>100</v>
      </c>
      <c r="AJ524" s="1">
        <v>187</v>
      </c>
      <c r="AK524" s="6">
        <v>0.53475935828877008</v>
      </c>
      <c r="AL524" s="1">
        <v>113</v>
      </c>
      <c r="AM524" s="1">
        <v>162</v>
      </c>
      <c r="AN524" s="6">
        <v>0.69753086419753085</v>
      </c>
      <c r="AO524" s="1">
        <v>79</v>
      </c>
      <c r="AP524" s="1">
        <v>159</v>
      </c>
      <c r="AQ524" s="6">
        <v>0.49685534591194969</v>
      </c>
      <c r="AR524" s="1">
        <v>73</v>
      </c>
      <c r="AS524" s="1">
        <v>159</v>
      </c>
      <c r="AT524" s="6">
        <v>0.45911949685534592</v>
      </c>
      <c r="AU524" s="1">
        <v>122</v>
      </c>
      <c r="AV524" s="1">
        <v>184</v>
      </c>
      <c r="AW524" s="6">
        <v>0.66304347826086951</v>
      </c>
      <c r="AX524" s="1">
        <v>107</v>
      </c>
      <c r="AY524" s="1">
        <v>185</v>
      </c>
      <c r="AZ524" s="6">
        <v>0.57837837837837835</v>
      </c>
      <c r="BA524" s="1">
        <v>91</v>
      </c>
      <c r="BB524" s="1">
        <v>183</v>
      </c>
      <c r="BC524" s="6">
        <v>0.49726775956284153</v>
      </c>
      <c r="BD524" s="1">
        <v>365</v>
      </c>
      <c r="BE524" s="1">
        <v>535</v>
      </c>
      <c r="BF524" s="6">
        <v>0.68224299065420557</v>
      </c>
      <c r="BG524" s="1">
        <v>293</v>
      </c>
      <c r="BH524" s="1">
        <v>533</v>
      </c>
      <c r="BI524" s="6">
        <v>0.54971857410881797</v>
      </c>
      <c r="BJ524" s="1">
        <v>264</v>
      </c>
      <c r="BK524" s="1">
        <v>529</v>
      </c>
      <c r="BL524" s="6">
        <v>0.49905482041587901</v>
      </c>
    </row>
    <row r="525" spans="1:64" x14ac:dyDescent="0.2">
      <c r="A525" s="2" t="s">
        <v>184</v>
      </c>
      <c r="B525" s="2" t="s">
        <v>185</v>
      </c>
      <c r="C525" s="2" t="s">
        <v>1747</v>
      </c>
      <c r="D525" s="2" t="s">
        <v>1748</v>
      </c>
      <c r="E525" s="2" t="str">
        <f t="shared" si="24"/>
        <v>Northwest Elementary School</v>
      </c>
      <c r="F525" s="2">
        <f>IFERROR(VLOOKUP(C525,'[1]2017'!$C$2:$N$1876,11,FALSE),"")</f>
        <v>94</v>
      </c>
      <c r="G525" s="2">
        <f>IFERROR(VLOOKUP(C525,'[1]2017'!$C$2:$N$1876,12,FALSE),"")</f>
        <v>295</v>
      </c>
      <c r="H525" s="2">
        <f t="shared" si="25"/>
        <v>0.31864406779661014</v>
      </c>
      <c r="I525" s="6">
        <v>0.66666666666666663</v>
      </c>
      <c r="J525" s="12">
        <f t="shared" si="26"/>
        <v>321</v>
      </c>
      <c r="K525" s="1">
        <v>25</v>
      </c>
      <c r="L525" s="1">
        <v>33</v>
      </c>
      <c r="M525" s="6">
        <v>0.75757575757575757</v>
      </c>
      <c r="N525" s="1">
        <v>23</v>
      </c>
      <c r="O525" s="1">
        <v>33</v>
      </c>
      <c r="P525" s="6">
        <v>0.69696969696969702</v>
      </c>
      <c r="Q525" s="1">
        <v>21</v>
      </c>
      <c r="R525" s="1">
        <v>33</v>
      </c>
      <c r="S525" s="6">
        <v>0.63636363636363635</v>
      </c>
      <c r="T525" s="1">
        <v>45</v>
      </c>
      <c r="U525" s="1">
        <v>54</v>
      </c>
      <c r="V525" s="6">
        <v>0.83333333333333337</v>
      </c>
      <c r="W525" s="1">
        <v>43</v>
      </c>
      <c r="X525" s="1">
        <v>54</v>
      </c>
      <c r="Y525" s="6">
        <v>0.79629629629629628</v>
      </c>
      <c r="Z525" s="1">
        <v>40</v>
      </c>
      <c r="AA525" s="1">
        <v>54</v>
      </c>
      <c r="AB525" s="6">
        <v>0.7407407407407407</v>
      </c>
      <c r="BD525" s="1">
        <v>112</v>
      </c>
      <c r="BE525" s="1">
        <v>138</v>
      </c>
      <c r="BF525" s="6">
        <v>0.81159420289855078</v>
      </c>
      <c r="BG525" s="1">
        <v>100</v>
      </c>
      <c r="BH525" s="1">
        <v>138</v>
      </c>
      <c r="BI525" s="6">
        <v>0.72463768115942029</v>
      </c>
      <c r="BJ525" s="1">
        <v>95</v>
      </c>
      <c r="BK525" s="1">
        <v>138</v>
      </c>
      <c r="BL525" s="6">
        <v>0.68840579710144922</v>
      </c>
    </row>
    <row r="526" spans="1:64" x14ac:dyDescent="0.2">
      <c r="A526" s="2" t="s">
        <v>184</v>
      </c>
      <c r="B526" s="2" t="s">
        <v>185</v>
      </c>
      <c r="C526" s="2" t="s">
        <v>1749</v>
      </c>
      <c r="D526" s="2" t="s">
        <v>1750</v>
      </c>
      <c r="E526" s="2" t="str">
        <f t="shared" si="24"/>
        <v>Flint Springs Elementary</v>
      </c>
      <c r="F526" s="2">
        <f>IFERROR(VLOOKUP(C526,'[1]2017'!$C$2:$N$1876,11,FALSE),"")</f>
        <v>232</v>
      </c>
      <c r="G526" s="2">
        <f>IFERROR(VLOOKUP(C526,'[1]2017'!$C$2:$N$1876,12,FALSE),"")</f>
        <v>416</v>
      </c>
      <c r="H526" s="2">
        <f t="shared" si="25"/>
        <v>0.55769230769230771</v>
      </c>
      <c r="I526" s="6">
        <v>0.41509433962264153</v>
      </c>
      <c r="J526" s="12">
        <f t="shared" si="26"/>
        <v>876</v>
      </c>
      <c r="K526" s="1">
        <v>58</v>
      </c>
      <c r="L526" s="1">
        <v>73</v>
      </c>
      <c r="M526" s="6">
        <v>0.79452054794520544</v>
      </c>
      <c r="N526" s="1">
        <v>39</v>
      </c>
      <c r="O526" s="1">
        <v>73</v>
      </c>
      <c r="P526" s="6">
        <v>0.53424657534246578</v>
      </c>
      <c r="Q526" s="1">
        <v>39</v>
      </c>
      <c r="R526" s="1">
        <v>73</v>
      </c>
      <c r="S526" s="6">
        <v>0.53424657534246578</v>
      </c>
      <c r="T526" s="1">
        <v>43</v>
      </c>
      <c r="U526" s="1">
        <v>70</v>
      </c>
      <c r="V526" s="6">
        <v>0.61428571428571432</v>
      </c>
      <c r="W526" s="1">
        <v>40</v>
      </c>
      <c r="X526" s="1">
        <v>70</v>
      </c>
      <c r="Y526" s="6">
        <v>0.5714285714285714</v>
      </c>
      <c r="Z526" s="1">
        <v>34</v>
      </c>
      <c r="AA526" s="1">
        <v>70</v>
      </c>
      <c r="AB526" s="6">
        <v>0.48571428571428571</v>
      </c>
      <c r="BD526" s="1">
        <v>143</v>
      </c>
      <c r="BE526" s="1">
        <v>196</v>
      </c>
      <c r="BF526" s="6">
        <v>0.72959183673469385</v>
      </c>
      <c r="BG526" s="1">
        <v>104</v>
      </c>
      <c r="BH526" s="1">
        <v>202</v>
      </c>
      <c r="BI526" s="6">
        <v>0.51485148514851486</v>
      </c>
      <c r="BJ526" s="1">
        <v>95</v>
      </c>
      <c r="BK526" s="1">
        <v>196</v>
      </c>
      <c r="BL526" s="6">
        <v>0.48469387755102039</v>
      </c>
    </row>
    <row r="527" spans="1:64" x14ac:dyDescent="0.2">
      <c r="A527" s="2" t="s">
        <v>184</v>
      </c>
      <c r="B527" s="2" t="s">
        <v>185</v>
      </c>
      <c r="C527" s="2" t="s">
        <v>1751</v>
      </c>
      <c r="D527" s="2" t="s">
        <v>858</v>
      </c>
      <c r="E527" s="2" t="str">
        <f t="shared" si="24"/>
        <v>Lincoln Elementary School</v>
      </c>
      <c r="F527" s="2">
        <f>IFERROR(VLOOKUP(C527,'[1]2017'!$C$2:$N$1876,11,FALSE),"")</f>
        <v>329</v>
      </c>
      <c r="G527" s="2">
        <f>IFERROR(VLOOKUP(C527,'[1]2017'!$C$2:$N$1876,12,FALSE),"")</f>
        <v>445</v>
      </c>
      <c r="H527" s="2">
        <f t="shared" si="25"/>
        <v>0.73932584269662927</v>
      </c>
      <c r="I527" s="6">
        <v>0.33734939759036142</v>
      </c>
      <c r="J527" s="12">
        <f t="shared" si="26"/>
        <v>995</v>
      </c>
      <c r="K527" s="1">
        <v>44</v>
      </c>
      <c r="L527" s="1">
        <v>74</v>
      </c>
      <c r="M527" s="6">
        <v>0.59459459459459463</v>
      </c>
      <c r="N527" s="1">
        <v>30</v>
      </c>
      <c r="O527" s="1">
        <v>74</v>
      </c>
      <c r="P527" s="6">
        <v>0.40540540540540543</v>
      </c>
      <c r="Q527" s="1">
        <v>27</v>
      </c>
      <c r="R527" s="1">
        <v>74</v>
      </c>
      <c r="S527" s="6">
        <v>0.36486486486486486</v>
      </c>
      <c r="T527" s="1">
        <v>26</v>
      </c>
      <c r="U527" s="1">
        <v>72</v>
      </c>
      <c r="V527" s="6">
        <v>0.3611111111111111</v>
      </c>
      <c r="W527" s="1">
        <v>16</v>
      </c>
      <c r="X527" s="1">
        <v>73</v>
      </c>
      <c r="Y527" s="6">
        <v>0.21917808219178081</v>
      </c>
      <c r="Z527" s="1">
        <v>14</v>
      </c>
      <c r="AA527" s="1">
        <v>72</v>
      </c>
      <c r="AB527" s="6">
        <v>0.19444444444444445</v>
      </c>
      <c r="BD527" s="1">
        <v>119</v>
      </c>
      <c r="BE527" s="1">
        <v>229</v>
      </c>
      <c r="BF527" s="6">
        <v>0.51965065502183405</v>
      </c>
      <c r="BG527" s="1">
        <v>78</v>
      </c>
      <c r="BH527" s="1">
        <v>230</v>
      </c>
      <c r="BI527" s="6">
        <v>0.33913043478260868</v>
      </c>
      <c r="BJ527" s="1">
        <v>69</v>
      </c>
      <c r="BK527" s="1">
        <v>229</v>
      </c>
      <c r="BL527" s="6">
        <v>0.30131004366812225</v>
      </c>
    </row>
    <row r="528" spans="1:64" hidden="1" x14ac:dyDescent="0.2">
      <c r="A528" s="2" t="s">
        <v>186</v>
      </c>
      <c r="B528" s="2" t="s">
        <v>187</v>
      </c>
      <c r="C528" s="2" t="s">
        <v>1752</v>
      </c>
      <c r="D528" s="2" t="s">
        <v>1753</v>
      </c>
      <c r="E528" s="2" t="str">
        <f t="shared" si="24"/>
        <v>zzzz</v>
      </c>
      <c r="F528" s="2">
        <f>IFERROR(VLOOKUP(C528,'[1]2017'!$C$2:$N$1876,11,FALSE),"")</f>
        <v>75</v>
      </c>
      <c r="G528" s="2">
        <f>IFERROR(VLOOKUP(C528,'[1]2017'!$C$2:$N$1876,12,FALSE),"")</f>
        <v>103</v>
      </c>
      <c r="H528" s="2">
        <f t="shared" si="25"/>
        <v>0.72815533980582525</v>
      </c>
      <c r="J528" s="12">
        <f t="shared" si="26"/>
        <v>1215</v>
      </c>
      <c r="AL528" s="1">
        <v>4</v>
      </c>
      <c r="AM528" s="1">
        <v>14</v>
      </c>
      <c r="AN528" s="6">
        <v>0.2857142857142857</v>
      </c>
      <c r="AO528" s="1">
        <v>1</v>
      </c>
      <c r="AP528" s="1">
        <v>14</v>
      </c>
      <c r="AQ528" s="6">
        <v>7.1428571428571425E-2</v>
      </c>
      <c r="AR528" s="1">
        <v>1</v>
      </c>
      <c r="AS528" s="1">
        <v>14</v>
      </c>
      <c r="AT528" s="6">
        <v>7.1428571428571425E-2</v>
      </c>
      <c r="AU528" s="1">
        <v>6</v>
      </c>
      <c r="AV528" s="1">
        <v>16</v>
      </c>
      <c r="AW528" s="6">
        <v>0.375</v>
      </c>
      <c r="AX528" s="1">
        <v>4</v>
      </c>
      <c r="AY528" s="1">
        <v>16</v>
      </c>
      <c r="AZ528" s="6">
        <v>0.25</v>
      </c>
      <c r="BA528" s="1">
        <v>3</v>
      </c>
      <c r="BB528" s="1">
        <v>16</v>
      </c>
      <c r="BC528" s="6">
        <v>0.1875</v>
      </c>
      <c r="BD528" s="1">
        <v>10</v>
      </c>
      <c r="BE528" s="1">
        <v>30</v>
      </c>
      <c r="BF528" s="6">
        <v>0.33333333333333331</v>
      </c>
      <c r="BG528" s="1">
        <v>5</v>
      </c>
      <c r="BH528" s="1">
        <v>30</v>
      </c>
      <c r="BI528" s="6">
        <v>0.16666666666666666</v>
      </c>
      <c r="BJ528" s="1">
        <v>4</v>
      </c>
      <c r="BK528" s="1">
        <v>30</v>
      </c>
      <c r="BL528" s="6">
        <v>0.13333333333333333</v>
      </c>
    </row>
    <row r="529" spans="1:64" x14ac:dyDescent="0.2">
      <c r="A529" s="2" t="s">
        <v>186</v>
      </c>
      <c r="B529" s="2" t="s">
        <v>187</v>
      </c>
      <c r="C529" s="2" t="s">
        <v>1754</v>
      </c>
      <c r="D529" s="2" t="s">
        <v>1755</v>
      </c>
      <c r="E529" s="2" t="str">
        <f t="shared" si="24"/>
        <v>Medora Elementary School</v>
      </c>
      <c r="F529" s="2">
        <f>IFERROR(VLOOKUP(C529,'[1]2017'!$C$2:$N$1876,11,FALSE),"")</f>
        <v>86</v>
      </c>
      <c r="G529" s="2">
        <f>IFERROR(VLOOKUP(C529,'[1]2017'!$C$2:$N$1876,12,FALSE),"")</f>
        <v>102</v>
      </c>
      <c r="H529" s="2">
        <f t="shared" si="25"/>
        <v>0.84313725490196079</v>
      </c>
      <c r="I529" s="6">
        <v>0.2857142857142857</v>
      </c>
      <c r="J529" s="12">
        <f t="shared" si="26"/>
        <v>1058</v>
      </c>
      <c r="K529" s="1">
        <v>5</v>
      </c>
      <c r="L529" s="1">
        <v>14</v>
      </c>
      <c r="M529" s="6">
        <v>0.35714285714285715</v>
      </c>
      <c r="N529" s="1">
        <v>7</v>
      </c>
      <c r="O529" s="1">
        <v>14</v>
      </c>
      <c r="P529" s="6">
        <v>0.5</v>
      </c>
      <c r="Q529" s="1">
        <v>5</v>
      </c>
      <c r="R529" s="1">
        <v>14</v>
      </c>
      <c r="S529" s="6">
        <v>0.35714285714285715</v>
      </c>
      <c r="T529" s="1">
        <v>6</v>
      </c>
      <c r="U529" s="1">
        <v>18</v>
      </c>
      <c r="V529" s="6">
        <v>0.33333333333333331</v>
      </c>
      <c r="W529" s="1">
        <v>8</v>
      </c>
      <c r="X529" s="1">
        <v>18</v>
      </c>
      <c r="Y529" s="6">
        <v>0.44444444444444442</v>
      </c>
      <c r="Z529" s="1">
        <v>5</v>
      </c>
      <c r="AA529" s="1">
        <v>18</v>
      </c>
      <c r="AB529" s="6">
        <v>0.27777777777777779</v>
      </c>
      <c r="AC529" s="1">
        <v>6</v>
      </c>
      <c r="AD529" s="1">
        <v>16</v>
      </c>
      <c r="AE529" s="6">
        <v>0.375</v>
      </c>
      <c r="AF529" s="1">
        <v>13</v>
      </c>
      <c r="AG529" s="1">
        <v>16</v>
      </c>
      <c r="AH529" s="6">
        <v>0.8125</v>
      </c>
      <c r="AI529" s="1">
        <v>5</v>
      </c>
      <c r="AJ529" s="1">
        <v>16</v>
      </c>
      <c r="AK529" s="6">
        <v>0.3125</v>
      </c>
      <c r="BD529" s="1">
        <v>22</v>
      </c>
      <c r="BE529" s="1">
        <v>62</v>
      </c>
      <c r="BF529" s="6">
        <v>0.35483870967741937</v>
      </c>
      <c r="BG529" s="1">
        <v>35</v>
      </c>
      <c r="BH529" s="1">
        <v>62</v>
      </c>
      <c r="BI529" s="6">
        <v>0.56451612903225812</v>
      </c>
      <c r="BJ529" s="1">
        <v>19</v>
      </c>
      <c r="BK529" s="1">
        <v>62</v>
      </c>
      <c r="BL529" s="6">
        <v>0.30645161290322581</v>
      </c>
    </row>
    <row r="530" spans="1:64" x14ac:dyDescent="0.2">
      <c r="A530" s="2" t="s">
        <v>188</v>
      </c>
      <c r="B530" s="2" t="s">
        <v>189</v>
      </c>
      <c r="C530" s="2" t="s">
        <v>1756</v>
      </c>
      <c r="D530" s="2" t="s">
        <v>1757</v>
      </c>
      <c r="E530" s="2" t="str">
        <f t="shared" si="24"/>
        <v>Cortland Elementary School</v>
      </c>
      <c r="F530" s="2">
        <f>IFERROR(VLOOKUP(C530,'[1]2017'!$C$2:$N$1876,11,FALSE),"")</f>
        <v>38</v>
      </c>
      <c r="G530" s="2">
        <f>IFERROR(VLOOKUP(C530,'[1]2017'!$C$2:$N$1876,12,FALSE),"")</f>
        <v>126</v>
      </c>
      <c r="H530" s="2">
        <f t="shared" si="25"/>
        <v>0.30158730158730157</v>
      </c>
      <c r="I530" s="6">
        <v>0.66666666666666663</v>
      </c>
      <c r="J530" s="12">
        <f t="shared" si="26"/>
        <v>321</v>
      </c>
      <c r="K530" s="1">
        <v>19</v>
      </c>
      <c r="L530" s="1">
        <v>26</v>
      </c>
      <c r="M530" s="6">
        <v>0.73076923076923073</v>
      </c>
      <c r="N530" s="1">
        <v>20</v>
      </c>
      <c r="O530" s="1">
        <v>26</v>
      </c>
      <c r="P530" s="6">
        <v>0.76923076923076927</v>
      </c>
      <c r="Q530" s="1">
        <v>18</v>
      </c>
      <c r="R530" s="1">
        <v>26</v>
      </c>
      <c r="S530" s="6">
        <v>0.69230769230769229</v>
      </c>
      <c r="T530" s="1">
        <v>26</v>
      </c>
      <c r="U530" s="1">
        <v>29</v>
      </c>
      <c r="V530" s="6">
        <v>0.89655172413793105</v>
      </c>
      <c r="W530" s="1">
        <v>27</v>
      </c>
      <c r="X530" s="1">
        <v>29</v>
      </c>
      <c r="Y530" s="6">
        <v>0.93103448275862066</v>
      </c>
      <c r="Z530" s="1">
        <v>26</v>
      </c>
      <c r="AA530" s="1">
        <v>29</v>
      </c>
      <c r="AB530" s="6">
        <v>0.89655172413793105</v>
      </c>
      <c r="BD530" s="1">
        <v>59</v>
      </c>
      <c r="BE530" s="1">
        <v>73</v>
      </c>
      <c r="BF530" s="6">
        <v>0.80821917808219179</v>
      </c>
      <c r="BG530" s="1">
        <v>60</v>
      </c>
      <c r="BH530" s="1">
        <v>73</v>
      </c>
      <c r="BI530" s="6">
        <v>0.82191780821917804</v>
      </c>
      <c r="BJ530" s="1">
        <v>56</v>
      </c>
      <c r="BK530" s="1">
        <v>73</v>
      </c>
      <c r="BL530" s="6">
        <v>0.76712328767123283</v>
      </c>
    </row>
    <row r="531" spans="1:64" x14ac:dyDescent="0.2">
      <c r="A531" s="2" t="s">
        <v>188</v>
      </c>
      <c r="B531" s="2" t="s">
        <v>189</v>
      </c>
      <c r="C531" s="2" t="s">
        <v>149</v>
      </c>
      <c r="D531" s="2" t="s">
        <v>1758</v>
      </c>
      <c r="E531" s="2" t="str">
        <f t="shared" si="24"/>
        <v>Margaret R Brown Elementary School</v>
      </c>
      <c r="F531" s="2">
        <f>IFERROR(VLOOKUP(C531,'[1]2017'!$C$2:$N$1876,11,FALSE),"")</f>
        <v>275</v>
      </c>
      <c r="G531" s="2">
        <f>IFERROR(VLOOKUP(C531,'[1]2017'!$C$2:$N$1876,12,FALSE),"")</f>
        <v>533</v>
      </c>
      <c r="H531" s="2">
        <f t="shared" si="25"/>
        <v>0.51594746716697937</v>
      </c>
      <c r="I531" s="6">
        <v>0.30232558139534882</v>
      </c>
      <c r="J531" s="12">
        <f t="shared" si="26"/>
        <v>1040</v>
      </c>
      <c r="K531" s="1">
        <v>40</v>
      </c>
      <c r="L531" s="1">
        <v>97</v>
      </c>
      <c r="M531" s="6">
        <v>0.41237113402061853</v>
      </c>
      <c r="N531" s="1">
        <v>37</v>
      </c>
      <c r="O531" s="1">
        <v>97</v>
      </c>
      <c r="P531" s="6">
        <v>0.38144329896907214</v>
      </c>
      <c r="Q531" s="1">
        <v>28</v>
      </c>
      <c r="R531" s="1">
        <v>96</v>
      </c>
      <c r="S531" s="6">
        <v>0.29166666666666669</v>
      </c>
      <c r="T531" s="1">
        <v>37</v>
      </c>
      <c r="U531" s="1">
        <v>85</v>
      </c>
      <c r="V531" s="6">
        <v>0.43529411764705883</v>
      </c>
      <c r="W531" s="1">
        <v>51</v>
      </c>
      <c r="X531" s="1">
        <v>92</v>
      </c>
      <c r="Y531" s="6">
        <v>0.55434782608695654</v>
      </c>
      <c r="Z531" s="1">
        <v>34</v>
      </c>
      <c r="AA531" s="1">
        <v>85</v>
      </c>
      <c r="AB531" s="6">
        <v>0.4</v>
      </c>
      <c r="BD531" s="1">
        <v>119</v>
      </c>
      <c r="BE531" s="1">
        <v>268</v>
      </c>
      <c r="BF531" s="6">
        <v>0.44402985074626866</v>
      </c>
      <c r="BG531" s="1">
        <v>117</v>
      </c>
      <c r="BH531" s="1">
        <v>281</v>
      </c>
      <c r="BI531" s="6">
        <v>0.41637010676156583</v>
      </c>
      <c r="BJ531" s="1">
        <v>88</v>
      </c>
      <c r="BK531" s="1">
        <v>267</v>
      </c>
      <c r="BL531" s="6">
        <v>0.32958801498127338</v>
      </c>
    </row>
    <row r="532" spans="1:64" hidden="1" x14ac:dyDescent="0.2">
      <c r="A532" s="2" t="s">
        <v>188</v>
      </c>
      <c r="B532" s="2" t="s">
        <v>189</v>
      </c>
      <c r="C532" s="2" t="s">
        <v>1759</v>
      </c>
      <c r="D532" s="2" t="s">
        <v>1760</v>
      </c>
      <c r="E532" s="2" t="str">
        <f t="shared" si="24"/>
        <v>zzzz</v>
      </c>
      <c r="F532" s="2">
        <f>IFERROR(VLOOKUP(C532,'[1]2017'!$C$2:$N$1876,11,FALSE),"")</f>
        <v>543</v>
      </c>
      <c r="G532" s="2">
        <f>IFERROR(VLOOKUP(C532,'[1]2017'!$C$2:$N$1876,12,FALSE),"")</f>
        <v>975</v>
      </c>
      <c r="H532" s="2">
        <f t="shared" si="25"/>
        <v>0.55692307692307697</v>
      </c>
      <c r="J532" s="12">
        <f t="shared" si="26"/>
        <v>1215</v>
      </c>
      <c r="AC532" s="1">
        <v>161</v>
      </c>
      <c r="AD532" s="1">
        <v>304</v>
      </c>
      <c r="AE532" s="6">
        <v>0.52960526315789469</v>
      </c>
      <c r="AF532" s="1">
        <v>156</v>
      </c>
      <c r="AG532" s="1">
        <v>312</v>
      </c>
      <c r="AH532" s="6">
        <v>0.5</v>
      </c>
      <c r="AI532" s="1">
        <v>131</v>
      </c>
      <c r="AJ532" s="1">
        <v>303</v>
      </c>
      <c r="AK532" s="6">
        <v>0.43234323432343236</v>
      </c>
      <c r="AL532" s="1">
        <v>171</v>
      </c>
      <c r="AM532" s="1">
        <v>318</v>
      </c>
      <c r="AN532" s="6">
        <v>0.53773584905660377</v>
      </c>
      <c r="AO532" s="1">
        <v>127</v>
      </c>
      <c r="AP532" s="1">
        <v>329</v>
      </c>
      <c r="AQ532" s="6">
        <v>0.3860182370820669</v>
      </c>
      <c r="AR532" s="1">
        <v>114</v>
      </c>
      <c r="AS532" s="1">
        <v>318</v>
      </c>
      <c r="AT532" s="6">
        <v>0.35849056603773582</v>
      </c>
      <c r="AU532" s="1">
        <v>166</v>
      </c>
      <c r="AV532" s="1">
        <v>300</v>
      </c>
      <c r="AW532" s="6">
        <v>0.55333333333333334</v>
      </c>
      <c r="AX532" s="1">
        <v>123</v>
      </c>
      <c r="AY532" s="1">
        <v>304</v>
      </c>
      <c r="AZ532" s="6">
        <v>0.40460526315789475</v>
      </c>
      <c r="BA532" s="1">
        <v>109</v>
      </c>
      <c r="BB532" s="1">
        <v>298</v>
      </c>
      <c r="BC532" s="6">
        <v>0.36577181208053694</v>
      </c>
      <c r="BD532" s="1">
        <v>498</v>
      </c>
      <c r="BE532" s="1">
        <v>922</v>
      </c>
      <c r="BF532" s="6">
        <v>0.54013015184381774</v>
      </c>
      <c r="BG532" s="1">
        <v>406</v>
      </c>
      <c r="BH532" s="1">
        <v>945</v>
      </c>
      <c r="BI532" s="6">
        <v>0.42962962962962964</v>
      </c>
      <c r="BJ532" s="1">
        <v>354</v>
      </c>
      <c r="BK532" s="1">
        <v>919</v>
      </c>
      <c r="BL532" s="6">
        <v>0.38520130576713818</v>
      </c>
    </row>
    <row r="533" spans="1:64" x14ac:dyDescent="0.2">
      <c r="A533" s="2" t="s">
        <v>188</v>
      </c>
      <c r="B533" s="2" t="s">
        <v>189</v>
      </c>
      <c r="C533" s="2" t="s">
        <v>1761</v>
      </c>
      <c r="D533" s="2" t="s">
        <v>1762</v>
      </c>
      <c r="E533" s="2" t="str">
        <f t="shared" si="24"/>
        <v>Emerson Elementary School</v>
      </c>
      <c r="F533" s="2">
        <f>IFERROR(VLOOKUP(C533,'[1]2017'!$C$2:$N$1876,11,FALSE),"")</f>
        <v>117</v>
      </c>
      <c r="G533" s="2">
        <f>IFERROR(VLOOKUP(C533,'[1]2017'!$C$2:$N$1876,12,FALSE),"")</f>
        <v>336</v>
      </c>
      <c r="H533" s="2">
        <f t="shared" si="25"/>
        <v>0.3482142857142857</v>
      </c>
      <c r="I533" s="6">
        <v>0.73770491803278693</v>
      </c>
      <c r="J533" s="12">
        <f t="shared" si="26"/>
        <v>196</v>
      </c>
      <c r="K533" s="1">
        <v>53</v>
      </c>
      <c r="L533" s="1">
        <v>66</v>
      </c>
      <c r="M533" s="6">
        <v>0.80303030303030298</v>
      </c>
      <c r="N533" s="1">
        <v>53</v>
      </c>
      <c r="O533" s="1">
        <v>66</v>
      </c>
      <c r="P533" s="6">
        <v>0.80303030303030298</v>
      </c>
      <c r="Q533" s="1">
        <v>46</v>
      </c>
      <c r="R533" s="1">
        <v>66</v>
      </c>
      <c r="S533" s="6">
        <v>0.69696969696969702</v>
      </c>
      <c r="T533" s="1">
        <v>31</v>
      </c>
      <c r="U533" s="1">
        <v>53</v>
      </c>
      <c r="V533" s="6">
        <v>0.58490566037735847</v>
      </c>
      <c r="W533" s="1">
        <v>37</v>
      </c>
      <c r="X533" s="1">
        <v>53</v>
      </c>
      <c r="Y533" s="6">
        <v>0.69811320754716977</v>
      </c>
      <c r="Z533" s="1">
        <v>29</v>
      </c>
      <c r="AA533" s="1">
        <v>53</v>
      </c>
      <c r="AB533" s="6">
        <v>0.54716981132075471</v>
      </c>
      <c r="BD533" s="1">
        <v>139</v>
      </c>
      <c r="BE533" s="1">
        <v>180</v>
      </c>
      <c r="BF533" s="6">
        <v>0.77222222222222225</v>
      </c>
      <c r="BG533" s="1">
        <v>135</v>
      </c>
      <c r="BH533" s="1">
        <v>180</v>
      </c>
      <c r="BI533" s="6">
        <v>0.75</v>
      </c>
      <c r="BJ533" s="1">
        <v>120</v>
      </c>
      <c r="BK533" s="1">
        <v>180</v>
      </c>
      <c r="BL533" s="6">
        <v>0.66666666666666663</v>
      </c>
    </row>
    <row r="534" spans="1:64" x14ac:dyDescent="0.2">
      <c r="A534" s="2" t="s">
        <v>188</v>
      </c>
      <c r="B534" s="2" t="s">
        <v>189</v>
      </c>
      <c r="C534" s="2" t="s">
        <v>1763</v>
      </c>
      <c r="D534" s="2" t="s">
        <v>1764</v>
      </c>
      <c r="E534" s="2" t="str">
        <f t="shared" si="24"/>
        <v>Seymour-Jackson Elementary School</v>
      </c>
      <c r="F534" s="2">
        <f>IFERROR(VLOOKUP(C534,'[1]2017'!$C$2:$N$1876,11,FALSE),"")</f>
        <v>488</v>
      </c>
      <c r="G534" s="2">
        <f>IFERROR(VLOOKUP(C534,'[1]2017'!$C$2:$N$1876,12,FALSE),"")</f>
        <v>673</v>
      </c>
      <c r="H534" s="2">
        <f t="shared" si="25"/>
        <v>0.72511144130757799</v>
      </c>
      <c r="I534" s="6">
        <v>0.22556390977443608</v>
      </c>
      <c r="J534" s="12">
        <f t="shared" si="26"/>
        <v>1112</v>
      </c>
      <c r="K534" s="1">
        <v>56</v>
      </c>
      <c r="L534" s="1">
        <v>111</v>
      </c>
      <c r="M534" s="6">
        <v>0.50450450450450446</v>
      </c>
      <c r="N534" s="1">
        <v>51</v>
      </c>
      <c r="O534" s="1">
        <v>113</v>
      </c>
      <c r="P534" s="6">
        <v>0.45132743362831856</v>
      </c>
      <c r="Q534" s="1">
        <v>41</v>
      </c>
      <c r="R534" s="1">
        <v>111</v>
      </c>
      <c r="S534" s="6">
        <v>0.36936936936936937</v>
      </c>
      <c r="T534" s="1">
        <v>40</v>
      </c>
      <c r="U534" s="1">
        <v>93</v>
      </c>
      <c r="V534" s="6">
        <v>0.43010752688172044</v>
      </c>
      <c r="W534" s="1">
        <v>37</v>
      </c>
      <c r="X534" s="1">
        <v>96</v>
      </c>
      <c r="Y534" s="6">
        <v>0.38541666666666669</v>
      </c>
      <c r="Z534" s="1">
        <v>28</v>
      </c>
      <c r="AA534" s="1">
        <v>93</v>
      </c>
      <c r="AB534" s="6">
        <v>0.30107526881720431</v>
      </c>
      <c r="BD534" s="1">
        <v>155</v>
      </c>
      <c r="BE534" s="1">
        <v>337</v>
      </c>
      <c r="BF534" s="6">
        <v>0.4599406528189911</v>
      </c>
      <c r="BG534" s="1">
        <v>126</v>
      </c>
      <c r="BH534" s="1">
        <v>346</v>
      </c>
      <c r="BI534" s="6">
        <v>0.36416184971098264</v>
      </c>
      <c r="BJ534" s="1">
        <v>99</v>
      </c>
      <c r="BK534" s="1">
        <v>337</v>
      </c>
      <c r="BL534" s="6">
        <v>0.29376854599406527</v>
      </c>
    </row>
    <row r="535" spans="1:64" x14ac:dyDescent="0.2">
      <c r="A535" s="2" t="s">
        <v>188</v>
      </c>
      <c r="B535" s="2" t="s">
        <v>189</v>
      </c>
      <c r="C535" s="2" t="s">
        <v>1765</v>
      </c>
      <c r="D535" s="2" t="s">
        <v>1766</v>
      </c>
      <c r="E535" s="2" t="str">
        <f t="shared" si="24"/>
        <v>Seymour-Redding Elementary School</v>
      </c>
      <c r="F535" s="2">
        <f>IFERROR(VLOOKUP(C535,'[1]2017'!$C$2:$N$1876,11,FALSE),"")</f>
        <v>329</v>
      </c>
      <c r="G535" s="2">
        <f>IFERROR(VLOOKUP(C535,'[1]2017'!$C$2:$N$1876,12,FALSE),"")</f>
        <v>563</v>
      </c>
      <c r="H535" s="2">
        <f t="shared" si="25"/>
        <v>0.58436944937833035</v>
      </c>
      <c r="I535" s="6">
        <v>0.35869565217391303</v>
      </c>
      <c r="J535" s="12">
        <f t="shared" si="26"/>
        <v>969</v>
      </c>
      <c r="K535" s="1">
        <v>52</v>
      </c>
      <c r="L535" s="1">
        <v>84</v>
      </c>
      <c r="M535" s="6">
        <v>0.61904761904761907</v>
      </c>
      <c r="N535" s="1">
        <v>52</v>
      </c>
      <c r="O535" s="1">
        <v>85</v>
      </c>
      <c r="P535" s="6">
        <v>0.61176470588235299</v>
      </c>
      <c r="Q535" s="1">
        <v>46</v>
      </c>
      <c r="R535" s="1">
        <v>84</v>
      </c>
      <c r="S535" s="6">
        <v>0.54761904761904767</v>
      </c>
      <c r="T535" s="1">
        <v>33</v>
      </c>
      <c r="U535" s="1">
        <v>66</v>
      </c>
      <c r="V535" s="6">
        <v>0.5</v>
      </c>
      <c r="W535" s="1">
        <v>37</v>
      </c>
      <c r="X535" s="1">
        <v>70</v>
      </c>
      <c r="Y535" s="6">
        <v>0.52857142857142858</v>
      </c>
      <c r="Z535" s="1">
        <v>29</v>
      </c>
      <c r="AA535" s="1">
        <v>66</v>
      </c>
      <c r="AB535" s="6">
        <v>0.43939393939393939</v>
      </c>
      <c r="BD535" s="1">
        <v>139</v>
      </c>
      <c r="BE535" s="1">
        <v>242</v>
      </c>
      <c r="BF535" s="6">
        <v>0.57438016528925617</v>
      </c>
      <c r="BG535" s="1">
        <v>130</v>
      </c>
      <c r="BH535" s="1">
        <v>249</v>
      </c>
      <c r="BI535" s="6">
        <v>0.52208835341365467</v>
      </c>
      <c r="BJ535" s="1">
        <v>108</v>
      </c>
      <c r="BK535" s="1">
        <v>242</v>
      </c>
      <c r="BL535" s="6">
        <v>0.4462809917355372</v>
      </c>
    </row>
    <row r="536" spans="1:64" hidden="1" x14ac:dyDescent="0.2">
      <c r="A536" s="2" t="s">
        <v>190</v>
      </c>
      <c r="B536" s="2" t="s">
        <v>191</v>
      </c>
      <c r="C536" s="2" t="s">
        <v>1767</v>
      </c>
      <c r="D536" s="2" t="s">
        <v>1768</v>
      </c>
      <c r="E536" s="2" t="str">
        <f t="shared" si="24"/>
        <v>zzzz</v>
      </c>
      <c r="F536" s="2">
        <f>IFERROR(VLOOKUP(C536,'[1]2017'!$C$2:$N$1876,11,FALSE),"")</f>
        <v>121</v>
      </c>
      <c r="G536" s="2">
        <f>IFERROR(VLOOKUP(C536,'[1]2017'!$C$2:$N$1876,12,FALSE),"")</f>
        <v>340</v>
      </c>
      <c r="H536" s="2">
        <f t="shared" si="25"/>
        <v>0.35588235294117648</v>
      </c>
      <c r="J536" s="12">
        <f t="shared" si="26"/>
        <v>1215</v>
      </c>
      <c r="AC536" s="1">
        <v>62</v>
      </c>
      <c r="AD536" s="1">
        <v>106</v>
      </c>
      <c r="AE536" s="6">
        <v>0.58490566037735847</v>
      </c>
      <c r="AF536" s="1">
        <v>49</v>
      </c>
      <c r="AG536" s="1">
        <v>106</v>
      </c>
      <c r="AH536" s="6">
        <v>0.46226415094339623</v>
      </c>
      <c r="AI536" s="1">
        <v>48</v>
      </c>
      <c r="AJ536" s="1">
        <v>106</v>
      </c>
      <c r="AK536" s="6">
        <v>0.45283018867924529</v>
      </c>
      <c r="AL536" s="1">
        <v>67</v>
      </c>
      <c r="AM536" s="1">
        <v>118</v>
      </c>
      <c r="AN536" s="6">
        <v>0.56779661016949157</v>
      </c>
      <c r="AO536" s="1">
        <v>39</v>
      </c>
      <c r="AP536" s="1">
        <v>118</v>
      </c>
      <c r="AQ536" s="6">
        <v>0.33050847457627119</v>
      </c>
      <c r="AR536" s="1">
        <v>39</v>
      </c>
      <c r="AS536" s="1">
        <v>118</v>
      </c>
      <c r="AT536" s="6">
        <v>0.33050847457627119</v>
      </c>
      <c r="AU536" s="1">
        <v>68</v>
      </c>
      <c r="AV536" s="1">
        <v>111</v>
      </c>
      <c r="AW536" s="6">
        <v>0.61261261261261257</v>
      </c>
      <c r="AX536" s="1">
        <v>60</v>
      </c>
      <c r="AY536" s="1">
        <v>112</v>
      </c>
      <c r="AZ536" s="6">
        <v>0.5357142857142857</v>
      </c>
      <c r="BA536" s="1">
        <v>53</v>
      </c>
      <c r="BB536" s="1">
        <v>111</v>
      </c>
      <c r="BC536" s="6">
        <v>0.47747747747747749</v>
      </c>
      <c r="BD536" s="1">
        <v>197</v>
      </c>
      <c r="BE536" s="1">
        <v>335</v>
      </c>
      <c r="BF536" s="6">
        <v>0.58805970149253728</v>
      </c>
      <c r="BG536" s="1">
        <v>148</v>
      </c>
      <c r="BH536" s="1">
        <v>336</v>
      </c>
      <c r="BI536" s="6">
        <v>0.44047619047619047</v>
      </c>
      <c r="BJ536" s="1">
        <v>140</v>
      </c>
      <c r="BK536" s="1">
        <v>335</v>
      </c>
      <c r="BL536" s="6">
        <v>0.41791044776119401</v>
      </c>
    </row>
    <row r="537" spans="1:64" x14ac:dyDescent="0.2">
      <c r="A537" s="2" t="s">
        <v>190</v>
      </c>
      <c r="B537" s="2" t="s">
        <v>191</v>
      </c>
      <c r="C537" s="2" t="s">
        <v>1769</v>
      </c>
      <c r="D537" s="2" t="s">
        <v>1770</v>
      </c>
      <c r="E537" s="2" t="str">
        <f t="shared" si="24"/>
        <v>Brownstown Elementary School</v>
      </c>
      <c r="F537" s="2">
        <f>IFERROR(VLOOKUP(C537,'[1]2017'!$C$2:$N$1876,11,FALSE),"")</f>
        <v>282</v>
      </c>
      <c r="G537" s="2">
        <f>IFERROR(VLOOKUP(C537,'[1]2017'!$C$2:$N$1876,12,FALSE),"")</f>
        <v>664</v>
      </c>
      <c r="H537" s="2">
        <f t="shared" si="25"/>
        <v>0.4246987951807229</v>
      </c>
      <c r="I537" s="6">
        <v>0.63551401869158874</v>
      </c>
      <c r="J537" s="12">
        <f t="shared" si="26"/>
        <v>399</v>
      </c>
      <c r="K537" s="1">
        <v>54</v>
      </c>
      <c r="L537" s="1">
        <v>104</v>
      </c>
      <c r="M537" s="6">
        <v>0.51923076923076927</v>
      </c>
      <c r="N537" s="1">
        <v>63</v>
      </c>
      <c r="O537" s="1">
        <v>104</v>
      </c>
      <c r="P537" s="6">
        <v>0.60576923076923073</v>
      </c>
      <c r="Q537" s="1">
        <v>49</v>
      </c>
      <c r="R537" s="1">
        <v>104</v>
      </c>
      <c r="S537" s="6">
        <v>0.47115384615384615</v>
      </c>
      <c r="T537" s="1">
        <v>80</v>
      </c>
      <c r="U537" s="1">
        <v>123</v>
      </c>
      <c r="V537" s="6">
        <v>0.65040650406504064</v>
      </c>
      <c r="W537" s="1">
        <v>97</v>
      </c>
      <c r="X537" s="1">
        <v>123</v>
      </c>
      <c r="Y537" s="6">
        <v>0.78861788617886175</v>
      </c>
      <c r="Z537" s="1">
        <v>74</v>
      </c>
      <c r="AA537" s="1">
        <v>123</v>
      </c>
      <c r="AB537" s="6">
        <v>0.60162601626016265</v>
      </c>
      <c r="BD537" s="1">
        <v>216</v>
      </c>
      <c r="BE537" s="1">
        <v>334</v>
      </c>
      <c r="BF537" s="6">
        <v>0.6467065868263473</v>
      </c>
      <c r="BG537" s="1">
        <v>235</v>
      </c>
      <c r="BH537" s="1">
        <v>334</v>
      </c>
      <c r="BI537" s="6">
        <v>0.70359281437125754</v>
      </c>
      <c r="BJ537" s="1">
        <v>191</v>
      </c>
      <c r="BK537" s="1">
        <v>334</v>
      </c>
      <c r="BL537" s="6">
        <v>0.57185628742514971</v>
      </c>
    </row>
    <row r="538" spans="1:64" hidden="1" x14ac:dyDescent="0.2">
      <c r="A538" s="2" t="s">
        <v>192</v>
      </c>
      <c r="B538" s="2" t="s">
        <v>193</v>
      </c>
      <c r="C538" s="2" t="s">
        <v>1771</v>
      </c>
      <c r="D538" s="2" t="s">
        <v>1772</v>
      </c>
      <c r="E538" s="2" t="str">
        <f t="shared" si="24"/>
        <v>zzzz</v>
      </c>
      <c r="F538" s="2">
        <f>IFERROR(VLOOKUP(C538,'[1]2017'!$C$2:$N$1876,11,FALSE),"")</f>
        <v>109</v>
      </c>
      <c r="G538" s="2">
        <f>IFERROR(VLOOKUP(C538,'[1]2017'!$C$2:$N$1876,12,FALSE),"")</f>
        <v>209</v>
      </c>
      <c r="H538" s="2">
        <f t="shared" si="25"/>
        <v>0.52153110047846885</v>
      </c>
      <c r="J538" s="12">
        <f t="shared" si="26"/>
        <v>1215</v>
      </c>
      <c r="AC538" s="1">
        <v>20</v>
      </c>
      <c r="AD538" s="1">
        <v>29</v>
      </c>
      <c r="AE538" s="6">
        <v>0.68965517241379315</v>
      </c>
      <c r="AF538" s="1">
        <v>26</v>
      </c>
      <c r="AG538" s="1">
        <v>29</v>
      </c>
      <c r="AH538" s="6">
        <v>0.89655172413793105</v>
      </c>
      <c r="AI538" s="1">
        <v>19</v>
      </c>
      <c r="AJ538" s="1">
        <v>28</v>
      </c>
      <c r="AK538" s="6">
        <v>0.6785714285714286</v>
      </c>
      <c r="AL538" s="1">
        <v>24</v>
      </c>
      <c r="AM538" s="1">
        <v>32</v>
      </c>
      <c r="AN538" s="6">
        <v>0.75</v>
      </c>
      <c r="AO538" s="1">
        <v>21</v>
      </c>
      <c r="AP538" s="1">
        <v>31</v>
      </c>
      <c r="AQ538" s="6">
        <v>0.67741935483870963</v>
      </c>
      <c r="AR538" s="1">
        <v>20</v>
      </c>
      <c r="AS538" s="1">
        <v>31</v>
      </c>
      <c r="AT538" s="6">
        <v>0.64516129032258063</v>
      </c>
      <c r="AU538" s="1">
        <v>14</v>
      </c>
      <c r="AV538" s="1">
        <v>25</v>
      </c>
      <c r="AW538" s="6">
        <v>0.56000000000000005</v>
      </c>
      <c r="AX538" s="1">
        <v>10</v>
      </c>
      <c r="AY538" s="1">
        <v>26</v>
      </c>
      <c r="AZ538" s="6">
        <v>0.38461538461538464</v>
      </c>
      <c r="BA538" s="1">
        <v>8</v>
      </c>
      <c r="BB538" s="1">
        <v>25</v>
      </c>
      <c r="BC538" s="6">
        <v>0.32</v>
      </c>
      <c r="BD538" s="1">
        <v>58</v>
      </c>
      <c r="BE538" s="1">
        <v>86</v>
      </c>
      <c r="BF538" s="6">
        <v>0.67441860465116277</v>
      </c>
      <c r="BG538" s="1">
        <v>57</v>
      </c>
      <c r="BH538" s="1">
        <v>86</v>
      </c>
      <c r="BI538" s="6">
        <v>0.66279069767441856</v>
      </c>
      <c r="BJ538" s="1">
        <v>47</v>
      </c>
      <c r="BK538" s="1">
        <v>84</v>
      </c>
      <c r="BL538" s="6">
        <v>0.55952380952380953</v>
      </c>
    </row>
    <row r="539" spans="1:64" x14ac:dyDescent="0.2">
      <c r="A539" s="2" t="s">
        <v>192</v>
      </c>
      <c r="B539" s="2" t="s">
        <v>193</v>
      </c>
      <c r="C539" s="2" t="s">
        <v>1773</v>
      </c>
      <c r="D539" s="2" t="s">
        <v>1774</v>
      </c>
      <c r="E539" s="2" t="str">
        <f t="shared" si="24"/>
        <v>Crothersville Elementary School</v>
      </c>
      <c r="F539" s="2">
        <f>IFERROR(VLOOKUP(C539,'[1]2017'!$C$2:$N$1876,11,FALSE),"")</f>
        <v>167</v>
      </c>
      <c r="G539" s="2">
        <f>IFERROR(VLOOKUP(C539,'[1]2017'!$C$2:$N$1876,12,FALSE),"")</f>
        <v>283</v>
      </c>
      <c r="H539" s="2">
        <f t="shared" si="25"/>
        <v>0.59010600706713778</v>
      </c>
      <c r="I539" s="6">
        <v>0.66666666666666663</v>
      </c>
      <c r="J539" s="12">
        <f t="shared" si="26"/>
        <v>321</v>
      </c>
      <c r="K539" s="1">
        <v>19</v>
      </c>
      <c r="L539" s="1">
        <v>39</v>
      </c>
      <c r="M539" s="6">
        <v>0.48717948717948717</v>
      </c>
      <c r="N539" s="1">
        <v>20</v>
      </c>
      <c r="O539" s="1">
        <v>39</v>
      </c>
      <c r="P539" s="6">
        <v>0.51282051282051277</v>
      </c>
      <c r="Q539" s="1">
        <v>15</v>
      </c>
      <c r="R539" s="1">
        <v>39</v>
      </c>
      <c r="S539" s="6">
        <v>0.38461538461538464</v>
      </c>
      <c r="T539" s="1">
        <v>18</v>
      </c>
      <c r="U539" s="1">
        <v>31</v>
      </c>
      <c r="V539" s="6">
        <v>0.58064516129032262</v>
      </c>
      <c r="W539" s="1">
        <v>23</v>
      </c>
      <c r="X539" s="1">
        <v>28</v>
      </c>
      <c r="Y539" s="6">
        <v>0.8214285714285714</v>
      </c>
      <c r="Z539" s="1">
        <v>15</v>
      </c>
      <c r="AA539" s="1">
        <v>28</v>
      </c>
      <c r="AB539" s="6">
        <v>0.5357142857142857</v>
      </c>
      <c r="BD539" s="1">
        <v>64</v>
      </c>
      <c r="BE539" s="1">
        <v>103</v>
      </c>
      <c r="BF539" s="6">
        <v>0.62135922330097082</v>
      </c>
      <c r="BG539" s="1">
        <v>65</v>
      </c>
      <c r="BH539" s="1">
        <v>100</v>
      </c>
      <c r="BI539" s="6">
        <v>0.65</v>
      </c>
      <c r="BJ539" s="1">
        <v>52</v>
      </c>
      <c r="BK539" s="1">
        <v>100</v>
      </c>
      <c r="BL539" s="6">
        <v>0.52</v>
      </c>
    </row>
    <row r="540" spans="1:64" hidden="1" x14ac:dyDescent="0.2">
      <c r="A540" s="2" t="s">
        <v>194</v>
      </c>
      <c r="B540" s="2" t="s">
        <v>195</v>
      </c>
      <c r="C540" s="2" t="s">
        <v>1775</v>
      </c>
      <c r="D540" s="2" t="s">
        <v>1776</v>
      </c>
      <c r="E540" s="2" t="str">
        <f t="shared" si="24"/>
        <v>zzzz</v>
      </c>
      <c r="F540" s="2">
        <f>IFERROR(VLOOKUP(C540,'[1]2017'!$C$2:$N$1876,11,FALSE),"")</f>
        <v>325</v>
      </c>
      <c r="G540" s="2">
        <f>IFERROR(VLOOKUP(C540,'[1]2017'!$C$2:$N$1876,12,FALSE),"")</f>
        <v>819</v>
      </c>
      <c r="H540" s="2">
        <f t="shared" si="25"/>
        <v>0.3968253968253968</v>
      </c>
      <c r="J540" s="12">
        <f t="shared" si="26"/>
        <v>1215</v>
      </c>
      <c r="AC540" s="1">
        <v>191</v>
      </c>
      <c r="AD540" s="1">
        <v>275</v>
      </c>
      <c r="AE540" s="6">
        <v>0.69454545454545458</v>
      </c>
      <c r="AF540" s="1">
        <v>160</v>
      </c>
      <c r="AG540" s="1">
        <v>277</v>
      </c>
      <c r="AH540" s="6">
        <v>0.57761732851985559</v>
      </c>
      <c r="AI540" s="1">
        <v>141</v>
      </c>
      <c r="AJ540" s="1">
        <v>275</v>
      </c>
      <c r="AK540" s="6">
        <v>0.5127272727272727</v>
      </c>
      <c r="AL540" s="1">
        <v>170</v>
      </c>
      <c r="AM540" s="1">
        <v>272</v>
      </c>
      <c r="AN540" s="6">
        <v>0.625</v>
      </c>
      <c r="AO540" s="1">
        <v>168</v>
      </c>
      <c r="AP540" s="1">
        <v>273</v>
      </c>
      <c r="AQ540" s="6">
        <v>0.61538461538461542</v>
      </c>
      <c r="AR540" s="1">
        <v>137</v>
      </c>
      <c r="AS540" s="1">
        <v>272</v>
      </c>
      <c r="AT540" s="6">
        <v>0.50367647058823528</v>
      </c>
      <c r="AU540" s="1">
        <v>154</v>
      </c>
      <c r="AV540" s="1">
        <v>259</v>
      </c>
      <c r="AW540" s="6">
        <v>0.59459459459459463</v>
      </c>
      <c r="AX540" s="1">
        <v>140</v>
      </c>
      <c r="AY540" s="1">
        <v>258</v>
      </c>
      <c r="AZ540" s="6">
        <v>0.54263565891472865</v>
      </c>
      <c r="BA540" s="1">
        <v>123</v>
      </c>
      <c r="BB540" s="1">
        <v>257</v>
      </c>
      <c r="BC540" s="6">
        <v>0.47859922178988329</v>
      </c>
      <c r="BD540" s="1">
        <v>515</v>
      </c>
      <c r="BE540" s="1">
        <v>806</v>
      </c>
      <c r="BF540" s="6">
        <v>0.63895781637717119</v>
      </c>
      <c r="BG540" s="1">
        <v>468</v>
      </c>
      <c r="BH540" s="1">
        <v>808</v>
      </c>
      <c r="BI540" s="6">
        <v>0.57920792079207917</v>
      </c>
      <c r="BJ540" s="1">
        <v>401</v>
      </c>
      <c r="BK540" s="1">
        <v>804</v>
      </c>
      <c r="BL540" s="6">
        <v>0.49875621890547261</v>
      </c>
    </row>
    <row r="541" spans="1:64" x14ac:dyDescent="0.2">
      <c r="A541" s="2" t="s">
        <v>194</v>
      </c>
      <c r="B541" s="2" t="s">
        <v>195</v>
      </c>
      <c r="C541" s="2" t="s">
        <v>1777</v>
      </c>
      <c r="D541" s="2" t="s">
        <v>1778</v>
      </c>
      <c r="E541" s="2" t="str">
        <f t="shared" si="24"/>
        <v>DeMotte Elementary School</v>
      </c>
      <c r="F541" s="2">
        <f>IFERROR(VLOOKUP(C541,'[1]2017'!$C$2:$N$1876,11,FALSE),"")</f>
        <v>249</v>
      </c>
      <c r="G541" s="2">
        <f>IFERROR(VLOOKUP(C541,'[1]2017'!$C$2:$N$1876,12,FALSE),"")</f>
        <v>654</v>
      </c>
      <c r="H541" s="2">
        <f t="shared" si="25"/>
        <v>0.38073394495412843</v>
      </c>
      <c r="I541" s="6">
        <v>0.65697674418604646</v>
      </c>
      <c r="J541" s="12">
        <f t="shared" si="26"/>
        <v>346</v>
      </c>
      <c r="BD541" s="1">
        <v>138</v>
      </c>
      <c r="BE541" s="1">
        <v>172</v>
      </c>
      <c r="BF541" s="6">
        <v>0.80232558139534882</v>
      </c>
      <c r="BG541" s="1">
        <v>119</v>
      </c>
      <c r="BH541" s="1">
        <v>172</v>
      </c>
      <c r="BI541" s="6">
        <v>0.69186046511627908</v>
      </c>
      <c r="BJ541" s="1">
        <v>113</v>
      </c>
      <c r="BK541" s="1">
        <v>172</v>
      </c>
      <c r="BL541" s="6">
        <v>0.65697674418604646</v>
      </c>
    </row>
    <row r="542" spans="1:64" x14ac:dyDescent="0.2">
      <c r="A542" s="2" t="s">
        <v>194</v>
      </c>
      <c r="B542" s="2" t="s">
        <v>195</v>
      </c>
      <c r="C542" s="2" t="s">
        <v>1779</v>
      </c>
      <c r="D542" s="2" t="s">
        <v>1780</v>
      </c>
      <c r="E542" s="2" t="str">
        <f t="shared" si="24"/>
        <v>Wheatfield Elementary School</v>
      </c>
      <c r="F542" s="2">
        <f>IFERROR(VLOOKUP(C542,'[1]2017'!$C$2:$N$1876,11,FALSE),"")</f>
        <v>142</v>
      </c>
      <c r="G542" s="2">
        <f>IFERROR(VLOOKUP(C542,'[1]2017'!$C$2:$N$1876,12,FALSE),"")</f>
        <v>338</v>
      </c>
      <c r="H542" s="2">
        <f t="shared" si="25"/>
        <v>0.42011834319526625</v>
      </c>
      <c r="I542" s="6">
        <v>0.60824742268041232</v>
      </c>
      <c r="J542" s="12">
        <f t="shared" si="26"/>
        <v>454</v>
      </c>
      <c r="BD542" s="1">
        <v>70</v>
      </c>
      <c r="BE542" s="1">
        <v>97</v>
      </c>
      <c r="BF542" s="6">
        <v>0.72164948453608246</v>
      </c>
      <c r="BG542" s="1">
        <v>71</v>
      </c>
      <c r="BH542" s="1">
        <v>97</v>
      </c>
      <c r="BI542" s="6">
        <v>0.73195876288659789</v>
      </c>
      <c r="BJ542" s="1">
        <v>59</v>
      </c>
      <c r="BK542" s="1">
        <v>97</v>
      </c>
      <c r="BL542" s="6">
        <v>0.60824742268041232</v>
      </c>
    </row>
    <row r="543" spans="1:64" hidden="1" x14ac:dyDescent="0.2">
      <c r="A543" s="2" t="s">
        <v>194</v>
      </c>
      <c r="B543" s="2" t="s">
        <v>195</v>
      </c>
      <c r="C543" s="2" t="s">
        <v>1781</v>
      </c>
      <c r="D543" s="2" t="s">
        <v>1782</v>
      </c>
      <c r="E543" s="2" t="str">
        <f t="shared" si="24"/>
        <v>zzzz</v>
      </c>
      <c r="F543" s="2">
        <f>IFERROR(VLOOKUP(C543,'[1]2017'!$C$2:$N$1876,11,FALSE),"")</f>
        <v>180</v>
      </c>
      <c r="G543" s="2">
        <f>IFERROR(VLOOKUP(C543,'[1]2017'!$C$2:$N$1876,12,FALSE),"")</f>
        <v>529</v>
      </c>
      <c r="H543" s="2">
        <f t="shared" si="25"/>
        <v>0.34026465028355385</v>
      </c>
      <c r="J543" s="12">
        <f t="shared" si="26"/>
        <v>1215</v>
      </c>
      <c r="K543" s="1">
        <v>184</v>
      </c>
      <c r="L543" s="1">
        <v>254</v>
      </c>
      <c r="M543" s="6">
        <v>0.72440944881889768</v>
      </c>
      <c r="N543" s="1">
        <v>185</v>
      </c>
      <c r="O543" s="1">
        <v>254</v>
      </c>
      <c r="P543" s="6">
        <v>0.72834645669291342</v>
      </c>
      <c r="Q543" s="1">
        <v>162</v>
      </c>
      <c r="R543" s="1">
        <v>253</v>
      </c>
      <c r="S543" s="6">
        <v>0.64031620553359681</v>
      </c>
      <c r="T543" s="1">
        <v>178</v>
      </c>
      <c r="U543" s="1">
        <v>268</v>
      </c>
      <c r="V543" s="6">
        <v>0.66417910447761197</v>
      </c>
      <c r="W543" s="1">
        <v>191</v>
      </c>
      <c r="X543" s="1">
        <v>269</v>
      </c>
      <c r="Y543" s="6">
        <v>0.71003717472118955</v>
      </c>
      <c r="Z543" s="1">
        <v>153</v>
      </c>
      <c r="AA543" s="1">
        <v>268</v>
      </c>
      <c r="AB543" s="6">
        <v>0.57089552238805974</v>
      </c>
      <c r="BD543" s="1">
        <v>362</v>
      </c>
      <c r="BE543" s="1">
        <v>522</v>
      </c>
      <c r="BF543" s="6">
        <v>0.69348659003831414</v>
      </c>
      <c r="BG543" s="1">
        <v>376</v>
      </c>
      <c r="BH543" s="1">
        <v>523</v>
      </c>
      <c r="BI543" s="6">
        <v>0.7189292543021033</v>
      </c>
      <c r="BJ543" s="1">
        <v>315</v>
      </c>
      <c r="BK543" s="1">
        <v>521</v>
      </c>
      <c r="BL543" s="6">
        <v>0.60460652591170827</v>
      </c>
    </row>
    <row r="544" spans="1:64" x14ac:dyDescent="0.2">
      <c r="A544" s="2" t="s">
        <v>196</v>
      </c>
      <c r="B544" s="2" t="s">
        <v>197</v>
      </c>
      <c r="C544" s="2" t="s">
        <v>1783</v>
      </c>
      <c r="D544" s="2" t="s">
        <v>1784</v>
      </c>
      <c r="E544" s="2" t="str">
        <f t="shared" si="24"/>
        <v>Van Rensselaer Elementary School</v>
      </c>
      <c r="F544" s="2">
        <f>IFERROR(VLOOKUP(C544,'[1]2017'!$C$2:$N$1876,11,FALSE),"")</f>
        <v>183</v>
      </c>
      <c r="G544" s="2">
        <f>IFERROR(VLOOKUP(C544,'[1]2017'!$C$2:$N$1876,12,FALSE),"")</f>
        <v>345</v>
      </c>
      <c r="H544" s="2">
        <f t="shared" si="25"/>
        <v>0.5304347826086957</v>
      </c>
      <c r="I544" s="6">
        <v>0.53608247422680411</v>
      </c>
      <c r="J544" s="12">
        <f t="shared" si="26"/>
        <v>620</v>
      </c>
      <c r="K544" s="1">
        <v>74</v>
      </c>
      <c r="L544" s="1">
        <v>122</v>
      </c>
      <c r="M544" s="6">
        <v>0.60655737704918034</v>
      </c>
      <c r="N544" s="1">
        <v>71</v>
      </c>
      <c r="O544" s="1">
        <v>123</v>
      </c>
      <c r="P544" s="6">
        <v>0.57723577235772361</v>
      </c>
      <c r="Q544" s="1">
        <v>60</v>
      </c>
      <c r="R544" s="1">
        <v>122</v>
      </c>
      <c r="S544" s="6">
        <v>0.49180327868852458</v>
      </c>
      <c r="T544" s="1">
        <v>68</v>
      </c>
      <c r="U544" s="1">
        <v>112</v>
      </c>
      <c r="V544" s="6">
        <v>0.6071428571428571</v>
      </c>
      <c r="W544" s="1">
        <v>85</v>
      </c>
      <c r="X544" s="1">
        <v>113</v>
      </c>
      <c r="Y544" s="6">
        <v>0.75221238938053092</v>
      </c>
      <c r="Z544" s="1">
        <v>66</v>
      </c>
      <c r="AA544" s="1">
        <v>112</v>
      </c>
      <c r="AB544" s="6">
        <v>0.5892857142857143</v>
      </c>
      <c r="BD544" s="1">
        <v>213</v>
      </c>
      <c r="BE544" s="1">
        <v>332</v>
      </c>
      <c r="BF544" s="6">
        <v>0.64156626506024095</v>
      </c>
      <c r="BG544" s="1">
        <v>215</v>
      </c>
      <c r="BH544" s="1">
        <v>335</v>
      </c>
      <c r="BI544" s="6">
        <v>0.64179104477611937</v>
      </c>
      <c r="BJ544" s="1">
        <v>178</v>
      </c>
      <c r="BK544" s="1">
        <v>331</v>
      </c>
      <c r="BL544" s="6">
        <v>0.53776435045317217</v>
      </c>
    </row>
    <row r="545" spans="1:64" hidden="1" x14ac:dyDescent="0.2">
      <c r="A545" s="2" t="s">
        <v>196</v>
      </c>
      <c r="B545" s="2" t="s">
        <v>197</v>
      </c>
      <c r="C545" s="2" t="s">
        <v>1785</v>
      </c>
      <c r="D545" s="2" t="s">
        <v>1786</v>
      </c>
      <c r="E545" s="2" t="str">
        <f t="shared" si="24"/>
        <v>zzzz</v>
      </c>
      <c r="F545" s="2">
        <f>IFERROR(VLOOKUP(C545,'[1]2017'!$C$2:$N$1876,11,FALSE),"")</f>
        <v>178</v>
      </c>
      <c r="G545" s="2">
        <f>IFERROR(VLOOKUP(C545,'[1]2017'!$C$2:$N$1876,12,FALSE),"")</f>
        <v>393</v>
      </c>
      <c r="H545" s="2">
        <f t="shared" si="25"/>
        <v>0.45292620865139949</v>
      </c>
      <c r="J545" s="12">
        <f t="shared" si="26"/>
        <v>1215</v>
      </c>
      <c r="AC545" s="1">
        <v>95</v>
      </c>
      <c r="AD545" s="1">
        <v>140</v>
      </c>
      <c r="AE545" s="6">
        <v>0.6785714285714286</v>
      </c>
      <c r="AF545" s="1">
        <v>85</v>
      </c>
      <c r="AG545" s="1">
        <v>140</v>
      </c>
      <c r="AH545" s="6">
        <v>0.6071428571428571</v>
      </c>
      <c r="AI545" s="1">
        <v>74</v>
      </c>
      <c r="AJ545" s="1">
        <v>140</v>
      </c>
      <c r="AK545" s="6">
        <v>0.52857142857142858</v>
      </c>
      <c r="AL545" s="1">
        <v>90</v>
      </c>
      <c r="AM545" s="1">
        <v>122</v>
      </c>
      <c r="AN545" s="6">
        <v>0.73770491803278693</v>
      </c>
      <c r="AO545" s="1">
        <v>77</v>
      </c>
      <c r="AP545" s="1">
        <v>122</v>
      </c>
      <c r="AQ545" s="6">
        <v>0.63114754098360659</v>
      </c>
      <c r="AR545" s="1">
        <v>71</v>
      </c>
      <c r="AS545" s="1">
        <v>122</v>
      </c>
      <c r="AT545" s="6">
        <v>0.58196721311475408</v>
      </c>
      <c r="AU545" s="1">
        <v>74</v>
      </c>
      <c r="AV545" s="1">
        <v>114</v>
      </c>
      <c r="AW545" s="6">
        <v>0.64912280701754388</v>
      </c>
      <c r="AX545" s="1">
        <v>68</v>
      </c>
      <c r="AY545" s="1">
        <v>112</v>
      </c>
      <c r="AZ545" s="6">
        <v>0.6071428571428571</v>
      </c>
      <c r="BA545" s="1">
        <v>62</v>
      </c>
      <c r="BB545" s="1">
        <v>110</v>
      </c>
      <c r="BC545" s="6">
        <v>0.5636363636363636</v>
      </c>
      <c r="BD545" s="1">
        <v>259</v>
      </c>
      <c r="BE545" s="1">
        <v>376</v>
      </c>
      <c r="BF545" s="6">
        <v>0.68882978723404253</v>
      </c>
      <c r="BG545" s="1">
        <v>230</v>
      </c>
      <c r="BH545" s="1">
        <v>374</v>
      </c>
      <c r="BI545" s="6">
        <v>0.61497326203208558</v>
      </c>
      <c r="BJ545" s="1">
        <v>207</v>
      </c>
      <c r="BK545" s="1">
        <v>372</v>
      </c>
      <c r="BL545" s="6">
        <v>0.55645161290322576</v>
      </c>
    </row>
    <row r="546" spans="1:64" x14ac:dyDescent="0.2">
      <c r="A546" s="2" t="s">
        <v>198</v>
      </c>
      <c r="B546" s="2" t="s">
        <v>630</v>
      </c>
      <c r="C546" s="2" t="s">
        <v>1787</v>
      </c>
      <c r="D546" s="2" t="s">
        <v>1433</v>
      </c>
      <c r="E546" s="2" t="str">
        <f t="shared" si="24"/>
        <v>Bloomfield Elementary School</v>
      </c>
      <c r="F546" s="2">
        <f>IFERROR(VLOOKUP(C546,'[1]2017'!$C$2:$N$1876,11,FALSE),"")</f>
        <v>101</v>
      </c>
      <c r="G546" s="2">
        <f>IFERROR(VLOOKUP(C546,'[1]2017'!$C$2:$N$1876,12,FALSE),"")</f>
        <v>249</v>
      </c>
      <c r="H546" s="2">
        <f t="shared" si="25"/>
        <v>0.40562248995983935</v>
      </c>
      <c r="I546" s="6">
        <v>0.69767441860465118</v>
      </c>
      <c r="J546" s="12">
        <f t="shared" si="26"/>
        <v>268</v>
      </c>
      <c r="K546" s="1">
        <v>28</v>
      </c>
      <c r="L546" s="1">
        <v>40</v>
      </c>
      <c r="M546" s="6">
        <v>0.7</v>
      </c>
      <c r="N546" s="1">
        <v>24</v>
      </c>
      <c r="O546" s="1">
        <v>39</v>
      </c>
      <c r="P546" s="6">
        <v>0.61538461538461542</v>
      </c>
      <c r="Q546" s="1">
        <v>21</v>
      </c>
      <c r="R546" s="1">
        <v>39</v>
      </c>
      <c r="S546" s="6">
        <v>0.53846153846153844</v>
      </c>
      <c r="T546" s="1">
        <v>26</v>
      </c>
      <c r="U546" s="1">
        <v>38</v>
      </c>
      <c r="V546" s="6">
        <v>0.68421052631578949</v>
      </c>
      <c r="W546" s="1">
        <v>33</v>
      </c>
      <c r="X546" s="1">
        <v>38</v>
      </c>
      <c r="Y546" s="6">
        <v>0.86842105263157898</v>
      </c>
      <c r="Z546" s="1">
        <v>26</v>
      </c>
      <c r="AA546" s="1">
        <v>38</v>
      </c>
      <c r="AB546" s="6">
        <v>0.68421052631578949</v>
      </c>
      <c r="BD546" s="1">
        <v>92</v>
      </c>
      <c r="BE546" s="1">
        <v>121</v>
      </c>
      <c r="BF546" s="6">
        <v>0.76033057851239672</v>
      </c>
      <c r="BG546" s="1">
        <v>89</v>
      </c>
      <c r="BH546" s="1">
        <v>120</v>
      </c>
      <c r="BI546" s="6">
        <v>0.7416666666666667</v>
      </c>
      <c r="BJ546" s="1">
        <v>77</v>
      </c>
      <c r="BK546" s="1">
        <v>120</v>
      </c>
      <c r="BL546" s="6">
        <v>0.64166666666666672</v>
      </c>
    </row>
    <row r="547" spans="1:64" x14ac:dyDescent="0.2">
      <c r="A547" s="2" t="s">
        <v>198</v>
      </c>
      <c r="B547" s="2" t="s">
        <v>630</v>
      </c>
      <c r="C547" s="2" t="s">
        <v>1788</v>
      </c>
      <c r="D547" s="2" t="s">
        <v>1789</v>
      </c>
      <c r="E547" s="2" t="str">
        <f t="shared" si="24"/>
        <v>Redkey Elementary School</v>
      </c>
      <c r="F547" s="2">
        <f>IFERROR(VLOOKUP(C547,'[1]2017'!$C$2:$N$1876,11,FALSE),"")</f>
        <v>87</v>
      </c>
      <c r="G547" s="2">
        <f>IFERROR(VLOOKUP(C547,'[1]2017'!$C$2:$N$1876,12,FALSE),"")</f>
        <v>172</v>
      </c>
      <c r="H547" s="2">
        <f t="shared" si="25"/>
        <v>0.5058139534883721</v>
      </c>
      <c r="I547" s="6">
        <v>0.69230769230769229</v>
      </c>
      <c r="J547" s="12">
        <f t="shared" si="26"/>
        <v>275</v>
      </c>
      <c r="K547" s="1">
        <v>18</v>
      </c>
      <c r="L547" s="1">
        <v>24</v>
      </c>
      <c r="M547" s="6">
        <v>0.75</v>
      </c>
      <c r="N547" s="1">
        <v>17</v>
      </c>
      <c r="O547" s="1">
        <v>25</v>
      </c>
      <c r="P547" s="6">
        <v>0.68</v>
      </c>
      <c r="Q547" s="1">
        <v>15</v>
      </c>
      <c r="R547" s="1">
        <v>24</v>
      </c>
      <c r="S547" s="6">
        <v>0.625</v>
      </c>
      <c r="T547" s="1">
        <v>23</v>
      </c>
      <c r="U547" s="1">
        <v>30</v>
      </c>
      <c r="V547" s="6">
        <v>0.76666666666666672</v>
      </c>
      <c r="W547" s="1">
        <v>22</v>
      </c>
      <c r="X547" s="1">
        <v>30</v>
      </c>
      <c r="Y547" s="6">
        <v>0.73333333333333328</v>
      </c>
      <c r="Z547" s="1">
        <v>20</v>
      </c>
      <c r="AA547" s="1">
        <v>30</v>
      </c>
      <c r="AB547" s="6">
        <v>0.66666666666666663</v>
      </c>
      <c r="BD547" s="1">
        <v>64</v>
      </c>
      <c r="BE547" s="1">
        <v>80</v>
      </c>
      <c r="BF547" s="6">
        <v>0.8</v>
      </c>
      <c r="BG547" s="1">
        <v>57</v>
      </c>
      <c r="BH547" s="1">
        <v>81</v>
      </c>
      <c r="BI547" s="6">
        <v>0.70370370370370372</v>
      </c>
      <c r="BJ547" s="1">
        <v>53</v>
      </c>
      <c r="BK547" s="1">
        <v>80</v>
      </c>
      <c r="BL547" s="6">
        <v>0.66249999999999998</v>
      </c>
    </row>
    <row r="548" spans="1:64" x14ac:dyDescent="0.2">
      <c r="A548" s="2" t="s">
        <v>198</v>
      </c>
      <c r="B548" s="2" t="s">
        <v>630</v>
      </c>
      <c r="C548" s="2" t="s">
        <v>1790</v>
      </c>
      <c r="D548" s="2" t="s">
        <v>1791</v>
      </c>
      <c r="E548" s="2" t="str">
        <f t="shared" si="24"/>
        <v>Pennville Elementary School</v>
      </c>
      <c r="F548" s="2">
        <f>IFERROR(VLOOKUP(C548,'[1]2017'!$C$2:$N$1876,11,FALSE),"")</f>
        <v>52</v>
      </c>
      <c r="G548" s="2">
        <f>IFERROR(VLOOKUP(C548,'[1]2017'!$C$2:$N$1876,12,FALSE),"")</f>
        <v>76</v>
      </c>
      <c r="H548" s="2">
        <f t="shared" si="25"/>
        <v>0.68421052631578949</v>
      </c>
      <c r="I548" s="6">
        <v>0.5</v>
      </c>
      <c r="J548" s="12">
        <f t="shared" si="26"/>
        <v>691</v>
      </c>
      <c r="K548" s="1">
        <v>10</v>
      </c>
      <c r="L548" s="1">
        <v>15</v>
      </c>
      <c r="M548" s="6">
        <v>0.66666666666666663</v>
      </c>
      <c r="N548" s="1">
        <v>8</v>
      </c>
      <c r="O548" s="1">
        <v>15</v>
      </c>
      <c r="P548" s="6">
        <v>0.53333333333333333</v>
      </c>
      <c r="Q548" s="1">
        <v>7</v>
      </c>
      <c r="R548" s="1">
        <v>15</v>
      </c>
      <c r="S548" s="6">
        <v>0.46666666666666667</v>
      </c>
      <c r="T548" s="1">
        <v>8</v>
      </c>
      <c r="U548" s="1">
        <v>15</v>
      </c>
      <c r="V548" s="6">
        <v>0.53333333333333333</v>
      </c>
      <c r="W548" s="1">
        <v>10</v>
      </c>
      <c r="X548" s="1">
        <v>15</v>
      </c>
      <c r="Y548" s="6">
        <v>0.66666666666666663</v>
      </c>
      <c r="Z548" s="1">
        <v>6</v>
      </c>
      <c r="AA548" s="1">
        <v>15</v>
      </c>
      <c r="AB548" s="6">
        <v>0.4</v>
      </c>
      <c r="BD548" s="1">
        <v>27</v>
      </c>
      <c r="BE548" s="1">
        <v>44</v>
      </c>
      <c r="BF548" s="6">
        <v>0.61363636363636365</v>
      </c>
      <c r="BG548" s="1">
        <v>26</v>
      </c>
      <c r="BH548" s="1">
        <v>44</v>
      </c>
      <c r="BI548" s="6">
        <v>0.59090909090909094</v>
      </c>
      <c r="BJ548" s="1">
        <v>20</v>
      </c>
      <c r="BK548" s="1">
        <v>44</v>
      </c>
      <c r="BL548" s="6">
        <v>0.45454545454545453</v>
      </c>
    </row>
    <row r="549" spans="1:64" hidden="1" x14ac:dyDescent="0.2">
      <c r="A549" s="2" t="s">
        <v>198</v>
      </c>
      <c r="B549" s="2" t="s">
        <v>630</v>
      </c>
      <c r="C549" s="2" t="s">
        <v>1792</v>
      </c>
      <c r="D549" s="2" t="s">
        <v>1793</v>
      </c>
      <c r="E549" s="2" t="str">
        <f t="shared" si="24"/>
        <v>zzzz</v>
      </c>
      <c r="F549" s="2">
        <f>IFERROR(VLOOKUP(C549,'[1]2017'!$C$2:$N$1876,11,FALSE),"")</f>
        <v>263</v>
      </c>
      <c r="G549" s="2">
        <f>IFERROR(VLOOKUP(C549,'[1]2017'!$C$2:$N$1876,12,FALSE),"")</f>
        <v>516</v>
      </c>
      <c r="H549" s="2">
        <f t="shared" si="25"/>
        <v>0.50968992248062017</v>
      </c>
      <c r="J549" s="12">
        <f t="shared" si="26"/>
        <v>1215</v>
      </c>
      <c r="AC549" s="1">
        <v>111</v>
      </c>
      <c r="AD549" s="1">
        <v>160</v>
      </c>
      <c r="AE549" s="6">
        <v>0.69374999999999998</v>
      </c>
      <c r="AF549" s="1">
        <v>113</v>
      </c>
      <c r="AG549" s="1">
        <v>160</v>
      </c>
      <c r="AH549" s="6">
        <v>0.70625000000000004</v>
      </c>
      <c r="AI549" s="1">
        <v>98</v>
      </c>
      <c r="AJ549" s="1">
        <v>160</v>
      </c>
      <c r="AK549" s="6">
        <v>0.61250000000000004</v>
      </c>
      <c r="AL549" s="1">
        <v>118</v>
      </c>
      <c r="AM549" s="1">
        <v>194</v>
      </c>
      <c r="AN549" s="6">
        <v>0.60824742268041232</v>
      </c>
      <c r="AO549" s="1">
        <v>114</v>
      </c>
      <c r="AP549" s="1">
        <v>196</v>
      </c>
      <c r="AQ549" s="6">
        <v>0.58163265306122447</v>
      </c>
      <c r="AR549" s="1">
        <v>96</v>
      </c>
      <c r="AS549" s="1">
        <v>194</v>
      </c>
      <c r="AT549" s="6">
        <v>0.49484536082474229</v>
      </c>
      <c r="AU549" s="1">
        <v>101</v>
      </c>
      <c r="AV549" s="1">
        <v>158</v>
      </c>
      <c r="AW549" s="6">
        <v>0.63924050632911389</v>
      </c>
      <c r="AX549" s="1">
        <v>113</v>
      </c>
      <c r="AY549" s="1">
        <v>160</v>
      </c>
      <c r="AZ549" s="6">
        <v>0.70625000000000004</v>
      </c>
      <c r="BA549" s="1">
        <v>92</v>
      </c>
      <c r="BB549" s="1">
        <v>158</v>
      </c>
      <c r="BC549" s="6">
        <v>0.58227848101265822</v>
      </c>
      <c r="BD549" s="1">
        <v>330</v>
      </c>
      <c r="BE549" s="1">
        <v>512</v>
      </c>
      <c r="BF549" s="6">
        <v>0.64453125</v>
      </c>
      <c r="BG549" s="1">
        <v>340</v>
      </c>
      <c r="BH549" s="1">
        <v>516</v>
      </c>
      <c r="BI549" s="6">
        <v>0.65891472868217049</v>
      </c>
      <c r="BJ549" s="1">
        <v>286</v>
      </c>
      <c r="BK549" s="1">
        <v>512</v>
      </c>
      <c r="BL549" s="6">
        <v>0.55859375</v>
      </c>
    </row>
    <row r="550" spans="1:64" hidden="1" x14ac:dyDescent="0.2">
      <c r="A550" s="2" t="s">
        <v>198</v>
      </c>
      <c r="B550" s="2" t="s">
        <v>630</v>
      </c>
      <c r="C550" s="2" t="s">
        <v>1794</v>
      </c>
      <c r="D550" s="2" t="s">
        <v>1795</v>
      </c>
      <c r="E550" s="2" t="str">
        <f t="shared" si="24"/>
        <v>zzzz</v>
      </c>
      <c r="F550" s="2">
        <f>IFERROR(VLOOKUP(C550,'[1]2017'!$C$2:$N$1876,11,FALSE),"")</f>
        <v>173</v>
      </c>
      <c r="G550" s="2">
        <f>IFERROR(VLOOKUP(C550,'[1]2017'!$C$2:$N$1876,12,FALSE),"")</f>
        <v>315</v>
      </c>
      <c r="H550" s="2">
        <f t="shared" si="25"/>
        <v>0.54920634920634925</v>
      </c>
      <c r="I550" s="6">
        <v>0.48076923076923078</v>
      </c>
      <c r="J550" s="12">
        <f t="shared" si="26"/>
        <v>747</v>
      </c>
      <c r="K550" s="1">
        <v>30</v>
      </c>
      <c r="L550" s="1">
        <v>51</v>
      </c>
      <c r="M550" s="6">
        <v>0.58823529411764708</v>
      </c>
      <c r="N550" s="1">
        <v>34</v>
      </c>
      <c r="O550" s="1">
        <v>51</v>
      </c>
      <c r="P550" s="6">
        <v>0.66666666666666663</v>
      </c>
      <c r="Q550" s="1">
        <v>27</v>
      </c>
      <c r="R550" s="1">
        <v>51</v>
      </c>
      <c r="S550" s="6">
        <v>0.52941176470588236</v>
      </c>
      <c r="T550" s="1">
        <v>29</v>
      </c>
      <c r="U550" s="1">
        <v>50</v>
      </c>
      <c r="V550" s="6">
        <v>0.57999999999999996</v>
      </c>
      <c r="W550" s="1">
        <v>22</v>
      </c>
      <c r="X550" s="1">
        <v>50</v>
      </c>
      <c r="Y550" s="6">
        <v>0.44</v>
      </c>
      <c r="Z550" s="1">
        <v>20</v>
      </c>
      <c r="AA550" s="1">
        <v>50</v>
      </c>
      <c r="AB550" s="6">
        <v>0.4</v>
      </c>
      <c r="BD550" s="1">
        <v>94</v>
      </c>
      <c r="BE550" s="1">
        <v>154</v>
      </c>
      <c r="BF550" s="6">
        <v>0.61038961038961037</v>
      </c>
      <c r="BG550" s="1">
        <v>84</v>
      </c>
      <c r="BH550" s="1">
        <v>154</v>
      </c>
      <c r="BI550" s="6">
        <v>0.54545454545454541</v>
      </c>
      <c r="BJ550" s="1">
        <v>72</v>
      </c>
      <c r="BK550" s="1">
        <v>153</v>
      </c>
      <c r="BL550" s="6">
        <v>0.47058823529411764</v>
      </c>
    </row>
    <row r="551" spans="1:64" x14ac:dyDescent="0.2">
      <c r="A551" s="2" t="s">
        <v>198</v>
      </c>
      <c r="B551" s="2" t="s">
        <v>630</v>
      </c>
      <c r="C551" s="2" t="s">
        <v>1796</v>
      </c>
      <c r="D551" s="2" t="s">
        <v>1797</v>
      </c>
      <c r="E551" s="2" t="str">
        <f t="shared" si="24"/>
        <v>Judge Haynes Elementary School</v>
      </c>
      <c r="F551" s="2">
        <f>IFERROR(VLOOKUP(C551,'[1]2017'!$C$2:$N$1876,11,FALSE),"")</f>
        <v>162</v>
      </c>
      <c r="G551" s="2">
        <f>IFERROR(VLOOKUP(C551,'[1]2017'!$C$2:$N$1876,12,FALSE),"")</f>
        <v>221</v>
      </c>
      <c r="H551" s="2">
        <f t="shared" si="25"/>
        <v>0.73303167420814475</v>
      </c>
      <c r="I551" s="6">
        <v>0.60606060606060608</v>
      </c>
      <c r="J551" s="12">
        <f t="shared" si="26"/>
        <v>456</v>
      </c>
      <c r="K551" s="1">
        <v>17</v>
      </c>
      <c r="L551" s="1">
        <v>30</v>
      </c>
      <c r="M551" s="6">
        <v>0.56666666666666665</v>
      </c>
      <c r="N551" s="1">
        <v>20</v>
      </c>
      <c r="O551" s="1">
        <v>31</v>
      </c>
      <c r="P551" s="6">
        <v>0.64516129032258063</v>
      </c>
      <c r="Q551" s="1">
        <v>14</v>
      </c>
      <c r="R551" s="1">
        <v>30</v>
      </c>
      <c r="S551" s="6">
        <v>0.46666666666666667</v>
      </c>
      <c r="T551" s="1">
        <v>17</v>
      </c>
      <c r="U551" s="1">
        <v>28</v>
      </c>
      <c r="V551" s="6">
        <v>0.6071428571428571</v>
      </c>
      <c r="W551" s="1">
        <v>26</v>
      </c>
      <c r="X551" s="1">
        <v>28</v>
      </c>
      <c r="Y551" s="6">
        <v>0.9285714285714286</v>
      </c>
      <c r="Z551" s="1">
        <v>17</v>
      </c>
      <c r="AA551" s="1">
        <v>28</v>
      </c>
      <c r="AB551" s="6">
        <v>0.6071428571428571</v>
      </c>
      <c r="BD551" s="1">
        <v>57</v>
      </c>
      <c r="BE551" s="1">
        <v>91</v>
      </c>
      <c r="BF551" s="6">
        <v>0.62637362637362637</v>
      </c>
      <c r="BG551" s="1">
        <v>74</v>
      </c>
      <c r="BH551" s="1">
        <v>92</v>
      </c>
      <c r="BI551" s="6">
        <v>0.80434782608695654</v>
      </c>
      <c r="BJ551" s="1">
        <v>51</v>
      </c>
      <c r="BK551" s="1">
        <v>91</v>
      </c>
      <c r="BL551" s="6">
        <v>0.56043956043956045</v>
      </c>
    </row>
    <row r="552" spans="1:64" hidden="1" x14ac:dyDescent="0.2">
      <c r="A552" s="2" t="s">
        <v>198</v>
      </c>
      <c r="B552" s="2" t="s">
        <v>630</v>
      </c>
      <c r="C552" s="2" t="s">
        <v>1798</v>
      </c>
      <c r="D552" s="2" t="s">
        <v>1799</v>
      </c>
      <c r="E552" s="2" t="str">
        <f t="shared" si="24"/>
        <v>zzzz</v>
      </c>
      <c r="F552" s="2">
        <f>IFERROR(VLOOKUP(C552,'[1]2017'!$C$2:$N$1876,11,FALSE),"")</f>
        <v>162</v>
      </c>
      <c r="G552" s="2">
        <f>IFERROR(VLOOKUP(C552,'[1]2017'!$C$2:$N$1876,12,FALSE),"")</f>
        <v>245</v>
      </c>
      <c r="H552" s="2">
        <f t="shared" si="25"/>
        <v>0.66122448979591841</v>
      </c>
      <c r="J552" s="12">
        <f t="shared" si="26"/>
        <v>1215</v>
      </c>
      <c r="AC552" s="1">
        <v>66</v>
      </c>
      <c r="AD552" s="1">
        <v>81</v>
      </c>
      <c r="AE552" s="6">
        <v>0.81481481481481477</v>
      </c>
      <c r="AF552" s="1">
        <v>60</v>
      </c>
      <c r="AG552" s="1">
        <v>81</v>
      </c>
      <c r="AH552" s="6">
        <v>0.7407407407407407</v>
      </c>
      <c r="AI552" s="1">
        <v>56</v>
      </c>
      <c r="AJ552" s="1">
        <v>81</v>
      </c>
      <c r="AK552" s="6">
        <v>0.69135802469135799</v>
      </c>
      <c r="AL552" s="1">
        <v>44</v>
      </c>
      <c r="AM552" s="1">
        <v>71</v>
      </c>
      <c r="AN552" s="6">
        <v>0.61971830985915488</v>
      </c>
      <c r="AO552" s="1">
        <v>28</v>
      </c>
      <c r="AP552" s="1">
        <v>71</v>
      </c>
      <c r="AQ552" s="6">
        <v>0.39436619718309857</v>
      </c>
      <c r="AR552" s="1">
        <v>27</v>
      </c>
      <c r="AS552" s="1">
        <v>71</v>
      </c>
      <c r="AT552" s="6">
        <v>0.38028169014084506</v>
      </c>
      <c r="AU552" s="1">
        <v>44</v>
      </c>
      <c r="AV552" s="1">
        <v>78</v>
      </c>
      <c r="AW552" s="6">
        <v>0.5641025641025641</v>
      </c>
      <c r="AX552" s="1">
        <v>55</v>
      </c>
      <c r="AY552" s="1">
        <v>78</v>
      </c>
      <c r="AZ552" s="6">
        <v>0.70512820512820518</v>
      </c>
      <c r="BA552" s="1">
        <v>40</v>
      </c>
      <c r="BB552" s="1">
        <v>78</v>
      </c>
      <c r="BC552" s="6">
        <v>0.51282051282051277</v>
      </c>
      <c r="BD552" s="1">
        <v>154</v>
      </c>
      <c r="BE552" s="1">
        <v>230</v>
      </c>
      <c r="BF552" s="6">
        <v>0.66956521739130437</v>
      </c>
      <c r="BG552" s="1">
        <v>143</v>
      </c>
      <c r="BH552" s="1">
        <v>230</v>
      </c>
      <c r="BI552" s="6">
        <v>0.62173913043478257</v>
      </c>
      <c r="BJ552" s="1">
        <v>123</v>
      </c>
      <c r="BK552" s="1">
        <v>230</v>
      </c>
      <c r="BL552" s="6">
        <v>0.5347826086956522</v>
      </c>
    </row>
    <row r="553" spans="1:64" x14ac:dyDescent="0.2">
      <c r="A553" s="2" t="s">
        <v>198</v>
      </c>
      <c r="B553" s="2" t="s">
        <v>630</v>
      </c>
      <c r="C553" s="2" t="s">
        <v>1800</v>
      </c>
      <c r="D553" s="2" t="s">
        <v>1801</v>
      </c>
      <c r="E553" s="2" t="str">
        <f t="shared" si="24"/>
        <v>East Elementary School</v>
      </c>
      <c r="F553" s="2">
        <f>IFERROR(VLOOKUP(C553,'[1]2017'!$C$2:$N$1876,11,FALSE),"")</f>
        <v>167</v>
      </c>
      <c r="G553" s="2">
        <f>IFERROR(VLOOKUP(C553,'[1]2017'!$C$2:$N$1876,12,FALSE),"")</f>
        <v>299</v>
      </c>
      <c r="H553" s="2">
        <f t="shared" si="25"/>
        <v>0.55852842809364545</v>
      </c>
      <c r="I553" s="6">
        <v>0.68888888888888888</v>
      </c>
      <c r="J553" s="12">
        <f t="shared" si="26"/>
        <v>284</v>
      </c>
      <c r="K553" s="1">
        <v>29</v>
      </c>
      <c r="L553" s="1">
        <v>39</v>
      </c>
      <c r="M553" s="6">
        <v>0.74358974358974361</v>
      </c>
      <c r="N553" s="1">
        <v>31</v>
      </c>
      <c r="O553" s="1">
        <v>39</v>
      </c>
      <c r="P553" s="6">
        <v>0.79487179487179482</v>
      </c>
      <c r="Q553" s="1">
        <v>27</v>
      </c>
      <c r="R553" s="1">
        <v>39</v>
      </c>
      <c r="S553" s="6">
        <v>0.69230769230769229</v>
      </c>
      <c r="T553" s="1">
        <v>25</v>
      </c>
      <c r="U553" s="1">
        <v>43</v>
      </c>
      <c r="V553" s="6">
        <v>0.58139534883720934</v>
      </c>
      <c r="W553" s="1">
        <v>41</v>
      </c>
      <c r="X553" s="1">
        <v>43</v>
      </c>
      <c r="Y553" s="6">
        <v>0.95348837209302328</v>
      </c>
      <c r="Z553" s="1">
        <v>25</v>
      </c>
      <c r="AA553" s="1">
        <v>43</v>
      </c>
      <c r="AB553" s="6">
        <v>0.58139534883720934</v>
      </c>
      <c r="BD553" s="1">
        <v>91</v>
      </c>
      <c r="BE553" s="1">
        <v>127</v>
      </c>
      <c r="BF553" s="6">
        <v>0.71653543307086609</v>
      </c>
      <c r="BG553" s="1">
        <v>105</v>
      </c>
      <c r="BH553" s="1">
        <v>128</v>
      </c>
      <c r="BI553" s="6">
        <v>0.8203125</v>
      </c>
      <c r="BJ553" s="1">
        <v>83</v>
      </c>
      <c r="BK553" s="1">
        <v>127</v>
      </c>
      <c r="BL553" s="6">
        <v>0.65354330708661412</v>
      </c>
    </row>
    <row r="554" spans="1:64" x14ac:dyDescent="0.2">
      <c r="A554" s="2" t="s">
        <v>198</v>
      </c>
      <c r="B554" s="2" t="s">
        <v>630</v>
      </c>
      <c r="C554" s="2" t="s">
        <v>1802</v>
      </c>
      <c r="D554" s="2" t="s">
        <v>1803</v>
      </c>
      <c r="E554" s="2" t="str">
        <f t="shared" si="24"/>
        <v>Westlawn Elementary School</v>
      </c>
      <c r="F554" s="2">
        <f>IFERROR(VLOOKUP(C554,'[1]2017'!$C$2:$N$1876,11,FALSE),"")</f>
        <v>138</v>
      </c>
      <c r="G554" s="2">
        <f>IFERROR(VLOOKUP(C554,'[1]2017'!$C$2:$N$1876,12,FALSE),"")</f>
        <v>210</v>
      </c>
      <c r="H554" s="2">
        <f t="shared" si="25"/>
        <v>0.65714285714285714</v>
      </c>
      <c r="I554" s="6">
        <v>0.67647058823529416</v>
      </c>
      <c r="J554" s="12">
        <f t="shared" si="26"/>
        <v>310</v>
      </c>
      <c r="K554" s="1">
        <v>20</v>
      </c>
      <c r="L554" s="1">
        <v>32</v>
      </c>
      <c r="M554" s="6">
        <v>0.625</v>
      </c>
      <c r="N554" s="1">
        <v>20</v>
      </c>
      <c r="O554" s="1">
        <v>32</v>
      </c>
      <c r="P554" s="6">
        <v>0.625</v>
      </c>
      <c r="Q554" s="1">
        <v>16</v>
      </c>
      <c r="R554" s="1">
        <v>32</v>
      </c>
      <c r="S554" s="6">
        <v>0.5</v>
      </c>
      <c r="T554" s="1">
        <v>25</v>
      </c>
      <c r="U554" s="1">
        <v>29</v>
      </c>
      <c r="V554" s="6">
        <v>0.86206896551724133</v>
      </c>
      <c r="W554" s="1">
        <v>25</v>
      </c>
      <c r="X554" s="1">
        <v>29</v>
      </c>
      <c r="Y554" s="6">
        <v>0.86206896551724133</v>
      </c>
      <c r="Z554" s="1">
        <v>21</v>
      </c>
      <c r="AA554" s="1">
        <v>29</v>
      </c>
      <c r="AB554" s="6">
        <v>0.72413793103448276</v>
      </c>
      <c r="BD554" s="1">
        <v>72</v>
      </c>
      <c r="BE554" s="1">
        <v>95</v>
      </c>
      <c r="BF554" s="6">
        <v>0.75789473684210529</v>
      </c>
      <c r="BG554" s="1">
        <v>69</v>
      </c>
      <c r="BH554" s="1">
        <v>95</v>
      </c>
      <c r="BI554" s="6">
        <v>0.72631578947368425</v>
      </c>
      <c r="BJ554" s="1">
        <v>60</v>
      </c>
      <c r="BK554" s="1">
        <v>95</v>
      </c>
      <c r="BL554" s="6">
        <v>0.63157894736842102</v>
      </c>
    </row>
    <row r="555" spans="1:64" x14ac:dyDescent="0.2">
      <c r="A555" s="2" t="s">
        <v>199</v>
      </c>
      <c r="B555" s="2" t="s">
        <v>200</v>
      </c>
      <c r="C555" s="2" t="s">
        <v>1804</v>
      </c>
      <c r="D555" s="2" t="s">
        <v>1805</v>
      </c>
      <c r="E555" s="2" t="str">
        <f t="shared" si="24"/>
        <v>Deputy Elementary School</v>
      </c>
      <c r="F555" s="2">
        <f>IFERROR(VLOOKUP(C555,'[1]2017'!$C$2:$N$1876,11,FALSE),"")</f>
        <v>63</v>
      </c>
      <c r="G555" s="2">
        <f>IFERROR(VLOOKUP(C555,'[1]2017'!$C$2:$N$1876,12,FALSE),"")</f>
        <v>121</v>
      </c>
      <c r="H555" s="2">
        <f t="shared" si="25"/>
        <v>0.52066115702479343</v>
      </c>
      <c r="I555" s="6">
        <v>0.47368421052631576</v>
      </c>
      <c r="J555" s="12">
        <f t="shared" si="26"/>
        <v>767</v>
      </c>
      <c r="K555" s="1">
        <v>13</v>
      </c>
      <c r="L555" s="1">
        <v>21</v>
      </c>
      <c r="M555" s="6">
        <v>0.61904761904761907</v>
      </c>
      <c r="N555" s="1">
        <v>15</v>
      </c>
      <c r="O555" s="1">
        <v>21</v>
      </c>
      <c r="P555" s="6">
        <v>0.7142857142857143</v>
      </c>
      <c r="Q555" s="1">
        <v>13</v>
      </c>
      <c r="R555" s="1">
        <v>21</v>
      </c>
      <c r="S555" s="6">
        <v>0.61904761904761907</v>
      </c>
      <c r="T555" s="1">
        <v>7</v>
      </c>
      <c r="U555" s="1">
        <v>14</v>
      </c>
      <c r="V555" s="6">
        <v>0.5</v>
      </c>
      <c r="W555" s="1">
        <v>8</v>
      </c>
      <c r="X555" s="1">
        <v>14</v>
      </c>
      <c r="Y555" s="6">
        <v>0.5714285714285714</v>
      </c>
      <c r="Z555" s="1">
        <v>5</v>
      </c>
      <c r="AA555" s="1">
        <v>14</v>
      </c>
      <c r="AB555" s="6">
        <v>0.35714285714285715</v>
      </c>
      <c r="BD555" s="1">
        <v>31</v>
      </c>
      <c r="BE555" s="1">
        <v>54</v>
      </c>
      <c r="BF555" s="6">
        <v>0.57407407407407407</v>
      </c>
      <c r="BG555" s="1">
        <v>36</v>
      </c>
      <c r="BH555" s="1">
        <v>54</v>
      </c>
      <c r="BI555" s="6">
        <v>0.66666666666666663</v>
      </c>
      <c r="BJ555" s="1">
        <v>27</v>
      </c>
      <c r="BK555" s="1">
        <v>54</v>
      </c>
      <c r="BL555" s="6">
        <v>0.5</v>
      </c>
    </row>
    <row r="556" spans="1:64" hidden="1" x14ac:dyDescent="0.2">
      <c r="A556" s="2" t="s">
        <v>199</v>
      </c>
      <c r="B556" s="2" t="s">
        <v>200</v>
      </c>
      <c r="C556" s="2" t="s">
        <v>1806</v>
      </c>
      <c r="D556" s="2" t="s">
        <v>1807</v>
      </c>
      <c r="E556" s="2" t="str">
        <f t="shared" si="24"/>
        <v>zzzz</v>
      </c>
      <c r="F556" s="2">
        <f>IFERROR(VLOOKUP(C556,'[1]2017'!$C$2:$N$1876,11,FALSE),"")</f>
        <v>337</v>
      </c>
      <c r="G556" s="2">
        <f>IFERROR(VLOOKUP(C556,'[1]2017'!$C$2:$N$1876,12,FALSE),"")</f>
        <v>669</v>
      </c>
      <c r="H556" s="2">
        <f t="shared" si="25"/>
        <v>0.5037369207772795</v>
      </c>
      <c r="J556" s="12">
        <f t="shared" si="26"/>
        <v>1215</v>
      </c>
      <c r="AC556" s="1">
        <v>142</v>
      </c>
      <c r="AD556" s="1">
        <v>217</v>
      </c>
      <c r="AE556" s="6">
        <v>0.65437788018433185</v>
      </c>
      <c r="AF556" s="1">
        <v>95</v>
      </c>
      <c r="AG556" s="1">
        <v>218</v>
      </c>
      <c r="AH556" s="6">
        <v>0.43577981651376146</v>
      </c>
      <c r="AI556" s="1">
        <v>92</v>
      </c>
      <c r="AJ556" s="1">
        <v>217</v>
      </c>
      <c r="AK556" s="6">
        <v>0.42396313364055299</v>
      </c>
      <c r="AL556" s="1">
        <v>127</v>
      </c>
      <c r="AM556" s="1">
        <v>216</v>
      </c>
      <c r="AN556" s="6">
        <v>0.58796296296296291</v>
      </c>
      <c r="AO556" s="1">
        <v>70</v>
      </c>
      <c r="AP556" s="1">
        <v>220</v>
      </c>
      <c r="AQ556" s="6">
        <v>0.31818181818181818</v>
      </c>
      <c r="AR556" s="1">
        <v>64</v>
      </c>
      <c r="AS556" s="1">
        <v>215</v>
      </c>
      <c r="AT556" s="6">
        <v>0.29767441860465116</v>
      </c>
      <c r="AU556" s="1">
        <v>112</v>
      </c>
      <c r="AV556" s="1">
        <v>201</v>
      </c>
      <c r="AW556" s="6">
        <v>0.55721393034825872</v>
      </c>
      <c r="AX556" s="1">
        <v>76</v>
      </c>
      <c r="AY556" s="1">
        <v>202</v>
      </c>
      <c r="AZ556" s="6">
        <v>0.37623762376237624</v>
      </c>
      <c r="BA556" s="1">
        <v>68</v>
      </c>
      <c r="BB556" s="1">
        <v>201</v>
      </c>
      <c r="BC556" s="6">
        <v>0.3383084577114428</v>
      </c>
      <c r="BD556" s="1">
        <v>381</v>
      </c>
      <c r="BE556" s="1">
        <v>634</v>
      </c>
      <c r="BF556" s="6">
        <v>0.60094637223974767</v>
      </c>
      <c r="BG556" s="1">
        <v>241</v>
      </c>
      <c r="BH556" s="1">
        <v>640</v>
      </c>
      <c r="BI556" s="6">
        <v>0.37656250000000002</v>
      </c>
      <c r="BJ556" s="1">
        <v>224</v>
      </c>
      <c r="BK556" s="1">
        <v>633</v>
      </c>
      <c r="BL556" s="6">
        <v>0.35387045813586099</v>
      </c>
    </row>
    <row r="557" spans="1:64" x14ac:dyDescent="0.2">
      <c r="A557" s="2" t="s">
        <v>199</v>
      </c>
      <c r="B557" s="2" t="s">
        <v>200</v>
      </c>
      <c r="C557" s="2" t="s">
        <v>1808</v>
      </c>
      <c r="D557" s="2" t="s">
        <v>1809</v>
      </c>
      <c r="E557" s="2" t="str">
        <f t="shared" si="24"/>
        <v>Rykers' Ridge Elementary School</v>
      </c>
      <c r="F557" s="2">
        <f>IFERROR(VLOOKUP(C557,'[1]2017'!$C$2:$N$1876,11,FALSE),"")</f>
        <v>135</v>
      </c>
      <c r="G557" s="2">
        <f>IFERROR(VLOOKUP(C557,'[1]2017'!$C$2:$N$1876,12,FALSE),"")</f>
        <v>225</v>
      </c>
      <c r="H557" s="2">
        <f t="shared" si="25"/>
        <v>0.6</v>
      </c>
      <c r="I557" s="6">
        <v>0.36585365853658536</v>
      </c>
      <c r="J557" s="12">
        <f t="shared" si="26"/>
        <v>956</v>
      </c>
      <c r="K557" s="1">
        <v>26</v>
      </c>
      <c r="L557" s="1">
        <v>46</v>
      </c>
      <c r="M557" s="6">
        <v>0.56521739130434778</v>
      </c>
      <c r="N557" s="1">
        <v>25</v>
      </c>
      <c r="O557" s="1">
        <v>46</v>
      </c>
      <c r="P557" s="6">
        <v>0.54347826086956519</v>
      </c>
      <c r="Q557" s="1">
        <v>20</v>
      </c>
      <c r="R557" s="1">
        <v>46</v>
      </c>
      <c r="S557" s="6">
        <v>0.43478260869565216</v>
      </c>
      <c r="T557" s="1">
        <v>11</v>
      </c>
      <c r="U557" s="1">
        <v>31</v>
      </c>
      <c r="V557" s="6">
        <v>0.35483870967741937</v>
      </c>
      <c r="W557" s="1">
        <v>20</v>
      </c>
      <c r="X557" s="1">
        <v>31</v>
      </c>
      <c r="Y557" s="6">
        <v>0.64516129032258063</v>
      </c>
      <c r="Z557" s="1">
        <v>11</v>
      </c>
      <c r="AA557" s="1">
        <v>31</v>
      </c>
      <c r="AB557" s="6">
        <v>0.35483870967741937</v>
      </c>
      <c r="BD557" s="1">
        <v>61</v>
      </c>
      <c r="BE557" s="1">
        <v>118</v>
      </c>
      <c r="BF557" s="6">
        <v>0.51694915254237284</v>
      </c>
      <c r="BG557" s="1">
        <v>62</v>
      </c>
      <c r="BH557" s="1">
        <v>118</v>
      </c>
      <c r="BI557" s="6">
        <v>0.52542372881355937</v>
      </c>
      <c r="BJ557" s="1">
        <v>46</v>
      </c>
      <c r="BK557" s="1">
        <v>118</v>
      </c>
      <c r="BL557" s="6">
        <v>0.38983050847457629</v>
      </c>
    </row>
    <row r="558" spans="1:64" x14ac:dyDescent="0.2">
      <c r="A558" s="2" t="s">
        <v>199</v>
      </c>
      <c r="B558" s="2" t="s">
        <v>200</v>
      </c>
      <c r="C558" s="2" t="s">
        <v>1810</v>
      </c>
      <c r="D558" s="2" t="s">
        <v>1811</v>
      </c>
      <c r="E558" s="2" t="str">
        <f t="shared" si="24"/>
        <v>Lydia Middleton Elementary School</v>
      </c>
      <c r="F558" s="2">
        <f>IFERROR(VLOOKUP(C558,'[1]2017'!$C$2:$N$1876,11,FALSE),"")</f>
        <v>152</v>
      </c>
      <c r="G558" s="2">
        <f>IFERROR(VLOOKUP(C558,'[1]2017'!$C$2:$N$1876,12,FALSE),"")</f>
        <v>347</v>
      </c>
      <c r="H558" s="2">
        <f t="shared" si="25"/>
        <v>0.43804034582132567</v>
      </c>
      <c r="I558" s="6">
        <v>0.51428571428571423</v>
      </c>
      <c r="J558" s="12">
        <f t="shared" si="26"/>
        <v>667</v>
      </c>
      <c r="K558" s="1">
        <v>30</v>
      </c>
      <c r="L558" s="1">
        <v>46</v>
      </c>
      <c r="M558" s="6">
        <v>0.65217391304347827</v>
      </c>
      <c r="N558" s="1">
        <v>26</v>
      </c>
      <c r="O558" s="1">
        <v>46</v>
      </c>
      <c r="P558" s="6">
        <v>0.56521739130434778</v>
      </c>
      <c r="Q558" s="1">
        <v>25</v>
      </c>
      <c r="R558" s="1">
        <v>46</v>
      </c>
      <c r="S558" s="6">
        <v>0.54347826086956519</v>
      </c>
      <c r="T558" s="1">
        <v>35</v>
      </c>
      <c r="U558" s="1">
        <v>47</v>
      </c>
      <c r="V558" s="6">
        <v>0.74468085106382975</v>
      </c>
      <c r="W558" s="1">
        <v>36</v>
      </c>
      <c r="X558" s="1">
        <v>48</v>
      </c>
      <c r="Y558" s="6">
        <v>0.75</v>
      </c>
      <c r="Z558" s="1">
        <v>31</v>
      </c>
      <c r="AA558" s="1">
        <v>47</v>
      </c>
      <c r="AB558" s="6">
        <v>0.65957446808510634</v>
      </c>
      <c r="BD558" s="1">
        <v>114</v>
      </c>
      <c r="BE558" s="1">
        <v>163</v>
      </c>
      <c r="BF558" s="6">
        <v>0.69938650306748462</v>
      </c>
      <c r="BG558" s="1">
        <v>101</v>
      </c>
      <c r="BH558" s="1">
        <v>164</v>
      </c>
      <c r="BI558" s="6">
        <v>0.61585365853658536</v>
      </c>
      <c r="BJ558" s="1">
        <v>92</v>
      </c>
      <c r="BK558" s="1">
        <v>163</v>
      </c>
      <c r="BL558" s="6">
        <v>0.56441717791411039</v>
      </c>
    </row>
    <row r="559" spans="1:64" x14ac:dyDescent="0.2">
      <c r="A559" s="2" t="s">
        <v>199</v>
      </c>
      <c r="B559" s="2" t="s">
        <v>200</v>
      </c>
      <c r="C559" s="2" t="s">
        <v>1812</v>
      </c>
      <c r="D559" s="2" t="s">
        <v>1813</v>
      </c>
      <c r="E559" s="2" t="str">
        <f t="shared" si="24"/>
        <v>Emery O Muncie Elementary School</v>
      </c>
      <c r="F559" s="2">
        <f>IFERROR(VLOOKUP(C559,'[1]2017'!$C$2:$N$1876,11,FALSE),"")</f>
        <v>300</v>
      </c>
      <c r="G559" s="2">
        <f>IFERROR(VLOOKUP(C559,'[1]2017'!$C$2:$N$1876,12,FALSE),"")</f>
        <v>480</v>
      </c>
      <c r="H559" s="2">
        <f t="shared" si="25"/>
        <v>0.625</v>
      </c>
      <c r="I559" s="6">
        <v>0.36585365853658536</v>
      </c>
      <c r="J559" s="12">
        <f t="shared" si="26"/>
        <v>956</v>
      </c>
      <c r="K559" s="1">
        <v>43</v>
      </c>
      <c r="L559" s="1">
        <v>72</v>
      </c>
      <c r="M559" s="6">
        <v>0.59722222222222221</v>
      </c>
      <c r="N559" s="1">
        <v>33</v>
      </c>
      <c r="O559" s="1">
        <v>74</v>
      </c>
      <c r="P559" s="6">
        <v>0.44594594594594594</v>
      </c>
      <c r="Q559" s="1">
        <v>27</v>
      </c>
      <c r="R559" s="1">
        <v>72</v>
      </c>
      <c r="S559" s="6">
        <v>0.375</v>
      </c>
      <c r="T559" s="1">
        <v>57</v>
      </c>
      <c r="U559" s="1">
        <v>94</v>
      </c>
      <c r="V559" s="6">
        <v>0.6063829787234043</v>
      </c>
      <c r="W559" s="1">
        <v>61</v>
      </c>
      <c r="X559" s="1">
        <v>94</v>
      </c>
      <c r="Y559" s="6">
        <v>0.64893617021276595</v>
      </c>
      <c r="Z559" s="1">
        <v>48</v>
      </c>
      <c r="AA559" s="1">
        <v>94</v>
      </c>
      <c r="AB559" s="6">
        <v>0.51063829787234039</v>
      </c>
      <c r="BD559" s="1">
        <v>141</v>
      </c>
      <c r="BE559" s="1">
        <v>249</v>
      </c>
      <c r="BF559" s="6">
        <v>0.5662650602409639</v>
      </c>
      <c r="BG559" s="1">
        <v>127</v>
      </c>
      <c r="BH559" s="1">
        <v>252</v>
      </c>
      <c r="BI559" s="6">
        <v>0.50396825396825395</v>
      </c>
      <c r="BJ559" s="1">
        <v>105</v>
      </c>
      <c r="BK559" s="1">
        <v>248</v>
      </c>
      <c r="BL559" s="6">
        <v>0.42338709677419356</v>
      </c>
    </row>
    <row r="560" spans="1:64" x14ac:dyDescent="0.2">
      <c r="A560" s="2" t="s">
        <v>201</v>
      </c>
      <c r="B560" s="2" t="s">
        <v>202</v>
      </c>
      <c r="C560" s="2" t="s">
        <v>1814</v>
      </c>
      <c r="D560" s="2" t="s">
        <v>1815</v>
      </c>
      <c r="E560" s="2" t="str">
        <f t="shared" si="24"/>
        <v>Southwestern Elementary School</v>
      </c>
      <c r="F560" s="2">
        <f>IFERROR(VLOOKUP(C560,'[1]2017'!$C$2:$N$1876,11,FALSE),"")</f>
        <v>391</v>
      </c>
      <c r="G560" s="2">
        <f>IFERROR(VLOOKUP(C560,'[1]2017'!$C$2:$N$1876,12,FALSE),"")</f>
        <v>641</v>
      </c>
      <c r="H560" s="2">
        <f t="shared" si="25"/>
        <v>0.60998439937597504</v>
      </c>
      <c r="I560" s="6">
        <v>0.5423728813559322</v>
      </c>
      <c r="J560" s="12">
        <f t="shared" si="26"/>
        <v>606</v>
      </c>
      <c r="K560" s="1">
        <v>57</v>
      </c>
      <c r="L560" s="1">
        <v>102</v>
      </c>
      <c r="M560" s="6">
        <v>0.55882352941176472</v>
      </c>
      <c r="N560" s="1">
        <v>42</v>
      </c>
      <c r="O560" s="1">
        <v>102</v>
      </c>
      <c r="P560" s="6">
        <v>0.41176470588235292</v>
      </c>
      <c r="Q560" s="1">
        <v>35</v>
      </c>
      <c r="R560" s="1">
        <v>102</v>
      </c>
      <c r="S560" s="6">
        <v>0.34313725490196079</v>
      </c>
      <c r="T560" s="1">
        <v>45</v>
      </c>
      <c r="U560" s="1">
        <v>94</v>
      </c>
      <c r="V560" s="6">
        <v>0.47872340425531917</v>
      </c>
      <c r="W560" s="1">
        <v>50</v>
      </c>
      <c r="X560" s="1">
        <v>95</v>
      </c>
      <c r="Y560" s="6">
        <v>0.52631578947368418</v>
      </c>
      <c r="Z560" s="1">
        <v>38</v>
      </c>
      <c r="AA560" s="1">
        <v>94</v>
      </c>
      <c r="AB560" s="6">
        <v>0.40425531914893614</v>
      </c>
      <c r="BD560" s="1">
        <v>187</v>
      </c>
      <c r="BE560" s="1">
        <v>315</v>
      </c>
      <c r="BF560" s="6">
        <v>0.59365079365079365</v>
      </c>
      <c r="BG560" s="1">
        <v>159</v>
      </c>
      <c r="BH560" s="1">
        <v>319</v>
      </c>
      <c r="BI560" s="6">
        <v>0.49843260188087773</v>
      </c>
      <c r="BJ560" s="1">
        <v>137</v>
      </c>
      <c r="BK560" s="1">
        <v>314</v>
      </c>
      <c r="BL560" s="6">
        <v>0.43630573248407645</v>
      </c>
    </row>
    <row r="561" spans="1:64" hidden="1" x14ac:dyDescent="0.2">
      <c r="A561" s="2" t="s">
        <v>201</v>
      </c>
      <c r="B561" s="2" t="s">
        <v>202</v>
      </c>
      <c r="C561" s="2" t="s">
        <v>1816</v>
      </c>
      <c r="D561" s="2" t="s">
        <v>1817</v>
      </c>
      <c r="E561" s="2" t="str">
        <f t="shared" si="24"/>
        <v>zzzz</v>
      </c>
      <c r="F561" s="2">
        <f>IFERROR(VLOOKUP(C561,'[1]2017'!$C$2:$N$1876,11,FALSE),"")</f>
        <v>190</v>
      </c>
      <c r="G561" s="2">
        <f>IFERROR(VLOOKUP(C561,'[1]2017'!$C$2:$N$1876,12,FALSE),"")</f>
        <v>335</v>
      </c>
      <c r="H561" s="2">
        <f t="shared" si="25"/>
        <v>0.56716417910447758</v>
      </c>
      <c r="J561" s="12">
        <f t="shared" si="26"/>
        <v>1215</v>
      </c>
      <c r="AC561" s="1">
        <v>56</v>
      </c>
      <c r="AD561" s="1">
        <v>105</v>
      </c>
      <c r="AE561" s="6">
        <v>0.53333333333333333</v>
      </c>
      <c r="AF561" s="1">
        <v>34</v>
      </c>
      <c r="AG561" s="1">
        <v>109</v>
      </c>
      <c r="AH561" s="6">
        <v>0.31192660550458717</v>
      </c>
      <c r="AI561" s="1">
        <v>31</v>
      </c>
      <c r="AJ561" s="1">
        <v>105</v>
      </c>
      <c r="AK561" s="6">
        <v>0.29523809523809524</v>
      </c>
      <c r="AL561" s="1">
        <v>47</v>
      </c>
      <c r="AM561" s="1">
        <v>109</v>
      </c>
      <c r="AN561" s="6">
        <v>0.43119266055045874</v>
      </c>
      <c r="AO561" s="1">
        <v>49</v>
      </c>
      <c r="AP561" s="1">
        <v>111</v>
      </c>
      <c r="AQ561" s="6">
        <v>0.44144144144144143</v>
      </c>
      <c r="AR561" s="1">
        <v>36</v>
      </c>
      <c r="AS561" s="1">
        <v>109</v>
      </c>
      <c r="AT561" s="6">
        <v>0.33027522935779818</v>
      </c>
      <c r="AU561" s="1">
        <v>42</v>
      </c>
      <c r="AV561" s="1">
        <v>92</v>
      </c>
      <c r="AW561" s="6">
        <v>0.45652173913043476</v>
      </c>
      <c r="AX561" s="1">
        <v>46</v>
      </c>
      <c r="AY561" s="1">
        <v>94</v>
      </c>
      <c r="AZ561" s="6">
        <v>0.48936170212765956</v>
      </c>
      <c r="BA561" s="1">
        <v>36</v>
      </c>
      <c r="BB561" s="1">
        <v>92</v>
      </c>
      <c r="BC561" s="6">
        <v>0.39130434782608697</v>
      </c>
      <c r="BD561" s="1">
        <v>145</v>
      </c>
      <c r="BE561" s="1">
        <v>306</v>
      </c>
      <c r="BF561" s="6">
        <v>0.47385620915032678</v>
      </c>
      <c r="BG561" s="1">
        <v>129</v>
      </c>
      <c r="BH561" s="1">
        <v>314</v>
      </c>
      <c r="BI561" s="6">
        <v>0.41082802547770703</v>
      </c>
      <c r="BJ561" s="1">
        <v>103</v>
      </c>
      <c r="BK561" s="1">
        <v>306</v>
      </c>
      <c r="BL561" s="6">
        <v>0.33660130718954251</v>
      </c>
    </row>
    <row r="562" spans="1:64" x14ac:dyDescent="0.2">
      <c r="A562" s="2" t="s">
        <v>203</v>
      </c>
      <c r="B562" s="2" t="s">
        <v>599</v>
      </c>
      <c r="C562" s="2" t="s">
        <v>1818</v>
      </c>
      <c r="D562" s="2" t="s">
        <v>1819</v>
      </c>
      <c r="E562" s="2" t="str">
        <f t="shared" si="24"/>
        <v>Sand Creek Elementary School</v>
      </c>
      <c r="F562" s="2">
        <f>IFERROR(VLOOKUP(C562,'[1]2017'!$C$2:$N$1876,11,FALSE),"")</f>
        <v>342</v>
      </c>
      <c r="G562" s="2">
        <f>IFERROR(VLOOKUP(C562,'[1]2017'!$C$2:$N$1876,12,FALSE),"")</f>
        <v>429</v>
      </c>
      <c r="H562" s="2">
        <f t="shared" si="25"/>
        <v>0.79720279720279719</v>
      </c>
      <c r="I562" s="6">
        <v>0.5</v>
      </c>
      <c r="J562" s="12">
        <f t="shared" si="26"/>
        <v>691</v>
      </c>
      <c r="K562" s="1">
        <v>25</v>
      </c>
      <c r="L562" s="1">
        <v>45</v>
      </c>
      <c r="M562" s="6">
        <v>0.55555555555555558</v>
      </c>
      <c r="N562" s="1">
        <v>13</v>
      </c>
      <c r="O562" s="1">
        <v>45</v>
      </c>
      <c r="P562" s="6">
        <v>0.28888888888888886</v>
      </c>
      <c r="Q562" s="1">
        <v>11</v>
      </c>
      <c r="R562" s="1">
        <v>45</v>
      </c>
      <c r="S562" s="6">
        <v>0.24444444444444444</v>
      </c>
      <c r="T562" s="1">
        <v>25</v>
      </c>
      <c r="U562" s="1">
        <v>42</v>
      </c>
      <c r="V562" s="6">
        <v>0.59523809523809523</v>
      </c>
      <c r="W562" s="1">
        <v>32</v>
      </c>
      <c r="X562" s="1">
        <v>42</v>
      </c>
      <c r="Y562" s="6">
        <v>0.76190476190476186</v>
      </c>
      <c r="Z562" s="1">
        <v>23</v>
      </c>
      <c r="AA562" s="1">
        <v>42</v>
      </c>
      <c r="AB562" s="6">
        <v>0.54761904761904767</v>
      </c>
      <c r="AC562" s="1">
        <v>30</v>
      </c>
      <c r="AD562" s="1">
        <v>49</v>
      </c>
      <c r="AE562" s="6">
        <v>0.61224489795918369</v>
      </c>
      <c r="AF562" s="1">
        <v>14</v>
      </c>
      <c r="AG562" s="1">
        <v>49</v>
      </c>
      <c r="AH562" s="6">
        <v>0.2857142857142857</v>
      </c>
      <c r="AI562" s="1">
        <v>12</v>
      </c>
      <c r="AJ562" s="1">
        <v>49</v>
      </c>
      <c r="AK562" s="6">
        <v>0.24489795918367346</v>
      </c>
      <c r="BD562" s="1">
        <v>115</v>
      </c>
      <c r="BE562" s="1">
        <v>185</v>
      </c>
      <c r="BF562" s="6">
        <v>0.6216216216216216</v>
      </c>
      <c r="BG562" s="1">
        <v>87</v>
      </c>
      <c r="BH562" s="1">
        <v>185</v>
      </c>
      <c r="BI562" s="6">
        <v>0.4702702702702703</v>
      </c>
      <c r="BJ562" s="1">
        <v>70</v>
      </c>
      <c r="BK562" s="1">
        <v>184</v>
      </c>
      <c r="BL562" s="6">
        <v>0.38043478260869568</v>
      </c>
    </row>
    <row r="563" spans="1:64" x14ac:dyDescent="0.2">
      <c r="A563" s="2" t="s">
        <v>203</v>
      </c>
      <c r="B563" s="2" t="s">
        <v>599</v>
      </c>
      <c r="C563" s="2" t="s">
        <v>1820</v>
      </c>
      <c r="D563" s="2" t="s">
        <v>1821</v>
      </c>
      <c r="E563" s="2" t="str">
        <f t="shared" si="24"/>
        <v>Scipio Elementary School</v>
      </c>
      <c r="F563" s="2">
        <f>IFERROR(VLOOKUP(C563,'[1]2017'!$C$2:$N$1876,11,FALSE),"")</f>
        <v>209</v>
      </c>
      <c r="G563" s="2">
        <f>IFERROR(VLOOKUP(C563,'[1]2017'!$C$2:$N$1876,12,FALSE),"")</f>
        <v>324</v>
      </c>
      <c r="H563" s="2">
        <f t="shared" si="25"/>
        <v>0.64506172839506171</v>
      </c>
      <c r="I563" s="6">
        <v>0.6216216216216216</v>
      </c>
      <c r="J563" s="12">
        <f t="shared" si="26"/>
        <v>427</v>
      </c>
      <c r="K563" s="1">
        <v>36</v>
      </c>
      <c r="L563" s="1">
        <v>54</v>
      </c>
      <c r="M563" s="6">
        <v>0.66666666666666663</v>
      </c>
      <c r="N563" s="1">
        <v>36</v>
      </c>
      <c r="O563" s="1">
        <v>54</v>
      </c>
      <c r="P563" s="6">
        <v>0.66666666666666663</v>
      </c>
      <c r="Q563" s="1">
        <v>28</v>
      </c>
      <c r="R563" s="1">
        <v>54</v>
      </c>
      <c r="S563" s="6">
        <v>0.51851851851851849</v>
      </c>
      <c r="T563" s="1">
        <v>20</v>
      </c>
      <c r="U563" s="1">
        <v>38</v>
      </c>
      <c r="V563" s="6">
        <v>0.52631578947368418</v>
      </c>
      <c r="W563" s="1">
        <v>32</v>
      </c>
      <c r="X563" s="1">
        <v>38</v>
      </c>
      <c r="Y563" s="6">
        <v>0.84210526315789469</v>
      </c>
      <c r="Z563" s="1">
        <v>19</v>
      </c>
      <c r="AA563" s="1">
        <v>38</v>
      </c>
      <c r="AB563" s="6">
        <v>0.5</v>
      </c>
      <c r="AC563" s="1">
        <v>30</v>
      </c>
      <c r="AD563" s="1">
        <v>53</v>
      </c>
      <c r="AE563" s="6">
        <v>0.56603773584905659</v>
      </c>
      <c r="AF563" s="1">
        <v>27</v>
      </c>
      <c r="AG563" s="1">
        <v>53</v>
      </c>
      <c r="AH563" s="6">
        <v>0.50943396226415094</v>
      </c>
      <c r="AI563" s="1">
        <v>19</v>
      </c>
      <c r="AJ563" s="1">
        <v>53</v>
      </c>
      <c r="AK563" s="6">
        <v>0.35849056603773582</v>
      </c>
      <c r="BD563" s="1">
        <v>112</v>
      </c>
      <c r="BE563" s="1">
        <v>182</v>
      </c>
      <c r="BF563" s="6">
        <v>0.61538461538461542</v>
      </c>
      <c r="BG563" s="1">
        <v>120</v>
      </c>
      <c r="BH563" s="1">
        <v>182</v>
      </c>
      <c r="BI563" s="6">
        <v>0.65934065934065933</v>
      </c>
      <c r="BJ563" s="1">
        <v>89</v>
      </c>
      <c r="BK563" s="1">
        <v>182</v>
      </c>
      <c r="BL563" s="6">
        <v>0.48901098901098899</v>
      </c>
    </row>
    <row r="564" spans="1:64" x14ac:dyDescent="0.2">
      <c r="A564" s="2" t="s">
        <v>203</v>
      </c>
      <c r="B564" s="2" t="s">
        <v>599</v>
      </c>
      <c r="C564" s="2" t="s">
        <v>1822</v>
      </c>
      <c r="D564" s="2" t="s">
        <v>1823</v>
      </c>
      <c r="E564" s="2" t="str">
        <f t="shared" si="24"/>
        <v>Graham Creek Elementary School</v>
      </c>
      <c r="F564" s="2">
        <f>IFERROR(VLOOKUP(C564,'[1]2017'!$C$2:$N$1876,11,FALSE),"")</f>
        <v>184</v>
      </c>
      <c r="G564" s="2">
        <f>IFERROR(VLOOKUP(C564,'[1]2017'!$C$2:$N$1876,12,FALSE),"")</f>
        <v>314</v>
      </c>
      <c r="H564" s="2">
        <f t="shared" si="25"/>
        <v>0.5859872611464968</v>
      </c>
      <c r="I564" s="6">
        <v>0.58536585365853655</v>
      </c>
      <c r="J564" s="12">
        <f t="shared" si="26"/>
        <v>509</v>
      </c>
      <c r="K564" s="1">
        <v>30</v>
      </c>
      <c r="L564" s="1">
        <v>41</v>
      </c>
      <c r="M564" s="6">
        <v>0.73170731707317072</v>
      </c>
      <c r="N564" s="1">
        <v>30</v>
      </c>
      <c r="O564" s="1">
        <v>41</v>
      </c>
      <c r="P564" s="6">
        <v>0.73170731707317072</v>
      </c>
      <c r="Q564" s="1">
        <v>25</v>
      </c>
      <c r="R564" s="1">
        <v>41</v>
      </c>
      <c r="S564" s="6">
        <v>0.6097560975609756</v>
      </c>
      <c r="T564" s="1">
        <v>28</v>
      </c>
      <c r="U564" s="1">
        <v>47</v>
      </c>
      <c r="V564" s="6">
        <v>0.5957446808510638</v>
      </c>
      <c r="W564" s="1">
        <v>28</v>
      </c>
      <c r="X564" s="1">
        <v>47</v>
      </c>
      <c r="Y564" s="6">
        <v>0.5957446808510638</v>
      </c>
      <c r="Z564" s="1">
        <v>19</v>
      </c>
      <c r="AA564" s="1">
        <v>47</v>
      </c>
      <c r="AB564" s="6">
        <v>0.40425531914893614</v>
      </c>
      <c r="AC564" s="1">
        <v>32</v>
      </c>
      <c r="AD564" s="1">
        <v>48</v>
      </c>
      <c r="AE564" s="6">
        <v>0.66666666666666663</v>
      </c>
      <c r="AF564" s="1">
        <v>35</v>
      </c>
      <c r="AG564" s="1">
        <v>48</v>
      </c>
      <c r="AH564" s="6">
        <v>0.72916666666666663</v>
      </c>
      <c r="AI564" s="1">
        <v>26</v>
      </c>
      <c r="AJ564" s="1">
        <v>48</v>
      </c>
      <c r="AK564" s="6">
        <v>0.54166666666666663</v>
      </c>
      <c r="BD564" s="1">
        <v>121</v>
      </c>
      <c r="BE564" s="1">
        <v>177</v>
      </c>
      <c r="BF564" s="6">
        <v>0.68361581920903958</v>
      </c>
      <c r="BG564" s="1">
        <v>119</v>
      </c>
      <c r="BH564" s="1">
        <v>177</v>
      </c>
      <c r="BI564" s="6">
        <v>0.67231638418079098</v>
      </c>
      <c r="BJ564" s="1">
        <v>94</v>
      </c>
      <c r="BK564" s="1">
        <v>177</v>
      </c>
      <c r="BL564" s="6">
        <v>0.53107344632768361</v>
      </c>
    </row>
    <row r="565" spans="1:64" x14ac:dyDescent="0.2">
      <c r="A565" s="2" t="s">
        <v>203</v>
      </c>
      <c r="B565" s="2" t="s">
        <v>599</v>
      </c>
      <c r="C565" s="2" t="s">
        <v>1824</v>
      </c>
      <c r="D565" s="2" t="s">
        <v>1825</v>
      </c>
      <c r="E565" s="2" t="str">
        <f t="shared" si="24"/>
        <v>Hayden Elementary School</v>
      </c>
      <c r="F565" s="2">
        <f>IFERROR(VLOOKUP(C565,'[1]2017'!$C$2:$N$1876,11,FALSE),"")</f>
        <v>142</v>
      </c>
      <c r="G565" s="2">
        <f>IFERROR(VLOOKUP(C565,'[1]2017'!$C$2:$N$1876,12,FALSE),"")</f>
        <v>288</v>
      </c>
      <c r="H565" s="2">
        <f t="shared" si="25"/>
        <v>0.49305555555555558</v>
      </c>
      <c r="I565" s="6">
        <v>0.59183673469387754</v>
      </c>
      <c r="J565" s="12">
        <f t="shared" si="26"/>
        <v>493</v>
      </c>
      <c r="K565" s="1">
        <v>19</v>
      </c>
      <c r="L565" s="1">
        <v>40</v>
      </c>
      <c r="M565" s="6">
        <v>0.47499999999999998</v>
      </c>
      <c r="N565" s="1">
        <v>18</v>
      </c>
      <c r="O565" s="1">
        <v>40</v>
      </c>
      <c r="P565" s="6">
        <v>0.45</v>
      </c>
      <c r="Q565" s="1">
        <v>16</v>
      </c>
      <c r="R565" s="1">
        <v>40</v>
      </c>
      <c r="S565" s="6">
        <v>0.4</v>
      </c>
      <c r="T565" s="1">
        <v>23</v>
      </c>
      <c r="U565" s="1">
        <v>34</v>
      </c>
      <c r="V565" s="6">
        <v>0.67647058823529416</v>
      </c>
      <c r="W565" s="1">
        <v>20</v>
      </c>
      <c r="X565" s="1">
        <v>34</v>
      </c>
      <c r="Y565" s="6">
        <v>0.58823529411764708</v>
      </c>
      <c r="Z565" s="1">
        <v>17</v>
      </c>
      <c r="AA565" s="1">
        <v>34</v>
      </c>
      <c r="AB565" s="6">
        <v>0.5</v>
      </c>
      <c r="AC565" s="1">
        <v>22</v>
      </c>
      <c r="AD565" s="1">
        <v>43</v>
      </c>
      <c r="AE565" s="6">
        <v>0.51162790697674421</v>
      </c>
      <c r="AF565" s="1">
        <v>19</v>
      </c>
      <c r="AG565" s="1">
        <v>43</v>
      </c>
      <c r="AH565" s="6">
        <v>0.44186046511627908</v>
      </c>
      <c r="AI565" s="1">
        <v>13</v>
      </c>
      <c r="AJ565" s="1">
        <v>43</v>
      </c>
      <c r="AK565" s="6">
        <v>0.30232558139534882</v>
      </c>
      <c r="BD565" s="1">
        <v>102</v>
      </c>
      <c r="BE565" s="1">
        <v>166</v>
      </c>
      <c r="BF565" s="6">
        <v>0.61445783132530118</v>
      </c>
      <c r="BG565" s="1">
        <v>90</v>
      </c>
      <c r="BH565" s="1">
        <v>166</v>
      </c>
      <c r="BI565" s="6">
        <v>0.54216867469879515</v>
      </c>
      <c r="BJ565" s="1">
        <v>75</v>
      </c>
      <c r="BK565" s="1">
        <v>166</v>
      </c>
      <c r="BL565" s="6">
        <v>0.45180722891566266</v>
      </c>
    </row>
    <row r="566" spans="1:64" x14ac:dyDescent="0.2">
      <c r="A566" s="2" t="s">
        <v>203</v>
      </c>
      <c r="B566" s="2" t="s">
        <v>599</v>
      </c>
      <c r="C566" s="2" t="s">
        <v>1826</v>
      </c>
      <c r="D566" s="2" t="s">
        <v>1827</v>
      </c>
      <c r="E566" s="2" t="str">
        <f t="shared" si="24"/>
        <v>Brush Creek Elementary School</v>
      </c>
      <c r="F566" s="2">
        <f>IFERROR(VLOOKUP(C566,'[1]2017'!$C$2:$N$1876,11,FALSE),"")</f>
        <v>237</v>
      </c>
      <c r="G566" s="2">
        <f>IFERROR(VLOOKUP(C566,'[1]2017'!$C$2:$N$1876,12,FALSE),"")</f>
        <v>362</v>
      </c>
      <c r="H566" s="2">
        <f t="shared" si="25"/>
        <v>0.65469613259668513</v>
      </c>
      <c r="I566" s="6">
        <v>0.43902439024390244</v>
      </c>
      <c r="J566" s="12">
        <f t="shared" si="26"/>
        <v>835</v>
      </c>
      <c r="K566" s="1">
        <v>33</v>
      </c>
      <c r="L566" s="1">
        <v>54</v>
      </c>
      <c r="M566" s="6">
        <v>0.61111111111111116</v>
      </c>
      <c r="N566" s="1">
        <v>36</v>
      </c>
      <c r="O566" s="1">
        <v>54</v>
      </c>
      <c r="P566" s="6">
        <v>0.66666666666666663</v>
      </c>
      <c r="Q566" s="1">
        <v>27</v>
      </c>
      <c r="R566" s="1">
        <v>54</v>
      </c>
      <c r="S566" s="6">
        <v>0.5</v>
      </c>
      <c r="T566" s="1">
        <v>34</v>
      </c>
      <c r="U566" s="1">
        <v>43</v>
      </c>
      <c r="V566" s="6">
        <v>0.79069767441860461</v>
      </c>
      <c r="W566" s="1">
        <v>36</v>
      </c>
      <c r="X566" s="1">
        <v>43</v>
      </c>
      <c r="Y566" s="6">
        <v>0.83720930232558144</v>
      </c>
      <c r="Z566" s="1">
        <v>32</v>
      </c>
      <c r="AA566" s="1">
        <v>43</v>
      </c>
      <c r="AB566" s="6">
        <v>0.7441860465116279</v>
      </c>
      <c r="AC566" s="1">
        <v>44</v>
      </c>
      <c r="AD566" s="1">
        <v>58</v>
      </c>
      <c r="AE566" s="6">
        <v>0.75862068965517238</v>
      </c>
      <c r="AF566" s="1">
        <v>47</v>
      </c>
      <c r="AG566" s="1">
        <v>58</v>
      </c>
      <c r="AH566" s="6">
        <v>0.81034482758620685</v>
      </c>
      <c r="AI566" s="1">
        <v>42</v>
      </c>
      <c r="AJ566" s="1">
        <v>58</v>
      </c>
      <c r="AK566" s="6">
        <v>0.72413793103448276</v>
      </c>
      <c r="BD566" s="1">
        <v>139</v>
      </c>
      <c r="BE566" s="1">
        <v>196</v>
      </c>
      <c r="BF566" s="6">
        <v>0.70918367346938771</v>
      </c>
      <c r="BG566" s="1">
        <v>142</v>
      </c>
      <c r="BH566" s="1">
        <v>196</v>
      </c>
      <c r="BI566" s="6">
        <v>0.72448979591836737</v>
      </c>
      <c r="BJ566" s="1">
        <v>119</v>
      </c>
      <c r="BK566" s="1">
        <v>196</v>
      </c>
      <c r="BL566" s="6">
        <v>0.6071428571428571</v>
      </c>
    </row>
    <row r="567" spans="1:64" hidden="1" x14ac:dyDescent="0.2">
      <c r="A567" s="2" t="s">
        <v>203</v>
      </c>
      <c r="B567" s="2" t="s">
        <v>599</v>
      </c>
      <c r="C567" s="2" t="s">
        <v>1828</v>
      </c>
      <c r="D567" s="2" t="s">
        <v>1829</v>
      </c>
      <c r="E567" s="2" t="str">
        <f t="shared" si="24"/>
        <v>zzzz</v>
      </c>
      <c r="F567" s="2">
        <f>IFERROR(VLOOKUP(C567,'[1]2017'!$C$2:$N$1876,11,FALSE),"")</f>
        <v>377</v>
      </c>
      <c r="G567" s="2">
        <f>IFERROR(VLOOKUP(C567,'[1]2017'!$C$2:$N$1876,12,FALSE),"")</f>
        <v>647</v>
      </c>
      <c r="H567" s="2">
        <f t="shared" si="25"/>
        <v>0.58268933539412671</v>
      </c>
      <c r="J567" s="12">
        <f t="shared" si="26"/>
        <v>1215</v>
      </c>
      <c r="AL567" s="1">
        <v>182</v>
      </c>
      <c r="AM567" s="1">
        <v>328</v>
      </c>
      <c r="AN567" s="6">
        <v>0.55487804878048785</v>
      </c>
      <c r="AO567" s="1">
        <v>161</v>
      </c>
      <c r="AP567" s="1">
        <v>324</v>
      </c>
      <c r="AQ567" s="6">
        <v>0.49691358024691357</v>
      </c>
      <c r="AR567" s="1">
        <v>132</v>
      </c>
      <c r="AS567" s="1">
        <v>324</v>
      </c>
      <c r="AT567" s="6">
        <v>0.40740740740740738</v>
      </c>
      <c r="AU567" s="1">
        <v>153</v>
      </c>
      <c r="AV567" s="1">
        <v>282</v>
      </c>
      <c r="AW567" s="6">
        <v>0.54255319148936165</v>
      </c>
      <c r="AX567" s="1">
        <v>178</v>
      </c>
      <c r="AY567" s="1">
        <v>281</v>
      </c>
      <c r="AZ567" s="6">
        <v>0.63345195729537362</v>
      </c>
      <c r="BA567" s="1">
        <v>136</v>
      </c>
      <c r="BB567" s="1">
        <v>280</v>
      </c>
      <c r="BC567" s="6">
        <v>0.48571428571428571</v>
      </c>
      <c r="BD567" s="1">
        <v>335</v>
      </c>
      <c r="BE567" s="1">
        <v>610</v>
      </c>
      <c r="BF567" s="6">
        <v>0.54918032786885251</v>
      </c>
      <c r="BG567" s="1">
        <v>339</v>
      </c>
      <c r="BH567" s="1">
        <v>605</v>
      </c>
      <c r="BI567" s="6">
        <v>0.56033057851239665</v>
      </c>
      <c r="BJ567" s="1">
        <v>268</v>
      </c>
      <c r="BK567" s="1">
        <v>604</v>
      </c>
      <c r="BL567" s="6">
        <v>0.44370860927152317</v>
      </c>
    </row>
    <row r="568" spans="1:64" x14ac:dyDescent="0.2">
      <c r="A568" s="2" t="s">
        <v>203</v>
      </c>
      <c r="B568" s="2" t="s">
        <v>599</v>
      </c>
      <c r="C568" s="2" t="s">
        <v>1830</v>
      </c>
      <c r="D568" s="2" t="s">
        <v>1831</v>
      </c>
      <c r="E568" s="2" t="str">
        <f t="shared" si="24"/>
        <v>North Vernon Elementary School</v>
      </c>
      <c r="F568" s="2">
        <f>IFERROR(VLOOKUP(C568,'[1]2017'!$C$2:$N$1876,11,FALSE),"")</f>
        <v>464</v>
      </c>
      <c r="G568" s="2">
        <f>IFERROR(VLOOKUP(C568,'[1]2017'!$C$2:$N$1876,12,FALSE),"")</f>
        <v>704</v>
      </c>
      <c r="H568" s="2">
        <f t="shared" si="25"/>
        <v>0.65909090909090906</v>
      </c>
      <c r="I568" s="6">
        <v>0.65957446808510634</v>
      </c>
      <c r="J568" s="12">
        <f t="shared" si="26"/>
        <v>343</v>
      </c>
      <c r="K568" s="1">
        <v>67</v>
      </c>
      <c r="L568" s="1">
        <v>94</v>
      </c>
      <c r="M568" s="6">
        <v>0.71276595744680848</v>
      </c>
      <c r="N568" s="1">
        <v>63</v>
      </c>
      <c r="O568" s="1">
        <v>95</v>
      </c>
      <c r="P568" s="6">
        <v>0.66315789473684206</v>
      </c>
      <c r="Q568" s="1">
        <v>56</v>
      </c>
      <c r="R568" s="1">
        <v>94</v>
      </c>
      <c r="S568" s="6">
        <v>0.5957446808510638</v>
      </c>
      <c r="T568" s="1">
        <v>65</v>
      </c>
      <c r="U568" s="1">
        <v>105</v>
      </c>
      <c r="V568" s="6">
        <v>0.61904761904761907</v>
      </c>
      <c r="W568" s="1">
        <v>76</v>
      </c>
      <c r="X568" s="1">
        <v>106</v>
      </c>
      <c r="Y568" s="6">
        <v>0.71698113207547165</v>
      </c>
      <c r="Z568" s="1">
        <v>61</v>
      </c>
      <c r="AA568" s="1">
        <v>105</v>
      </c>
      <c r="AB568" s="6">
        <v>0.580952380952381</v>
      </c>
      <c r="AC568" s="1">
        <v>86</v>
      </c>
      <c r="AD568" s="1">
        <v>107</v>
      </c>
      <c r="AE568" s="6">
        <v>0.80373831775700932</v>
      </c>
      <c r="AF568" s="1">
        <v>76</v>
      </c>
      <c r="AG568" s="1">
        <v>108</v>
      </c>
      <c r="AH568" s="6">
        <v>0.70370370370370372</v>
      </c>
      <c r="AI568" s="1">
        <v>69</v>
      </c>
      <c r="AJ568" s="1">
        <v>107</v>
      </c>
      <c r="AK568" s="6">
        <v>0.64485981308411211</v>
      </c>
      <c r="BD568" s="1">
        <v>290</v>
      </c>
      <c r="BE568" s="1">
        <v>400</v>
      </c>
      <c r="BF568" s="6">
        <v>0.72499999999999998</v>
      </c>
      <c r="BG568" s="1">
        <v>287</v>
      </c>
      <c r="BH568" s="1">
        <v>405</v>
      </c>
      <c r="BI568" s="6">
        <v>0.70864197530864192</v>
      </c>
      <c r="BJ568" s="1">
        <v>248</v>
      </c>
      <c r="BK568" s="1">
        <v>400</v>
      </c>
      <c r="BL568" s="6">
        <v>0.62</v>
      </c>
    </row>
    <row r="569" spans="1:64" x14ac:dyDescent="0.2">
      <c r="A569" s="2" t="s">
        <v>204</v>
      </c>
      <c r="B569" s="2" t="s">
        <v>631</v>
      </c>
      <c r="C569" s="2" t="s">
        <v>1832</v>
      </c>
      <c r="D569" s="2" t="s">
        <v>1833</v>
      </c>
      <c r="E569" s="2" t="str">
        <f t="shared" si="24"/>
        <v>Clark Elementary School</v>
      </c>
      <c r="F569" s="2">
        <f>IFERROR(VLOOKUP(C569,'[1]2017'!$C$2:$N$1876,11,FALSE),"")</f>
        <v>285</v>
      </c>
      <c r="G569" s="2">
        <f>IFERROR(VLOOKUP(C569,'[1]2017'!$C$2:$N$1876,12,FALSE),"")</f>
        <v>581</v>
      </c>
      <c r="H569" s="2">
        <f t="shared" si="25"/>
        <v>0.49053356282271943</v>
      </c>
      <c r="I569" s="6">
        <v>0.69230769230769229</v>
      </c>
      <c r="J569" s="12">
        <f t="shared" si="26"/>
        <v>275</v>
      </c>
      <c r="K569" s="1">
        <v>77</v>
      </c>
      <c r="L569" s="1">
        <v>96</v>
      </c>
      <c r="M569" s="6">
        <v>0.80208333333333337</v>
      </c>
      <c r="N569" s="1">
        <v>74</v>
      </c>
      <c r="O569" s="1">
        <v>96</v>
      </c>
      <c r="P569" s="6">
        <v>0.77083333333333337</v>
      </c>
      <c r="Q569" s="1">
        <v>67</v>
      </c>
      <c r="R569" s="1">
        <v>96</v>
      </c>
      <c r="S569" s="6">
        <v>0.69791666666666663</v>
      </c>
      <c r="T569" s="1">
        <v>75</v>
      </c>
      <c r="U569" s="1">
        <v>100</v>
      </c>
      <c r="V569" s="6">
        <v>0.75</v>
      </c>
      <c r="W569" s="1">
        <v>84</v>
      </c>
      <c r="X569" s="1">
        <v>100</v>
      </c>
      <c r="Y569" s="6">
        <v>0.84</v>
      </c>
      <c r="Z569" s="1">
        <v>70</v>
      </c>
      <c r="AA569" s="1">
        <v>100</v>
      </c>
      <c r="AB569" s="6">
        <v>0.7</v>
      </c>
      <c r="BD569" s="1">
        <v>250</v>
      </c>
      <c r="BE569" s="1">
        <v>313</v>
      </c>
      <c r="BF569" s="6">
        <v>0.79872204472843455</v>
      </c>
      <c r="BG569" s="1">
        <v>246</v>
      </c>
      <c r="BH569" s="1">
        <v>313</v>
      </c>
      <c r="BI569" s="6">
        <v>0.78594249201277955</v>
      </c>
      <c r="BJ569" s="1">
        <v>218</v>
      </c>
      <c r="BK569" s="1">
        <v>313</v>
      </c>
      <c r="BL569" s="6">
        <v>0.69648562300319494</v>
      </c>
    </row>
    <row r="570" spans="1:64" x14ac:dyDescent="0.2">
      <c r="A570" s="2" t="s">
        <v>204</v>
      </c>
      <c r="B570" s="2" t="s">
        <v>631</v>
      </c>
      <c r="C570" s="2" t="s">
        <v>1834</v>
      </c>
      <c r="D570" s="2" t="s">
        <v>1835</v>
      </c>
      <c r="E570" s="2" t="str">
        <f t="shared" si="24"/>
        <v>Grassy Creek Elementary School</v>
      </c>
      <c r="F570" s="2">
        <f>IFERROR(VLOOKUP(C570,'[1]2017'!$C$2:$N$1876,11,FALSE),"")</f>
        <v>377</v>
      </c>
      <c r="G570" s="2">
        <f>IFERROR(VLOOKUP(C570,'[1]2017'!$C$2:$N$1876,12,FALSE),"")</f>
        <v>854</v>
      </c>
      <c r="H570" s="2">
        <f t="shared" si="25"/>
        <v>0.44145199063231849</v>
      </c>
      <c r="I570" s="6">
        <v>0.57971014492753625</v>
      </c>
      <c r="J570" s="12">
        <f t="shared" si="26"/>
        <v>525</v>
      </c>
      <c r="K570" s="1">
        <v>99</v>
      </c>
      <c r="L570" s="1">
        <v>131</v>
      </c>
      <c r="M570" s="6">
        <v>0.75572519083969469</v>
      </c>
      <c r="N570" s="1">
        <v>103</v>
      </c>
      <c r="O570" s="1">
        <v>131</v>
      </c>
      <c r="P570" s="6">
        <v>0.7862595419847328</v>
      </c>
      <c r="Q570" s="1">
        <v>93</v>
      </c>
      <c r="R570" s="1">
        <v>131</v>
      </c>
      <c r="S570" s="6">
        <v>0.70992366412213737</v>
      </c>
      <c r="T570" s="1">
        <v>91</v>
      </c>
      <c r="U570" s="1">
        <v>138</v>
      </c>
      <c r="V570" s="6">
        <v>0.65942028985507251</v>
      </c>
      <c r="W570" s="1">
        <v>83</v>
      </c>
      <c r="X570" s="1">
        <v>137</v>
      </c>
      <c r="Y570" s="6">
        <v>0.6058394160583942</v>
      </c>
      <c r="Z570" s="1">
        <v>71</v>
      </c>
      <c r="AA570" s="1">
        <v>137</v>
      </c>
      <c r="AB570" s="6">
        <v>0.51824817518248179</v>
      </c>
      <c r="BD570" s="1">
        <v>292</v>
      </c>
      <c r="BE570" s="1">
        <v>407</v>
      </c>
      <c r="BF570" s="6">
        <v>0.71744471744471749</v>
      </c>
      <c r="BG570" s="1">
        <v>271</v>
      </c>
      <c r="BH570" s="1">
        <v>407</v>
      </c>
      <c r="BI570" s="6">
        <v>0.66584766584766586</v>
      </c>
      <c r="BJ570" s="1">
        <v>244</v>
      </c>
      <c r="BK570" s="1">
        <v>406</v>
      </c>
      <c r="BL570" s="6">
        <v>0.60098522167487689</v>
      </c>
    </row>
    <row r="571" spans="1:64" x14ac:dyDescent="0.2">
      <c r="A571" s="2" t="s">
        <v>204</v>
      </c>
      <c r="B571" s="2" t="s">
        <v>631</v>
      </c>
      <c r="C571" s="2" t="s">
        <v>1836</v>
      </c>
      <c r="D571" s="2" t="s">
        <v>1837</v>
      </c>
      <c r="E571" s="2" t="str">
        <f t="shared" si="24"/>
        <v>Whiteland Elementary School</v>
      </c>
      <c r="F571" s="2">
        <f>IFERROR(VLOOKUP(C571,'[1]2017'!$C$2:$N$1876,11,FALSE),"")</f>
        <v>197</v>
      </c>
      <c r="G571" s="2">
        <f>IFERROR(VLOOKUP(C571,'[1]2017'!$C$2:$N$1876,12,FALSE),"")</f>
        <v>446</v>
      </c>
      <c r="H571" s="2">
        <f t="shared" si="25"/>
        <v>0.44170403587443946</v>
      </c>
      <c r="I571" s="6">
        <v>0.66666666666666663</v>
      </c>
      <c r="J571" s="12">
        <f t="shared" si="26"/>
        <v>321</v>
      </c>
      <c r="K571" s="1">
        <v>59</v>
      </c>
      <c r="L571" s="1">
        <v>78</v>
      </c>
      <c r="M571" s="6">
        <v>0.75641025641025639</v>
      </c>
      <c r="N571" s="1">
        <v>67</v>
      </c>
      <c r="O571" s="1">
        <v>78</v>
      </c>
      <c r="P571" s="6">
        <v>0.85897435897435892</v>
      </c>
      <c r="Q571" s="1">
        <v>53</v>
      </c>
      <c r="R571" s="1">
        <v>78</v>
      </c>
      <c r="S571" s="6">
        <v>0.67948717948717952</v>
      </c>
      <c r="T571" s="1">
        <v>49</v>
      </c>
      <c r="U571" s="1">
        <v>75</v>
      </c>
      <c r="V571" s="6">
        <v>0.65333333333333332</v>
      </c>
      <c r="W571" s="1">
        <v>56</v>
      </c>
      <c r="X571" s="1">
        <v>75</v>
      </c>
      <c r="Y571" s="6">
        <v>0.7466666666666667</v>
      </c>
      <c r="Z571" s="1">
        <v>45</v>
      </c>
      <c r="AA571" s="1">
        <v>75</v>
      </c>
      <c r="AB571" s="6">
        <v>0.6</v>
      </c>
      <c r="BD571" s="1">
        <v>167</v>
      </c>
      <c r="BE571" s="1">
        <v>228</v>
      </c>
      <c r="BF571" s="6">
        <v>0.73245614035087714</v>
      </c>
      <c r="BG571" s="1">
        <v>175</v>
      </c>
      <c r="BH571" s="1">
        <v>230</v>
      </c>
      <c r="BI571" s="6">
        <v>0.76086956521739135</v>
      </c>
      <c r="BJ571" s="1">
        <v>148</v>
      </c>
      <c r="BK571" s="1">
        <v>228</v>
      </c>
      <c r="BL571" s="6">
        <v>0.64912280701754388</v>
      </c>
    </row>
    <row r="572" spans="1:64" hidden="1" x14ac:dyDescent="0.2">
      <c r="A572" s="2" t="s">
        <v>204</v>
      </c>
      <c r="B572" s="2" t="s">
        <v>631</v>
      </c>
      <c r="C572" s="2" t="s">
        <v>1838</v>
      </c>
      <c r="D572" s="2" t="s">
        <v>1839</v>
      </c>
      <c r="E572" s="2" t="str">
        <f t="shared" si="24"/>
        <v>zzzz</v>
      </c>
      <c r="F572" s="2">
        <f>IFERROR(VLOOKUP(C572,'[1]2017'!$C$2:$N$1876,11,FALSE),"")</f>
        <v>711</v>
      </c>
      <c r="G572" s="2">
        <f>IFERROR(VLOOKUP(C572,'[1]2017'!$C$2:$N$1876,12,FALSE),"")</f>
        <v>1531</v>
      </c>
      <c r="H572" s="2">
        <f t="shared" si="25"/>
        <v>0.46440235140431091</v>
      </c>
      <c r="J572" s="12">
        <f t="shared" si="26"/>
        <v>1215</v>
      </c>
      <c r="AC572" s="1">
        <v>363</v>
      </c>
      <c r="AD572" s="1">
        <v>505</v>
      </c>
      <c r="AE572" s="6">
        <v>0.71881188118811878</v>
      </c>
      <c r="AF572" s="1">
        <v>333</v>
      </c>
      <c r="AG572" s="1">
        <v>506</v>
      </c>
      <c r="AH572" s="6">
        <v>0.65810276679841895</v>
      </c>
      <c r="AI572" s="1">
        <v>299</v>
      </c>
      <c r="AJ572" s="1">
        <v>504</v>
      </c>
      <c r="AK572" s="6">
        <v>0.59325396825396826</v>
      </c>
      <c r="AL572" s="1">
        <v>379</v>
      </c>
      <c r="AM572" s="1">
        <v>487</v>
      </c>
      <c r="AN572" s="6">
        <v>0.77823408624229984</v>
      </c>
      <c r="AO572" s="1">
        <v>314</v>
      </c>
      <c r="AP572" s="1">
        <v>489</v>
      </c>
      <c r="AQ572" s="6">
        <v>0.64212678936605316</v>
      </c>
      <c r="AR572" s="1">
        <v>301</v>
      </c>
      <c r="AS572" s="1">
        <v>487</v>
      </c>
      <c r="AT572" s="6">
        <v>0.61806981519507187</v>
      </c>
      <c r="AU572" s="1">
        <v>352</v>
      </c>
      <c r="AV572" s="1">
        <v>493</v>
      </c>
      <c r="AW572" s="6">
        <v>0.71399594320486814</v>
      </c>
      <c r="AX572" s="1">
        <v>332</v>
      </c>
      <c r="AY572" s="1">
        <v>494</v>
      </c>
      <c r="AZ572" s="6">
        <v>0.67206477732793524</v>
      </c>
      <c r="BA572" s="1">
        <v>293</v>
      </c>
      <c r="BB572" s="1">
        <v>491</v>
      </c>
      <c r="BC572" s="6">
        <v>0.59674134419551939</v>
      </c>
      <c r="BD572" s="1">
        <v>1094</v>
      </c>
      <c r="BE572" s="1">
        <v>1485</v>
      </c>
      <c r="BF572" s="6">
        <v>0.73670033670033674</v>
      </c>
      <c r="BG572" s="1">
        <v>979</v>
      </c>
      <c r="BH572" s="1">
        <v>1489</v>
      </c>
      <c r="BI572" s="6">
        <v>0.65748824714573539</v>
      </c>
      <c r="BJ572" s="1">
        <v>893</v>
      </c>
      <c r="BK572" s="1">
        <v>1482</v>
      </c>
      <c r="BL572" s="6">
        <v>0.60256410256410253</v>
      </c>
    </row>
    <row r="573" spans="1:64" x14ac:dyDescent="0.2">
      <c r="A573" s="2" t="s">
        <v>204</v>
      </c>
      <c r="B573" s="2" t="s">
        <v>631</v>
      </c>
      <c r="C573" s="2" t="s">
        <v>1840</v>
      </c>
      <c r="D573" s="2" t="s">
        <v>1841</v>
      </c>
      <c r="E573" s="2" t="str">
        <f t="shared" si="24"/>
        <v>Break-O-Day Elementary School</v>
      </c>
      <c r="F573" s="2">
        <f>IFERROR(VLOOKUP(C573,'[1]2017'!$C$2:$N$1876,11,FALSE),"")</f>
        <v>225</v>
      </c>
      <c r="G573" s="2">
        <f>IFERROR(VLOOKUP(C573,'[1]2017'!$C$2:$N$1876,12,FALSE),"")</f>
        <v>448</v>
      </c>
      <c r="H573" s="2">
        <f t="shared" si="25"/>
        <v>0.5022321428571429</v>
      </c>
      <c r="I573" s="6">
        <v>0.58571428571428574</v>
      </c>
      <c r="J573" s="12">
        <f t="shared" si="26"/>
        <v>506</v>
      </c>
      <c r="K573" s="1">
        <v>50</v>
      </c>
      <c r="L573" s="1">
        <v>74</v>
      </c>
      <c r="M573" s="6">
        <v>0.67567567567567566</v>
      </c>
      <c r="N573" s="1">
        <v>55</v>
      </c>
      <c r="O573" s="1">
        <v>74</v>
      </c>
      <c r="P573" s="6">
        <v>0.7432432432432432</v>
      </c>
      <c r="Q573" s="1">
        <v>42</v>
      </c>
      <c r="R573" s="1">
        <v>74</v>
      </c>
      <c r="S573" s="6">
        <v>0.56756756756756754</v>
      </c>
      <c r="T573" s="1">
        <v>54</v>
      </c>
      <c r="U573" s="1">
        <v>91</v>
      </c>
      <c r="V573" s="6">
        <v>0.59340659340659341</v>
      </c>
      <c r="W573" s="1">
        <v>70</v>
      </c>
      <c r="X573" s="1">
        <v>91</v>
      </c>
      <c r="Y573" s="6">
        <v>0.76923076923076927</v>
      </c>
      <c r="Z573" s="1">
        <v>51</v>
      </c>
      <c r="AA573" s="1">
        <v>91</v>
      </c>
      <c r="AB573" s="6">
        <v>0.56043956043956045</v>
      </c>
      <c r="BD573" s="1">
        <v>163</v>
      </c>
      <c r="BE573" s="1">
        <v>235</v>
      </c>
      <c r="BF573" s="6">
        <v>0.69361702127659575</v>
      </c>
      <c r="BG573" s="1">
        <v>168</v>
      </c>
      <c r="BH573" s="1">
        <v>235</v>
      </c>
      <c r="BI573" s="6">
        <v>0.71489361702127663</v>
      </c>
      <c r="BJ573" s="1">
        <v>134</v>
      </c>
      <c r="BK573" s="1">
        <v>235</v>
      </c>
      <c r="BL573" s="6">
        <v>0.57021276595744685</v>
      </c>
    </row>
    <row r="574" spans="1:64" x14ac:dyDescent="0.2">
      <c r="A574" s="2" t="s">
        <v>204</v>
      </c>
      <c r="B574" s="2" t="s">
        <v>631</v>
      </c>
      <c r="C574" s="2" t="s">
        <v>1842</v>
      </c>
      <c r="D574" s="2" t="s">
        <v>1843</v>
      </c>
      <c r="E574" s="2" t="str">
        <f t="shared" si="24"/>
        <v>Pleasant Crossing Elementary</v>
      </c>
      <c r="F574" s="2">
        <f>IFERROR(VLOOKUP(C574,'[1]2017'!$C$2:$N$1876,11,FALSE),"")</f>
        <v>399</v>
      </c>
      <c r="G574" s="2">
        <f>IFERROR(VLOOKUP(C574,'[1]2017'!$C$2:$N$1876,12,FALSE),"")</f>
        <v>765</v>
      </c>
      <c r="H574" s="2">
        <f t="shared" si="25"/>
        <v>0.52156862745098043</v>
      </c>
      <c r="I574" s="6">
        <v>0.70149253731343286</v>
      </c>
      <c r="J574" s="12">
        <f t="shared" si="26"/>
        <v>257</v>
      </c>
      <c r="K574" s="1">
        <v>86</v>
      </c>
      <c r="L574" s="1">
        <v>125</v>
      </c>
      <c r="M574" s="6">
        <v>0.68799999999999994</v>
      </c>
      <c r="N574" s="1">
        <v>82</v>
      </c>
      <c r="O574" s="1">
        <v>125</v>
      </c>
      <c r="P574" s="6">
        <v>0.65600000000000003</v>
      </c>
      <c r="Q574" s="1">
        <v>72</v>
      </c>
      <c r="R574" s="1">
        <v>125</v>
      </c>
      <c r="S574" s="6">
        <v>0.57599999999999996</v>
      </c>
      <c r="T574" s="1">
        <v>69</v>
      </c>
      <c r="U574" s="1">
        <v>122</v>
      </c>
      <c r="V574" s="6">
        <v>0.56557377049180324</v>
      </c>
      <c r="W574" s="1">
        <v>68</v>
      </c>
      <c r="X574" s="1">
        <v>122</v>
      </c>
      <c r="Y574" s="6">
        <v>0.55737704918032782</v>
      </c>
      <c r="Z574" s="1">
        <v>57</v>
      </c>
      <c r="AA574" s="1">
        <v>122</v>
      </c>
      <c r="AB574" s="6">
        <v>0.46721311475409838</v>
      </c>
      <c r="BD574" s="1">
        <v>260</v>
      </c>
      <c r="BE574" s="1">
        <v>384</v>
      </c>
      <c r="BF574" s="6">
        <v>0.67708333333333337</v>
      </c>
      <c r="BG574" s="1">
        <v>248</v>
      </c>
      <c r="BH574" s="1">
        <v>382</v>
      </c>
      <c r="BI574" s="6">
        <v>0.64921465968586389</v>
      </c>
      <c r="BJ574" s="1">
        <v>223</v>
      </c>
      <c r="BK574" s="1">
        <v>381</v>
      </c>
      <c r="BL574" s="6">
        <v>0.58530183727034124</v>
      </c>
    </row>
    <row r="575" spans="1:64" x14ac:dyDescent="0.2">
      <c r="A575" s="2" t="s">
        <v>205</v>
      </c>
      <c r="B575" s="2" t="s">
        <v>632</v>
      </c>
      <c r="C575" s="2" t="s">
        <v>1844</v>
      </c>
      <c r="D575" s="2" t="s">
        <v>1845</v>
      </c>
      <c r="E575" s="2" t="str">
        <f t="shared" si="24"/>
        <v>Sugar Grove Elementary School</v>
      </c>
      <c r="F575" s="2">
        <f>IFERROR(VLOOKUP(C575,'[1]2017'!$C$2:$N$1876,11,FALSE),"")</f>
        <v>162</v>
      </c>
      <c r="G575" s="2">
        <f>IFERROR(VLOOKUP(C575,'[1]2017'!$C$2:$N$1876,12,FALSE),"")</f>
        <v>782</v>
      </c>
      <c r="H575" s="2">
        <f t="shared" si="25"/>
        <v>0.20716112531969311</v>
      </c>
      <c r="I575" s="6">
        <v>0.72027972027972031</v>
      </c>
      <c r="J575" s="12">
        <f t="shared" si="26"/>
        <v>226</v>
      </c>
      <c r="K575" s="1">
        <v>88</v>
      </c>
      <c r="L575" s="1">
        <v>113</v>
      </c>
      <c r="M575" s="6">
        <v>0.77876106194690264</v>
      </c>
      <c r="N575" s="1">
        <v>89</v>
      </c>
      <c r="O575" s="1">
        <v>113</v>
      </c>
      <c r="P575" s="6">
        <v>0.78761061946902655</v>
      </c>
      <c r="Q575" s="1">
        <v>81</v>
      </c>
      <c r="R575" s="1">
        <v>113</v>
      </c>
      <c r="S575" s="6">
        <v>0.7168141592920354</v>
      </c>
      <c r="T575" s="1">
        <v>87</v>
      </c>
      <c r="U575" s="1">
        <v>105</v>
      </c>
      <c r="V575" s="6">
        <v>0.82857142857142863</v>
      </c>
      <c r="W575" s="1">
        <v>85</v>
      </c>
      <c r="X575" s="1">
        <v>106</v>
      </c>
      <c r="Y575" s="6">
        <v>0.80188679245283023</v>
      </c>
      <c r="Z575" s="1">
        <v>81</v>
      </c>
      <c r="AA575" s="1">
        <v>105</v>
      </c>
      <c r="AB575" s="6">
        <v>0.77142857142857146</v>
      </c>
      <c r="BD575" s="1">
        <v>294</v>
      </c>
      <c r="BE575" s="1">
        <v>361</v>
      </c>
      <c r="BF575" s="6">
        <v>0.81440443213296398</v>
      </c>
      <c r="BG575" s="1">
        <v>285</v>
      </c>
      <c r="BH575" s="1">
        <v>363</v>
      </c>
      <c r="BI575" s="6">
        <v>0.78512396694214881</v>
      </c>
      <c r="BJ575" s="1">
        <v>265</v>
      </c>
      <c r="BK575" s="1">
        <v>361</v>
      </c>
      <c r="BL575" s="6">
        <v>0.73407202216066481</v>
      </c>
    </row>
    <row r="576" spans="1:64" x14ac:dyDescent="0.2">
      <c r="A576" s="2" t="s">
        <v>205</v>
      </c>
      <c r="B576" s="2" t="s">
        <v>632</v>
      </c>
      <c r="C576" s="2" t="s">
        <v>172</v>
      </c>
      <c r="D576" s="2" t="s">
        <v>1846</v>
      </c>
      <c r="E576" s="2" t="str">
        <f t="shared" si="24"/>
        <v>Center Grove Elementary School</v>
      </c>
      <c r="F576" s="2">
        <f>IFERROR(VLOOKUP(C576,'[1]2017'!$C$2:$N$1876,11,FALSE),"")</f>
        <v>91</v>
      </c>
      <c r="G576" s="2">
        <f>IFERROR(VLOOKUP(C576,'[1]2017'!$C$2:$N$1876,12,FALSE),"")</f>
        <v>861</v>
      </c>
      <c r="H576" s="2">
        <f t="shared" si="25"/>
        <v>0.10569105691056911</v>
      </c>
      <c r="I576" s="6">
        <v>0.78947368421052633</v>
      </c>
      <c r="J576" s="12">
        <f t="shared" si="26"/>
        <v>125</v>
      </c>
      <c r="K576" s="1">
        <v>102</v>
      </c>
      <c r="L576" s="1">
        <v>127</v>
      </c>
      <c r="M576" s="6">
        <v>0.80314960629921262</v>
      </c>
      <c r="N576" s="1">
        <v>103</v>
      </c>
      <c r="O576" s="1">
        <v>129</v>
      </c>
      <c r="P576" s="6">
        <v>0.79844961240310075</v>
      </c>
      <c r="Q576" s="1">
        <v>94</v>
      </c>
      <c r="R576" s="1">
        <v>127</v>
      </c>
      <c r="S576" s="6">
        <v>0.74015748031496065</v>
      </c>
      <c r="T576" s="1">
        <v>90</v>
      </c>
      <c r="U576" s="1">
        <v>115</v>
      </c>
      <c r="V576" s="6">
        <v>0.78260869565217395</v>
      </c>
      <c r="W576" s="1">
        <v>96</v>
      </c>
      <c r="X576" s="1">
        <v>115</v>
      </c>
      <c r="Y576" s="6">
        <v>0.83478260869565213</v>
      </c>
      <c r="Z576" s="1">
        <v>86</v>
      </c>
      <c r="AA576" s="1">
        <v>115</v>
      </c>
      <c r="AB576" s="6">
        <v>0.74782608695652175</v>
      </c>
      <c r="BD576" s="1">
        <v>304</v>
      </c>
      <c r="BE576" s="1">
        <v>375</v>
      </c>
      <c r="BF576" s="6">
        <v>0.81066666666666665</v>
      </c>
      <c r="BG576" s="1">
        <v>309</v>
      </c>
      <c r="BH576" s="1">
        <v>380</v>
      </c>
      <c r="BI576" s="6">
        <v>0.81315789473684208</v>
      </c>
      <c r="BJ576" s="1">
        <v>285</v>
      </c>
      <c r="BK576" s="1">
        <v>375</v>
      </c>
      <c r="BL576" s="6">
        <v>0.76</v>
      </c>
    </row>
    <row r="577" spans="1:64" x14ac:dyDescent="0.2">
      <c r="A577" s="2" t="s">
        <v>205</v>
      </c>
      <c r="B577" s="2" t="s">
        <v>632</v>
      </c>
      <c r="C577" s="2" t="s">
        <v>1847</v>
      </c>
      <c r="D577" s="2" t="s">
        <v>1848</v>
      </c>
      <c r="E577" s="2" t="str">
        <f t="shared" si="24"/>
        <v>Maple Grove Elementary School</v>
      </c>
      <c r="F577" s="2">
        <f>IFERROR(VLOOKUP(C577,'[1]2017'!$C$2:$N$1876,11,FALSE),"")</f>
        <v>156</v>
      </c>
      <c r="G577" s="2">
        <f>IFERROR(VLOOKUP(C577,'[1]2017'!$C$2:$N$1876,12,FALSE),"")</f>
        <v>775</v>
      </c>
      <c r="H577" s="2">
        <f t="shared" si="25"/>
        <v>0.20129032258064516</v>
      </c>
      <c r="I577" s="6">
        <v>0.71698113207547165</v>
      </c>
      <c r="J577" s="12">
        <f t="shared" si="26"/>
        <v>229</v>
      </c>
      <c r="K577" s="1">
        <v>121</v>
      </c>
      <c r="L577" s="1">
        <v>141</v>
      </c>
      <c r="M577" s="6">
        <v>0.85815602836879434</v>
      </c>
      <c r="N577" s="1">
        <v>124</v>
      </c>
      <c r="O577" s="1">
        <v>141</v>
      </c>
      <c r="P577" s="6">
        <v>0.87943262411347523</v>
      </c>
      <c r="Q577" s="1">
        <v>115</v>
      </c>
      <c r="R577" s="1">
        <v>141</v>
      </c>
      <c r="S577" s="6">
        <v>0.81560283687943258</v>
      </c>
      <c r="T577" s="1">
        <v>117</v>
      </c>
      <c r="U577" s="1">
        <v>143</v>
      </c>
      <c r="V577" s="6">
        <v>0.81818181818181823</v>
      </c>
      <c r="W577" s="1">
        <v>116</v>
      </c>
      <c r="X577" s="1">
        <v>143</v>
      </c>
      <c r="Y577" s="6">
        <v>0.81118881118881114</v>
      </c>
      <c r="Z577" s="1">
        <v>108</v>
      </c>
      <c r="AA577" s="1">
        <v>143</v>
      </c>
      <c r="AB577" s="6">
        <v>0.75524475524475521</v>
      </c>
      <c r="BD577" s="1">
        <v>325</v>
      </c>
      <c r="BE577" s="1">
        <v>390</v>
      </c>
      <c r="BF577" s="6">
        <v>0.83333333333333337</v>
      </c>
      <c r="BG577" s="1">
        <v>318</v>
      </c>
      <c r="BH577" s="1">
        <v>390</v>
      </c>
      <c r="BI577" s="6">
        <v>0.81538461538461537</v>
      </c>
      <c r="BJ577" s="1">
        <v>299</v>
      </c>
      <c r="BK577" s="1">
        <v>390</v>
      </c>
      <c r="BL577" s="6">
        <v>0.76666666666666672</v>
      </c>
    </row>
    <row r="578" spans="1:64" x14ac:dyDescent="0.2">
      <c r="A578" s="2" t="s">
        <v>205</v>
      </c>
      <c r="B578" s="2" t="s">
        <v>632</v>
      </c>
      <c r="C578" s="2" t="s">
        <v>1849</v>
      </c>
      <c r="D578" s="2" t="s">
        <v>1850</v>
      </c>
      <c r="E578" s="2" t="str">
        <f t="shared" si="24"/>
        <v>North Grove Elementary School</v>
      </c>
      <c r="F578" s="2">
        <f>IFERROR(VLOOKUP(C578,'[1]2017'!$C$2:$N$1876,11,FALSE),"")</f>
        <v>265</v>
      </c>
      <c r="G578" s="2">
        <f>IFERROR(VLOOKUP(C578,'[1]2017'!$C$2:$N$1876,12,FALSE),"")</f>
        <v>683</v>
      </c>
      <c r="H578" s="2">
        <f t="shared" si="25"/>
        <v>0.38799414348462663</v>
      </c>
      <c r="I578" s="6">
        <v>0.64912280701754388</v>
      </c>
      <c r="J578" s="12">
        <f t="shared" si="26"/>
        <v>363</v>
      </c>
      <c r="K578" s="1">
        <v>77</v>
      </c>
      <c r="L578" s="1">
        <v>121</v>
      </c>
      <c r="M578" s="6">
        <v>0.63636363636363635</v>
      </c>
      <c r="N578" s="1">
        <v>82</v>
      </c>
      <c r="O578" s="1">
        <v>122</v>
      </c>
      <c r="P578" s="6">
        <v>0.67213114754098358</v>
      </c>
      <c r="Q578" s="1">
        <v>71</v>
      </c>
      <c r="R578" s="1">
        <v>121</v>
      </c>
      <c r="S578" s="6">
        <v>0.58677685950413228</v>
      </c>
      <c r="T578" s="1">
        <v>92</v>
      </c>
      <c r="U578" s="1">
        <v>127</v>
      </c>
      <c r="V578" s="6">
        <v>0.72440944881889768</v>
      </c>
      <c r="W578" s="1">
        <v>87</v>
      </c>
      <c r="X578" s="1">
        <v>128</v>
      </c>
      <c r="Y578" s="6">
        <v>0.6796875</v>
      </c>
      <c r="Z578" s="1">
        <v>78</v>
      </c>
      <c r="AA578" s="1">
        <v>126</v>
      </c>
      <c r="AB578" s="6">
        <v>0.61904761904761907</v>
      </c>
      <c r="BD578" s="1">
        <v>259</v>
      </c>
      <c r="BE578" s="1">
        <v>362</v>
      </c>
      <c r="BF578" s="6">
        <v>0.71546961325966851</v>
      </c>
      <c r="BG578" s="1">
        <v>249</v>
      </c>
      <c r="BH578" s="1">
        <v>366</v>
      </c>
      <c r="BI578" s="6">
        <v>0.68032786885245899</v>
      </c>
      <c r="BJ578" s="1">
        <v>223</v>
      </c>
      <c r="BK578" s="1">
        <v>361</v>
      </c>
      <c r="BL578" s="6">
        <v>0.61772853185595566</v>
      </c>
    </row>
    <row r="579" spans="1:64" hidden="1" x14ac:dyDescent="0.2">
      <c r="A579" s="2" t="s">
        <v>205</v>
      </c>
      <c r="B579" s="2" t="s">
        <v>632</v>
      </c>
      <c r="C579" s="2" t="s">
        <v>1851</v>
      </c>
      <c r="D579" s="2" t="s">
        <v>1852</v>
      </c>
      <c r="E579" s="2" t="str">
        <f t="shared" si="24"/>
        <v>zzzz</v>
      </c>
      <c r="F579" s="2">
        <f>IFERROR(VLOOKUP(C579,'[1]2017'!$C$2:$N$1876,11,FALSE),"")</f>
        <v>141</v>
      </c>
      <c r="G579" s="2">
        <f>IFERROR(VLOOKUP(C579,'[1]2017'!$C$2:$N$1876,12,FALSE),"")</f>
        <v>852</v>
      </c>
      <c r="H579" s="2">
        <f t="shared" si="25"/>
        <v>0.16549295774647887</v>
      </c>
      <c r="J579" s="12">
        <f t="shared" si="26"/>
        <v>1215</v>
      </c>
      <c r="AC579" s="1">
        <v>215</v>
      </c>
      <c r="AD579" s="1">
        <v>267</v>
      </c>
      <c r="AE579" s="6">
        <v>0.80524344569288386</v>
      </c>
      <c r="AF579" s="1">
        <v>211</v>
      </c>
      <c r="AG579" s="1">
        <v>271</v>
      </c>
      <c r="AH579" s="6">
        <v>0.77859778597785978</v>
      </c>
      <c r="AI579" s="1">
        <v>192</v>
      </c>
      <c r="AJ579" s="1">
        <v>267</v>
      </c>
      <c r="AK579" s="6">
        <v>0.7191011235955056</v>
      </c>
      <c r="AL579" s="1">
        <v>203</v>
      </c>
      <c r="AM579" s="1">
        <v>253</v>
      </c>
      <c r="AN579" s="6">
        <v>0.80237154150197632</v>
      </c>
      <c r="AO579" s="1">
        <v>190</v>
      </c>
      <c r="AP579" s="1">
        <v>253</v>
      </c>
      <c r="AQ579" s="6">
        <v>0.75098814229249011</v>
      </c>
      <c r="AR579" s="1">
        <v>176</v>
      </c>
      <c r="AS579" s="1">
        <v>253</v>
      </c>
      <c r="AT579" s="6">
        <v>0.69565217391304346</v>
      </c>
      <c r="AU579" s="1">
        <v>250</v>
      </c>
      <c r="AV579" s="1">
        <v>296</v>
      </c>
      <c r="AW579" s="6">
        <v>0.84459459459459463</v>
      </c>
      <c r="AX579" s="1">
        <v>250</v>
      </c>
      <c r="AY579" s="1">
        <v>286</v>
      </c>
      <c r="AZ579" s="6">
        <v>0.87412587412587417</v>
      </c>
      <c r="BA579" s="1">
        <v>229</v>
      </c>
      <c r="BB579" s="1">
        <v>284</v>
      </c>
      <c r="BC579" s="6">
        <v>0.80633802816901412</v>
      </c>
      <c r="BD579" s="1">
        <v>668</v>
      </c>
      <c r="BE579" s="1">
        <v>816</v>
      </c>
      <c r="BF579" s="6">
        <v>0.81862745098039214</v>
      </c>
      <c r="BG579" s="1">
        <v>651</v>
      </c>
      <c r="BH579" s="1">
        <v>810</v>
      </c>
      <c r="BI579" s="6">
        <v>0.8037037037037037</v>
      </c>
      <c r="BJ579" s="1">
        <v>597</v>
      </c>
      <c r="BK579" s="1">
        <v>804</v>
      </c>
      <c r="BL579" s="6">
        <v>0.7425373134328358</v>
      </c>
    </row>
    <row r="580" spans="1:64" hidden="1" x14ac:dyDescent="0.2">
      <c r="A580" s="2" t="s">
        <v>205</v>
      </c>
      <c r="B580" s="2" t="s">
        <v>632</v>
      </c>
      <c r="C580" s="2" t="s">
        <v>1853</v>
      </c>
      <c r="D580" s="2" t="s">
        <v>1854</v>
      </c>
      <c r="E580" s="2" t="str">
        <f t="shared" ref="E580:E643" si="27">IFERROR(IF(SEARCH("Elementary",D580,1)&gt;0,D580,"zzz"),"zzzz")</f>
        <v>zzzz</v>
      </c>
      <c r="F580" s="2">
        <f>IFERROR(VLOOKUP(C580,'[1]2017'!$C$2:$N$1876,11,FALSE),"")</f>
        <v>230</v>
      </c>
      <c r="G580" s="2">
        <f>IFERROR(VLOOKUP(C580,'[1]2017'!$C$2:$N$1876,12,FALSE),"")</f>
        <v>1037</v>
      </c>
      <c r="H580" s="2">
        <f t="shared" si="25"/>
        <v>0.22179363548698167</v>
      </c>
      <c r="J580" s="12">
        <f t="shared" si="26"/>
        <v>1215</v>
      </c>
      <c r="AC580" s="1">
        <v>283</v>
      </c>
      <c r="AD580" s="1">
        <v>357</v>
      </c>
      <c r="AE580" s="6">
        <v>0.79271708683473385</v>
      </c>
      <c r="AF580" s="1">
        <v>270</v>
      </c>
      <c r="AG580" s="1">
        <v>358</v>
      </c>
      <c r="AH580" s="6">
        <v>0.75418994413407825</v>
      </c>
      <c r="AI580" s="1">
        <v>247</v>
      </c>
      <c r="AJ580" s="1">
        <v>357</v>
      </c>
      <c r="AK580" s="6">
        <v>0.6918767507002801</v>
      </c>
      <c r="AL580" s="1">
        <v>253</v>
      </c>
      <c r="AM580" s="1">
        <v>335</v>
      </c>
      <c r="AN580" s="6">
        <v>0.75522388059701495</v>
      </c>
      <c r="AO580" s="1">
        <v>218</v>
      </c>
      <c r="AP580" s="1">
        <v>335</v>
      </c>
      <c r="AQ580" s="6">
        <v>0.65074626865671636</v>
      </c>
      <c r="AR580" s="1">
        <v>204</v>
      </c>
      <c r="AS580" s="1">
        <v>335</v>
      </c>
      <c r="AT580" s="6">
        <v>0.60895522388059697</v>
      </c>
      <c r="AU580" s="1">
        <v>226</v>
      </c>
      <c r="AV580" s="1">
        <v>303</v>
      </c>
      <c r="AW580" s="6">
        <v>0.74587458745874591</v>
      </c>
      <c r="AX580" s="1">
        <v>205</v>
      </c>
      <c r="AY580" s="1">
        <v>303</v>
      </c>
      <c r="AZ580" s="6">
        <v>0.67656765676567654</v>
      </c>
      <c r="BA580" s="1">
        <v>191</v>
      </c>
      <c r="BB580" s="1">
        <v>303</v>
      </c>
      <c r="BC580" s="6">
        <v>0.63036303630363033</v>
      </c>
      <c r="BD580" s="1">
        <v>762</v>
      </c>
      <c r="BE580" s="1">
        <v>995</v>
      </c>
      <c r="BF580" s="6">
        <v>0.76582914572864325</v>
      </c>
      <c r="BG580" s="1">
        <v>693</v>
      </c>
      <c r="BH580" s="1">
        <v>996</v>
      </c>
      <c r="BI580" s="6">
        <v>0.69578313253012047</v>
      </c>
      <c r="BJ580" s="1">
        <v>642</v>
      </c>
      <c r="BK580" s="1">
        <v>995</v>
      </c>
      <c r="BL580" s="6">
        <v>0.64522613065326628</v>
      </c>
    </row>
    <row r="581" spans="1:64" x14ac:dyDescent="0.2">
      <c r="A581" s="2" t="s">
        <v>205</v>
      </c>
      <c r="B581" s="2" t="s">
        <v>632</v>
      </c>
      <c r="C581" s="2" t="s">
        <v>1855</v>
      </c>
      <c r="D581" s="2" t="s">
        <v>1856</v>
      </c>
      <c r="E581" s="2" t="str">
        <f t="shared" si="27"/>
        <v>Pleasant Grove Elementary School</v>
      </c>
      <c r="F581" s="2">
        <f>IFERROR(VLOOKUP(C581,'[1]2017'!$C$2:$N$1876,11,FALSE),"")</f>
        <v>117</v>
      </c>
      <c r="G581" s="2">
        <f>IFERROR(VLOOKUP(C581,'[1]2017'!$C$2:$N$1876,12,FALSE),"")</f>
        <v>690</v>
      </c>
      <c r="H581" s="2">
        <f t="shared" ref="H581:H644" si="28">IFERROR(F581/G581,"")</f>
        <v>0.16956521739130434</v>
      </c>
      <c r="I581" s="6">
        <v>0.8110236220472441</v>
      </c>
      <c r="J581" s="12">
        <f t="shared" ref="J581:J644" si="29">RANK(I581,$I$4:$I$1705,0)</f>
        <v>102</v>
      </c>
      <c r="K581" s="1">
        <v>100</v>
      </c>
      <c r="L581" s="1">
        <v>133</v>
      </c>
      <c r="M581" s="6">
        <v>0.75187969924812026</v>
      </c>
      <c r="N581" s="1">
        <v>102</v>
      </c>
      <c r="O581" s="1">
        <v>133</v>
      </c>
      <c r="P581" s="6">
        <v>0.76691729323308266</v>
      </c>
      <c r="Q581" s="1">
        <v>93</v>
      </c>
      <c r="R581" s="1">
        <v>133</v>
      </c>
      <c r="S581" s="6">
        <v>0.6992481203007519</v>
      </c>
      <c r="T581" s="1">
        <v>75</v>
      </c>
      <c r="U581" s="1">
        <v>93</v>
      </c>
      <c r="V581" s="6">
        <v>0.80645161290322576</v>
      </c>
      <c r="W581" s="1">
        <v>77</v>
      </c>
      <c r="X581" s="1">
        <v>93</v>
      </c>
      <c r="Y581" s="6">
        <v>0.82795698924731187</v>
      </c>
      <c r="Z581" s="1">
        <v>73</v>
      </c>
      <c r="AA581" s="1">
        <v>93</v>
      </c>
      <c r="AB581" s="6">
        <v>0.78494623655913975</v>
      </c>
      <c r="BD581" s="1">
        <v>287</v>
      </c>
      <c r="BE581" s="1">
        <v>353</v>
      </c>
      <c r="BF581" s="6">
        <v>0.81303116147308785</v>
      </c>
      <c r="BG581" s="1">
        <v>291</v>
      </c>
      <c r="BH581" s="1">
        <v>353</v>
      </c>
      <c r="BI581" s="6">
        <v>0.82436260623229463</v>
      </c>
      <c r="BJ581" s="1">
        <v>269</v>
      </c>
      <c r="BK581" s="1">
        <v>353</v>
      </c>
      <c r="BL581" s="6">
        <v>0.76203966005665724</v>
      </c>
    </row>
    <row r="582" spans="1:64" hidden="1" x14ac:dyDescent="0.2">
      <c r="A582" s="2" t="s">
        <v>206</v>
      </c>
      <c r="B582" s="2" t="s">
        <v>633</v>
      </c>
      <c r="C582" s="2" t="s">
        <v>1857</v>
      </c>
      <c r="D582" s="2" t="s">
        <v>1858</v>
      </c>
      <c r="E582" s="2" t="str">
        <f t="shared" si="27"/>
        <v>zzzz</v>
      </c>
      <c r="F582" s="2">
        <f>IFERROR(VLOOKUP(C582,'[1]2017'!$C$2:$N$1876,11,FALSE),"")</f>
        <v>138</v>
      </c>
      <c r="G582" s="2">
        <f>IFERROR(VLOOKUP(C582,'[1]2017'!$C$2:$N$1876,12,FALSE),"")</f>
        <v>205</v>
      </c>
      <c r="H582" s="2">
        <f t="shared" si="28"/>
        <v>0.67317073170731712</v>
      </c>
      <c r="J582" s="12">
        <f t="shared" si="29"/>
        <v>1215</v>
      </c>
      <c r="AC582" s="1">
        <v>48</v>
      </c>
      <c r="AD582" s="1">
        <v>69</v>
      </c>
      <c r="AE582" s="6">
        <v>0.69565217391304346</v>
      </c>
      <c r="AF582" s="1">
        <v>35</v>
      </c>
      <c r="AG582" s="1">
        <v>70</v>
      </c>
      <c r="AH582" s="6">
        <v>0.5</v>
      </c>
      <c r="AI582" s="1">
        <v>34</v>
      </c>
      <c r="AJ582" s="1">
        <v>69</v>
      </c>
      <c r="AK582" s="6">
        <v>0.49275362318840582</v>
      </c>
      <c r="AL582" s="1">
        <v>25</v>
      </c>
      <c r="AM582" s="1">
        <v>56</v>
      </c>
      <c r="AN582" s="6">
        <v>0.44642857142857145</v>
      </c>
      <c r="AO582" s="1">
        <v>24</v>
      </c>
      <c r="AP582" s="1">
        <v>56</v>
      </c>
      <c r="AQ582" s="6">
        <v>0.42857142857142855</v>
      </c>
      <c r="AR582" s="1">
        <v>18</v>
      </c>
      <c r="AS582" s="1">
        <v>56</v>
      </c>
      <c r="AT582" s="6">
        <v>0.32142857142857145</v>
      </c>
      <c r="AU582" s="1">
        <v>42</v>
      </c>
      <c r="AV582" s="1">
        <v>67</v>
      </c>
      <c r="AW582" s="6">
        <v>0.62686567164179108</v>
      </c>
      <c r="AX582" s="1">
        <v>36</v>
      </c>
      <c r="AY582" s="1">
        <v>67</v>
      </c>
      <c r="AZ582" s="6">
        <v>0.53731343283582089</v>
      </c>
      <c r="BA582" s="1">
        <v>33</v>
      </c>
      <c r="BB582" s="1">
        <v>67</v>
      </c>
      <c r="BC582" s="6">
        <v>0.4925373134328358</v>
      </c>
      <c r="BD582" s="1">
        <v>115</v>
      </c>
      <c r="BE582" s="1">
        <v>192</v>
      </c>
      <c r="BF582" s="6">
        <v>0.59895833333333337</v>
      </c>
      <c r="BG582" s="1">
        <v>95</v>
      </c>
      <c r="BH582" s="1">
        <v>193</v>
      </c>
      <c r="BI582" s="6">
        <v>0.49222797927461137</v>
      </c>
      <c r="BJ582" s="1">
        <v>85</v>
      </c>
      <c r="BK582" s="1">
        <v>192</v>
      </c>
      <c r="BL582" s="6">
        <v>0.44270833333333331</v>
      </c>
    </row>
    <row r="583" spans="1:64" x14ac:dyDescent="0.2">
      <c r="A583" s="2" t="s">
        <v>206</v>
      </c>
      <c r="B583" s="2" t="s">
        <v>633</v>
      </c>
      <c r="C583" s="2" t="s">
        <v>1859</v>
      </c>
      <c r="D583" s="2" t="s">
        <v>1057</v>
      </c>
      <c r="E583" s="2" t="str">
        <f t="shared" si="27"/>
        <v>East Side Elementary School</v>
      </c>
      <c r="F583" s="2">
        <f>IFERROR(VLOOKUP(C583,'[1]2017'!$C$2:$N$1876,11,FALSE),"")</f>
        <v>299</v>
      </c>
      <c r="G583" s="2">
        <f>IFERROR(VLOOKUP(C583,'[1]2017'!$C$2:$N$1876,12,FALSE),"")</f>
        <v>437</v>
      </c>
      <c r="H583" s="2">
        <f t="shared" si="28"/>
        <v>0.68421052631578949</v>
      </c>
      <c r="I583" s="6">
        <v>0.57333333333333336</v>
      </c>
      <c r="J583" s="12">
        <f t="shared" si="29"/>
        <v>538</v>
      </c>
      <c r="K583" s="1">
        <v>49</v>
      </c>
      <c r="L583" s="1">
        <v>62</v>
      </c>
      <c r="M583" s="6">
        <v>0.79032258064516125</v>
      </c>
      <c r="N583" s="1">
        <v>42</v>
      </c>
      <c r="O583" s="1">
        <v>62</v>
      </c>
      <c r="P583" s="6">
        <v>0.67741935483870963</v>
      </c>
      <c r="Q583" s="1">
        <v>38</v>
      </c>
      <c r="R583" s="1">
        <v>62</v>
      </c>
      <c r="S583" s="6">
        <v>0.61290322580645162</v>
      </c>
      <c r="T583" s="1">
        <v>42</v>
      </c>
      <c r="U583" s="1">
        <v>58</v>
      </c>
      <c r="V583" s="6">
        <v>0.72413793103448276</v>
      </c>
      <c r="W583" s="1">
        <v>52</v>
      </c>
      <c r="X583" s="1">
        <v>58</v>
      </c>
      <c r="Y583" s="6">
        <v>0.89655172413793105</v>
      </c>
      <c r="Z583" s="1">
        <v>41</v>
      </c>
      <c r="AA583" s="1">
        <v>58</v>
      </c>
      <c r="AB583" s="6">
        <v>0.7068965517241379</v>
      </c>
      <c r="BD583" s="1">
        <v>150</v>
      </c>
      <c r="BE583" s="1">
        <v>195</v>
      </c>
      <c r="BF583" s="6">
        <v>0.76923076923076927</v>
      </c>
      <c r="BG583" s="1">
        <v>140</v>
      </c>
      <c r="BH583" s="1">
        <v>195</v>
      </c>
      <c r="BI583" s="6">
        <v>0.71794871794871795</v>
      </c>
      <c r="BJ583" s="1">
        <v>122</v>
      </c>
      <c r="BK583" s="1">
        <v>195</v>
      </c>
      <c r="BL583" s="6">
        <v>0.62564102564102564</v>
      </c>
    </row>
    <row r="584" spans="1:64" x14ac:dyDescent="0.2">
      <c r="A584" s="2" t="s">
        <v>207</v>
      </c>
      <c r="B584" s="2" t="s">
        <v>208</v>
      </c>
      <c r="C584" s="2" t="s">
        <v>1860</v>
      </c>
      <c r="D584" s="2" t="s">
        <v>1861</v>
      </c>
      <c r="E584" s="2" t="str">
        <f t="shared" si="27"/>
        <v>Needham Elementary School</v>
      </c>
      <c r="F584" s="2">
        <f>IFERROR(VLOOKUP(C584,'[1]2017'!$C$2:$N$1876,11,FALSE),"")</f>
        <v>190</v>
      </c>
      <c r="G584" s="2">
        <f>IFERROR(VLOOKUP(C584,'[1]2017'!$C$2:$N$1876,12,FALSE),"")</f>
        <v>405</v>
      </c>
      <c r="H584" s="2">
        <f t="shared" si="28"/>
        <v>0.46913580246913578</v>
      </c>
      <c r="I584" s="6">
        <v>0.51219512195121952</v>
      </c>
      <c r="J584" s="12">
        <f t="shared" si="29"/>
        <v>671</v>
      </c>
      <c r="K584" s="1">
        <v>54</v>
      </c>
      <c r="L584" s="1">
        <v>80</v>
      </c>
      <c r="M584" s="6">
        <v>0.67500000000000004</v>
      </c>
      <c r="N584" s="1">
        <v>49</v>
      </c>
      <c r="O584" s="1">
        <v>80</v>
      </c>
      <c r="P584" s="6">
        <v>0.61250000000000004</v>
      </c>
      <c r="Q584" s="1">
        <v>41</v>
      </c>
      <c r="R584" s="1">
        <v>80</v>
      </c>
      <c r="S584" s="6">
        <v>0.51249999999999996</v>
      </c>
      <c r="BD584" s="1">
        <v>112</v>
      </c>
      <c r="BE584" s="1">
        <v>163</v>
      </c>
      <c r="BF584" s="6">
        <v>0.68711656441717794</v>
      </c>
      <c r="BG584" s="1">
        <v>98</v>
      </c>
      <c r="BH584" s="1">
        <v>164</v>
      </c>
      <c r="BI584" s="6">
        <v>0.59756097560975607</v>
      </c>
      <c r="BJ584" s="1">
        <v>83</v>
      </c>
      <c r="BK584" s="1">
        <v>162</v>
      </c>
      <c r="BL584" s="6">
        <v>0.51234567901234573</v>
      </c>
    </row>
    <row r="585" spans="1:64" x14ac:dyDescent="0.2">
      <c r="A585" s="2" t="s">
        <v>207</v>
      </c>
      <c r="B585" s="2" t="s">
        <v>208</v>
      </c>
      <c r="C585" s="2" t="s">
        <v>1862</v>
      </c>
      <c r="D585" s="2" t="s">
        <v>944</v>
      </c>
      <c r="E585" s="2" t="str">
        <f t="shared" si="27"/>
        <v>Union Elementary School</v>
      </c>
      <c r="F585" s="2">
        <f>IFERROR(VLOOKUP(C585,'[1]2017'!$C$2:$N$1876,11,FALSE),"")</f>
        <v>52</v>
      </c>
      <c r="G585" s="2">
        <f>IFERROR(VLOOKUP(C585,'[1]2017'!$C$2:$N$1876,12,FALSE),"")</f>
        <v>156</v>
      </c>
      <c r="H585" s="2">
        <f t="shared" si="28"/>
        <v>0.33333333333333331</v>
      </c>
      <c r="I585" s="6">
        <v>0.46875</v>
      </c>
      <c r="J585" s="12">
        <f t="shared" si="29"/>
        <v>779</v>
      </c>
      <c r="K585" s="1">
        <v>27</v>
      </c>
      <c r="L585" s="1">
        <v>30</v>
      </c>
      <c r="M585" s="6">
        <v>0.9</v>
      </c>
      <c r="N585" s="1">
        <v>24</v>
      </c>
      <c r="O585" s="1">
        <v>30</v>
      </c>
      <c r="P585" s="6">
        <v>0.8</v>
      </c>
      <c r="Q585" s="1">
        <v>23</v>
      </c>
      <c r="R585" s="1">
        <v>30</v>
      </c>
      <c r="S585" s="6">
        <v>0.76666666666666672</v>
      </c>
      <c r="BD585" s="1">
        <v>46</v>
      </c>
      <c r="BE585" s="1">
        <v>62</v>
      </c>
      <c r="BF585" s="6">
        <v>0.74193548387096775</v>
      </c>
      <c r="BG585" s="1">
        <v>43</v>
      </c>
      <c r="BH585" s="1">
        <v>62</v>
      </c>
      <c r="BI585" s="6">
        <v>0.69354838709677424</v>
      </c>
      <c r="BJ585" s="1">
        <v>38</v>
      </c>
      <c r="BK585" s="1">
        <v>62</v>
      </c>
      <c r="BL585" s="6">
        <v>0.61290322580645162</v>
      </c>
    </row>
    <row r="586" spans="1:64" hidden="1" x14ac:dyDescent="0.2">
      <c r="A586" s="2" t="s">
        <v>207</v>
      </c>
      <c r="B586" s="2" t="s">
        <v>208</v>
      </c>
      <c r="C586" s="2" t="s">
        <v>1863</v>
      </c>
      <c r="D586" s="2" t="s">
        <v>1864</v>
      </c>
      <c r="E586" s="2" t="str">
        <f t="shared" si="27"/>
        <v>zzzz</v>
      </c>
      <c r="F586" s="2">
        <f>IFERROR(VLOOKUP(C586,'[1]2017'!$C$2:$N$1876,11,FALSE),"")</f>
        <v>327</v>
      </c>
      <c r="G586" s="2">
        <f>IFERROR(VLOOKUP(C586,'[1]2017'!$C$2:$N$1876,12,FALSE),"")</f>
        <v>779</v>
      </c>
      <c r="H586" s="2">
        <f t="shared" si="28"/>
        <v>0.41976893453145059</v>
      </c>
      <c r="J586" s="12">
        <f t="shared" si="29"/>
        <v>1215</v>
      </c>
      <c r="AL586" s="1">
        <v>249</v>
      </c>
      <c r="AM586" s="1">
        <v>372</v>
      </c>
      <c r="AN586" s="6">
        <v>0.66935483870967738</v>
      </c>
      <c r="AO586" s="1">
        <v>168</v>
      </c>
      <c r="AP586" s="1">
        <v>373</v>
      </c>
      <c r="AQ586" s="6">
        <v>0.45040214477211798</v>
      </c>
      <c r="AR586" s="1">
        <v>151</v>
      </c>
      <c r="AS586" s="1">
        <v>372</v>
      </c>
      <c r="AT586" s="6">
        <v>0.40591397849462363</v>
      </c>
      <c r="AU586" s="1">
        <v>202</v>
      </c>
      <c r="AV586" s="1">
        <v>373</v>
      </c>
      <c r="AW586" s="6">
        <v>0.54155495978552282</v>
      </c>
      <c r="AX586" s="1">
        <v>180</v>
      </c>
      <c r="AY586" s="1">
        <v>375</v>
      </c>
      <c r="AZ586" s="6">
        <v>0.48</v>
      </c>
      <c r="BA586" s="1">
        <v>149</v>
      </c>
      <c r="BB586" s="1">
        <v>373</v>
      </c>
      <c r="BC586" s="6">
        <v>0.39946380697050937</v>
      </c>
      <c r="BD586" s="1">
        <v>451</v>
      </c>
      <c r="BE586" s="1">
        <v>745</v>
      </c>
      <c r="BF586" s="6">
        <v>0.60536912751677852</v>
      </c>
      <c r="BG586" s="1">
        <v>348</v>
      </c>
      <c r="BH586" s="1">
        <v>748</v>
      </c>
      <c r="BI586" s="6">
        <v>0.46524064171122997</v>
      </c>
      <c r="BJ586" s="1">
        <v>300</v>
      </c>
      <c r="BK586" s="1">
        <v>745</v>
      </c>
      <c r="BL586" s="6">
        <v>0.40268456375838924</v>
      </c>
    </row>
    <row r="587" spans="1:64" hidden="1" x14ac:dyDescent="0.2">
      <c r="A587" s="2" t="s">
        <v>207</v>
      </c>
      <c r="B587" s="2" t="s">
        <v>208</v>
      </c>
      <c r="C587" s="2" t="s">
        <v>1865</v>
      </c>
      <c r="D587" s="2" t="s">
        <v>1866</v>
      </c>
      <c r="E587" s="2" t="str">
        <f t="shared" si="27"/>
        <v>zzzz</v>
      </c>
      <c r="F587" s="2">
        <f>IFERROR(VLOOKUP(C587,'[1]2017'!$C$2:$N$1876,11,FALSE),"")</f>
        <v>325</v>
      </c>
      <c r="G587" s="2">
        <f>IFERROR(VLOOKUP(C587,'[1]2017'!$C$2:$N$1876,12,FALSE),"")</f>
        <v>783</v>
      </c>
      <c r="H587" s="2">
        <f t="shared" si="28"/>
        <v>0.41507024265644954</v>
      </c>
      <c r="J587" s="12">
        <f t="shared" si="29"/>
        <v>1215</v>
      </c>
      <c r="T587" s="1">
        <v>266</v>
      </c>
      <c r="U587" s="1">
        <v>384</v>
      </c>
      <c r="V587" s="6">
        <v>0.69270833333333337</v>
      </c>
      <c r="W587" s="1">
        <v>258</v>
      </c>
      <c r="X587" s="1">
        <v>382</v>
      </c>
      <c r="Y587" s="6">
        <v>0.67539267015706805</v>
      </c>
      <c r="Z587" s="1">
        <v>229</v>
      </c>
      <c r="AA587" s="1">
        <v>382</v>
      </c>
      <c r="AB587" s="6">
        <v>0.59947643979057597</v>
      </c>
      <c r="AC587" s="1">
        <v>252</v>
      </c>
      <c r="AD587" s="1">
        <v>368</v>
      </c>
      <c r="AE587" s="6">
        <v>0.68478260869565222</v>
      </c>
      <c r="AF587" s="1">
        <v>234</v>
      </c>
      <c r="AG587" s="1">
        <v>367</v>
      </c>
      <c r="AH587" s="6">
        <v>0.63760217983651224</v>
      </c>
      <c r="AI587" s="1">
        <v>206</v>
      </c>
      <c r="AJ587" s="1">
        <v>367</v>
      </c>
      <c r="AK587" s="6">
        <v>0.56130790190735691</v>
      </c>
      <c r="BD587" s="1">
        <v>518</v>
      </c>
      <c r="BE587" s="1">
        <v>752</v>
      </c>
      <c r="BF587" s="6">
        <v>0.68882978723404253</v>
      </c>
      <c r="BG587" s="1">
        <v>492</v>
      </c>
      <c r="BH587" s="1">
        <v>749</v>
      </c>
      <c r="BI587" s="6">
        <v>0.6568758344459279</v>
      </c>
      <c r="BJ587" s="1">
        <v>435</v>
      </c>
      <c r="BK587" s="1">
        <v>749</v>
      </c>
      <c r="BL587" s="6">
        <v>0.58077436582109476</v>
      </c>
    </row>
    <row r="588" spans="1:64" x14ac:dyDescent="0.2">
      <c r="A588" s="2" t="s">
        <v>207</v>
      </c>
      <c r="B588" s="2" t="s">
        <v>208</v>
      </c>
      <c r="C588" s="2" t="s">
        <v>1867</v>
      </c>
      <c r="D588" s="2" t="s">
        <v>1868</v>
      </c>
      <c r="E588" s="2" t="str">
        <f t="shared" si="27"/>
        <v>Northwood Elementary School</v>
      </c>
      <c r="F588" s="2">
        <f>IFERROR(VLOOKUP(C588,'[1]2017'!$C$2:$N$1876,11,FALSE),"")</f>
        <v>246</v>
      </c>
      <c r="G588" s="2">
        <f>IFERROR(VLOOKUP(C588,'[1]2017'!$C$2:$N$1876,12,FALSE),"")</f>
        <v>476</v>
      </c>
      <c r="H588" s="2">
        <f t="shared" si="28"/>
        <v>0.51680672268907568</v>
      </c>
      <c r="I588" s="6">
        <v>0.54838709677419351</v>
      </c>
      <c r="J588" s="12">
        <f t="shared" si="29"/>
        <v>596</v>
      </c>
      <c r="K588" s="1">
        <v>56</v>
      </c>
      <c r="L588" s="1">
        <v>93</v>
      </c>
      <c r="M588" s="6">
        <v>0.60215053763440862</v>
      </c>
      <c r="N588" s="1">
        <v>61</v>
      </c>
      <c r="O588" s="1">
        <v>93</v>
      </c>
      <c r="P588" s="6">
        <v>0.65591397849462363</v>
      </c>
      <c r="Q588" s="1">
        <v>48</v>
      </c>
      <c r="R588" s="1">
        <v>93</v>
      </c>
      <c r="S588" s="6">
        <v>0.5161290322580645</v>
      </c>
      <c r="BD588" s="1">
        <v>120</v>
      </c>
      <c r="BE588" s="1">
        <v>186</v>
      </c>
      <c r="BF588" s="6">
        <v>0.64516129032258063</v>
      </c>
      <c r="BG588" s="1">
        <v>119</v>
      </c>
      <c r="BH588" s="1">
        <v>188</v>
      </c>
      <c r="BI588" s="6">
        <v>0.63297872340425532</v>
      </c>
      <c r="BJ588" s="1">
        <v>99</v>
      </c>
      <c r="BK588" s="1">
        <v>186</v>
      </c>
      <c r="BL588" s="6">
        <v>0.532258064516129</v>
      </c>
    </row>
    <row r="589" spans="1:64" x14ac:dyDescent="0.2">
      <c r="A589" s="2" t="s">
        <v>207</v>
      </c>
      <c r="B589" s="2" t="s">
        <v>208</v>
      </c>
      <c r="C589" s="2" t="s">
        <v>1869</v>
      </c>
      <c r="D589" s="2" t="s">
        <v>1870</v>
      </c>
      <c r="E589" s="2" t="str">
        <f t="shared" si="27"/>
        <v>Webb Elementary School</v>
      </c>
      <c r="F589" s="2">
        <f>IFERROR(VLOOKUP(C589,'[1]2017'!$C$2:$N$1876,11,FALSE),"")</f>
        <v>175</v>
      </c>
      <c r="G589" s="2">
        <f>IFERROR(VLOOKUP(C589,'[1]2017'!$C$2:$N$1876,12,FALSE),"")</f>
        <v>300</v>
      </c>
      <c r="H589" s="2">
        <f t="shared" si="28"/>
        <v>0.58333333333333337</v>
      </c>
      <c r="I589" s="6">
        <v>0.46969696969696972</v>
      </c>
      <c r="J589" s="12">
        <f t="shared" si="29"/>
        <v>776</v>
      </c>
      <c r="K589" s="1">
        <v>34</v>
      </c>
      <c r="L589" s="1">
        <v>43</v>
      </c>
      <c r="M589" s="6">
        <v>0.79069767441860461</v>
      </c>
      <c r="N589" s="1">
        <v>32</v>
      </c>
      <c r="O589" s="1">
        <v>43</v>
      </c>
      <c r="P589" s="6">
        <v>0.7441860465116279</v>
      </c>
      <c r="Q589" s="1">
        <v>29</v>
      </c>
      <c r="R589" s="1">
        <v>43</v>
      </c>
      <c r="S589" s="6">
        <v>0.67441860465116277</v>
      </c>
      <c r="BD589" s="1">
        <v>75</v>
      </c>
      <c r="BE589" s="1">
        <v>109</v>
      </c>
      <c r="BF589" s="6">
        <v>0.68807339449541283</v>
      </c>
      <c r="BG589" s="1">
        <v>67</v>
      </c>
      <c r="BH589" s="1">
        <v>110</v>
      </c>
      <c r="BI589" s="6">
        <v>0.60909090909090913</v>
      </c>
      <c r="BJ589" s="1">
        <v>60</v>
      </c>
      <c r="BK589" s="1">
        <v>109</v>
      </c>
      <c r="BL589" s="6">
        <v>0.55045871559633031</v>
      </c>
    </row>
    <row r="590" spans="1:64" x14ac:dyDescent="0.2">
      <c r="A590" s="2" t="s">
        <v>207</v>
      </c>
      <c r="B590" s="2" t="s">
        <v>208</v>
      </c>
      <c r="C590" s="2" t="s">
        <v>1871</v>
      </c>
      <c r="D590" s="2" t="s">
        <v>1872</v>
      </c>
      <c r="E590" s="2" t="str">
        <f t="shared" si="27"/>
        <v>Creekside Elementary School</v>
      </c>
      <c r="F590" s="2">
        <f>IFERROR(VLOOKUP(C590,'[1]2017'!$C$2:$N$1876,11,FALSE),"")</f>
        <v>214</v>
      </c>
      <c r="G590" s="2">
        <f>IFERROR(VLOOKUP(C590,'[1]2017'!$C$2:$N$1876,12,FALSE),"")</f>
        <v>572</v>
      </c>
      <c r="H590" s="2">
        <f t="shared" si="28"/>
        <v>0.37412587412587411</v>
      </c>
      <c r="I590" s="6">
        <v>0.63888888888888884</v>
      </c>
      <c r="J590" s="12">
        <f t="shared" si="29"/>
        <v>390</v>
      </c>
      <c r="K590" s="1">
        <v>83</v>
      </c>
      <c r="L590" s="1">
        <v>112</v>
      </c>
      <c r="M590" s="6">
        <v>0.7410714285714286</v>
      </c>
      <c r="N590" s="1">
        <v>87</v>
      </c>
      <c r="O590" s="1">
        <v>113</v>
      </c>
      <c r="P590" s="6">
        <v>0.76991150442477874</v>
      </c>
      <c r="Q590" s="1">
        <v>76</v>
      </c>
      <c r="R590" s="1">
        <v>112</v>
      </c>
      <c r="S590" s="6">
        <v>0.6785714285714286</v>
      </c>
      <c r="BD590" s="1">
        <v>196</v>
      </c>
      <c r="BE590" s="1">
        <v>258</v>
      </c>
      <c r="BF590" s="6">
        <v>0.75968992248062017</v>
      </c>
      <c r="BG590" s="1">
        <v>186</v>
      </c>
      <c r="BH590" s="1">
        <v>259</v>
      </c>
      <c r="BI590" s="6">
        <v>0.71814671814671815</v>
      </c>
      <c r="BJ590" s="1">
        <v>168</v>
      </c>
      <c r="BK590" s="1">
        <v>256</v>
      </c>
      <c r="BL590" s="6">
        <v>0.65625</v>
      </c>
    </row>
    <row r="591" spans="1:64" hidden="1" x14ac:dyDescent="0.2">
      <c r="A591" s="2" t="s">
        <v>209</v>
      </c>
      <c r="B591" s="2" t="s">
        <v>210</v>
      </c>
      <c r="C591" s="2" t="s">
        <v>1873</v>
      </c>
      <c r="D591" s="2" t="s">
        <v>1874</v>
      </c>
      <c r="E591" s="2" t="str">
        <f t="shared" si="27"/>
        <v>zzzz</v>
      </c>
      <c r="F591" s="2">
        <f>IFERROR(VLOOKUP(C591,'[1]2017'!$C$2:$N$1876,11,FALSE),"")</f>
        <v>409</v>
      </c>
      <c r="G591" s="2">
        <f>IFERROR(VLOOKUP(C591,'[1]2017'!$C$2:$N$1876,12,FALSE),"")</f>
        <v>896</v>
      </c>
      <c r="H591" s="2">
        <f t="shared" si="28"/>
        <v>0.4564732142857143</v>
      </c>
      <c r="J591" s="12">
        <f t="shared" si="29"/>
        <v>1215</v>
      </c>
      <c r="AC591" s="1">
        <v>175</v>
      </c>
      <c r="AD591" s="1">
        <v>270</v>
      </c>
      <c r="AE591" s="6">
        <v>0.64814814814814814</v>
      </c>
      <c r="AF591" s="1">
        <v>171</v>
      </c>
      <c r="AG591" s="1">
        <v>275</v>
      </c>
      <c r="AH591" s="6">
        <v>0.62181818181818183</v>
      </c>
      <c r="AI591" s="1">
        <v>146</v>
      </c>
      <c r="AJ591" s="1">
        <v>270</v>
      </c>
      <c r="AK591" s="6">
        <v>0.54074074074074074</v>
      </c>
      <c r="AL591" s="1">
        <v>228</v>
      </c>
      <c r="AM591" s="1">
        <v>318</v>
      </c>
      <c r="AN591" s="6">
        <v>0.71698113207547165</v>
      </c>
      <c r="AO591" s="1">
        <v>174</v>
      </c>
      <c r="AP591" s="1">
        <v>321</v>
      </c>
      <c r="AQ591" s="6">
        <v>0.54205607476635509</v>
      </c>
      <c r="AR591" s="1">
        <v>165</v>
      </c>
      <c r="AS591" s="1">
        <v>318</v>
      </c>
      <c r="AT591" s="6">
        <v>0.51886792452830188</v>
      </c>
      <c r="AU591" s="1">
        <v>196</v>
      </c>
      <c r="AV591" s="1">
        <v>293</v>
      </c>
      <c r="AW591" s="6">
        <v>0.66894197952218426</v>
      </c>
      <c r="AX591" s="1">
        <v>178</v>
      </c>
      <c r="AY591" s="1">
        <v>296</v>
      </c>
      <c r="AZ591" s="6">
        <v>0.60135135135135132</v>
      </c>
      <c r="BA591" s="1">
        <v>154</v>
      </c>
      <c r="BB591" s="1">
        <v>293</v>
      </c>
      <c r="BC591" s="6">
        <v>0.52559726962457343</v>
      </c>
      <c r="BD591" s="1">
        <v>599</v>
      </c>
      <c r="BE591" s="1">
        <v>881</v>
      </c>
      <c r="BF591" s="6">
        <v>0.6799091940976163</v>
      </c>
      <c r="BG591" s="1">
        <v>523</v>
      </c>
      <c r="BH591" s="1">
        <v>892</v>
      </c>
      <c r="BI591" s="6">
        <v>0.58632286995515692</v>
      </c>
      <c r="BJ591" s="1">
        <v>465</v>
      </c>
      <c r="BK591" s="1">
        <v>881</v>
      </c>
      <c r="BL591" s="6">
        <v>0.52780930760499434</v>
      </c>
    </row>
    <row r="592" spans="1:64" x14ac:dyDescent="0.2">
      <c r="A592" s="2" t="s">
        <v>209</v>
      </c>
      <c r="B592" s="2" t="s">
        <v>210</v>
      </c>
      <c r="C592" s="2" t="s">
        <v>1875</v>
      </c>
      <c r="D592" s="2" t="s">
        <v>1876</v>
      </c>
      <c r="E592" s="2" t="str">
        <f t="shared" si="27"/>
        <v>Greenwood Northeast Elementary Sch</v>
      </c>
      <c r="F592" s="2">
        <f>IFERROR(VLOOKUP(C592,'[1]2017'!$C$2:$N$1876,11,FALSE),"")</f>
        <v>278</v>
      </c>
      <c r="G592" s="2">
        <f>IFERROR(VLOOKUP(C592,'[1]2017'!$C$2:$N$1876,12,FALSE),"")</f>
        <v>379</v>
      </c>
      <c r="H592" s="2">
        <f t="shared" si="28"/>
        <v>0.73350923482849606</v>
      </c>
      <c r="I592" s="6">
        <v>0.66666666666666663</v>
      </c>
      <c r="J592" s="12">
        <f t="shared" si="29"/>
        <v>321</v>
      </c>
      <c r="K592" s="1">
        <v>51</v>
      </c>
      <c r="L592" s="1">
        <v>64</v>
      </c>
      <c r="M592" s="6">
        <v>0.796875</v>
      </c>
      <c r="N592" s="1">
        <v>46</v>
      </c>
      <c r="O592" s="1">
        <v>65</v>
      </c>
      <c r="P592" s="6">
        <v>0.70769230769230773</v>
      </c>
      <c r="Q592" s="1">
        <v>43</v>
      </c>
      <c r="R592" s="1">
        <v>64</v>
      </c>
      <c r="S592" s="6">
        <v>0.671875</v>
      </c>
      <c r="T592" s="1">
        <v>37</v>
      </c>
      <c r="U592" s="1">
        <v>51</v>
      </c>
      <c r="V592" s="6">
        <v>0.72549019607843135</v>
      </c>
      <c r="W592" s="1">
        <v>36</v>
      </c>
      <c r="X592" s="1">
        <v>51</v>
      </c>
      <c r="Y592" s="6">
        <v>0.70588235294117652</v>
      </c>
      <c r="Z592" s="1">
        <v>32</v>
      </c>
      <c r="AA592" s="1">
        <v>50</v>
      </c>
      <c r="AB592" s="6">
        <v>0.64</v>
      </c>
      <c r="BD592" s="1">
        <v>151</v>
      </c>
      <c r="BE592" s="1">
        <v>187</v>
      </c>
      <c r="BF592" s="6">
        <v>0.80748663101604279</v>
      </c>
      <c r="BG592" s="1">
        <v>132</v>
      </c>
      <c r="BH592" s="1">
        <v>189</v>
      </c>
      <c r="BI592" s="6">
        <v>0.69841269841269837</v>
      </c>
      <c r="BJ592" s="1">
        <v>123</v>
      </c>
      <c r="BK592" s="1">
        <v>186</v>
      </c>
      <c r="BL592" s="6">
        <v>0.66129032258064513</v>
      </c>
    </row>
    <row r="593" spans="1:64" x14ac:dyDescent="0.2">
      <c r="A593" s="2" t="s">
        <v>209</v>
      </c>
      <c r="B593" s="2" t="s">
        <v>210</v>
      </c>
      <c r="C593" s="2" t="s">
        <v>1877</v>
      </c>
      <c r="D593" s="2" t="s">
        <v>1695</v>
      </c>
      <c r="E593" s="2" t="str">
        <f t="shared" si="27"/>
        <v>Westwood Elementary School</v>
      </c>
      <c r="F593" s="2">
        <f>IFERROR(VLOOKUP(C593,'[1]2017'!$C$2:$N$1876,11,FALSE),"")</f>
        <v>131</v>
      </c>
      <c r="G593" s="2">
        <f>IFERROR(VLOOKUP(C593,'[1]2017'!$C$2:$N$1876,12,FALSE),"")</f>
        <v>468</v>
      </c>
      <c r="H593" s="2">
        <f t="shared" si="28"/>
        <v>0.27991452991452992</v>
      </c>
      <c r="I593" s="6">
        <v>0.73333333333333328</v>
      </c>
      <c r="J593" s="12">
        <f t="shared" si="29"/>
        <v>202</v>
      </c>
      <c r="K593" s="1">
        <v>63</v>
      </c>
      <c r="L593" s="1">
        <v>76</v>
      </c>
      <c r="M593" s="6">
        <v>0.82894736842105265</v>
      </c>
      <c r="N593" s="1">
        <v>67</v>
      </c>
      <c r="O593" s="1">
        <v>76</v>
      </c>
      <c r="P593" s="6">
        <v>0.88157894736842102</v>
      </c>
      <c r="Q593" s="1">
        <v>60</v>
      </c>
      <c r="R593" s="1">
        <v>76</v>
      </c>
      <c r="S593" s="6">
        <v>0.78947368421052633</v>
      </c>
      <c r="T593" s="1">
        <v>47</v>
      </c>
      <c r="U593" s="1">
        <v>81</v>
      </c>
      <c r="V593" s="6">
        <v>0.58024691358024694</v>
      </c>
      <c r="W593" s="1">
        <v>62</v>
      </c>
      <c r="X593" s="1">
        <v>82</v>
      </c>
      <c r="Y593" s="6">
        <v>0.75609756097560976</v>
      </c>
      <c r="Z593" s="1">
        <v>45</v>
      </c>
      <c r="AA593" s="1">
        <v>81</v>
      </c>
      <c r="AB593" s="6">
        <v>0.55555555555555558</v>
      </c>
      <c r="BD593" s="1">
        <v>162</v>
      </c>
      <c r="BE593" s="1">
        <v>217</v>
      </c>
      <c r="BF593" s="6">
        <v>0.74654377880184331</v>
      </c>
      <c r="BG593" s="1">
        <v>175</v>
      </c>
      <c r="BH593" s="1">
        <v>218</v>
      </c>
      <c r="BI593" s="6">
        <v>0.80275229357798161</v>
      </c>
      <c r="BJ593" s="1">
        <v>149</v>
      </c>
      <c r="BK593" s="1">
        <v>217</v>
      </c>
      <c r="BL593" s="6">
        <v>0.68663594470046085</v>
      </c>
    </row>
    <row r="594" spans="1:64" hidden="1" x14ac:dyDescent="0.2">
      <c r="A594" s="2" t="s">
        <v>209</v>
      </c>
      <c r="B594" s="2" t="s">
        <v>210</v>
      </c>
      <c r="C594" s="2" t="s">
        <v>1878</v>
      </c>
      <c r="D594" s="2" t="s">
        <v>1879</v>
      </c>
      <c r="E594" s="2" t="str">
        <f t="shared" si="27"/>
        <v>zzzz</v>
      </c>
      <c r="F594" s="2">
        <f>IFERROR(VLOOKUP(C594,'[1]2017'!$C$2:$N$1876,11,FALSE),"")</f>
        <v>282</v>
      </c>
      <c r="G594" s="2">
        <f>IFERROR(VLOOKUP(C594,'[1]2017'!$C$2:$N$1876,12,FALSE),"")</f>
        <v>424</v>
      </c>
      <c r="H594" s="2">
        <f t="shared" si="28"/>
        <v>0.66509433962264153</v>
      </c>
      <c r="I594" s="6">
        <v>0.60563380281690138</v>
      </c>
      <c r="J594" s="12">
        <f t="shared" si="29"/>
        <v>460</v>
      </c>
      <c r="K594" s="1">
        <v>48</v>
      </c>
      <c r="L594" s="1">
        <v>74</v>
      </c>
      <c r="M594" s="6">
        <v>0.64864864864864868</v>
      </c>
      <c r="N594" s="1">
        <v>46</v>
      </c>
      <c r="O594" s="1">
        <v>74</v>
      </c>
      <c r="P594" s="6">
        <v>0.6216216216216216</v>
      </c>
      <c r="Q594" s="1">
        <v>41</v>
      </c>
      <c r="R594" s="1">
        <v>74</v>
      </c>
      <c r="S594" s="6">
        <v>0.55405405405405406</v>
      </c>
      <c r="T594" s="1">
        <v>42</v>
      </c>
      <c r="U594" s="1">
        <v>61</v>
      </c>
      <c r="V594" s="6">
        <v>0.68852459016393441</v>
      </c>
      <c r="W594" s="1">
        <v>45</v>
      </c>
      <c r="X594" s="1">
        <v>61</v>
      </c>
      <c r="Y594" s="6">
        <v>0.73770491803278693</v>
      </c>
      <c r="Z594" s="1">
        <v>37</v>
      </c>
      <c r="AA594" s="1">
        <v>61</v>
      </c>
      <c r="AB594" s="6">
        <v>0.60655737704918034</v>
      </c>
      <c r="BD594" s="1">
        <v>148</v>
      </c>
      <c r="BE594" s="1">
        <v>206</v>
      </c>
      <c r="BF594" s="6">
        <v>0.71844660194174759</v>
      </c>
      <c r="BG594" s="1">
        <v>136</v>
      </c>
      <c r="BH594" s="1">
        <v>208</v>
      </c>
      <c r="BI594" s="6">
        <v>0.65384615384615385</v>
      </c>
      <c r="BJ594" s="1">
        <v>121</v>
      </c>
      <c r="BK594" s="1">
        <v>206</v>
      </c>
      <c r="BL594" s="6">
        <v>0.58737864077669899</v>
      </c>
    </row>
    <row r="595" spans="1:64" x14ac:dyDescent="0.2">
      <c r="A595" s="2" t="s">
        <v>209</v>
      </c>
      <c r="B595" s="2" t="s">
        <v>210</v>
      </c>
      <c r="C595" s="2" t="s">
        <v>1880</v>
      </c>
      <c r="D595" s="2" t="s">
        <v>1881</v>
      </c>
      <c r="E595" s="2" t="str">
        <f t="shared" si="27"/>
        <v>Southwest Elementary School</v>
      </c>
      <c r="F595" s="2">
        <f>IFERROR(VLOOKUP(C595,'[1]2017'!$C$2:$N$1876,11,FALSE),"")</f>
        <v>223</v>
      </c>
      <c r="G595" s="2">
        <f>IFERROR(VLOOKUP(C595,'[1]2017'!$C$2:$N$1876,12,FALSE),"")</f>
        <v>522</v>
      </c>
      <c r="H595" s="2">
        <f t="shared" si="28"/>
        <v>0.42720306513409961</v>
      </c>
      <c r="I595" s="6">
        <v>0.51063829787234039</v>
      </c>
      <c r="J595" s="12">
        <f t="shared" si="29"/>
        <v>675</v>
      </c>
      <c r="K595" s="1">
        <v>74</v>
      </c>
      <c r="L595" s="1">
        <v>91</v>
      </c>
      <c r="M595" s="6">
        <v>0.81318681318681318</v>
      </c>
      <c r="N595" s="1">
        <v>73</v>
      </c>
      <c r="O595" s="1">
        <v>91</v>
      </c>
      <c r="P595" s="6">
        <v>0.80219780219780223</v>
      </c>
      <c r="Q595" s="1">
        <v>64</v>
      </c>
      <c r="R595" s="1">
        <v>91</v>
      </c>
      <c r="S595" s="6">
        <v>0.70329670329670335</v>
      </c>
      <c r="T595" s="1">
        <v>63</v>
      </c>
      <c r="U595" s="1">
        <v>85</v>
      </c>
      <c r="V595" s="6">
        <v>0.74117647058823533</v>
      </c>
      <c r="W595" s="1">
        <v>65</v>
      </c>
      <c r="X595" s="1">
        <v>85</v>
      </c>
      <c r="Y595" s="6">
        <v>0.76470588235294112</v>
      </c>
      <c r="Z595" s="1">
        <v>60</v>
      </c>
      <c r="AA595" s="1">
        <v>85</v>
      </c>
      <c r="AB595" s="6">
        <v>0.70588235294117652</v>
      </c>
      <c r="BD595" s="1">
        <v>198</v>
      </c>
      <c r="BE595" s="1">
        <v>270</v>
      </c>
      <c r="BF595" s="6">
        <v>0.73333333333333328</v>
      </c>
      <c r="BG595" s="1">
        <v>188</v>
      </c>
      <c r="BH595" s="1">
        <v>270</v>
      </c>
      <c r="BI595" s="6">
        <v>0.6962962962962963</v>
      </c>
      <c r="BJ595" s="1">
        <v>172</v>
      </c>
      <c r="BK595" s="1">
        <v>270</v>
      </c>
      <c r="BL595" s="6">
        <v>0.63703703703703707</v>
      </c>
    </row>
    <row r="596" spans="1:64" hidden="1" x14ac:dyDescent="0.2">
      <c r="A596" s="2" t="s">
        <v>211</v>
      </c>
      <c r="B596" s="2" t="s">
        <v>212</v>
      </c>
      <c r="C596" s="2" t="s">
        <v>1882</v>
      </c>
      <c r="D596" s="2" t="s">
        <v>1883</v>
      </c>
      <c r="E596" s="2" t="str">
        <f t="shared" si="27"/>
        <v>zzzz</v>
      </c>
      <c r="F596" s="2">
        <f>IFERROR(VLOOKUP(C596,'[1]2017'!$C$2:$N$1876,11,FALSE),"")</f>
        <v>115</v>
      </c>
      <c r="G596" s="2">
        <f>IFERROR(VLOOKUP(C596,'[1]2017'!$C$2:$N$1876,12,FALSE),"")</f>
        <v>377</v>
      </c>
      <c r="H596" s="2">
        <f t="shared" si="28"/>
        <v>0.30503978779840851</v>
      </c>
      <c r="I596" s="6">
        <v>0.67826086956521736</v>
      </c>
      <c r="J596" s="12">
        <f t="shared" si="29"/>
        <v>305</v>
      </c>
      <c r="K596" s="1">
        <v>97</v>
      </c>
      <c r="L596" s="1">
        <v>128</v>
      </c>
      <c r="M596" s="6">
        <v>0.7578125</v>
      </c>
      <c r="N596" s="1">
        <v>94</v>
      </c>
      <c r="O596" s="1">
        <v>128</v>
      </c>
      <c r="P596" s="6">
        <v>0.734375</v>
      </c>
      <c r="Q596" s="1">
        <v>82</v>
      </c>
      <c r="R596" s="1">
        <v>128</v>
      </c>
      <c r="S596" s="6">
        <v>0.640625</v>
      </c>
      <c r="T596" s="1">
        <v>93</v>
      </c>
      <c r="U596" s="1">
        <v>131</v>
      </c>
      <c r="V596" s="6">
        <v>0.70992366412213737</v>
      </c>
      <c r="W596" s="1">
        <v>97</v>
      </c>
      <c r="X596" s="1">
        <v>131</v>
      </c>
      <c r="Y596" s="6">
        <v>0.74045801526717558</v>
      </c>
      <c r="Z596" s="1">
        <v>78</v>
      </c>
      <c r="AA596" s="1">
        <v>131</v>
      </c>
      <c r="AB596" s="6">
        <v>0.59541984732824427</v>
      </c>
      <c r="BD596" s="1">
        <v>288</v>
      </c>
      <c r="BE596" s="1">
        <v>374</v>
      </c>
      <c r="BF596" s="6">
        <v>0.77005347593582885</v>
      </c>
      <c r="BG596" s="1">
        <v>274</v>
      </c>
      <c r="BH596" s="1">
        <v>374</v>
      </c>
      <c r="BI596" s="6">
        <v>0.73262032085561501</v>
      </c>
      <c r="BJ596" s="1">
        <v>238</v>
      </c>
      <c r="BK596" s="1">
        <v>374</v>
      </c>
      <c r="BL596" s="6">
        <v>0.63636363636363635</v>
      </c>
    </row>
    <row r="597" spans="1:64" hidden="1" x14ac:dyDescent="0.2">
      <c r="A597" s="2" t="s">
        <v>211</v>
      </c>
      <c r="B597" s="2" t="s">
        <v>212</v>
      </c>
      <c r="C597" s="2" t="s">
        <v>1884</v>
      </c>
      <c r="D597" s="2" t="s">
        <v>1885</v>
      </c>
      <c r="E597" s="2" t="str">
        <f t="shared" si="27"/>
        <v>zzzz</v>
      </c>
      <c r="F597" s="2">
        <f>IFERROR(VLOOKUP(C597,'[1]2017'!$C$2:$N$1876,11,FALSE),"")</f>
        <v>136</v>
      </c>
      <c r="G597" s="2">
        <f>IFERROR(VLOOKUP(C597,'[1]2017'!$C$2:$N$1876,12,FALSE),"")</f>
        <v>425</v>
      </c>
      <c r="H597" s="2">
        <f t="shared" si="28"/>
        <v>0.32</v>
      </c>
      <c r="J597" s="12">
        <f t="shared" si="29"/>
        <v>1215</v>
      </c>
      <c r="AC597" s="1">
        <v>100</v>
      </c>
      <c r="AD597" s="1">
        <v>133</v>
      </c>
      <c r="AE597" s="6">
        <v>0.75187969924812026</v>
      </c>
      <c r="AF597" s="1">
        <v>92</v>
      </c>
      <c r="AG597" s="1">
        <v>133</v>
      </c>
      <c r="AH597" s="6">
        <v>0.69172932330827064</v>
      </c>
      <c r="AI597" s="1">
        <v>80</v>
      </c>
      <c r="AJ597" s="1">
        <v>133</v>
      </c>
      <c r="AK597" s="6">
        <v>0.60150375939849621</v>
      </c>
      <c r="AL597" s="1">
        <v>118</v>
      </c>
      <c r="AM597" s="1">
        <v>141</v>
      </c>
      <c r="AN597" s="6">
        <v>0.83687943262411346</v>
      </c>
      <c r="AO597" s="1">
        <v>95</v>
      </c>
      <c r="AP597" s="1">
        <v>139</v>
      </c>
      <c r="AQ597" s="6">
        <v>0.68345323741007191</v>
      </c>
      <c r="AR597" s="1">
        <v>91</v>
      </c>
      <c r="AS597" s="1">
        <v>139</v>
      </c>
      <c r="AT597" s="6">
        <v>0.65467625899280579</v>
      </c>
      <c r="AU597" s="1">
        <v>113</v>
      </c>
      <c r="AV597" s="1">
        <v>138</v>
      </c>
      <c r="AW597" s="6">
        <v>0.8188405797101449</v>
      </c>
      <c r="AX597" s="1">
        <v>91</v>
      </c>
      <c r="AY597" s="1">
        <v>139</v>
      </c>
      <c r="AZ597" s="6">
        <v>0.65467625899280579</v>
      </c>
      <c r="BA597" s="1">
        <v>86</v>
      </c>
      <c r="BB597" s="1">
        <v>138</v>
      </c>
      <c r="BC597" s="6">
        <v>0.62318840579710144</v>
      </c>
      <c r="BD597" s="1">
        <v>331</v>
      </c>
      <c r="BE597" s="1">
        <v>412</v>
      </c>
      <c r="BF597" s="6">
        <v>0.80339805825242716</v>
      </c>
      <c r="BG597" s="1">
        <v>278</v>
      </c>
      <c r="BH597" s="1">
        <v>411</v>
      </c>
      <c r="BI597" s="6">
        <v>0.67639902676399022</v>
      </c>
      <c r="BJ597" s="1">
        <v>257</v>
      </c>
      <c r="BK597" s="1">
        <v>410</v>
      </c>
      <c r="BL597" s="6">
        <v>0.62682926829268293</v>
      </c>
    </row>
    <row r="598" spans="1:64" hidden="1" x14ac:dyDescent="0.2">
      <c r="A598" s="2" t="s">
        <v>213</v>
      </c>
      <c r="B598" s="2" t="s">
        <v>214</v>
      </c>
      <c r="C598" s="2" t="s">
        <v>1886</v>
      </c>
      <c r="D598" s="2" t="s">
        <v>1887</v>
      </c>
      <c r="E598" s="2" t="str">
        <f t="shared" si="27"/>
        <v>zzzz</v>
      </c>
      <c r="F598" s="2">
        <f>IFERROR(VLOOKUP(C598,'[1]2017'!$C$2:$N$1876,11,FALSE),"")</f>
        <v>324</v>
      </c>
      <c r="G598" s="2">
        <f>IFERROR(VLOOKUP(C598,'[1]2017'!$C$2:$N$1876,12,FALSE),"")</f>
        <v>595</v>
      </c>
      <c r="H598" s="2">
        <f t="shared" si="28"/>
        <v>0.54453781512605037</v>
      </c>
      <c r="J598" s="12">
        <f t="shared" si="29"/>
        <v>1215</v>
      </c>
      <c r="AL598" s="1">
        <v>70</v>
      </c>
      <c r="AM598" s="1">
        <v>106</v>
      </c>
      <c r="AN598" s="6">
        <v>0.660377358490566</v>
      </c>
      <c r="AO598" s="1">
        <v>63</v>
      </c>
      <c r="AP598" s="1">
        <v>106</v>
      </c>
      <c r="AQ598" s="6">
        <v>0.59433962264150941</v>
      </c>
      <c r="AR598" s="1">
        <v>57</v>
      </c>
      <c r="AS598" s="1">
        <v>106</v>
      </c>
      <c r="AT598" s="6">
        <v>0.53773584905660377</v>
      </c>
      <c r="AU598" s="1">
        <v>51</v>
      </c>
      <c r="AV598" s="1">
        <v>93</v>
      </c>
      <c r="AW598" s="6">
        <v>0.54838709677419351</v>
      </c>
      <c r="AX598" s="1">
        <v>41</v>
      </c>
      <c r="AY598" s="1">
        <v>92</v>
      </c>
      <c r="AZ598" s="6">
        <v>0.44565217391304346</v>
      </c>
      <c r="BA598" s="1">
        <v>35</v>
      </c>
      <c r="BB598" s="1">
        <v>92</v>
      </c>
      <c r="BC598" s="6">
        <v>0.38043478260869568</v>
      </c>
      <c r="BD598" s="1">
        <v>121</v>
      </c>
      <c r="BE598" s="1">
        <v>199</v>
      </c>
      <c r="BF598" s="6">
        <v>0.60804020100502509</v>
      </c>
      <c r="BG598" s="1">
        <v>104</v>
      </c>
      <c r="BH598" s="1">
        <v>198</v>
      </c>
      <c r="BI598" s="6">
        <v>0.5252525252525253</v>
      </c>
      <c r="BJ598" s="1">
        <v>92</v>
      </c>
      <c r="BK598" s="1">
        <v>198</v>
      </c>
      <c r="BL598" s="6">
        <v>0.46464646464646464</v>
      </c>
    </row>
    <row r="599" spans="1:64" hidden="1" x14ac:dyDescent="0.2">
      <c r="A599" s="2" t="s">
        <v>213</v>
      </c>
      <c r="B599" s="2" t="s">
        <v>214</v>
      </c>
      <c r="C599" s="2" t="s">
        <v>1888</v>
      </c>
      <c r="D599" s="2" t="s">
        <v>1889</v>
      </c>
      <c r="E599" s="2" t="str">
        <f t="shared" si="27"/>
        <v>zzzz</v>
      </c>
      <c r="F599" s="2">
        <f>IFERROR(VLOOKUP(C599,'[1]2017'!$C$2:$N$1876,11,FALSE),"")</f>
        <v>242</v>
      </c>
      <c r="G599" s="2">
        <f>IFERROR(VLOOKUP(C599,'[1]2017'!$C$2:$N$1876,12,FALSE),"")</f>
        <v>427</v>
      </c>
      <c r="H599" s="2">
        <f t="shared" si="28"/>
        <v>0.56674473067915687</v>
      </c>
      <c r="I599" s="6">
        <v>0.3867924528301887</v>
      </c>
      <c r="J599" s="12">
        <f t="shared" si="29"/>
        <v>923</v>
      </c>
      <c r="K599" s="1">
        <v>73</v>
      </c>
      <c r="L599" s="1">
        <v>109</v>
      </c>
      <c r="M599" s="6">
        <v>0.66972477064220182</v>
      </c>
      <c r="N599" s="1">
        <v>30</v>
      </c>
      <c r="O599" s="1">
        <v>109</v>
      </c>
      <c r="P599" s="6">
        <v>0.27522935779816515</v>
      </c>
      <c r="Q599" s="1">
        <v>29</v>
      </c>
      <c r="R599" s="1">
        <v>109</v>
      </c>
      <c r="S599" s="6">
        <v>0.26605504587155965</v>
      </c>
      <c r="T599" s="1">
        <v>72</v>
      </c>
      <c r="U599" s="1">
        <v>108</v>
      </c>
      <c r="V599" s="6">
        <v>0.66666666666666663</v>
      </c>
      <c r="W599" s="1">
        <v>76</v>
      </c>
      <c r="X599" s="1">
        <v>107</v>
      </c>
      <c r="Y599" s="6">
        <v>0.71028037383177567</v>
      </c>
      <c r="Z599" s="1">
        <v>63</v>
      </c>
      <c r="AA599" s="1">
        <v>107</v>
      </c>
      <c r="AB599" s="6">
        <v>0.58878504672897192</v>
      </c>
      <c r="AC599" s="1">
        <v>77</v>
      </c>
      <c r="AD599" s="1">
        <v>107</v>
      </c>
      <c r="AE599" s="6">
        <v>0.71962616822429903</v>
      </c>
      <c r="AF599" s="1">
        <v>51</v>
      </c>
      <c r="AG599" s="1">
        <v>107</v>
      </c>
      <c r="AH599" s="6">
        <v>0.47663551401869159</v>
      </c>
      <c r="AI599" s="1">
        <v>49</v>
      </c>
      <c r="AJ599" s="1">
        <v>107</v>
      </c>
      <c r="AK599" s="6">
        <v>0.45794392523364486</v>
      </c>
      <c r="BD599" s="1">
        <v>290</v>
      </c>
      <c r="BE599" s="1">
        <v>430</v>
      </c>
      <c r="BF599" s="6">
        <v>0.67441860465116277</v>
      </c>
      <c r="BG599" s="1">
        <v>205</v>
      </c>
      <c r="BH599" s="1">
        <v>430</v>
      </c>
      <c r="BI599" s="6">
        <v>0.47674418604651164</v>
      </c>
      <c r="BJ599" s="1">
        <v>182</v>
      </c>
      <c r="BK599" s="1">
        <v>429</v>
      </c>
      <c r="BL599" s="6">
        <v>0.42424242424242425</v>
      </c>
    </row>
    <row r="600" spans="1:64" x14ac:dyDescent="0.2">
      <c r="A600" s="2" t="s">
        <v>215</v>
      </c>
      <c r="B600" s="2" t="s">
        <v>216</v>
      </c>
      <c r="C600" s="2" t="s">
        <v>1890</v>
      </c>
      <c r="D600" s="2" t="s">
        <v>1891</v>
      </c>
      <c r="E600" s="2" t="str">
        <f t="shared" si="27"/>
        <v>South Knox Elementary School</v>
      </c>
      <c r="F600" s="2">
        <f>IFERROR(VLOOKUP(C600,'[1]2017'!$C$2:$N$1876,11,FALSE),"")</f>
        <v>228</v>
      </c>
      <c r="G600" s="2">
        <f>IFERROR(VLOOKUP(C600,'[1]2017'!$C$2:$N$1876,12,FALSE),"")</f>
        <v>698</v>
      </c>
      <c r="H600" s="2">
        <f t="shared" si="28"/>
        <v>0.32664756446991405</v>
      </c>
      <c r="I600" s="6">
        <v>0.62264150943396224</v>
      </c>
      <c r="J600" s="12">
        <f t="shared" si="29"/>
        <v>424</v>
      </c>
      <c r="K600" s="1">
        <v>85</v>
      </c>
      <c r="L600" s="1">
        <v>110</v>
      </c>
      <c r="M600" s="6">
        <v>0.77272727272727271</v>
      </c>
      <c r="N600" s="1">
        <v>70</v>
      </c>
      <c r="O600" s="1">
        <v>110</v>
      </c>
      <c r="P600" s="6">
        <v>0.63636363636363635</v>
      </c>
      <c r="Q600" s="1">
        <v>64</v>
      </c>
      <c r="R600" s="1">
        <v>110</v>
      </c>
      <c r="S600" s="6">
        <v>0.58181818181818179</v>
      </c>
      <c r="T600" s="1">
        <v>69</v>
      </c>
      <c r="U600" s="1">
        <v>102</v>
      </c>
      <c r="V600" s="6">
        <v>0.67647058823529416</v>
      </c>
      <c r="W600" s="1">
        <v>77</v>
      </c>
      <c r="X600" s="1">
        <v>102</v>
      </c>
      <c r="Y600" s="6">
        <v>0.75490196078431371</v>
      </c>
      <c r="Z600" s="1">
        <v>62</v>
      </c>
      <c r="AA600" s="1">
        <v>102</v>
      </c>
      <c r="AB600" s="6">
        <v>0.60784313725490191</v>
      </c>
      <c r="AC600" s="1">
        <v>63</v>
      </c>
      <c r="AD600" s="1">
        <v>99</v>
      </c>
      <c r="AE600" s="6">
        <v>0.63636363636363635</v>
      </c>
      <c r="AF600" s="1">
        <v>64</v>
      </c>
      <c r="AG600" s="1">
        <v>99</v>
      </c>
      <c r="AH600" s="6">
        <v>0.64646464646464652</v>
      </c>
      <c r="AI600" s="1">
        <v>50</v>
      </c>
      <c r="AJ600" s="1">
        <v>98</v>
      </c>
      <c r="AK600" s="6">
        <v>0.51020408163265307</v>
      </c>
      <c r="BD600" s="1">
        <v>301</v>
      </c>
      <c r="BE600" s="1">
        <v>420</v>
      </c>
      <c r="BF600" s="6">
        <v>0.71666666666666667</v>
      </c>
      <c r="BG600" s="1">
        <v>289</v>
      </c>
      <c r="BH600" s="1">
        <v>421</v>
      </c>
      <c r="BI600" s="6">
        <v>0.68646080760095007</v>
      </c>
      <c r="BJ600" s="1">
        <v>242</v>
      </c>
      <c r="BK600" s="1">
        <v>416</v>
      </c>
      <c r="BL600" s="6">
        <v>0.58173076923076927</v>
      </c>
    </row>
    <row r="601" spans="1:64" hidden="1" x14ac:dyDescent="0.2">
      <c r="A601" s="2" t="s">
        <v>215</v>
      </c>
      <c r="B601" s="2" t="s">
        <v>216</v>
      </c>
      <c r="C601" s="2" t="s">
        <v>182</v>
      </c>
      <c r="D601" s="2" t="s">
        <v>1892</v>
      </c>
      <c r="E601" s="2" t="str">
        <f t="shared" si="27"/>
        <v>zzzz</v>
      </c>
      <c r="F601" s="2">
        <f>IFERROR(VLOOKUP(C601,'[1]2017'!$C$2:$N$1876,11,FALSE),"")</f>
        <v>145</v>
      </c>
      <c r="G601" s="2">
        <f>IFERROR(VLOOKUP(C601,'[1]2017'!$C$2:$N$1876,12,FALSE),"")</f>
        <v>543</v>
      </c>
      <c r="H601" s="2">
        <f t="shared" si="28"/>
        <v>0.26703499079189685</v>
      </c>
      <c r="J601" s="12">
        <f t="shared" si="29"/>
        <v>1215</v>
      </c>
      <c r="AL601" s="1">
        <v>69</v>
      </c>
      <c r="AM601" s="1">
        <v>85</v>
      </c>
      <c r="AN601" s="6">
        <v>0.81176470588235294</v>
      </c>
      <c r="AO601" s="1">
        <v>69</v>
      </c>
      <c r="AP601" s="1">
        <v>85</v>
      </c>
      <c r="AQ601" s="6">
        <v>0.81176470588235294</v>
      </c>
      <c r="AR601" s="1">
        <v>60</v>
      </c>
      <c r="AS601" s="1">
        <v>78</v>
      </c>
      <c r="AT601" s="6">
        <v>0.76923076923076927</v>
      </c>
      <c r="AU601" s="1">
        <v>59</v>
      </c>
      <c r="AV601" s="1">
        <v>89</v>
      </c>
      <c r="AW601" s="6">
        <v>0.6629213483146067</v>
      </c>
      <c r="AX601" s="1">
        <v>70</v>
      </c>
      <c r="AY601" s="1">
        <v>89</v>
      </c>
      <c r="AZ601" s="6">
        <v>0.7865168539325843</v>
      </c>
      <c r="BA601" s="1">
        <v>56</v>
      </c>
      <c r="BB601" s="1">
        <v>89</v>
      </c>
      <c r="BC601" s="6">
        <v>0.6292134831460674</v>
      </c>
      <c r="BD601" s="1">
        <v>128</v>
      </c>
      <c r="BE601" s="1">
        <v>174</v>
      </c>
      <c r="BF601" s="6">
        <v>0.73563218390804597</v>
      </c>
      <c r="BG601" s="1">
        <v>139</v>
      </c>
      <c r="BH601" s="1">
        <v>174</v>
      </c>
      <c r="BI601" s="6">
        <v>0.79885057471264365</v>
      </c>
      <c r="BJ601" s="1">
        <v>116</v>
      </c>
      <c r="BK601" s="1">
        <v>167</v>
      </c>
      <c r="BL601" s="6">
        <v>0.69461077844311381</v>
      </c>
    </row>
    <row r="602" spans="1:64" x14ac:dyDescent="0.2">
      <c r="A602" s="2" t="s">
        <v>217</v>
      </c>
      <c r="B602" s="2" t="s">
        <v>634</v>
      </c>
      <c r="C602" s="2" t="s">
        <v>1893</v>
      </c>
      <c r="D602" s="2" t="s">
        <v>1894</v>
      </c>
      <c r="E602" s="2" t="str">
        <f t="shared" si="27"/>
        <v>Benjamin Franklin Elementary Sch</v>
      </c>
      <c r="F602" s="2">
        <f>IFERROR(VLOOKUP(C602,'[1]2017'!$C$2:$N$1876,11,FALSE),"")</f>
        <v>239</v>
      </c>
      <c r="G602" s="2">
        <f>IFERROR(VLOOKUP(C602,'[1]2017'!$C$2:$N$1876,12,FALSE),"")</f>
        <v>491</v>
      </c>
      <c r="H602" s="2">
        <f t="shared" si="28"/>
        <v>0.48676171079429736</v>
      </c>
      <c r="I602" s="6">
        <v>0.68421052631578949</v>
      </c>
      <c r="J602" s="12">
        <f t="shared" si="29"/>
        <v>293</v>
      </c>
      <c r="K602" s="1">
        <v>67</v>
      </c>
      <c r="L602" s="1">
        <v>86</v>
      </c>
      <c r="M602" s="6">
        <v>0.77906976744186052</v>
      </c>
      <c r="N602" s="1">
        <v>51</v>
      </c>
      <c r="O602" s="1">
        <v>87</v>
      </c>
      <c r="P602" s="6">
        <v>0.58620689655172409</v>
      </c>
      <c r="Q602" s="1">
        <v>48</v>
      </c>
      <c r="R602" s="1">
        <v>86</v>
      </c>
      <c r="S602" s="6">
        <v>0.55813953488372092</v>
      </c>
      <c r="T602" s="1">
        <v>45</v>
      </c>
      <c r="U602" s="1">
        <v>66</v>
      </c>
      <c r="V602" s="6">
        <v>0.68181818181818177</v>
      </c>
      <c r="W602" s="1">
        <v>50</v>
      </c>
      <c r="X602" s="1">
        <v>66</v>
      </c>
      <c r="Y602" s="6">
        <v>0.75757575757575757</v>
      </c>
      <c r="Z602" s="1">
        <v>39</v>
      </c>
      <c r="AA602" s="1">
        <v>66</v>
      </c>
      <c r="AB602" s="6">
        <v>0.59090909090909094</v>
      </c>
      <c r="BD602" s="1">
        <v>176</v>
      </c>
      <c r="BE602" s="1">
        <v>228</v>
      </c>
      <c r="BF602" s="6">
        <v>0.77192982456140347</v>
      </c>
      <c r="BG602" s="1">
        <v>153</v>
      </c>
      <c r="BH602" s="1">
        <v>229</v>
      </c>
      <c r="BI602" s="6">
        <v>0.66812227074235808</v>
      </c>
      <c r="BJ602" s="1">
        <v>139</v>
      </c>
      <c r="BK602" s="1">
        <v>228</v>
      </c>
      <c r="BL602" s="6">
        <v>0.60964912280701755</v>
      </c>
    </row>
    <row r="603" spans="1:64" hidden="1" x14ac:dyDescent="0.2">
      <c r="A603" s="2" t="s">
        <v>217</v>
      </c>
      <c r="B603" s="2" t="s">
        <v>634</v>
      </c>
      <c r="C603" s="2" t="s">
        <v>1895</v>
      </c>
      <c r="D603" s="2" t="s">
        <v>1896</v>
      </c>
      <c r="E603" s="2" t="str">
        <f t="shared" si="27"/>
        <v>zzzz</v>
      </c>
      <c r="F603" s="2">
        <f>IFERROR(VLOOKUP(C603,'[1]2017'!$C$2:$N$1876,11,FALSE),"")</f>
        <v>381</v>
      </c>
      <c r="G603" s="2">
        <f>IFERROR(VLOOKUP(C603,'[1]2017'!$C$2:$N$1876,12,FALSE),"")</f>
        <v>622</v>
      </c>
      <c r="H603" s="2">
        <f t="shared" si="28"/>
        <v>0.612540192926045</v>
      </c>
      <c r="J603" s="12">
        <f t="shared" si="29"/>
        <v>1215</v>
      </c>
      <c r="AC603" s="1">
        <v>119</v>
      </c>
      <c r="AD603" s="1">
        <v>191</v>
      </c>
      <c r="AE603" s="6">
        <v>0.62303664921465973</v>
      </c>
      <c r="AF603" s="1">
        <v>121</v>
      </c>
      <c r="AG603" s="1">
        <v>191</v>
      </c>
      <c r="AH603" s="6">
        <v>0.63350785340314131</v>
      </c>
      <c r="AI603" s="1">
        <v>99</v>
      </c>
      <c r="AJ603" s="1">
        <v>191</v>
      </c>
      <c r="AK603" s="6">
        <v>0.51832460732984298</v>
      </c>
      <c r="AL603" s="1">
        <v>115</v>
      </c>
      <c r="AM603" s="1">
        <v>208</v>
      </c>
      <c r="AN603" s="6">
        <v>0.55288461538461542</v>
      </c>
      <c r="AO603" s="1">
        <v>109</v>
      </c>
      <c r="AP603" s="1">
        <v>209</v>
      </c>
      <c r="AQ603" s="6">
        <v>0.52153110047846885</v>
      </c>
      <c r="AR603" s="1">
        <v>88</v>
      </c>
      <c r="AS603" s="1">
        <v>208</v>
      </c>
      <c r="AT603" s="6">
        <v>0.42307692307692307</v>
      </c>
      <c r="AU603" s="1">
        <v>98</v>
      </c>
      <c r="AV603" s="1">
        <v>210</v>
      </c>
      <c r="AW603" s="6">
        <v>0.46666666666666667</v>
      </c>
      <c r="AX603" s="1">
        <v>94</v>
      </c>
      <c r="AY603" s="1">
        <v>211</v>
      </c>
      <c r="AZ603" s="6">
        <v>0.44549763033175355</v>
      </c>
      <c r="BA603" s="1">
        <v>75</v>
      </c>
      <c r="BB603" s="1">
        <v>209</v>
      </c>
      <c r="BC603" s="6">
        <v>0.35885167464114831</v>
      </c>
      <c r="BD603" s="1">
        <v>332</v>
      </c>
      <c r="BE603" s="1">
        <v>609</v>
      </c>
      <c r="BF603" s="6">
        <v>0.5451559934318555</v>
      </c>
      <c r="BG603" s="1">
        <v>324</v>
      </c>
      <c r="BH603" s="1">
        <v>611</v>
      </c>
      <c r="BI603" s="6">
        <v>0.530278232405892</v>
      </c>
      <c r="BJ603" s="1">
        <v>262</v>
      </c>
      <c r="BK603" s="1">
        <v>608</v>
      </c>
      <c r="BL603" s="6">
        <v>0.43092105263157893</v>
      </c>
    </row>
    <row r="604" spans="1:64" hidden="1" x14ac:dyDescent="0.2">
      <c r="A604" s="2" t="s">
        <v>217</v>
      </c>
      <c r="B604" s="2" t="s">
        <v>634</v>
      </c>
      <c r="C604" s="2" t="s">
        <v>1897</v>
      </c>
      <c r="D604" s="2" t="s">
        <v>1898</v>
      </c>
      <c r="E604" s="2" t="str">
        <f t="shared" si="27"/>
        <v>zzzz</v>
      </c>
      <c r="F604" s="2">
        <f>IFERROR(VLOOKUP(C604,'[1]2017'!$C$2:$N$1876,11,FALSE),"")</f>
        <v>145</v>
      </c>
      <c r="G604" s="2">
        <f>IFERROR(VLOOKUP(C604,'[1]2017'!$C$2:$N$1876,12,FALSE),"")</f>
        <v>184</v>
      </c>
      <c r="H604" s="2">
        <f t="shared" si="28"/>
        <v>0.78804347826086951</v>
      </c>
      <c r="I604" s="6">
        <v>0.33333333333333331</v>
      </c>
      <c r="J604" s="12">
        <f t="shared" si="29"/>
        <v>996</v>
      </c>
      <c r="K604" s="1">
        <v>22</v>
      </c>
      <c r="L604" s="1">
        <v>36</v>
      </c>
      <c r="M604" s="6">
        <v>0.61111111111111116</v>
      </c>
      <c r="N604" s="1">
        <v>13</v>
      </c>
      <c r="O604" s="1">
        <v>36</v>
      </c>
      <c r="P604" s="6">
        <v>0.3611111111111111</v>
      </c>
      <c r="Q604" s="1">
        <v>13</v>
      </c>
      <c r="R604" s="1">
        <v>36</v>
      </c>
      <c r="S604" s="6">
        <v>0.3611111111111111</v>
      </c>
      <c r="T604" s="1">
        <v>17</v>
      </c>
      <c r="U604" s="1">
        <v>27</v>
      </c>
      <c r="V604" s="6">
        <v>0.62962962962962965</v>
      </c>
      <c r="W604" s="1">
        <v>6</v>
      </c>
      <c r="X604" s="1">
        <v>27</v>
      </c>
      <c r="Y604" s="6">
        <v>0.22222222222222221</v>
      </c>
      <c r="Z604" s="1">
        <v>6</v>
      </c>
      <c r="AA604" s="1">
        <v>27</v>
      </c>
      <c r="AB604" s="6">
        <v>0.22222222222222221</v>
      </c>
      <c r="BD604" s="1">
        <v>47</v>
      </c>
      <c r="BE604" s="1">
        <v>84</v>
      </c>
      <c r="BF604" s="6">
        <v>0.55952380952380953</v>
      </c>
      <c r="BG604" s="1">
        <v>28</v>
      </c>
      <c r="BH604" s="1">
        <v>84</v>
      </c>
      <c r="BI604" s="6">
        <v>0.33333333333333331</v>
      </c>
      <c r="BJ604" s="1">
        <v>26</v>
      </c>
      <c r="BK604" s="1">
        <v>84</v>
      </c>
      <c r="BL604" s="6">
        <v>0.30952380952380953</v>
      </c>
    </row>
    <row r="605" spans="1:64" x14ac:dyDescent="0.2">
      <c r="A605" s="2" t="s">
        <v>217</v>
      </c>
      <c r="B605" s="2" t="s">
        <v>634</v>
      </c>
      <c r="C605" s="2" t="s">
        <v>1899</v>
      </c>
      <c r="D605" s="2" t="s">
        <v>1900</v>
      </c>
      <c r="E605" s="2" t="str">
        <f t="shared" si="27"/>
        <v>Tecumseh-Harrison Elementary Sch</v>
      </c>
      <c r="F605" s="2">
        <f>IFERROR(VLOOKUP(C605,'[1]2017'!$C$2:$N$1876,11,FALSE),"")</f>
        <v>252</v>
      </c>
      <c r="G605" s="2">
        <f>IFERROR(VLOOKUP(C605,'[1]2017'!$C$2:$N$1876,12,FALSE),"")</f>
        <v>309</v>
      </c>
      <c r="H605" s="2">
        <f t="shared" si="28"/>
        <v>0.81553398058252424</v>
      </c>
      <c r="I605" s="6">
        <v>0.29508196721311475</v>
      </c>
      <c r="J605" s="12">
        <f t="shared" si="29"/>
        <v>1049</v>
      </c>
      <c r="K605" s="1">
        <v>20</v>
      </c>
      <c r="L605" s="1">
        <v>41</v>
      </c>
      <c r="M605" s="6">
        <v>0.48780487804878048</v>
      </c>
      <c r="N605" s="1">
        <v>22</v>
      </c>
      <c r="O605" s="1">
        <v>41</v>
      </c>
      <c r="P605" s="6">
        <v>0.53658536585365857</v>
      </c>
      <c r="Q605" s="1">
        <v>16</v>
      </c>
      <c r="R605" s="1">
        <v>41</v>
      </c>
      <c r="S605" s="6">
        <v>0.3902439024390244</v>
      </c>
      <c r="T605" s="1">
        <v>28</v>
      </c>
      <c r="U605" s="1">
        <v>47</v>
      </c>
      <c r="V605" s="6">
        <v>0.5957446808510638</v>
      </c>
      <c r="W605" s="1">
        <v>34</v>
      </c>
      <c r="X605" s="1">
        <v>48</v>
      </c>
      <c r="Y605" s="6">
        <v>0.70833333333333337</v>
      </c>
      <c r="Z605" s="1">
        <v>23</v>
      </c>
      <c r="AA605" s="1">
        <v>47</v>
      </c>
      <c r="AB605" s="6">
        <v>0.48936170212765956</v>
      </c>
      <c r="BD605" s="1">
        <v>76</v>
      </c>
      <c r="BE605" s="1">
        <v>149</v>
      </c>
      <c r="BF605" s="6">
        <v>0.51006711409395977</v>
      </c>
      <c r="BG605" s="1">
        <v>76</v>
      </c>
      <c r="BH605" s="1">
        <v>151</v>
      </c>
      <c r="BI605" s="6">
        <v>0.50331125827814571</v>
      </c>
      <c r="BJ605" s="1">
        <v>57</v>
      </c>
      <c r="BK605" s="1">
        <v>149</v>
      </c>
      <c r="BL605" s="6">
        <v>0.3825503355704698</v>
      </c>
    </row>
    <row r="606" spans="1:64" x14ac:dyDescent="0.2">
      <c r="A606" s="2" t="s">
        <v>217</v>
      </c>
      <c r="B606" s="2" t="s">
        <v>634</v>
      </c>
      <c r="C606" s="2" t="s">
        <v>1901</v>
      </c>
      <c r="D606" s="2" t="s">
        <v>1902</v>
      </c>
      <c r="E606" s="2" t="str">
        <f t="shared" si="27"/>
        <v>Francis Vigo Elementary School</v>
      </c>
      <c r="F606" s="2">
        <f>IFERROR(VLOOKUP(C606,'[1]2017'!$C$2:$N$1876,11,FALSE),"")</f>
        <v>254</v>
      </c>
      <c r="G606" s="2">
        <f>IFERROR(VLOOKUP(C606,'[1]2017'!$C$2:$N$1876,12,FALSE),"")</f>
        <v>365</v>
      </c>
      <c r="H606" s="2">
        <f t="shared" si="28"/>
        <v>0.69589041095890414</v>
      </c>
      <c r="I606" s="6">
        <v>0.2807017543859649</v>
      </c>
      <c r="J606" s="12">
        <f t="shared" si="29"/>
        <v>1065</v>
      </c>
      <c r="K606" s="1">
        <v>36</v>
      </c>
      <c r="L606" s="1">
        <v>70</v>
      </c>
      <c r="M606" s="6">
        <v>0.51428571428571423</v>
      </c>
      <c r="N606" s="1">
        <v>31</v>
      </c>
      <c r="O606" s="1">
        <v>71</v>
      </c>
      <c r="P606" s="6">
        <v>0.43661971830985913</v>
      </c>
      <c r="Q606" s="1">
        <v>27</v>
      </c>
      <c r="R606" s="1">
        <v>70</v>
      </c>
      <c r="S606" s="6">
        <v>0.38571428571428573</v>
      </c>
      <c r="T606" s="1">
        <v>29</v>
      </c>
      <c r="U606" s="1">
        <v>48</v>
      </c>
      <c r="V606" s="6">
        <v>0.60416666666666663</v>
      </c>
      <c r="W606" s="1">
        <v>29</v>
      </c>
      <c r="X606" s="1">
        <v>48</v>
      </c>
      <c r="Y606" s="6">
        <v>0.60416666666666663</v>
      </c>
      <c r="Z606" s="1">
        <v>25</v>
      </c>
      <c r="AA606" s="1">
        <v>48</v>
      </c>
      <c r="AB606" s="6">
        <v>0.52083333333333337</v>
      </c>
      <c r="BD606" s="1">
        <v>95</v>
      </c>
      <c r="BE606" s="1">
        <v>175</v>
      </c>
      <c r="BF606" s="6">
        <v>0.54285714285714282</v>
      </c>
      <c r="BG606" s="1">
        <v>81</v>
      </c>
      <c r="BH606" s="1">
        <v>179</v>
      </c>
      <c r="BI606" s="6">
        <v>0.45251396648044695</v>
      </c>
      <c r="BJ606" s="1">
        <v>68</v>
      </c>
      <c r="BK606" s="1">
        <v>175</v>
      </c>
      <c r="BL606" s="6">
        <v>0.38857142857142857</v>
      </c>
    </row>
    <row r="607" spans="1:64" x14ac:dyDescent="0.2">
      <c r="A607" s="2" t="s">
        <v>218</v>
      </c>
      <c r="B607" s="2" t="s">
        <v>219</v>
      </c>
      <c r="C607" s="2" t="s">
        <v>184</v>
      </c>
      <c r="D607" s="2" t="s">
        <v>1903</v>
      </c>
      <c r="E607" s="2" t="str">
        <f t="shared" si="27"/>
        <v>North Webster Elementary School</v>
      </c>
      <c r="F607" s="2">
        <f>IFERROR(VLOOKUP(C607,'[1]2017'!$C$2:$N$1876,11,FALSE),"")</f>
        <v>234</v>
      </c>
      <c r="G607" s="2">
        <f>IFERROR(VLOOKUP(C607,'[1]2017'!$C$2:$N$1876,12,FALSE),"")</f>
        <v>487</v>
      </c>
      <c r="H607" s="2">
        <f t="shared" si="28"/>
        <v>0.48049281314168379</v>
      </c>
      <c r="I607" s="6">
        <v>0.41975308641975306</v>
      </c>
      <c r="J607" s="12">
        <f t="shared" si="29"/>
        <v>866</v>
      </c>
      <c r="K607" s="1">
        <v>42</v>
      </c>
      <c r="L607" s="1">
        <v>76</v>
      </c>
      <c r="M607" s="6">
        <v>0.55263157894736847</v>
      </c>
      <c r="N607" s="1">
        <v>44</v>
      </c>
      <c r="O607" s="1">
        <v>76</v>
      </c>
      <c r="P607" s="6">
        <v>0.57894736842105265</v>
      </c>
      <c r="Q607" s="1">
        <v>34</v>
      </c>
      <c r="R607" s="1">
        <v>76</v>
      </c>
      <c r="S607" s="6">
        <v>0.44736842105263158</v>
      </c>
      <c r="T607" s="1">
        <v>57</v>
      </c>
      <c r="U607" s="1">
        <v>89</v>
      </c>
      <c r="V607" s="6">
        <v>0.6404494382022472</v>
      </c>
      <c r="W607" s="1">
        <v>54</v>
      </c>
      <c r="X607" s="1">
        <v>89</v>
      </c>
      <c r="Y607" s="6">
        <v>0.6067415730337079</v>
      </c>
      <c r="Z607" s="1">
        <v>51</v>
      </c>
      <c r="AA607" s="1">
        <v>89</v>
      </c>
      <c r="AB607" s="6">
        <v>0.5730337078651685</v>
      </c>
      <c r="BD607" s="1">
        <v>145</v>
      </c>
      <c r="BE607" s="1">
        <v>246</v>
      </c>
      <c r="BF607" s="6">
        <v>0.58943089430894313</v>
      </c>
      <c r="BG607" s="1">
        <v>138</v>
      </c>
      <c r="BH607" s="1">
        <v>248</v>
      </c>
      <c r="BI607" s="6">
        <v>0.55645161290322576</v>
      </c>
      <c r="BJ607" s="1">
        <v>119</v>
      </c>
      <c r="BK607" s="1">
        <v>246</v>
      </c>
      <c r="BL607" s="6">
        <v>0.48373983739837401</v>
      </c>
    </row>
    <row r="608" spans="1:64" hidden="1" x14ac:dyDescent="0.2">
      <c r="A608" s="2" t="s">
        <v>218</v>
      </c>
      <c r="B608" s="2" t="s">
        <v>219</v>
      </c>
      <c r="C608" s="2" t="s">
        <v>1904</v>
      </c>
      <c r="D608" s="2" t="s">
        <v>1905</v>
      </c>
      <c r="E608" s="2" t="str">
        <f t="shared" si="27"/>
        <v>zzzz</v>
      </c>
      <c r="F608" s="2">
        <f>IFERROR(VLOOKUP(C608,'[1]2017'!$C$2:$N$1876,11,FALSE),"")</f>
        <v>216</v>
      </c>
      <c r="G608" s="2">
        <f>IFERROR(VLOOKUP(C608,'[1]2017'!$C$2:$N$1876,12,FALSE),"")</f>
        <v>507</v>
      </c>
      <c r="H608" s="2">
        <f t="shared" si="28"/>
        <v>0.42603550295857989</v>
      </c>
      <c r="J608" s="12">
        <f t="shared" si="29"/>
        <v>1215</v>
      </c>
      <c r="AC608" s="1">
        <v>95</v>
      </c>
      <c r="AD608" s="1">
        <v>161</v>
      </c>
      <c r="AE608" s="6">
        <v>0.59006211180124224</v>
      </c>
      <c r="AF608" s="1">
        <v>84</v>
      </c>
      <c r="AG608" s="1">
        <v>161</v>
      </c>
      <c r="AH608" s="6">
        <v>0.52173913043478259</v>
      </c>
      <c r="AI608" s="1">
        <v>74</v>
      </c>
      <c r="AJ608" s="1">
        <v>161</v>
      </c>
      <c r="AK608" s="6">
        <v>0.45962732919254656</v>
      </c>
      <c r="AL608" s="1">
        <v>100</v>
      </c>
      <c r="AM608" s="1">
        <v>185</v>
      </c>
      <c r="AN608" s="6">
        <v>0.54054054054054057</v>
      </c>
      <c r="AO608" s="1">
        <v>76</v>
      </c>
      <c r="AP608" s="1">
        <v>185</v>
      </c>
      <c r="AQ608" s="6">
        <v>0.41081081081081083</v>
      </c>
      <c r="AR608" s="1">
        <v>65</v>
      </c>
      <c r="AS608" s="1">
        <v>185</v>
      </c>
      <c r="AT608" s="6">
        <v>0.35135135135135137</v>
      </c>
      <c r="AU608" s="1">
        <v>72</v>
      </c>
      <c r="AV608" s="1">
        <v>156</v>
      </c>
      <c r="AW608" s="6">
        <v>0.46153846153846156</v>
      </c>
      <c r="AX608" s="1">
        <v>78</v>
      </c>
      <c r="AY608" s="1">
        <v>156</v>
      </c>
      <c r="AZ608" s="6">
        <v>0.5</v>
      </c>
      <c r="BA608" s="1">
        <v>60</v>
      </c>
      <c r="BB608" s="1">
        <v>156</v>
      </c>
      <c r="BC608" s="6">
        <v>0.38461538461538464</v>
      </c>
      <c r="BD608" s="1">
        <v>267</v>
      </c>
      <c r="BE608" s="1">
        <v>502</v>
      </c>
      <c r="BF608" s="6">
        <v>0.53187250996015933</v>
      </c>
      <c r="BG608" s="1">
        <v>238</v>
      </c>
      <c r="BH608" s="1">
        <v>502</v>
      </c>
      <c r="BI608" s="6">
        <v>0.47410358565737054</v>
      </c>
      <c r="BJ608" s="1">
        <v>199</v>
      </c>
      <c r="BK608" s="1">
        <v>502</v>
      </c>
      <c r="BL608" s="6">
        <v>0.39641434262948205</v>
      </c>
    </row>
    <row r="609" spans="1:64" hidden="1" x14ac:dyDescent="0.2">
      <c r="A609" s="2" t="s">
        <v>218</v>
      </c>
      <c r="B609" s="2" t="s">
        <v>219</v>
      </c>
      <c r="C609" s="2" t="s">
        <v>1906</v>
      </c>
      <c r="D609" s="2" t="s">
        <v>1907</v>
      </c>
      <c r="E609" s="2" t="str">
        <f t="shared" si="27"/>
        <v>zzzz</v>
      </c>
      <c r="F609" s="2">
        <f>IFERROR(VLOOKUP(C609,'[1]2017'!$C$2:$N$1876,11,FALSE),"")</f>
        <v>250</v>
      </c>
      <c r="G609" s="2">
        <f>IFERROR(VLOOKUP(C609,'[1]2017'!$C$2:$N$1876,12,FALSE),"")</f>
        <v>556</v>
      </c>
      <c r="H609" s="2">
        <f t="shared" si="28"/>
        <v>0.44964028776978415</v>
      </c>
      <c r="I609" s="6">
        <v>0.4642857142857143</v>
      </c>
      <c r="J609" s="12">
        <f t="shared" si="29"/>
        <v>786</v>
      </c>
      <c r="K609" s="1">
        <v>36</v>
      </c>
      <c r="L609" s="1">
        <v>60</v>
      </c>
      <c r="M609" s="6">
        <v>0.6</v>
      </c>
      <c r="N609" s="1">
        <v>36</v>
      </c>
      <c r="O609" s="1">
        <v>60</v>
      </c>
      <c r="P609" s="6">
        <v>0.6</v>
      </c>
      <c r="Q609" s="1">
        <v>31</v>
      </c>
      <c r="R609" s="1">
        <v>59</v>
      </c>
      <c r="S609" s="6">
        <v>0.52542372881355937</v>
      </c>
      <c r="T609" s="1">
        <v>40</v>
      </c>
      <c r="U609" s="1">
        <v>77</v>
      </c>
      <c r="V609" s="6">
        <v>0.51948051948051943</v>
      </c>
      <c r="W609" s="1">
        <v>47</v>
      </c>
      <c r="X609" s="1">
        <v>77</v>
      </c>
      <c r="Y609" s="6">
        <v>0.61038961038961037</v>
      </c>
      <c r="Z609" s="1">
        <v>37</v>
      </c>
      <c r="AA609" s="1">
        <v>77</v>
      </c>
      <c r="AB609" s="6">
        <v>0.48051948051948051</v>
      </c>
      <c r="AC609" s="1">
        <v>33</v>
      </c>
      <c r="AD609" s="1">
        <v>65</v>
      </c>
      <c r="AE609" s="6">
        <v>0.50769230769230766</v>
      </c>
      <c r="AF609" s="1">
        <v>27</v>
      </c>
      <c r="AG609" s="1">
        <v>64</v>
      </c>
      <c r="AH609" s="6">
        <v>0.421875</v>
      </c>
      <c r="AI609" s="1">
        <v>24</v>
      </c>
      <c r="AJ609" s="1">
        <v>64</v>
      </c>
      <c r="AK609" s="6">
        <v>0.375</v>
      </c>
      <c r="AL609" s="1">
        <v>45</v>
      </c>
      <c r="AM609" s="1">
        <v>61</v>
      </c>
      <c r="AN609" s="6">
        <v>0.73770491803278693</v>
      </c>
      <c r="AO609" s="1">
        <v>36</v>
      </c>
      <c r="AP609" s="1">
        <v>61</v>
      </c>
      <c r="AQ609" s="6">
        <v>0.5901639344262295</v>
      </c>
      <c r="AR609" s="1">
        <v>34</v>
      </c>
      <c r="AS609" s="1">
        <v>61</v>
      </c>
      <c r="AT609" s="6">
        <v>0.55737704918032782</v>
      </c>
      <c r="AU609" s="1">
        <v>42</v>
      </c>
      <c r="AV609" s="1">
        <v>69</v>
      </c>
      <c r="AW609" s="6">
        <v>0.60869565217391308</v>
      </c>
      <c r="AX609" s="1">
        <v>41</v>
      </c>
      <c r="AY609" s="1">
        <v>69</v>
      </c>
      <c r="AZ609" s="6">
        <v>0.59420289855072461</v>
      </c>
      <c r="BA609" s="1">
        <v>35</v>
      </c>
      <c r="BB609" s="1">
        <v>69</v>
      </c>
      <c r="BC609" s="6">
        <v>0.50724637681159424</v>
      </c>
      <c r="BD609" s="1">
        <v>236</v>
      </c>
      <c r="BE609" s="1">
        <v>388</v>
      </c>
      <c r="BF609" s="6">
        <v>0.60824742268041232</v>
      </c>
      <c r="BG609" s="1">
        <v>218</v>
      </c>
      <c r="BH609" s="1">
        <v>387</v>
      </c>
      <c r="BI609" s="6">
        <v>0.56330749354005172</v>
      </c>
      <c r="BJ609" s="1">
        <v>187</v>
      </c>
      <c r="BK609" s="1">
        <v>386</v>
      </c>
      <c r="BL609" s="6">
        <v>0.4844559585492228</v>
      </c>
    </row>
    <row r="610" spans="1:64" x14ac:dyDescent="0.2">
      <c r="A610" s="2" t="s">
        <v>218</v>
      </c>
      <c r="B610" s="2" t="s">
        <v>219</v>
      </c>
      <c r="C610" s="2" t="s">
        <v>1908</v>
      </c>
      <c r="D610" s="2" t="s">
        <v>1909</v>
      </c>
      <c r="E610" s="2" t="str">
        <f t="shared" si="27"/>
        <v>Syracuse Elementary School</v>
      </c>
      <c r="F610" s="2">
        <f>IFERROR(VLOOKUP(C610,'[1]2017'!$C$2:$N$1876,11,FALSE),"")</f>
        <v>273</v>
      </c>
      <c r="G610" s="2">
        <f>IFERROR(VLOOKUP(C610,'[1]2017'!$C$2:$N$1876,12,FALSE),"")</f>
        <v>550</v>
      </c>
      <c r="H610" s="2">
        <f t="shared" si="28"/>
        <v>0.49636363636363634</v>
      </c>
      <c r="I610" s="6">
        <v>0.51086956521739135</v>
      </c>
      <c r="J610" s="12">
        <f t="shared" si="29"/>
        <v>674</v>
      </c>
      <c r="K610" s="1">
        <v>52</v>
      </c>
      <c r="L610" s="1">
        <v>86</v>
      </c>
      <c r="M610" s="6">
        <v>0.60465116279069764</v>
      </c>
      <c r="N610" s="1">
        <v>56</v>
      </c>
      <c r="O610" s="1">
        <v>87</v>
      </c>
      <c r="P610" s="6">
        <v>0.64367816091954022</v>
      </c>
      <c r="Q610" s="1">
        <v>47</v>
      </c>
      <c r="R610" s="1">
        <v>86</v>
      </c>
      <c r="S610" s="6">
        <v>0.54651162790697672</v>
      </c>
      <c r="T610" s="1">
        <v>56</v>
      </c>
      <c r="U610" s="1">
        <v>101</v>
      </c>
      <c r="V610" s="6">
        <v>0.5544554455445545</v>
      </c>
      <c r="W610" s="1">
        <v>58</v>
      </c>
      <c r="X610" s="1">
        <v>103</v>
      </c>
      <c r="Y610" s="6">
        <v>0.56310679611650483</v>
      </c>
      <c r="Z610" s="1">
        <v>47</v>
      </c>
      <c r="AA610" s="1">
        <v>101</v>
      </c>
      <c r="AB610" s="6">
        <v>0.46534653465346537</v>
      </c>
      <c r="BD610" s="1">
        <v>167</v>
      </c>
      <c r="BE610" s="1">
        <v>279</v>
      </c>
      <c r="BF610" s="6">
        <v>0.59856630824372759</v>
      </c>
      <c r="BG610" s="1">
        <v>166</v>
      </c>
      <c r="BH610" s="1">
        <v>283</v>
      </c>
      <c r="BI610" s="6">
        <v>0.58657243816254412</v>
      </c>
      <c r="BJ610" s="1">
        <v>141</v>
      </c>
      <c r="BK610" s="1">
        <v>279</v>
      </c>
      <c r="BL610" s="6">
        <v>0.5053763440860215</v>
      </c>
    </row>
    <row r="611" spans="1:64" x14ac:dyDescent="0.2">
      <c r="A611" s="2" t="s">
        <v>220</v>
      </c>
      <c r="B611" s="2" t="s">
        <v>221</v>
      </c>
      <c r="C611" s="2" t="s">
        <v>1910</v>
      </c>
      <c r="D611" s="2" t="s">
        <v>1911</v>
      </c>
      <c r="E611" s="2" t="str">
        <f t="shared" si="27"/>
        <v>Claypool Elementary School</v>
      </c>
      <c r="F611" s="2">
        <f>IFERROR(VLOOKUP(C611,'[1]2017'!$C$2:$N$1876,11,FALSE),"")</f>
        <v>212</v>
      </c>
      <c r="G611" s="2">
        <f>IFERROR(VLOOKUP(C611,'[1]2017'!$C$2:$N$1876,12,FALSE),"")</f>
        <v>352</v>
      </c>
      <c r="H611" s="2">
        <f t="shared" si="28"/>
        <v>0.60227272727272729</v>
      </c>
      <c r="I611" s="6">
        <v>0.57627118644067798</v>
      </c>
      <c r="J611" s="12">
        <f t="shared" si="29"/>
        <v>531</v>
      </c>
      <c r="K611" s="1">
        <v>30</v>
      </c>
      <c r="L611" s="1">
        <v>45</v>
      </c>
      <c r="M611" s="6">
        <v>0.66666666666666663</v>
      </c>
      <c r="N611" s="1">
        <v>28</v>
      </c>
      <c r="O611" s="1">
        <v>45</v>
      </c>
      <c r="P611" s="6">
        <v>0.62222222222222223</v>
      </c>
      <c r="Q611" s="1">
        <v>25</v>
      </c>
      <c r="R611" s="1">
        <v>45</v>
      </c>
      <c r="S611" s="6">
        <v>0.55555555555555558</v>
      </c>
      <c r="T611" s="1">
        <v>34</v>
      </c>
      <c r="U611" s="1">
        <v>49</v>
      </c>
      <c r="V611" s="6">
        <v>0.69387755102040816</v>
      </c>
      <c r="W611" s="1">
        <v>31</v>
      </c>
      <c r="X611" s="1">
        <v>48</v>
      </c>
      <c r="Y611" s="6">
        <v>0.64583333333333337</v>
      </c>
      <c r="Z611" s="1">
        <v>25</v>
      </c>
      <c r="AA611" s="1">
        <v>48</v>
      </c>
      <c r="AB611" s="6">
        <v>0.52083333333333337</v>
      </c>
      <c r="AC611" s="1">
        <v>37</v>
      </c>
      <c r="AD611" s="1">
        <v>52</v>
      </c>
      <c r="AE611" s="6">
        <v>0.71153846153846156</v>
      </c>
      <c r="AF611" s="1">
        <v>41</v>
      </c>
      <c r="AG611" s="1">
        <v>53</v>
      </c>
      <c r="AH611" s="6">
        <v>0.77358490566037741</v>
      </c>
      <c r="AI611" s="1">
        <v>34</v>
      </c>
      <c r="AJ611" s="1">
        <v>52</v>
      </c>
      <c r="AK611" s="6">
        <v>0.65384615384615385</v>
      </c>
      <c r="BD611" s="1">
        <v>146</v>
      </c>
      <c r="BE611" s="1">
        <v>206</v>
      </c>
      <c r="BF611" s="6">
        <v>0.70873786407766992</v>
      </c>
      <c r="BG611" s="1">
        <v>138</v>
      </c>
      <c r="BH611" s="1">
        <v>205</v>
      </c>
      <c r="BI611" s="6">
        <v>0.67317073170731712</v>
      </c>
      <c r="BJ611" s="1">
        <v>118</v>
      </c>
      <c r="BK611" s="1">
        <v>204</v>
      </c>
      <c r="BL611" s="6">
        <v>0.57843137254901966</v>
      </c>
    </row>
    <row r="612" spans="1:64" hidden="1" x14ac:dyDescent="0.2">
      <c r="A612" s="2" t="s">
        <v>220</v>
      </c>
      <c r="B612" s="2" t="s">
        <v>221</v>
      </c>
      <c r="C612" s="2" t="s">
        <v>1912</v>
      </c>
      <c r="D612" s="2" t="s">
        <v>1913</v>
      </c>
      <c r="E612" s="2" t="str">
        <f t="shared" si="27"/>
        <v>zzzz</v>
      </c>
      <c r="F612" s="2">
        <f>IFERROR(VLOOKUP(C612,'[1]2017'!$C$2:$N$1876,11,FALSE),"")</f>
        <v>318</v>
      </c>
      <c r="G612" s="2">
        <f>IFERROR(VLOOKUP(C612,'[1]2017'!$C$2:$N$1876,12,FALSE),"")</f>
        <v>548</v>
      </c>
      <c r="H612" s="2">
        <f t="shared" si="28"/>
        <v>0.58029197080291972</v>
      </c>
      <c r="J612" s="12">
        <f t="shared" si="29"/>
        <v>1215</v>
      </c>
      <c r="AL612" s="1">
        <v>163</v>
      </c>
      <c r="AM612" s="1">
        <v>273</v>
      </c>
      <c r="AN612" s="6">
        <v>0.59706959706959706</v>
      </c>
      <c r="AO612" s="1">
        <v>123</v>
      </c>
      <c r="AP612" s="1">
        <v>275</v>
      </c>
      <c r="AQ612" s="6">
        <v>0.44727272727272727</v>
      </c>
      <c r="AR612" s="1">
        <v>111</v>
      </c>
      <c r="AS612" s="1">
        <v>272</v>
      </c>
      <c r="AT612" s="6">
        <v>0.40808823529411764</v>
      </c>
      <c r="AU612" s="1">
        <v>127</v>
      </c>
      <c r="AV612" s="1">
        <v>239</v>
      </c>
      <c r="AW612" s="6">
        <v>0.53138075313807531</v>
      </c>
      <c r="AX612" s="1">
        <v>113</v>
      </c>
      <c r="AY612" s="1">
        <v>243</v>
      </c>
      <c r="AZ612" s="6">
        <v>0.46502057613168724</v>
      </c>
      <c r="BA612" s="1">
        <v>94</v>
      </c>
      <c r="BB612" s="1">
        <v>239</v>
      </c>
      <c r="BC612" s="6">
        <v>0.39330543933054396</v>
      </c>
      <c r="BD612" s="1">
        <v>290</v>
      </c>
      <c r="BE612" s="1">
        <v>512</v>
      </c>
      <c r="BF612" s="6">
        <v>0.56640625</v>
      </c>
      <c r="BG612" s="1">
        <v>236</v>
      </c>
      <c r="BH612" s="1">
        <v>518</v>
      </c>
      <c r="BI612" s="6">
        <v>0.45559845559845558</v>
      </c>
      <c r="BJ612" s="1">
        <v>205</v>
      </c>
      <c r="BK612" s="1">
        <v>511</v>
      </c>
      <c r="BL612" s="6">
        <v>0.40117416829745595</v>
      </c>
    </row>
    <row r="613" spans="1:64" x14ac:dyDescent="0.2">
      <c r="A613" s="2" t="s">
        <v>220</v>
      </c>
      <c r="B613" s="2" t="s">
        <v>221</v>
      </c>
      <c r="C613" s="2" t="s">
        <v>1914</v>
      </c>
      <c r="D613" s="2" t="s">
        <v>1915</v>
      </c>
      <c r="E613" s="2" t="str">
        <f t="shared" si="27"/>
        <v>Eisenhower Elementary School</v>
      </c>
      <c r="F613" s="2">
        <f>IFERROR(VLOOKUP(C613,'[1]2017'!$C$2:$N$1876,11,FALSE),"")</f>
        <v>130</v>
      </c>
      <c r="G613" s="2">
        <f>IFERROR(VLOOKUP(C613,'[1]2017'!$C$2:$N$1876,12,FALSE),"")</f>
        <v>415</v>
      </c>
      <c r="H613" s="2">
        <f t="shared" si="28"/>
        <v>0.31325301204819278</v>
      </c>
      <c r="I613" s="6">
        <v>0.58461538461538465</v>
      </c>
      <c r="J613" s="12">
        <f t="shared" si="29"/>
        <v>511</v>
      </c>
      <c r="K613" s="1">
        <v>58</v>
      </c>
      <c r="L613" s="1">
        <v>66</v>
      </c>
      <c r="M613" s="6">
        <v>0.87878787878787878</v>
      </c>
      <c r="N613" s="1">
        <v>47</v>
      </c>
      <c r="O613" s="1">
        <v>67</v>
      </c>
      <c r="P613" s="6">
        <v>0.70149253731343286</v>
      </c>
      <c r="Q613" s="1">
        <v>46</v>
      </c>
      <c r="R613" s="1">
        <v>66</v>
      </c>
      <c r="S613" s="6">
        <v>0.69696969696969702</v>
      </c>
      <c r="T613" s="1">
        <v>45</v>
      </c>
      <c r="U613" s="1">
        <v>61</v>
      </c>
      <c r="V613" s="6">
        <v>0.73770491803278693</v>
      </c>
      <c r="W613" s="1">
        <v>57</v>
      </c>
      <c r="X613" s="1">
        <v>61</v>
      </c>
      <c r="Y613" s="6">
        <v>0.93442622950819676</v>
      </c>
      <c r="Z613" s="1">
        <v>43</v>
      </c>
      <c r="AA613" s="1">
        <v>61</v>
      </c>
      <c r="AB613" s="6">
        <v>0.70491803278688525</v>
      </c>
      <c r="AC613" s="1">
        <v>40</v>
      </c>
      <c r="AD613" s="1">
        <v>50</v>
      </c>
      <c r="AE613" s="6">
        <v>0.8</v>
      </c>
      <c r="AF613" s="1">
        <v>33</v>
      </c>
      <c r="AG613" s="1">
        <v>50</v>
      </c>
      <c r="AH613" s="6">
        <v>0.66</v>
      </c>
      <c r="AI613" s="1">
        <v>31</v>
      </c>
      <c r="AJ613" s="1">
        <v>50</v>
      </c>
      <c r="AK613" s="6">
        <v>0.62</v>
      </c>
      <c r="BD613" s="1">
        <v>193</v>
      </c>
      <c r="BE613" s="1">
        <v>242</v>
      </c>
      <c r="BF613" s="6">
        <v>0.7975206611570248</v>
      </c>
      <c r="BG613" s="1">
        <v>177</v>
      </c>
      <c r="BH613" s="1">
        <v>243</v>
      </c>
      <c r="BI613" s="6">
        <v>0.72839506172839508</v>
      </c>
      <c r="BJ613" s="1">
        <v>158</v>
      </c>
      <c r="BK613" s="1">
        <v>242</v>
      </c>
      <c r="BL613" s="6">
        <v>0.65289256198347112</v>
      </c>
    </row>
    <row r="614" spans="1:64" x14ac:dyDescent="0.2">
      <c r="A614" s="2" t="s">
        <v>220</v>
      </c>
      <c r="B614" s="2" t="s">
        <v>221</v>
      </c>
      <c r="C614" s="2" t="s">
        <v>1916</v>
      </c>
      <c r="D614" s="2" t="s">
        <v>1917</v>
      </c>
      <c r="E614" s="2" t="str">
        <f t="shared" si="27"/>
        <v>Harrison Elementary School</v>
      </c>
      <c r="F614" s="2">
        <f>IFERROR(VLOOKUP(C614,'[1]2017'!$C$2:$N$1876,11,FALSE),"")</f>
        <v>363</v>
      </c>
      <c r="G614" s="2">
        <f>IFERROR(VLOOKUP(C614,'[1]2017'!$C$2:$N$1876,12,FALSE),"")</f>
        <v>605</v>
      </c>
      <c r="H614" s="2">
        <f t="shared" si="28"/>
        <v>0.6</v>
      </c>
      <c r="I614" s="6">
        <v>0.58227848101265822</v>
      </c>
      <c r="J614" s="12">
        <f t="shared" si="29"/>
        <v>516</v>
      </c>
      <c r="K614" s="1">
        <v>65</v>
      </c>
      <c r="L614" s="1">
        <v>89</v>
      </c>
      <c r="M614" s="6">
        <v>0.7303370786516854</v>
      </c>
      <c r="N614" s="1">
        <v>61</v>
      </c>
      <c r="O614" s="1">
        <v>90</v>
      </c>
      <c r="P614" s="6">
        <v>0.67777777777777781</v>
      </c>
      <c r="Q614" s="1">
        <v>55</v>
      </c>
      <c r="R614" s="1">
        <v>89</v>
      </c>
      <c r="S614" s="6">
        <v>0.6179775280898876</v>
      </c>
      <c r="T614" s="1">
        <v>58</v>
      </c>
      <c r="U614" s="1">
        <v>82</v>
      </c>
      <c r="V614" s="6">
        <v>0.70731707317073167</v>
      </c>
      <c r="W614" s="1">
        <v>54</v>
      </c>
      <c r="X614" s="1">
        <v>82</v>
      </c>
      <c r="Y614" s="6">
        <v>0.65853658536585369</v>
      </c>
      <c r="Z614" s="1">
        <v>46</v>
      </c>
      <c r="AA614" s="1">
        <v>82</v>
      </c>
      <c r="AB614" s="6">
        <v>0.56097560975609762</v>
      </c>
      <c r="AC614" s="1">
        <v>54</v>
      </c>
      <c r="AD614" s="1">
        <v>85</v>
      </c>
      <c r="AE614" s="6">
        <v>0.63529411764705879</v>
      </c>
      <c r="AF614" s="1">
        <v>37</v>
      </c>
      <c r="AG614" s="1">
        <v>87</v>
      </c>
      <c r="AH614" s="6">
        <v>0.42528735632183906</v>
      </c>
      <c r="AI614" s="1">
        <v>34</v>
      </c>
      <c r="AJ614" s="1">
        <v>85</v>
      </c>
      <c r="AK614" s="6">
        <v>0.4</v>
      </c>
      <c r="BD614" s="1">
        <v>233</v>
      </c>
      <c r="BE614" s="1">
        <v>336</v>
      </c>
      <c r="BF614" s="6">
        <v>0.69345238095238093</v>
      </c>
      <c r="BG614" s="1">
        <v>204</v>
      </c>
      <c r="BH614" s="1">
        <v>338</v>
      </c>
      <c r="BI614" s="6">
        <v>0.60355029585798814</v>
      </c>
      <c r="BJ614" s="1">
        <v>181</v>
      </c>
      <c r="BK614" s="1">
        <v>335</v>
      </c>
      <c r="BL614" s="6">
        <v>0.54029850746268659</v>
      </c>
    </row>
    <row r="615" spans="1:64" x14ac:dyDescent="0.2">
      <c r="A615" s="2" t="s">
        <v>220</v>
      </c>
      <c r="B615" s="2" t="s">
        <v>221</v>
      </c>
      <c r="C615" s="2" t="s">
        <v>1918</v>
      </c>
      <c r="D615" s="2" t="s">
        <v>1919</v>
      </c>
      <c r="E615" s="2" t="str">
        <f t="shared" si="27"/>
        <v>Leesburg Elementary School</v>
      </c>
      <c r="F615" s="2">
        <f>IFERROR(VLOOKUP(C615,'[1]2017'!$C$2:$N$1876,11,FALSE),"")</f>
        <v>255</v>
      </c>
      <c r="G615" s="2">
        <f>IFERROR(VLOOKUP(C615,'[1]2017'!$C$2:$N$1876,12,FALSE),"")</f>
        <v>407</v>
      </c>
      <c r="H615" s="2">
        <f t="shared" si="28"/>
        <v>0.62653562653562656</v>
      </c>
      <c r="I615" s="6">
        <v>0.50724637681159424</v>
      </c>
      <c r="J615" s="12">
        <f t="shared" si="29"/>
        <v>683</v>
      </c>
      <c r="K615" s="1">
        <v>30</v>
      </c>
      <c r="L615" s="1">
        <v>47</v>
      </c>
      <c r="M615" s="6">
        <v>0.63829787234042556</v>
      </c>
      <c r="N615" s="1">
        <v>26</v>
      </c>
      <c r="O615" s="1">
        <v>48</v>
      </c>
      <c r="P615" s="6">
        <v>0.54166666666666663</v>
      </c>
      <c r="Q615" s="1">
        <v>20</v>
      </c>
      <c r="R615" s="1">
        <v>47</v>
      </c>
      <c r="S615" s="6">
        <v>0.42553191489361702</v>
      </c>
      <c r="T615" s="1">
        <v>35</v>
      </c>
      <c r="U615" s="1">
        <v>59</v>
      </c>
      <c r="V615" s="6">
        <v>0.59322033898305082</v>
      </c>
      <c r="W615" s="1">
        <v>46</v>
      </c>
      <c r="X615" s="1">
        <v>59</v>
      </c>
      <c r="Y615" s="6">
        <v>0.77966101694915257</v>
      </c>
      <c r="Z615" s="1">
        <v>33</v>
      </c>
      <c r="AA615" s="1">
        <v>59</v>
      </c>
      <c r="AB615" s="6">
        <v>0.55932203389830504</v>
      </c>
      <c r="AC615" s="1">
        <v>39</v>
      </c>
      <c r="AD615" s="1">
        <v>51</v>
      </c>
      <c r="AE615" s="6">
        <v>0.76470588235294112</v>
      </c>
      <c r="AF615" s="1">
        <v>38</v>
      </c>
      <c r="AG615" s="1">
        <v>51</v>
      </c>
      <c r="AH615" s="6">
        <v>0.74509803921568629</v>
      </c>
      <c r="AI615" s="1">
        <v>34</v>
      </c>
      <c r="AJ615" s="1">
        <v>51</v>
      </c>
      <c r="AK615" s="6">
        <v>0.66666666666666663</v>
      </c>
      <c r="BD615" s="1">
        <v>143</v>
      </c>
      <c r="BE615" s="1">
        <v>227</v>
      </c>
      <c r="BF615" s="6">
        <v>0.62995594713656389</v>
      </c>
      <c r="BG615" s="1">
        <v>154</v>
      </c>
      <c r="BH615" s="1">
        <v>228</v>
      </c>
      <c r="BI615" s="6">
        <v>0.67543859649122806</v>
      </c>
      <c r="BJ615" s="1">
        <v>122</v>
      </c>
      <c r="BK615" s="1">
        <v>226</v>
      </c>
      <c r="BL615" s="6">
        <v>0.53982300884955747</v>
      </c>
    </row>
    <row r="616" spans="1:64" hidden="1" x14ac:dyDescent="0.2">
      <c r="A616" s="2" t="s">
        <v>220</v>
      </c>
      <c r="B616" s="2" t="s">
        <v>221</v>
      </c>
      <c r="C616" s="2" t="s">
        <v>1920</v>
      </c>
      <c r="D616" s="2" t="s">
        <v>1921</v>
      </c>
      <c r="E616" s="2" t="str">
        <f t="shared" si="27"/>
        <v>zzzz</v>
      </c>
      <c r="F616" s="2">
        <f>IFERROR(VLOOKUP(C616,'[1]2017'!$C$2:$N$1876,11,FALSE),"")</f>
        <v>212</v>
      </c>
      <c r="G616" s="2">
        <f>IFERROR(VLOOKUP(C616,'[1]2017'!$C$2:$N$1876,12,FALSE),"")</f>
        <v>546</v>
      </c>
      <c r="H616" s="2">
        <f t="shared" si="28"/>
        <v>0.38827838827838829</v>
      </c>
      <c r="J616" s="12">
        <f t="shared" si="29"/>
        <v>1215</v>
      </c>
      <c r="AL616" s="1">
        <v>207</v>
      </c>
      <c r="AM616" s="1">
        <v>291</v>
      </c>
      <c r="AN616" s="6">
        <v>0.71134020618556704</v>
      </c>
      <c r="AO616" s="1">
        <v>174</v>
      </c>
      <c r="AP616" s="1">
        <v>292</v>
      </c>
      <c r="AQ616" s="6">
        <v>0.59589041095890416</v>
      </c>
      <c r="AR616" s="1">
        <v>160</v>
      </c>
      <c r="AS616" s="1">
        <v>291</v>
      </c>
      <c r="AT616" s="6">
        <v>0.54982817869415812</v>
      </c>
      <c r="AU616" s="1">
        <v>176</v>
      </c>
      <c r="AV616" s="1">
        <v>244</v>
      </c>
      <c r="AW616" s="6">
        <v>0.72131147540983609</v>
      </c>
      <c r="AX616" s="1">
        <v>166</v>
      </c>
      <c r="AY616" s="1">
        <v>245</v>
      </c>
      <c r="AZ616" s="6">
        <v>0.67755102040816328</v>
      </c>
      <c r="BA616" s="1">
        <v>151</v>
      </c>
      <c r="BB616" s="1">
        <v>243</v>
      </c>
      <c r="BC616" s="6">
        <v>0.62139917695473246</v>
      </c>
      <c r="BD616" s="1">
        <v>383</v>
      </c>
      <c r="BE616" s="1">
        <v>535</v>
      </c>
      <c r="BF616" s="6">
        <v>0.71588785046728975</v>
      </c>
      <c r="BG616" s="1">
        <v>340</v>
      </c>
      <c r="BH616" s="1">
        <v>537</v>
      </c>
      <c r="BI616" s="6">
        <v>0.63314711359404097</v>
      </c>
      <c r="BJ616" s="1">
        <v>311</v>
      </c>
      <c r="BK616" s="1">
        <v>534</v>
      </c>
      <c r="BL616" s="6">
        <v>0.58239700374531833</v>
      </c>
    </row>
    <row r="617" spans="1:64" x14ac:dyDescent="0.2">
      <c r="A617" s="2" t="s">
        <v>220</v>
      </c>
      <c r="B617" s="2" t="s">
        <v>221</v>
      </c>
      <c r="C617" s="2" t="s">
        <v>1922</v>
      </c>
      <c r="D617" s="2" t="s">
        <v>1257</v>
      </c>
      <c r="E617" s="2" t="str">
        <f t="shared" si="27"/>
        <v>Jefferson Elementary School</v>
      </c>
      <c r="F617" s="2">
        <f>IFERROR(VLOOKUP(C617,'[1]2017'!$C$2:$N$1876,11,FALSE),"")</f>
        <v>252</v>
      </c>
      <c r="G617" s="2">
        <f>IFERROR(VLOOKUP(C617,'[1]2017'!$C$2:$N$1876,12,FALSE),"")</f>
        <v>496</v>
      </c>
      <c r="H617" s="2">
        <f t="shared" si="28"/>
        <v>0.50806451612903225</v>
      </c>
      <c r="I617" s="6">
        <v>0.41176470588235292</v>
      </c>
      <c r="J617" s="12">
        <f t="shared" si="29"/>
        <v>879</v>
      </c>
      <c r="K617" s="1">
        <v>47</v>
      </c>
      <c r="L617" s="1">
        <v>81</v>
      </c>
      <c r="M617" s="6">
        <v>0.58024691358024694</v>
      </c>
      <c r="N617" s="1">
        <v>47</v>
      </c>
      <c r="O617" s="1">
        <v>81</v>
      </c>
      <c r="P617" s="6">
        <v>0.58024691358024694</v>
      </c>
      <c r="Q617" s="1">
        <v>40</v>
      </c>
      <c r="R617" s="1">
        <v>81</v>
      </c>
      <c r="S617" s="6">
        <v>0.49382716049382713</v>
      </c>
      <c r="T617" s="1">
        <v>45</v>
      </c>
      <c r="U617" s="1">
        <v>64</v>
      </c>
      <c r="V617" s="6">
        <v>0.703125</v>
      </c>
      <c r="W617" s="1">
        <v>50</v>
      </c>
      <c r="X617" s="1">
        <v>65</v>
      </c>
      <c r="Y617" s="6">
        <v>0.76923076923076927</v>
      </c>
      <c r="Z617" s="1">
        <v>38</v>
      </c>
      <c r="AA617" s="1">
        <v>64</v>
      </c>
      <c r="AB617" s="6">
        <v>0.59375</v>
      </c>
      <c r="AC617" s="1">
        <v>55</v>
      </c>
      <c r="AD617" s="1">
        <v>72</v>
      </c>
      <c r="AE617" s="6">
        <v>0.76388888888888884</v>
      </c>
      <c r="AF617" s="1">
        <v>44</v>
      </c>
      <c r="AG617" s="1">
        <v>72</v>
      </c>
      <c r="AH617" s="6">
        <v>0.61111111111111116</v>
      </c>
      <c r="AI617" s="1">
        <v>43</v>
      </c>
      <c r="AJ617" s="1">
        <v>72</v>
      </c>
      <c r="AK617" s="6">
        <v>0.59722222222222221</v>
      </c>
      <c r="BD617" s="1">
        <v>186</v>
      </c>
      <c r="BE617" s="1">
        <v>285</v>
      </c>
      <c r="BF617" s="6">
        <v>0.65263157894736845</v>
      </c>
      <c r="BG617" s="1">
        <v>171</v>
      </c>
      <c r="BH617" s="1">
        <v>287</v>
      </c>
      <c r="BI617" s="6">
        <v>0.59581881533101044</v>
      </c>
      <c r="BJ617" s="1">
        <v>149</v>
      </c>
      <c r="BK617" s="1">
        <v>285</v>
      </c>
      <c r="BL617" s="6">
        <v>0.52280701754385961</v>
      </c>
    </row>
    <row r="618" spans="1:64" x14ac:dyDescent="0.2">
      <c r="A618" s="2" t="s">
        <v>220</v>
      </c>
      <c r="B618" s="2" t="s">
        <v>221</v>
      </c>
      <c r="C618" s="2" t="s">
        <v>1923</v>
      </c>
      <c r="D618" s="2" t="s">
        <v>858</v>
      </c>
      <c r="E618" s="2" t="str">
        <f t="shared" si="27"/>
        <v>Lincoln Elementary School</v>
      </c>
      <c r="F618" s="2">
        <f>IFERROR(VLOOKUP(C618,'[1]2017'!$C$2:$N$1876,11,FALSE),"")</f>
        <v>261</v>
      </c>
      <c r="G618" s="2">
        <f>IFERROR(VLOOKUP(C618,'[1]2017'!$C$2:$N$1876,12,FALSE),"")</f>
        <v>468</v>
      </c>
      <c r="H618" s="2">
        <f t="shared" si="28"/>
        <v>0.55769230769230771</v>
      </c>
      <c r="I618" s="6">
        <v>0.63291139240506333</v>
      </c>
      <c r="J618" s="12">
        <f t="shared" si="29"/>
        <v>403</v>
      </c>
      <c r="K618" s="1">
        <v>45</v>
      </c>
      <c r="L618" s="1">
        <v>69</v>
      </c>
      <c r="M618" s="6">
        <v>0.65217391304347827</v>
      </c>
      <c r="N618" s="1">
        <v>52</v>
      </c>
      <c r="O618" s="1">
        <v>69</v>
      </c>
      <c r="P618" s="6">
        <v>0.75362318840579712</v>
      </c>
      <c r="Q618" s="1">
        <v>38</v>
      </c>
      <c r="R618" s="1">
        <v>68</v>
      </c>
      <c r="S618" s="6">
        <v>0.55882352941176472</v>
      </c>
      <c r="T618" s="1">
        <v>58</v>
      </c>
      <c r="U618" s="1">
        <v>79</v>
      </c>
      <c r="V618" s="6">
        <v>0.73417721518987344</v>
      </c>
      <c r="W618" s="1">
        <v>65</v>
      </c>
      <c r="X618" s="1">
        <v>80</v>
      </c>
      <c r="Y618" s="6">
        <v>0.8125</v>
      </c>
      <c r="Z618" s="1">
        <v>52</v>
      </c>
      <c r="AA618" s="1">
        <v>79</v>
      </c>
      <c r="AB618" s="6">
        <v>0.65822784810126578</v>
      </c>
      <c r="AC618" s="1">
        <v>50</v>
      </c>
      <c r="AD618" s="1">
        <v>65</v>
      </c>
      <c r="AE618" s="6">
        <v>0.76923076923076927</v>
      </c>
      <c r="AF618" s="1">
        <v>48</v>
      </c>
      <c r="AG618" s="1">
        <v>65</v>
      </c>
      <c r="AH618" s="6">
        <v>0.7384615384615385</v>
      </c>
      <c r="AI618" s="1">
        <v>45</v>
      </c>
      <c r="AJ618" s="1">
        <v>65</v>
      </c>
      <c r="AK618" s="6">
        <v>0.69230769230769229</v>
      </c>
      <c r="BD618" s="1">
        <v>214</v>
      </c>
      <c r="BE618" s="1">
        <v>292</v>
      </c>
      <c r="BF618" s="6">
        <v>0.73287671232876717</v>
      </c>
      <c r="BG618" s="1">
        <v>219</v>
      </c>
      <c r="BH618" s="1">
        <v>293</v>
      </c>
      <c r="BI618" s="6">
        <v>0.74744027303754268</v>
      </c>
      <c r="BJ618" s="1">
        <v>185</v>
      </c>
      <c r="BK618" s="1">
        <v>291</v>
      </c>
      <c r="BL618" s="6">
        <v>0.63573883161512024</v>
      </c>
    </row>
    <row r="619" spans="1:64" x14ac:dyDescent="0.2">
      <c r="A619" s="2" t="s">
        <v>220</v>
      </c>
      <c r="B619" s="2" t="s">
        <v>221</v>
      </c>
      <c r="C619" s="2" t="s">
        <v>1924</v>
      </c>
      <c r="D619" s="2" t="s">
        <v>1925</v>
      </c>
      <c r="E619" s="2" t="str">
        <f t="shared" si="27"/>
        <v>Madison Elementary School</v>
      </c>
      <c r="F619" s="2">
        <f>IFERROR(VLOOKUP(C619,'[1]2017'!$C$2:$N$1876,11,FALSE),"")</f>
        <v>251</v>
      </c>
      <c r="G619" s="2">
        <f>IFERROR(VLOOKUP(C619,'[1]2017'!$C$2:$N$1876,12,FALSE),"")</f>
        <v>541</v>
      </c>
      <c r="H619" s="2">
        <f t="shared" si="28"/>
        <v>0.46395563770794823</v>
      </c>
      <c r="I619" s="6">
        <v>0.6216216216216216</v>
      </c>
      <c r="J619" s="12">
        <f t="shared" si="29"/>
        <v>427</v>
      </c>
      <c r="K619" s="1">
        <v>60</v>
      </c>
      <c r="L619" s="1">
        <v>88</v>
      </c>
      <c r="M619" s="6">
        <v>0.68181818181818177</v>
      </c>
      <c r="N619" s="1">
        <v>58</v>
      </c>
      <c r="O619" s="1">
        <v>88</v>
      </c>
      <c r="P619" s="6">
        <v>0.65909090909090906</v>
      </c>
      <c r="Q619" s="1">
        <v>51</v>
      </c>
      <c r="R619" s="1">
        <v>87</v>
      </c>
      <c r="S619" s="6">
        <v>0.58620689655172409</v>
      </c>
      <c r="T619" s="1">
        <v>53</v>
      </c>
      <c r="U619" s="1">
        <v>76</v>
      </c>
      <c r="V619" s="6">
        <v>0.69736842105263153</v>
      </c>
      <c r="W619" s="1">
        <v>54</v>
      </c>
      <c r="X619" s="1">
        <v>76</v>
      </c>
      <c r="Y619" s="6">
        <v>0.71052631578947367</v>
      </c>
      <c r="Z619" s="1">
        <v>47</v>
      </c>
      <c r="AA619" s="1">
        <v>76</v>
      </c>
      <c r="AB619" s="6">
        <v>0.61842105263157898</v>
      </c>
      <c r="AC619" s="1">
        <v>47</v>
      </c>
      <c r="AD619" s="1">
        <v>60</v>
      </c>
      <c r="AE619" s="6">
        <v>0.78333333333333333</v>
      </c>
      <c r="AF619" s="1">
        <v>46</v>
      </c>
      <c r="AG619" s="1">
        <v>61</v>
      </c>
      <c r="AH619" s="6">
        <v>0.75409836065573765</v>
      </c>
      <c r="AI619" s="1">
        <v>42</v>
      </c>
      <c r="AJ619" s="1">
        <v>60</v>
      </c>
      <c r="AK619" s="6">
        <v>0.7</v>
      </c>
      <c r="BD619" s="1">
        <v>211</v>
      </c>
      <c r="BE619" s="1">
        <v>298</v>
      </c>
      <c r="BF619" s="6">
        <v>0.70805369127516782</v>
      </c>
      <c r="BG619" s="1">
        <v>209</v>
      </c>
      <c r="BH619" s="1">
        <v>300</v>
      </c>
      <c r="BI619" s="6">
        <v>0.69666666666666666</v>
      </c>
      <c r="BJ619" s="1">
        <v>186</v>
      </c>
      <c r="BK619" s="1">
        <v>297</v>
      </c>
      <c r="BL619" s="6">
        <v>0.6262626262626263</v>
      </c>
    </row>
    <row r="620" spans="1:64" x14ac:dyDescent="0.2">
      <c r="A620" s="2" t="s">
        <v>220</v>
      </c>
      <c r="B620" s="2" t="s">
        <v>221</v>
      </c>
      <c r="C620" s="2" t="s">
        <v>1926</v>
      </c>
      <c r="D620" s="2" t="s">
        <v>854</v>
      </c>
      <c r="E620" s="2" t="str">
        <f t="shared" si="27"/>
        <v>Washington Elementary School</v>
      </c>
      <c r="F620" s="2">
        <f>IFERROR(VLOOKUP(C620,'[1]2017'!$C$2:$N$1876,11,FALSE),"")</f>
        <v>179</v>
      </c>
      <c r="G620" s="2">
        <f>IFERROR(VLOOKUP(C620,'[1]2017'!$C$2:$N$1876,12,FALSE),"")</f>
        <v>470</v>
      </c>
      <c r="H620" s="2">
        <f t="shared" si="28"/>
        <v>0.38085106382978723</v>
      </c>
      <c r="I620" s="6">
        <v>0.67692307692307696</v>
      </c>
      <c r="J620" s="12">
        <f t="shared" si="29"/>
        <v>309</v>
      </c>
      <c r="K620" s="1">
        <v>48</v>
      </c>
      <c r="L620" s="1">
        <v>75</v>
      </c>
      <c r="M620" s="6">
        <v>0.64</v>
      </c>
      <c r="N620" s="1">
        <v>44</v>
      </c>
      <c r="O620" s="1">
        <v>74</v>
      </c>
      <c r="P620" s="6">
        <v>0.59459459459459463</v>
      </c>
      <c r="Q620" s="1">
        <v>36</v>
      </c>
      <c r="R620" s="1">
        <v>74</v>
      </c>
      <c r="S620" s="6">
        <v>0.48648648648648651</v>
      </c>
      <c r="T620" s="1">
        <v>56</v>
      </c>
      <c r="U620" s="1">
        <v>81</v>
      </c>
      <c r="V620" s="6">
        <v>0.69135802469135799</v>
      </c>
      <c r="W620" s="1">
        <v>57</v>
      </c>
      <c r="X620" s="1">
        <v>80</v>
      </c>
      <c r="Y620" s="6">
        <v>0.71250000000000002</v>
      </c>
      <c r="Z620" s="1">
        <v>47</v>
      </c>
      <c r="AA620" s="1">
        <v>80</v>
      </c>
      <c r="AB620" s="6">
        <v>0.58750000000000002</v>
      </c>
      <c r="AC620" s="1">
        <v>66</v>
      </c>
      <c r="AD620" s="1">
        <v>79</v>
      </c>
      <c r="AE620" s="6">
        <v>0.83544303797468356</v>
      </c>
      <c r="AF620" s="1">
        <v>54</v>
      </c>
      <c r="AG620" s="1">
        <v>79</v>
      </c>
      <c r="AH620" s="6">
        <v>0.68354430379746833</v>
      </c>
      <c r="AI620" s="1">
        <v>54</v>
      </c>
      <c r="AJ620" s="1">
        <v>79</v>
      </c>
      <c r="AK620" s="6">
        <v>0.68354430379746833</v>
      </c>
      <c r="BD620" s="1">
        <v>223</v>
      </c>
      <c r="BE620" s="1">
        <v>300</v>
      </c>
      <c r="BF620" s="6">
        <v>0.74333333333333329</v>
      </c>
      <c r="BG620" s="1">
        <v>199</v>
      </c>
      <c r="BH620" s="1">
        <v>298</v>
      </c>
      <c r="BI620" s="6">
        <v>0.66778523489932884</v>
      </c>
      <c r="BJ620" s="1">
        <v>181</v>
      </c>
      <c r="BK620" s="1">
        <v>298</v>
      </c>
      <c r="BL620" s="6">
        <v>0.60738255033557043</v>
      </c>
    </row>
    <row r="621" spans="1:64" x14ac:dyDescent="0.2">
      <c r="A621" s="2" t="s">
        <v>222</v>
      </c>
      <c r="B621" s="2" t="s">
        <v>223</v>
      </c>
      <c r="C621" s="2" t="s">
        <v>1927</v>
      </c>
      <c r="D621" s="2" t="s">
        <v>1928</v>
      </c>
      <c r="E621" s="2" t="str">
        <f t="shared" si="27"/>
        <v>Akron Elementary School</v>
      </c>
      <c r="F621" s="2">
        <f>IFERROR(VLOOKUP(C621,'[1]2017'!$C$2:$N$1876,11,FALSE),"")</f>
        <v>185</v>
      </c>
      <c r="G621" s="2">
        <f>IFERROR(VLOOKUP(C621,'[1]2017'!$C$2:$N$1876,12,FALSE),"")</f>
        <v>355</v>
      </c>
      <c r="H621" s="2">
        <f t="shared" si="28"/>
        <v>0.52112676056338025</v>
      </c>
      <c r="I621" s="6">
        <v>0.5</v>
      </c>
      <c r="J621" s="12">
        <f t="shared" si="29"/>
        <v>691</v>
      </c>
      <c r="K621" s="1">
        <v>40</v>
      </c>
      <c r="L621" s="1">
        <v>59</v>
      </c>
      <c r="M621" s="6">
        <v>0.67796610169491522</v>
      </c>
      <c r="N621" s="1">
        <v>28</v>
      </c>
      <c r="O621" s="1">
        <v>59</v>
      </c>
      <c r="P621" s="6">
        <v>0.47457627118644069</v>
      </c>
      <c r="Q621" s="1">
        <v>26</v>
      </c>
      <c r="R621" s="1">
        <v>59</v>
      </c>
      <c r="S621" s="6">
        <v>0.44067796610169491</v>
      </c>
      <c r="T621" s="1">
        <v>35</v>
      </c>
      <c r="U621" s="1">
        <v>53</v>
      </c>
      <c r="V621" s="6">
        <v>0.660377358490566</v>
      </c>
      <c r="W621" s="1">
        <v>34</v>
      </c>
      <c r="X621" s="1">
        <v>53</v>
      </c>
      <c r="Y621" s="6">
        <v>0.64150943396226412</v>
      </c>
      <c r="Z621" s="1">
        <v>30</v>
      </c>
      <c r="AA621" s="1">
        <v>53</v>
      </c>
      <c r="AB621" s="6">
        <v>0.56603773584905659</v>
      </c>
      <c r="BD621" s="1">
        <v>116</v>
      </c>
      <c r="BE621" s="1">
        <v>178</v>
      </c>
      <c r="BF621" s="6">
        <v>0.651685393258427</v>
      </c>
      <c r="BG621" s="1">
        <v>103</v>
      </c>
      <c r="BH621" s="1">
        <v>178</v>
      </c>
      <c r="BI621" s="6">
        <v>0.5786516853932584</v>
      </c>
      <c r="BJ621" s="1">
        <v>89</v>
      </c>
      <c r="BK621" s="1">
        <v>178</v>
      </c>
      <c r="BL621" s="6">
        <v>0.5</v>
      </c>
    </row>
    <row r="622" spans="1:64" x14ac:dyDescent="0.2">
      <c r="A622" s="2" t="s">
        <v>222</v>
      </c>
      <c r="B622" s="2" t="s">
        <v>223</v>
      </c>
      <c r="C622" s="2" t="s">
        <v>1929</v>
      </c>
      <c r="D622" s="2" t="s">
        <v>1930</v>
      </c>
      <c r="E622" s="2" t="str">
        <f t="shared" si="27"/>
        <v>Mentone Elementary School</v>
      </c>
      <c r="F622" s="2">
        <f>IFERROR(VLOOKUP(C622,'[1]2017'!$C$2:$N$1876,11,FALSE),"")</f>
        <v>266</v>
      </c>
      <c r="G622" s="2">
        <f>IFERROR(VLOOKUP(C622,'[1]2017'!$C$2:$N$1876,12,FALSE),"")</f>
        <v>450</v>
      </c>
      <c r="H622" s="2">
        <f t="shared" si="28"/>
        <v>0.59111111111111114</v>
      </c>
      <c r="I622" s="6">
        <v>0.55844155844155841</v>
      </c>
      <c r="J622" s="12">
        <f t="shared" si="29"/>
        <v>573</v>
      </c>
      <c r="K622" s="1">
        <v>44</v>
      </c>
      <c r="L622" s="1">
        <v>78</v>
      </c>
      <c r="M622" s="6">
        <v>0.5641025641025641</v>
      </c>
      <c r="N622" s="1">
        <v>53</v>
      </c>
      <c r="O622" s="1">
        <v>78</v>
      </c>
      <c r="P622" s="6">
        <v>0.67948717948717952</v>
      </c>
      <c r="Q622" s="1">
        <v>38</v>
      </c>
      <c r="R622" s="1">
        <v>78</v>
      </c>
      <c r="S622" s="6">
        <v>0.48717948717948717</v>
      </c>
      <c r="T622" s="1">
        <v>56</v>
      </c>
      <c r="U622" s="1">
        <v>75</v>
      </c>
      <c r="V622" s="6">
        <v>0.7466666666666667</v>
      </c>
      <c r="W622" s="1">
        <v>60</v>
      </c>
      <c r="X622" s="1">
        <v>75</v>
      </c>
      <c r="Y622" s="6">
        <v>0.8</v>
      </c>
      <c r="Z622" s="1">
        <v>49</v>
      </c>
      <c r="AA622" s="1">
        <v>75</v>
      </c>
      <c r="AB622" s="6">
        <v>0.65333333333333332</v>
      </c>
      <c r="BD622" s="1">
        <v>150</v>
      </c>
      <c r="BE622" s="1">
        <v>230</v>
      </c>
      <c r="BF622" s="6">
        <v>0.65217391304347827</v>
      </c>
      <c r="BG622" s="1">
        <v>161</v>
      </c>
      <c r="BH622" s="1">
        <v>232</v>
      </c>
      <c r="BI622" s="6">
        <v>0.69396551724137934</v>
      </c>
      <c r="BJ622" s="1">
        <v>130</v>
      </c>
      <c r="BK622" s="1">
        <v>230</v>
      </c>
      <c r="BL622" s="6">
        <v>0.56521739130434778</v>
      </c>
    </row>
    <row r="623" spans="1:64" hidden="1" x14ac:dyDescent="0.2">
      <c r="A623" s="2" t="s">
        <v>222</v>
      </c>
      <c r="B623" s="2" t="s">
        <v>223</v>
      </c>
      <c r="C623" s="2" t="s">
        <v>1931</v>
      </c>
      <c r="D623" s="2" t="s">
        <v>1932</v>
      </c>
      <c r="E623" s="2" t="str">
        <f t="shared" si="27"/>
        <v>zzzz</v>
      </c>
      <c r="F623" s="2">
        <f>IFERROR(VLOOKUP(C623,'[1]2017'!$C$2:$N$1876,11,FALSE),"")</f>
        <v>251</v>
      </c>
      <c r="G623" s="2">
        <f>IFERROR(VLOOKUP(C623,'[1]2017'!$C$2:$N$1876,12,FALSE),"")</f>
        <v>440</v>
      </c>
      <c r="H623" s="2">
        <f t="shared" si="28"/>
        <v>0.57045454545454544</v>
      </c>
      <c r="J623" s="12">
        <f t="shared" si="29"/>
        <v>1215</v>
      </c>
      <c r="AC623" s="1">
        <v>87</v>
      </c>
      <c r="AD623" s="1">
        <v>140</v>
      </c>
      <c r="AE623" s="6">
        <v>0.62142857142857144</v>
      </c>
      <c r="AF623" s="1">
        <v>104</v>
      </c>
      <c r="AG623" s="1">
        <v>141</v>
      </c>
      <c r="AH623" s="6">
        <v>0.73758865248226946</v>
      </c>
      <c r="AI623" s="1">
        <v>80</v>
      </c>
      <c r="AJ623" s="1">
        <v>140</v>
      </c>
      <c r="AK623" s="6">
        <v>0.5714285714285714</v>
      </c>
      <c r="AL623" s="1">
        <v>70</v>
      </c>
      <c r="AM623" s="1">
        <v>140</v>
      </c>
      <c r="AN623" s="6">
        <v>0.5</v>
      </c>
      <c r="AO623" s="1">
        <v>65</v>
      </c>
      <c r="AP623" s="1">
        <v>140</v>
      </c>
      <c r="AQ623" s="6">
        <v>0.4642857142857143</v>
      </c>
      <c r="AR623" s="1">
        <v>49</v>
      </c>
      <c r="AS623" s="1">
        <v>140</v>
      </c>
      <c r="AT623" s="6">
        <v>0.35</v>
      </c>
      <c r="AU623" s="1">
        <v>80</v>
      </c>
      <c r="AV623" s="1">
        <v>144</v>
      </c>
      <c r="AW623" s="6">
        <v>0.55555555555555558</v>
      </c>
      <c r="AX623" s="1">
        <v>64</v>
      </c>
      <c r="AY623" s="1">
        <v>144</v>
      </c>
      <c r="AZ623" s="6">
        <v>0.44444444444444442</v>
      </c>
      <c r="BA623" s="1">
        <v>54</v>
      </c>
      <c r="BB623" s="1">
        <v>144</v>
      </c>
      <c r="BC623" s="6">
        <v>0.375</v>
      </c>
      <c r="BD623" s="1">
        <v>237</v>
      </c>
      <c r="BE623" s="1">
        <v>424</v>
      </c>
      <c r="BF623" s="6">
        <v>0.55896226415094341</v>
      </c>
      <c r="BG623" s="1">
        <v>233</v>
      </c>
      <c r="BH623" s="1">
        <v>425</v>
      </c>
      <c r="BI623" s="6">
        <v>0.54823529411764704</v>
      </c>
      <c r="BJ623" s="1">
        <v>183</v>
      </c>
      <c r="BK623" s="1">
        <v>424</v>
      </c>
      <c r="BL623" s="6">
        <v>0.43160377358490565</v>
      </c>
    </row>
    <row r="624" spans="1:64" x14ac:dyDescent="0.2">
      <c r="A624" s="2" t="s">
        <v>224</v>
      </c>
      <c r="B624" s="2" t="s">
        <v>225</v>
      </c>
      <c r="C624" s="2" t="s">
        <v>1933</v>
      </c>
      <c r="D624" s="2" t="s">
        <v>1934</v>
      </c>
      <c r="E624" s="2" t="str">
        <f t="shared" si="27"/>
        <v>Pierceton Elementary School</v>
      </c>
      <c r="F624" s="2">
        <f>IFERROR(VLOOKUP(C624,'[1]2017'!$C$2:$N$1876,11,FALSE),"")</f>
        <v>193</v>
      </c>
      <c r="G624" s="2">
        <f>IFERROR(VLOOKUP(C624,'[1]2017'!$C$2:$N$1876,12,FALSE),"")</f>
        <v>334</v>
      </c>
      <c r="H624" s="2">
        <f t="shared" si="28"/>
        <v>0.57784431137724546</v>
      </c>
      <c r="I624" s="6">
        <v>0.19148936170212766</v>
      </c>
      <c r="J624" s="12">
        <f t="shared" si="29"/>
        <v>1145</v>
      </c>
      <c r="K624" s="1">
        <v>36</v>
      </c>
      <c r="L624" s="1">
        <v>64</v>
      </c>
      <c r="M624" s="6">
        <v>0.5625</v>
      </c>
      <c r="N624" s="1">
        <v>34</v>
      </c>
      <c r="O624" s="1">
        <v>63</v>
      </c>
      <c r="P624" s="6">
        <v>0.53968253968253965</v>
      </c>
      <c r="Q624" s="1">
        <v>28</v>
      </c>
      <c r="R624" s="1">
        <v>63</v>
      </c>
      <c r="S624" s="6">
        <v>0.44444444444444442</v>
      </c>
      <c r="T624" s="1">
        <v>32</v>
      </c>
      <c r="U624" s="1">
        <v>57</v>
      </c>
      <c r="V624" s="6">
        <v>0.56140350877192979</v>
      </c>
      <c r="W624" s="1">
        <v>31</v>
      </c>
      <c r="X624" s="1">
        <v>57</v>
      </c>
      <c r="Y624" s="6">
        <v>0.54385964912280704</v>
      </c>
      <c r="Z624" s="1">
        <v>26</v>
      </c>
      <c r="AA624" s="1">
        <v>57</v>
      </c>
      <c r="AB624" s="6">
        <v>0.45614035087719296</v>
      </c>
      <c r="BD624" s="1">
        <v>86</v>
      </c>
      <c r="BE624" s="1">
        <v>168</v>
      </c>
      <c r="BF624" s="6">
        <v>0.51190476190476186</v>
      </c>
      <c r="BG624" s="1">
        <v>76</v>
      </c>
      <c r="BH624" s="1">
        <v>168</v>
      </c>
      <c r="BI624" s="6">
        <v>0.45238095238095238</v>
      </c>
      <c r="BJ624" s="1">
        <v>63</v>
      </c>
      <c r="BK624" s="1">
        <v>167</v>
      </c>
      <c r="BL624" s="6">
        <v>0.3772455089820359</v>
      </c>
    </row>
    <row r="625" spans="1:64" hidden="1" x14ac:dyDescent="0.2">
      <c r="A625" s="2" t="s">
        <v>224</v>
      </c>
      <c r="B625" s="2" t="s">
        <v>225</v>
      </c>
      <c r="C625" s="2" t="s">
        <v>1935</v>
      </c>
      <c r="D625" s="2" t="s">
        <v>1936</v>
      </c>
      <c r="E625" s="2" t="str">
        <f t="shared" si="27"/>
        <v>zzzz</v>
      </c>
      <c r="F625" s="2">
        <f>IFERROR(VLOOKUP(C625,'[1]2017'!$C$2:$N$1876,11,FALSE),"")</f>
        <v>153</v>
      </c>
      <c r="G625" s="2">
        <f>IFERROR(VLOOKUP(C625,'[1]2017'!$C$2:$N$1876,12,FALSE),"")</f>
        <v>351</v>
      </c>
      <c r="H625" s="2">
        <f t="shared" si="28"/>
        <v>0.4358974358974359</v>
      </c>
      <c r="J625" s="12">
        <f t="shared" si="29"/>
        <v>1215</v>
      </c>
      <c r="AC625" s="1">
        <v>68</v>
      </c>
      <c r="AD625" s="1">
        <v>102</v>
      </c>
      <c r="AE625" s="6">
        <v>0.66666666666666663</v>
      </c>
      <c r="AF625" s="1">
        <v>56</v>
      </c>
      <c r="AG625" s="1">
        <v>104</v>
      </c>
      <c r="AH625" s="6">
        <v>0.53846153846153844</v>
      </c>
      <c r="AI625" s="1">
        <v>49</v>
      </c>
      <c r="AJ625" s="1">
        <v>102</v>
      </c>
      <c r="AK625" s="6">
        <v>0.48039215686274511</v>
      </c>
      <c r="AL625" s="1">
        <v>66</v>
      </c>
      <c r="AM625" s="1">
        <v>127</v>
      </c>
      <c r="AN625" s="6">
        <v>0.51968503937007871</v>
      </c>
      <c r="AO625" s="1">
        <v>48</v>
      </c>
      <c r="AP625" s="1">
        <v>125</v>
      </c>
      <c r="AQ625" s="6">
        <v>0.38400000000000001</v>
      </c>
      <c r="AR625" s="1">
        <v>43</v>
      </c>
      <c r="AS625" s="1">
        <v>125</v>
      </c>
      <c r="AT625" s="6">
        <v>0.34399999999999997</v>
      </c>
      <c r="AU625" s="1">
        <v>65</v>
      </c>
      <c r="AV625" s="1">
        <v>101</v>
      </c>
      <c r="AW625" s="6">
        <v>0.64356435643564358</v>
      </c>
      <c r="AX625" s="1">
        <v>42</v>
      </c>
      <c r="AY625" s="1">
        <v>103</v>
      </c>
      <c r="AZ625" s="6">
        <v>0.40776699029126212</v>
      </c>
      <c r="BA625" s="1">
        <v>37</v>
      </c>
      <c r="BB625" s="1">
        <v>101</v>
      </c>
      <c r="BC625" s="6">
        <v>0.36633663366336633</v>
      </c>
      <c r="BD625" s="1">
        <v>199</v>
      </c>
      <c r="BE625" s="1">
        <v>330</v>
      </c>
      <c r="BF625" s="6">
        <v>0.60303030303030303</v>
      </c>
      <c r="BG625" s="1">
        <v>146</v>
      </c>
      <c r="BH625" s="1">
        <v>332</v>
      </c>
      <c r="BI625" s="6">
        <v>0.43975903614457829</v>
      </c>
      <c r="BJ625" s="1">
        <v>129</v>
      </c>
      <c r="BK625" s="1">
        <v>328</v>
      </c>
      <c r="BL625" s="6">
        <v>0.39329268292682928</v>
      </c>
    </row>
    <row r="626" spans="1:64" x14ac:dyDescent="0.2">
      <c r="A626" s="2" t="s">
        <v>224</v>
      </c>
      <c r="B626" s="2" t="s">
        <v>225</v>
      </c>
      <c r="C626" s="2" t="s">
        <v>1937</v>
      </c>
      <c r="D626" s="2" t="s">
        <v>1938</v>
      </c>
      <c r="E626" s="2" t="str">
        <f t="shared" si="27"/>
        <v>South Whitley Elementary School</v>
      </c>
      <c r="F626" s="2">
        <f>IFERROR(VLOOKUP(C626,'[1]2017'!$C$2:$N$1876,11,FALSE),"")</f>
        <v>118</v>
      </c>
      <c r="G626" s="2">
        <f>IFERROR(VLOOKUP(C626,'[1]2017'!$C$2:$N$1876,12,FALSE),"")</f>
        <v>284</v>
      </c>
      <c r="H626" s="2">
        <f t="shared" si="28"/>
        <v>0.41549295774647887</v>
      </c>
      <c r="I626" s="6">
        <v>0.47540983606557374</v>
      </c>
      <c r="J626" s="12">
        <f t="shared" si="29"/>
        <v>762</v>
      </c>
      <c r="K626" s="1">
        <v>31</v>
      </c>
      <c r="L626" s="1">
        <v>53</v>
      </c>
      <c r="M626" s="6">
        <v>0.58490566037735847</v>
      </c>
      <c r="N626" s="1">
        <v>31</v>
      </c>
      <c r="O626" s="1">
        <v>53</v>
      </c>
      <c r="P626" s="6">
        <v>0.58490566037735847</v>
      </c>
      <c r="Q626" s="1">
        <v>24</v>
      </c>
      <c r="R626" s="1">
        <v>53</v>
      </c>
      <c r="S626" s="6">
        <v>0.45283018867924529</v>
      </c>
      <c r="T626" s="1">
        <v>32</v>
      </c>
      <c r="U626" s="1">
        <v>52</v>
      </c>
      <c r="V626" s="6">
        <v>0.61538461538461542</v>
      </c>
      <c r="W626" s="1">
        <v>36</v>
      </c>
      <c r="X626" s="1">
        <v>52</v>
      </c>
      <c r="Y626" s="6">
        <v>0.69230769230769229</v>
      </c>
      <c r="Z626" s="1">
        <v>28</v>
      </c>
      <c r="AA626" s="1">
        <v>52</v>
      </c>
      <c r="AB626" s="6">
        <v>0.53846153846153844</v>
      </c>
      <c r="BD626" s="1">
        <v>111</v>
      </c>
      <c r="BE626" s="1">
        <v>166</v>
      </c>
      <c r="BF626" s="6">
        <v>0.66867469879518071</v>
      </c>
      <c r="BG626" s="1">
        <v>97</v>
      </c>
      <c r="BH626" s="1">
        <v>166</v>
      </c>
      <c r="BI626" s="6">
        <v>0.58433734939759041</v>
      </c>
      <c r="BJ626" s="1">
        <v>81</v>
      </c>
      <c r="BK626" s="1">
        <v>166</v>
      </c>
      <c r="BL626" s="6">
        <v>0.48795180722891568</v>
      </c>
    </row>
    <row r="627" spans="1:64" x14ac:dyDescent="0.2">
      <c r="A627" s="2" t="s">
        <v>226</v>
      </c>
      <c r="B627" s="2" t="s">
        <v>635</v>
      </c>
      <c r="C627" s="2" t="s">
        <v>1939</v>
      </c>
      <c r="D627" s="2" t="s">
        <v>1940</v>
      </c>
      <c r="E627" s="2" t="str">
        <f t="shared" si="27"/>
        <v>Prairie Heights Elementary School</v>
      </c>
      <c r="F627" s="2">
        <f>IFERROR(VLOOKUP(C627,'[1]2017'!$C$2:$N$1876,11,FALSE),"")</f>
        <v>241</v>
      </c>
      <c r="G627" s="2">
        <f>IFERROR(VLOOKUP(C627,'[1]2017'!$C$2:$N$1876,12,FALSE),"")</f>
        <v>451</v>
      </c>
      <c r="H627" s="2">
        <f t="shared" si="28"/>
        <v>0.53436807095343686</v>
      </c>
      <c r="I627" s="6">
        <v>0.45882352941176469</v>
      </c>
      <c r="J627" s="12">
        <f t="shared" si="29"/>
        <v>799</v>
      </c>
      <c r="K627" s="1">
        <v>46</v>
      </c>
      <c r="L627" s="1">
        <v>88</v>
      </c>
      <c r="M627" s="6">
        <v>0.52272727272727271</v>
      </c>
      <c r="N627" s="1">
        <v>49</v>
      </c>
      <c r="O627" s="1">
        <v>89</v>
      </c>
      <c r="P627" s="6">
        <v>0.550561797752809</v>
      </c>
      <c r="Q627" s="1">
        <v>37</v>
      </c>
      <c r="R627" s="1">
        <v>88</v>
      </c>
      <c r="S627" s="6">
        <v>0.42045454545454547</v>
      </c>
      <c r="BD627" s="1">
        <v>105</v>
      </c>
      <c r="BE627" s="1">
        <v>173</v>
      </c>
      <c r="BF627" s="6">
        <v>0.60693641618497107</v>
      </c>
      <c r="BG627" s="1">
        <v>93</v>
      </c>
      <c r="BH627" s="1">
        <v>176</v>
      </c>
      <c r="BI627" s="6">
        <v>0.52840909090909094</v>
      </c>
      <c r="BJ627" s="1">
        <v>76</v>
      </c>
      <c r="BK627" s="1">
        <v>173</v>
      </c>
      <c r="BL627" s="6">
        <v>0.43930635838150289</v>
      </c>
    </row>
    <row r="628" spans="1:64" hidden="1" x14ac:dyDescent="0.2">
      <c r="A628" s="2" t="s">
        <v>226</v>
      </c>
      <c r="B628" s="2" t="s">
        <v>635</v>
      </c>
      <c r="C628" s="2" t="s">
        <v>1941</v>
      </c>
      <c r="D628" s="2" t="s">
        <v>1942</v>
      </c>
      <c r="E628" s="2" t="str">
        <f t="shared" si="27"/>
        <v>zzzz</v>
      </c>
      <c r="F628" s="2">
        <f>IFERROR(VLOOKUP(C628,'[1]2017'!$C$2:$N$1876,11,FALSE),"")</f>
        <v>169</v>
      </c>
      <c r="G628" s="2">
        <f>IFERROR(VLOOKUP(C628,'[1]2017'!$C$2:$N$1876,12,FALSE),"")</f>
        <v>403</v>
      </c>
      <c r="H628" s="2">
        <f t="shared" si="28"/>
        <v>0.41935483870967744</v>
      </c>
      <c r="J628" s="12">
        <f t="shared" si="29"/>
        <v>1215</v>
      </c>
      <c r="T628" s="1">
        <v>57</v>
      </c>
      <c r="U628" s="1">
        <v>105</v>
      </c>
      <c r="V628" s="6">
        <v>0.54285714285714282</v>
      </c>
      <c r="W628" s="1">
        <v>61</v>
      </c>
      <c r="X628" s="1">
        <v>106</v>
      </c>
      <c r="Y628" s="6">
        <v>0.57547169811320753</v>
      </c>
      <c r="Z628" s="1">
        <v>47</v>
      </c>
      <c r="AA628" s="1">
        <v>105</v>
      </c>
      <c r="AB628" s="6">
        <v>0.44761904761904764</v>
      </c>
      <c r="AC628" s="1">
        <v>55</v>
      </c>
      <c r="AD628" s="1">
        <v>99</v>
      </c>
      <c r="AE628" s="6">
        <v>0.55555555555555558</v>
      </c>
      <c r="AF628" s="1">
        <v>60</v>
      </c>
      <c r="AG628" s="1">
        <v>100</v>
      </c>
      <c r="AH628" s="6">
        <v>0.6</v>
      </c>
      <c r="AI628" s="1">
        <v>45</v>
      </c>
      <c r="AJ628" s="1">
        <v>99</v>
      </c>
      <c r="AK628" s="6">
        <v>0.45454545454545453</v>
      </c>
      <c r="AL628" s="1">
        <v>74</v>
      </c>
      <c r="AM628" s="1">
        <v>99</v>
      </c>
      <c r="AN628" s="6">
        <v>0.74747474747474751</v>
      </c>
      <c r="AO628" s="1">
        <v>57</v>
      </c>
      <c r="AP628" s="1">
        <v>100</v>
      </c>
      <c r="AQ628" s="6">
        <v>0.56999999999999995</v>
      </c>
      <c r="AR628" s="1">
        <v>53</v>
      </c>
      <c r="AS628" s="1">
        <v>99</v>
      </c>
      <c r="AT628" s="6">
        <v>0.53535353535353536</v>
      </c>
      <c r="AU628" s="1">
        <v>61</v>
      </c>
      <c r="AV628" s="1">
        <v>94</v>
      </c>
      <c r="AW628" s="6">
        <v>0.64893617021276595</v>
      </c>
      <c r="AX628" s="1">
        <v>70</v>
      </c>
      <c r="AY628" s="1">
        <v>95</v>
      </c>
      <c r="AZ628" s="6">
        <v>0.73684210526315785</v>
      </c>
      <c r="BA628" s="1">
        <v>55</v>
      </c>
      <c r="BB628" s="1">
        <v>94</v>
      </c>
      <c r="BC628" s="6">
        <v>0.58510638297872342</v>
      </c>
      <c r="BD628" s="1">
        <v>247</v>
      </c>
      <c r="BE628" s="1">
        <v>397</v>
      </c>
      <c r="BF628" s="6">
        <v>0.62216624685138544</v>
      </c>
      <c r="BG628" s="1">
        <v>248</v>
      </c>
      <c r="BH628" s="1">
        <v>401</v>
      </c>
      <c r="BI628" s="6">
        <v>0.61845386533665836</v>
      </c>
      <c r="BJ628" s="1">
        <v>200</v>
      </c>
      <c r="BK628" s="1">
        <v>397</v>
      </c>
      <c r="BL628" s="6">
        <v>0.50377833753148615</v>
      </c>
    </row>
    <row r="629" spans="1:64" hidden="1" x14ac:dyDescent="0.2">
      <c r="A629" s="2" t="s">
        <v>227</v>
      </c>
      <c r="B629" s="2" t="s">
        <v>228</v>
      </c>
      <c r="C629" s="2" t="s">
        <v>1943</v>
      </c>
      <c r="D629" s="2" t="s">
        <v>1944</v>
      </c>
      <c r="E629" s="2" t="str">
        <f t="shared" si="27"/>
        <v>zzzz</v>
      </c>
      <c r="F629" s="2">
        <f>IFERROR(VLOOKUP(C629,'[1]2017'!$C$2:$N$1876,11,FALSE),"")</f>
        <v>235</v>
      </c>
      <c r="G629" s="2">
        <f>IFERROR(VLOOKUP(C629,'[1]2017'!$C$2:$N$1876,12,FALSE),"")</f>
        <v>795</v>
      </c>
      <c r="H629" s="2">
        <f t="shared" si="28"/>
        <v>0.29559748427672955</v>
      </c>
      <c r="J629" s="12">
        <f t="shared" si="29"/>
        <v>1215</v>
      </c>
      <c r="AL629" s="1">
        <v>131</v>
      </c>
      <c r="AM629" s="1">
        <v>185</v>
      </c>
      <c r="AN629" s="6">
        <v>0.70810810810810809</v>
      </c>
      <c r="AO629" s="1">
        <v>134</v>
      </c>
      <c r="AP629" s="1">
        <v>185</v>
      </c>
      <c r="AQ629" s="6">
        <v>0.72432432432432436</v>
      </c>
      <c r="AR629" s="1">
        <v>118</v>
      </c>
      <c r="AS629" s="1">
        <v>185</v>
      </c>
      <c r="AT629" s="6">
        <v>0.63783783783783787</v>
      </c>
      <c r="AU629" s="1">
        <v>132</v>
      </c>
      <c r="AV629" s="1">
        <v>171</v>
      </c>
      <c r="AW629" s="6">
        <v>0.77192982456140347</v>
      </c>
      <c r="AX629" s="1">
        <v>144</v>
      </c>
      <c r="AY629" s="1">
        <v>175</v>
      </c>
      <c r="AZ629" s="6">
        <v>0.82285714285714284</v>
      </c>
      <c r="BA629" s="1">
        <v>121</v>
      </c>
      <c r="BB629" s="1">
        <v>171</v>
      </c>
      <c r="BC629" s="6">
        <v>0.70760233918128657</v>
      </c>
      <c r="BD629" s="1">
        <v>263</v>
      </c>
      <c r="BE629" s="1">
        <v>356</v>
      </c>
      <c r="BF629" s="6">
        <v>0.7387640449438202</v>
      </c>
      <c r="BG629" s="1">
        <v>278</v>
      </c>
      <c r="BH629" s="1">
        <v>360</v>
      </c>
      <c r="BI629" s="6">
        <v>0.77222222222222225</v>
      </c>
      <c r="BJ629" s="1">
        <v>239</v>
      </c>
      <c r="BK629" s="1">
        <v>356</v>
      </c>
      <c r="BL629" s="6">
        <v>0.6713483146067416</v>
      </c>
    </row>
    <row r="630" spans="1:64" x14ac:dyDescent="0.2">
      <c r="A630" s="2" t="s">
        <v>227</v>
      </c>
      <c r="B630" s="2" t="s">
        <v>228</v>
      </c>
      <c r="C630" s="2" t="s">
        <v>1945</v>
      </c>
      <c r="D630" s="2" t="s">
        <v>1946</v>
      </c>
      <c r="E630" s="2" t="str">
        <f t="shared" si="27"/>
        <v>Topeka Elementary School</v>
      </c>
      <c r="F630" s="2">
        <f>IFERROR(VLOOKUP(C630,'[1]2017'!$C$2:$N$1876,11,FALSE),"")</f>
        <v>136</v>
      </c>
      <c r="G630" s="2">
        <f>IFERROR(VLOOKUP(C630,'[1]2017'!$C$2:$N$1876,12,FALSE),"")</f>
        <v>322</v>
      </c>
      <c r="H630" s="2">
        <f t="shared" si="28"/>
        <v>0.42236024844720499</v>
      </c>
      <c r="I630" s="6">
        <v>0.5892857142857143</v>
      </c>
      <c r="J630" s="12">
        <f t="shared" si="29"/>
        <v>498</v>
      </c>
      <c r="K630" s="1">
        <v>28</v>
      </c>
      <c r="L630" s="1">
        <v>49</v>
      </c>
      <c r="M630" s="6">
        <v>0.5714285714285714</v>
      </c>
      <c r="N630" s="1">
        <v>38</v>
      </c>
      <c r="O630" s="1">
        <v>49</v>
      </c>
      <c r="P630" s="6">
        <v>0.77551020408163263</v>
      </c>
      <c r="Q630" s="1">
        <v>26</v>
      </c>
      <c r="R630" s="1">
        <v>49</v>
      </c>
      <c r="S630" s="6">
        <v>0.53061224489795922</v>
      </c>
      <c r="BD630" s="1">
        <v>65</v>
      </c>
      <c r="BE630" s="1">
        <v>105</v>
      </c>
      <c r="BF630" s="6">
        <v>0.61904761904761907</v>
      </c>
      <c r="BG630" s="1">
        <v>76</v>
      </c>
      <c r="BH630" s="1">
        <v>105</v>
      </c>
      <c r="BI630" s="6">
        <v>0.72380952380952379</v>
      </c>
      <c r="BJ630" s="1">
        <v>59</v>
      </c>
      <c r="BK630" s="1">
        <v>105</v>
      </c>
      <c r="BL630" s="6">
        <v>0.56190476190476191</v>
      </c>
    </row>
    <row r="631" spans="1:64" x14ac:dyDescent="0.2">
      <c r="A631" s="2" t="s">
        <v>227</v>
      </c>
      <c r="B631" s="2" t="s">
        <v>228</v>
      </c>
      <c r="C631" s="2" t="s">
        <v>1947</v>
      </c>
      <c r="D631" s="2" t="s">
        <v>1948</v>
      </c>
      <c r="E631" s="2" t="str">
        <f t="shared" si="27"/>
        <v>Westview Elementary School</v>
      </c>
      <c r="F631" s="2">
        <f>IFERROR(VLOOKUP(C631,'[1]2017'!$C$2:$N$1876,11,FALSE),"")</f>
        <v>128</v>
      </c>
      <c r="G631" s="2">
        <f>IFERROR(VLOOKUP(C631,'[1]2017'!$C$2:$N$1876,12,FALSE),"")</f>
        <v>397</v>
      </c>
      <c r="H631" s="2">
        <f t="shared" si="28"/>
        <v>0.32241813602015112</v>
      </c>
      <c r="J631" s="12">
        <f t="shared" si="29"/>
        <v>1215</v>
      </c>
      <c r="T631" s="1">
        <v>148</v>
      </c>
      <c r="U631" s="1">
        <v>200</v>
      </c>
      <c r="V631" s="6">
        <v>0.74</v>
      </c>
      <c r="W631" s="1">
        <v>150</v>
      </c>
      <c r="X631" s="1">
        <v>201</v>
      </c>
      <c r="Y631" s="6">
        <v>0.74626865671641796</v>
      </c>
      <c r="Z631" s="1">
        <v>130</v>
      </c>
      <c r="AA631" s="1">
        <v>200</v>
      </c>
      <c r="AB631" s="6">
        <v>0.65</v>
      </c>
      <c r="AC631" s="1">
        <v>136</v>
      </c>
      <c r="AD631" s="1">
        <v>196</v>
      </c>
      <c r="AE631" s="6">
        <v>0.69387755102040816</v>
      </c>
      <c r="AF631" s="1">
        <v>134</v>
      </c>
      <c r="AG631" s="1">
        <v>197</v>
      </c>
      <c r="AH631" s="6">
        <v>0.68020304568527923</v>
      </c>
      <c r="AI631" s="1">
        <v>117</v>
      </c>
      <c r="AJ631" s="1">
        <v>196</v>
      </c>
      <c r="AK631" s="6">
        <v>0.59693877551020413</v>
      </c>
      <c r="BD631" s="1">
        <v>284</v>
      </c>
      <c r="BE631" s="1">
        <v>396</v>
      </c>
      <c r="BF631" s="6">
        <v>0.71717171717171713</v>
      </c>
      <c r="BG631" s="1">
        <v>284</v>
      </c>
      <c r="BH631" s="1">
        <v>398</v>
      </c>
      <c r="BI631" s="6">
        <v>0.71356783919597988</v>
      </c>
      <c r="BJ631" s="1">
        <v>247</v>
      </c>
      <c r="BK631" s="1">
        <v>396</v>
      </c>
      <c r="BL631" s="6">
        <v>0.6237373737373737</v>
      </c>
    </row>
    <row r="632" spans="1:64" x14ac:dyDescent="0.2">
      <c r="A632" s="2" t="s">
        <v>227</v>
      </c>
      <c r="B632" s="2" t="s">
        <v>228</v>
      </c>
      <c r="C632" s="2" t="s">
        <v>1949</v>
      </c>
      <c r="D632" s="2" t="s">
        <v>1950</v>
      </c>
      <c r="E632" s="2" t="str">
        <f t="shared" si="27"/>
        <v>Meadowview Elementary School</v>
      </c>
      <c r="F632" s="2">
        <f>IFERROR(VLOOKUP(C632,'[1]2017'!$C$2:$N$1876,11,FALSE),"")</f>
        <v>105</v>
      </c>
      <c r="G632" s="2">
        <f>IFERROR(VLOOKUP(C632,'[1]2017'!$C$2:$N$1876,12,FALSE),"")</f>
        <v>408</v>
      </c>
      <c r="H632" s="2">
        <f t="shared" si="28"/>
        <v>0.25735294117647056</v>
      </c>
      <c r="I632" s="6">
        <v>0.828125</v>
      </c>
      <c r="J632" s="12">
        <f t="shared" si="29"/>
        <v>84</v>
      </c>
      <c r="K632" s="1">
        <v>55</v>
      </c>
      <c r="L632" s="1">
        <v>64</v>
      </c>
      <c r="M632" s="6">
        <v>0.859375</v>
      </c>
      <c r="N632" s="1">
        <v>57</v>
      </c>
      <c r="O632" s="1">
        <v>64</v>
      </c>
      <c r="P632" s="6">
        <v>0.890625</v>
      </c>
      <c r="Q632" s="1">
        <v>53</v>
      </c>
      <c r="R632" s="1">
        <v>64</v>
      </c>
      <c r="S632" s="6">
        <v>0.828125</v>
      </c>
      <c r="BD632" s="1">
        <v>112</v>
      </c>
      <c r="BE632" s="1">
        <v>128</v>
      </c>
      <c r="BF632" s="6">
        <v>0.875</v>
      </c>
      <c r="BG632" s="1">
        <v>115</v>
      </c>
      <c r="BH632" s="1">
        <v>128</v>
      </c>
      <c r="BI632" s="6">
        <v>0.8984375</v>
      </c>
      <c r="BJ632" s="1">
        <v>106</v>
      </c>
      <c r="BK632" s="1">
        <v>128</v>
      </c>
      <c r="BL632" s="6">
        <v>0.828125</v>
      </c>
    </row>
    <row r="633" spans="1:64" x14ac:dyDescent="0.2">
      <c r="A633" s="2" t="s">
        <v>227</v>
      </c>
      <c r="B633" s="2" t="s">
        <v>228</v>
      </c>
      <c r="C633" s="2" t="s">
        <v>1951</v>
      </c>
      <c r="D633" s="2" t="s">
        <v>1952</v>
      </c>
      <c r="E633" s="2" t="str">
        <f t="shared" si="27"/>
        <v>Shipshewana-Scott Elementary Sch</v>
      </c>
      <c r="F633" s="2">
        <f>IFERROR(VLOOKUP(C633,'[1]2017'!$C$2:$N$1876,11,FALSE),"")</f>
        <v>110</v>
      </c>
      <c r="G633" s="2">
        <f>IFERROR(VLOOKUP(C633,'[1]2017'!$C$2:$N$1876,12,FALSE),"")</f>
        <v>337</v>
      </c>
      <c r="H633" s="2">
        <f t="shared" si="28"/>
        <v>0.32640949554896143</v>
      </c>
      <c r="I633" s="6">
        <v>0.53125</v>
      </c>
      <c r="J633" s="12">
        <f t="shared" si="29"/>
        <v>633</v>
      </c>
      <c r="K633" s="1">
        <v>53</v>
      </c>
      <c r="L633" s="1">
        <v>74</v>
      </c>
      <c r="M633" s="6">
        <v>0.71621621621621623</v>
      </c>
      <c r="N633" s="1">
        <v>53</v>
      </c>
      <c r="O633" s="1">
        <v>74</v>
      </c>
      <c r="P633" s="6">
        <v>0.71621621621621623</v>
      </c>
      <c r="Q633" s="1">
        <v>46</v>
      </c>
      <c r="R633" s="1">
        <v>74</v>
      </c>
      <c r="S633" s="6">
        <v>0.6216216216216216</v>
      </c>
      <c r="BD633" s="1">
        <v>96</v>
      </c>
      <c r="BE633" s="1">
        <v>138</v>
      </c>
      <c r="BF633" s="6">
        <v>0.69565217391304346</v>
      </c>
      <c r="BG633" s="1">
        <v>94</v>
      </c>
      <c r="BH633" s="1">
        <v>139</v>
      </c>
      <c r="BI633" s="6">
        <v>0.67625899280575541</v>
      </c>
      <c r="BJ633" s="1">
        <v>80</v>
      </c>
      <c r="BK633" s="1">
        <v>138</v>
      </c>
      <c r="BL633" s="6">
        <v>0.57971014492753625</v>
      </c>
    </row>
    <row r="634" spans="1:64" x14ac:dyDescent="0.2">
      <c r="A634" s="2" t="s">
        <v>229</v>
      </c>
      <c r="B634" s="2" t="s">
        <v>230</v>
      </c>
      <c r="C634" s="2" t="s">
        <v>1953</v>
      </c>
      <c r="D634" s="2" t="s">
        <v>892</v>
      </c>
      <c r="E634" s="2" t="str">
        <f t="shared" si="27"/>
        <v>Parkside Elementary School</v>
      </c>
      <c r="F634" s="2">
        <f>IFERROR(VLOOKUP(C634,'[1]2017'!$C$2:$N$1876,11,FALSE),"")</f>
        <v>223</v>
      </c>
      <c r="G634" s="2">
        <f>IFERROR(VLOOKUP(C634,'[1]2017'!$C$2:$N$1876,12,FALSE),"")</f>
        <v>477</v>
      </c>
      <c r="H634" s="2">
        <f t="shared" si="28"/>
        <v>0.46750524109014674</v>
      </c>
      <c r="I634" s="6">
        <v>0.44186046511627908</v>
      </c>
      <c r="J634" s="12">
        <f t="shared" si="29"/>
        <v>829</v>
      </c>
      <c r="K634" s="1">
        <v>61</v>
      </c>
      <c r="L634" s="1">
        <v>88</v>
      </c>
      <c r="M634" s="6">
        <v>0.69318181818181823</v>
      </c>
      <c r="N634" s="1">
        <v>54</v>
      </c>
      <c r="O634" s="1">
        <v>88</v>
      </c>
      <c r="P634" s="6">
        <v>0.61363636363636365</v>
      </c>
      <c r="Q634" s="1">
        <v>49</v>
      </c>
      <c r="R634" s="1">
        <v>88</v>
      </c>
      <c r="S634" s="6">
        <v>0.55681818181818177</v>
      </c>
      <c r="T634" s="1">
        <v>48</v>
      </c>
      <c r="U634" s="1">
        <v>83</v>
      </c>
      <c r="V634" s="6">
        <v>0.57831325301204817</v>
      </c>
      <c r="W634" s="1">
        <v>58</v>
      </c>
      <c r="X634" s="1">
        <v>82</v>
      </c>
      <c r="Y634" s="6">
        <v>0.70731707317073167</v>
      </c>
      <c r="Z634" s="1">
        <v>45</v>
      </c>
      <c r="AA634" s="1">
        <v>82</v>
      </c>
      <c r="AB634" s="6">
        <v>0.54878048780487809</v>
      </c>
      <c r="BD634" s="1">
        <v>163</v>
      </c>
      <c r="BE634" s="1">
        <v>257</v>
      </c>
      <c r="BF634" s="6">
        <v>0.63424124513618674</v>
      </c>
      <c r="BG634" s="1">
        <v>157</v>
      </c>
      <c r="BH634" s="1">
        <v>256</v>
      </c>
      <c r="BI634" s="6">
        <v>0.61328125</v>
      </c>
      <c r="BJ634" s="1">
        <v>132</v>
      </c>
      <c r="BK634" s="1">
        <v>256</v>
      </c>
      <c r="BL634" s="6">
        <v>0.515625</v>
      </c>
    </row>
    <row r="635" spans="1:64" x14ac:dyDescent="0.2">
      <c r="A635" s="2" t="s">
        <v>229</v>
      </c>
      <c r="B635" s="2" t="s">
        <v>230</v>
      </c>
      <c r="C635" s="2" t="s">
        <v>1954</v>
      </c>
      <c r="D635" s="2" t="s">
        <v>1955</v>
      </c>
      <c r="E635" s="2" t="str">
        <f t="shared" si="27"/>
        <v>Wolcott Mills Elementary School</v>
      </c>
      <c r="F635" s="2">
        <f>IFERROR(VLOOKUP(C635,'[1]2017'!$C$2:$N$1876,11,FALSE),"")</f>
        <v>119</v>
      </c>
      <c r="G635" s="2">
        <f>IFERROR(VLOOKUP(C635,'[1]2017'!$C$2:$N$1876,12,FALSE),"")</f>
        <v>214</v>
      </c>
      <c r="H635" s="2">
        <f t="shared" si="28"/>
        <v>0.55607476635514019</v>
      </c>
      <c r="I635" s="6">
        <v>0.45454545454545453</v>
      </c>
      <c r="J635" s="12">
        <f t="shared" si="29"/>
        <v>808</v>
      </c>
      <c r="K635" s="1">
        <v>22</v>
      </c>
      <c r="L635" s="1">
        <v>34</v>
      </c>
      <c r="M635" s="6">
        <v>0.6470588235294118</v>
      </c>
      <c r="N635" s="1">
        <v>20</v>
      </c>
      <c r="O635" s="1">
        <v>34</v>
      </c>
      <c r="P635" s="6">
        <v>0.58823529411764708</v>
      </c>
      <c r="Q635" s="1">
        <v>19</v>
      </c>
      <c r="R635" s="1">
        <v>34</v>
      </c>
      <c r="S635" s="6">
        <v>0.55882352941176472</v>
      </c>
      <c r="T635" s="1">
        <v>13</v>
      </c>
      <c r="U635" s="1">
        <v>26</v>
      </c>
      <c r="V635" s="6">
        <v>0.5</v>
      </c>
      <c r="W635" s="1">
        <v>18</v>
      </c>
      <c r="X635" s="1">
        <v>26</v>
      </c>
      <c r="Y635" s="6">
        <v>0.69230769230769229</v>
      </c>
      <c r="Z635" s="1">
        <v>13</v>
      </c>
      <c r="AA635" s="1">
        <v>26</v>
      </c>
      <c r="AB635" s="6">
        <v>0.5</v>
      </c>
      <c r="BD635" s="1">
        <v>61</v>
      </c>
      <c r="BE635" s="1">
        <v>105</v>
      </c>
      <c r="BF635" s="6">
        <v>0.580952380952381</v>
      </c>
      <c r="BG635" s="1">
        <v>60</v>
      </c>
      <c r="BH635" s="1">
        <v>104</v>
      </c>
      <c r="BI635" s="6">
        <v>0.57692307692307687</v>
      </c>
      <c r="BJ635" s="1">
        <v>52</v>
      </c>
      <c r="BK635" s="1">
        <v>104</v>
      </c>
      <c r="BL635" s="6">
        <v>0.5</v>
      </c>
    </row>
    <row r="636" spans="1:64" hidden="1" x14ac:dyDescent="0.2">
      <c r="A636" s="2" t="s">
        <v>229</v>
      </c>
      <c r="B636" s="2" t="s">
        <v>230</v>
      </c>
      <c r="C636" s="2" t="s">
        <v>1956</v>
      </c>
      <c r="D636" s="2" t="s">
        <v>1957</v>
      </c>
      <c r="E636" s="2" t="str">
        <f t="shared" si="27"/>
        <v>zzzz</v>
      </c>
      <c r="F636" s="2">
        <f>IFERROR(VLOOKUP(C636,'[1]2017'!$C$2:$N$1876,11,FALSE),"")</f>
        <v>239</v>
      </c>
      <c r="G636" s="2">
        <f>IFERROR(VLOOKUP(C636,'[1]2017'!$C$2:$N$1876,12,FALSE),"")</f>
        <v>459</v>
      </c>
      <c r="H636" s="2">
        <f t="shared" si="28"/>
        <v>0.52069716775599129</v>
      </c>
      <c r="J636" s="12">
        <f t="shared" si="29"/>
        <v>1215</v>
      </c>
      <c r="AC636" s="1">
        <v>98</v>
      </c>
      <c r="AD636" s="1">
        <v>157</v>
      </c>
      <c r="AE636" s="6">
        <v>0.62420382165605093</v>
      </c>
      <c r="AF636" s="1">
        <v>82</v>
      </c>
      <c r="AG636" s="1">
        <v>157</v>
      </c>
      <c r="AH636" s="6">
        <v>0.52229299363057324</v>
      </c>
      <c r="AI636" s="1">
        <v>71</v>
      </c>
      <c r="AJ636" s="1">
        <v>157</v>
      </c>
      <c r="AK636" s="6">
        <v>0.45222929936305734</v>
      </c>
      <c r="AL636" s="1">
        <v>87</v>
      </c>
      <c r="AM636" s="1">
        <v>155</v>
      </c>
      <c r="AN636" s="6">
        <v>0.56129032258064515</v>
      </c>
      <c r="AO636" s="1">
        <v>86</v>
      </c>
      <c r="AP636" s="1">
        <v>154</v>
      </c>
      <c r="AQ636" s="6">
        <v>0.55844155844155841</v>
      </c>
      <c r="AR636" s="1">
        <v>71</v>
      </c>
      <c r="AS636" s="1">
        <v>154</v>
      </c>
      <c r="AT636" s="6">
        <v>0.46103896103896103</v>
      </c>
      <c r="AU636" s="1">
        <v>64</v>
      </c>
      <c r="AV636" s="1">
        <v>137</v>
      </c>
      <c r="AW636" s="6">
        <v>0.46715328467153283</v>
      </c>
      <c r="AX636" s="1">
        <v>58</v>
      </c>
      <c r="AY636" s="1">
        <v>138</v>
      </c>
      <c r="AZ636" s="6">
        <v>0.42028985507246375</v>
      </c>
      <c r="BA636" s="1">
        <v>45</v>
      </c>
      <c r="BB636" s="1">
        <v>137</v>
      </c>
      <c r="BC636" s="6">
        <v>0.32846715328467152</v>
      </c>
      <c r="BD636" s="1">
        <v>249</v>
      </c>
      <c r="BE636" s="1">
        <v>449</v>
      </c>
      <c r="BF636" s="6">
        <v>0.55456570155902007</v>
      </c>
      <c r="BG636" s="1">
        <v>226</v>
      </c>
      <c r="BH636" s="1">
        <v>449</v>
      </c>
      <c r="BI636" s="6">
        <v>0.5033407572383074</v>
      </c>
      <c r="BJ636" s="1">
        <v>187</v>
      </c>
      <c r="BK636" s="1">
        <v>448</v>
      </c>
      <c r="BL636" s="6">
        <v>0.4174107142857143</v>
      </c>
    </row>
    <row r="637" spans="1:64" x14ac:dyDescent="0.2">
      <c r="A637" s="2" t="s">
        <v>229</v>
      </c>
      <c r="B637" s="2" t="s">
        <v>230</v>
      </c>
      <c r="C637" s="2" t="s">
        <v>1958</v>
      </c>
      <c r="D637" s="2" t="s">
        <v>1959</v>
      </c>
      <c r="E637" s="2" t="str">
        <f t="shared" si="27"/>
        <v>Lima-Brighton Elementary</v>
      </c>
      <c r="F637" s="2">
        <f>IFERROR(VLOOKUP(C637,'[1]2017'!$C$2:$N$1876,11,FALSE),"")</f>
        <v>149</v>
      </c>
      <c r="G637" s="2">
        <f>IFERROR(VLOOKUP(C637,'[1]2017'!$C$2:$N$1876,12,FALSE),"")</f>
        <v>257</v>
      </c>
      <c r="H637" s="2">
        <f t="shared" si="28"/>
        <v>0.57976653696498059</v>
      </c>
      <c r="I637" s="6">
        <v>0.3</v>
      </c>
      <c r="J637" s="12">
        <f t="shared" si="29"/>
        <v>1042</v>
      </c>
      <c r="K637" s="1">
        <v>26</v>
      </c>
      <c r="L637" s="1">
        <v>48</v>
      </c>
      <c r="M637" s="6">
        <v>0.54166666666666663</v>
      </c>
      <c r="N637" s="1">
        <v>28</v>
      </c>
      <c r="O637" s="1">
        <v>48</v>
      </c>
      <c r="P637" s="6">
        <v>0.58333333333333337</v>
      </c>
      <c r="Q637" s="1">
        <v>22</v>
      </c>
      <c r="R637" s="1">
        <v>48</v>
      </c>
      <c r="S637" s="6">
        <v>0.45833333333333331</v>
      </c>
      <c r="T637" s="1">
        <v>24</v>
      </c>
      <c r="U637" s="1">
        <v>48</v>
      </c>
      <c r="V637" s="6">
        <v>0.5</v>
      </c>
      <c r="W637" s="1">
        <v>31</v>
      </c>
      <c r="X637" s="1">
        <v>48</v>
      </c>
      <c r="Y637" s="6">
        <v>0.64583333333333337</v>
      </c>
      <c r="Z637" s="1">
        <v>22</v>
      </c>
      <c r="AA637" s="1">
        <v>48</v>
      </c>
      <c r="AB637" s="6">
        <v>0.45833333333333331</v>
      </c>
      <c r="BD637" s="1">
        <v>67</v>
      </c>
      <c r="BE637" s="1">
        <v>136</v>
      </c>
      <c r="BF637" s="6">
        <v>0.49264705882352944</v>
      </c>
      <c r="BG637" s="1">
        <v>74</v>
      </c>
      <c r="BH637" s="1">
        <v>136</v>
      </c>
      <c r="BI637" s="6">
        <v>0.54411764705882348</v>
      </c>
      <c r="BJ637" s="1">
        <v>56</v>
      </c>
      <c r="BK637" s="1">
        <v>136</v>
      </c>
      <c r="BL637" s="6">
        <v>0.41176470588235292</v>
      </c>
    </row>
    <row r="638" spans="1:64" x14ac:dyDescent="0.2">
      <c r="A638" s="2" t="s">
        <v>231</v>
      </c>
      <c r="B638" s="2" t="s">
        <v>232</v>
      </c>
      <c r="C638" s="2" t="s">
        <v>1960</v>
      </c>
      <c r="D638" s="2" t="s">
        <v>1961</v>
      </c>
      <c r="E638" s="2" t="str">
        <f t="shared" si="27"/>
        <v>Jane Ball Elementary School</v>
      </c>
      <c r="F638" s="2">
        <f>IFERROR(VLOOKUP(C638,'[1]2017'!$C$2:$N$1876,11,FALSE),"")</f>
        <v>166</v>
      </c>
      <c r="G638" s="2">
        <f>IFERROR(VLOOKUP(C638,'[1]2017'!$C$2:$N$1876,12,FALSE),"")</f>
        <v>500</v>
      </c>
      <c r="H638" s="2">
        <f t="shared" si="28"/>
        <v>0.33200000000000002</v>
      </c>
      <c r="I638" s="6">
        <v>0.58333333333333337</v>
      </c>
      <c r="J638" s="12">
        <f t="shared" si="29"/>
        <v>512</v>
      </c>
      <c r="K638" s="1">
        <v>48</v>
      </c>
      <c r="L638" s="1">
        <v>85</v>
      </c>
      <c r="M638" s="6">
        <v>0.56470588235294117</v>
      </c>
      <c r="N638" s="1">
        <v>56</v>
      </c>
      <c r="O638" s="1">
        <v>85</v>
      </c>
      <c r="P638" s="6">
        <v>0.6588235294117647</v>
      </c>
      <c r="Q638" s="1">
        <v>42</v>
      </c>
      <c r="R638" s="1">
        <v>85</v>
      </c>
      <c r="S638" s="6">
        <v>0.49411764705882355</v>
      </c>
      <c r="T638" s="1">
        <v>63</v>
      </c>
      <c r="U638" s="1">
        <v>84</v>
      </c>
      <c r="V638" s="6">
        <v>0.75</v>
      </c>
      <c r="W638" s="1">
        <v>68</v>
      </c>
      <c r="X638" s="1">
        <v>86</v>
      </c>
      <c r="Y638" s="6">
        <v>0.79069767441860461</v>
      </c>
      <c r="Z638" s="1">
        <v>55</v>
      </c>
      <c r="AA638" s="1">
        <v>84</v>
      </c>
      <c r="AB638" s="6">
        <v>0.65476190476190477</v>
      </c>
      <c r="BD638" s="1">
        <v>178</v>
      </c>
      <c r="BE638" s="1">
        <v>253</v>
      </c>
      <c r="BF638" s="6">
        <v>0.70355731225296447</v>
      </c>
      <c r="BG638" s="1">
        <v>177</v>
      </c>
      <c r="BH638" s="1">
        <v>255</v>
      </c>
      <c r="BI638" s="6">
        <v>0.69411764705882351</v>
      </c>
      <c r="BJ638" s="1">
        <v>146</v>
      </c>
      <c r="BK638" s="1">
        <v>253</v>
      </c>
      <c r="BL638" s="6">
        <v>0.57707509881422925</v>
      </c>
    </row>
    <row r="639" spans="1:64" x14ac:dyDescent="0.2">
      <c r="A639" s="2" t="s">
        <v>231</v>
      </c>
      <c r="B639" s="2" t="s">
        <v>232</v>
      </c>
      <c r="C639" s="2" t="s">
        <v>1962</v>
      </c>
      <c r="D639" s="2" t="s">
        <v>858</v>
      </c>
      <c r="E639" s="2" t="str">
        <f t="shared" si="27"/>
        <v>Lincoln Elementary School</v>
      </c>
      <c r="F639" s="2">
        <f>IFERROR(VLOOKUP(C639,'[1]2017'!$C$2:$N$1876,11,FALSE),"")</f>
        <v>42</v>
      </c>
      <c r="G639" s="2">
        <f>IFERROR(VLOOKUP(C639,'[1]2017'!$C$2:$N$1876,12,FALSE),"")</f>
        <v>496</v>
      </c>
      <c r="H639" s="2">
        <f t="shared" si="28"/>
        <v>8.4677419354838704E-2</v>
      </c>
      <c r="I639" s="6">
        <v>0.84337349397590367</v>
      </c>
      <c r="J639" s="12">
        <f t="shared" si="29"/>
        <v>72</v>
      </c>
      <c r="K639" s="1">
        <v>69</v>
      </c>
      <c r="L639" s="1">
        <v>85</v>
      </c>
      <c r="M639" s="6">
        <v>0.81176470588235294</v>
      </c>
      <c r="N639" s="1">
        <v>75</v>
      </c>
      <c r="O639" s="1">
        <v>85</v>
      </c>
      <c r="P639" s="6">
        <v>0.88235294117647056</v>
      </c>
      <c r="Q639" s="1">
        <v>65</v>
      </c>
      <c r="R639" s="1">
        <v>85</v>
      </c>
      <c r="S639" s="6">
        <v>0.76470588235294112</v>
      </c>
      <c r="T639" s="1">
        <v>53</v>
      </c>
      <c r="U639" s="1">
        <v>77</v>
      </c>
      <c r="V639" s="6">
        <v>0.68831168831168832</v>
      </c>
      <c r="W639" s="1">
        <v>57</v>
      </c>
      <c r="X639" s="1">
        <v>77</v>
      </c>
      <c r="Y639" s="6">
        <v>0.74025974025974028</v>
      </c>
      <c r="Z639" s="1">
        <v>49</v>
      </c>
      <c r="AA639" s="1">
        <v>77</v>
      </c>
      <c r="AB639" s="6">
        <v>0.63636363636363635</v>
      </c>
      <c r="BD639" s="1">
        <v>193</v>
      </c>
      <c r="BE639" s="1">
        <v>245</v>
      </c>
      <c r="BF639" s="6">
        <v>0.78775510204081634</v>
      </c>
      <c r="BG639" s="1">
        <v>210</v>
      </c>
      <c r="BH639" s="1">
        <v>246</v>
      </c>
      <c r="BI639" s="6">
        <v>0.85365853658536583</v>
      </c>
      <c r="BJ639" s="1">
        <v>184</v>
      </c>
      <c r="BK639" s="1">
        <v>245</v>
      </c>
      <c r="BL639" s="6">
        <v>0.75102040816326532</v>
      </c>
    </row>
    <row r="640" spans="1:64" hidden="1" x14ac:dyDescent="0.2">
      <c r="A640" s="2" t="s">
        <v>231</v>
      </c>
      <c r="B640" s="2" t="s">
        <v>232</v>
      </c>
      <c r="C640" s="2" t="s">
        <v>1963</v>
      </c>
      <c r="D640" s="2" t="s">
        <v>1964</v>
      </c>
      <c r="E640" s="2" t="str">
        <f t="shared" si="27"/>
        <v>zzzz</v>
      </c>
      <c r="F640" s="2">
        <f>IFERROR(VLOOKUP(C640,'[1]2017'!$C$2:$N$1876,11,FALSE),"")</f>
        <v>106</v>
      </c>
      <c r="G640" s="2">
        <f>IFERROR(VLOOKUP(C640,'[1]2017'!$C$2:$N$1876,12,FALSE),"")</f>
        <v>525</v>
      </c>
      <c r="H640" s="2">
        <f t="shared" si="28"/>
        <v>0.20190476190476189</v>
      </c>
      <c r="J640" s="12">
        <f t="shared" si="29"/>
        <v>1215</v>
      </c>
      <c r="AC640" s="1">
        <v>124</v>
      </c>
      <c r="AD640" s="1">
        <v>174</v>
      </c>
      <c r="AE640" s="6">
        <v>0.71264367816091956</v>
      </c>
      <c r="AF640" s="1">
        <v>125</v>
      </c>
      <c r="AG640" s="1">
        <v>174</v>
      </c>
      <c r="AH640" s="6">
        <v>0.7183908045977011</v>
      </c>
      <c r="AI640" s="1">
        <v>111</v>
      </c>
      <c r="AJ640" s="1">
        <v>174</v>
      </c>
      <c r="AK640" s="6">
        <v>0.63793103448275867</v>
      </c>
      <c r="AL640" s="1">
        <v>119</v>
      </c>
      <c r="AM640" s="1">
        <v>164</v>
      </c>
      <c r="AN640" s="6">
        <v>0.72560975609756095</v>
      </c>
      <c r="AO640" s="1">
        <v>98</v>
      </c>
      <c r="AP640" s="1">
        <v>164</v>
      </c>
      <c r="AQ640" s="6">
        <v>0.59756097560975607</v>
      </c>
      <c r="AR640" s="1">
        <v>89</v>
      </c>
      <c r="AS640" s="1">
        <v>163</v>
      </c>
      <c r="AT640" s="6">
        <v>0.54601226993865026</v>
      </c>
      <c r="AU640" s="1">
        <v>101</v>
      </c>
      <c r="AV640" s="1">
        <v>179</v>
      </c>
      <c r="AW640" s="6">
        <v>0.56424581005586594</v>
      </c>
      <c r="AX640" s="1">
        <v>95</v>
      </c>
      <c r="AY640" s="1">
        <v>179</v>
      </c>
      <c r="AZ640" s="6">
        <v>0.53072625698324027</v>
      </c>
      <c r="BA640" s="1">
        <v>76</v>
      </c>
      <c r="BB640" s="1">
        <v>179</v>
      </c>
      <c r="BC640" s="6">
        <v>0.42458100558659218</v>
      </c>
      <c r="BD640" s="1">
        <v>344</v>
      </c>
      <c r="BE640" s="1">
        <v>517</v>
      </c>
      <c r="BF640" s="6">
        <v>0.66537717601547386</v>
      </c>
      <c r="BG640" s="1">
        <v>318</v>
      </c>
      <c r="BH640" s="1">
        <v>517</v>
      </c>
      <c r="BI640" s="6">
        <v>0.61508704061895547</v>
      </c>
      <c r="BJ640" s="1">
        <v>276</v>
      </c>
      <c r="BK640" s="1">
        <v>516</v>
      </c>
      <c r="BL640" s="6">
        <v>0.53488372093023251</v>
      </c>
    </row>
    <row r="641" spans="1:64" x14ac:dyDescent="0.2">
      <c r="A641" s="2" t="s">
        <v>233</v>
      </c>
      <c r="B641" s="2" t="s">
        <v>234</v>
      </c>
      <c r="C641" s="2" t="s">
        <v>1965</v>
      </c>
      <c r="D641" s="2" t="s">
        <v>1966</v>
      </c>
      <c r="E641" s="2" t="str">
        <f t="shared" si="27"/>
        <v>Henry S Evans Elementary School</v>
      </c>
      <c r="F641" s="2">
        <f>IFERROR(VLOOKUP(C641,'[1]2017'!$C$2:$N$1876,11,FALSE),"")</f>
        <v>323</v>
      </c>
      <c r="G641" s="2">
        <f>IFERROR(VLOOKUP(C641,'[1]2017'!$C$2:$N$1876,12,FALSE),"")</f>
        <v>367</v>
      </c>
      <c r="H641" s="2">
        <f t="shared" si="28"/>
        <v>0.88010899182561309</v>
      </c>
      <c r="I641" s="6">
        <v>0.55263157894736847</v>
      </c>
      <c r="J641" s="12">
        <f t="shared" si="29"/>
        <v>589</v>
      </c>
      <c r="K641" s="1">
        <v>30</v>
      </c>
      <c r="L641" s="1">
        <v>57</v>
      </c>
      <c r="M641" s="6">
        <v>0.52631578947368418</v>
      </c>
      <c r="N641" s="1">
        <v>22</v>
      </c>
      <c r="O641" s="1">
        <v>57</v>
      </c>
      <c r="P641" s="6">
        <v>0.38596491228070173</v>
      </c>
      <c r="Q641" s="1">
        <v>19</v>
      </c>
      <c r="R641" s="1">
        <v>57</v>
      </c>
      <c r="S641" s="6">
        <v>0.33333333333333331</v>
      </c>
      <c r="T641" s="1">
        <v>21</v>
      </c>
      <c r="U641" s="1">
        <v>50</v>
      </c>
      <c r="V641" s="6">
        <v>0.42</v>
      </c>
      <c r="W641" s="1">
        <v>18</v>
      </c>
      <c r="X641" s="1">
        <v>50</v>
      </c>
      <c r="Y641" s="6">
        <v>0.36</v>
      </c>
      <c r="Z641" s="1">
        <v>13</v>
      </c>
      <c r="AA641" s="1">
        <v>50</v>
      </c>
      <c r="AB641" s="6">
        <v>0.26</v>
      </c>
      <c r="BD641" s="1">
        <v>101</v>
      </c>
      <c r="BE641" s="1">
        <v>183</v>
      </c>
      <c r="BF641" s="6">
        <v>0.55191256830601088</v>
      </c>
      <c r="BG641" s="1">
        <v>85</v>
      </c>
      <c r="BH641" s="1">
        <v>185</v>
      </c>
      <c r="BI641" s="6">
        <v>0.45945945945945948</v>
      </c>
      <c r="BJ641" s="1">
        <v>74</v>
      </c>
      <c r="BK641" s="1">
        <v>183</v>
      </c>
      <c r="BL641" s="6">
        <v>0.40437158469945356</v>
      </c>
    </row>
    <row r="642" spans="1:64" hidden="1" x14ac:dyDescent="0.2">
      <c r="A642" s="2" t="s">
        <v>233</v>
      </c>
      <c r="B642" s="2" t="s">
        <v>234</v>
      </c>
      <c r="C642" s="2" t="s">
        <v>1967</v>
      </c>
      <c r="D642" s="2" t="s">
        <v>1968</v>
      </c>
      <c r="E642" s="2" t="str">
        <f t="shared" si="27"/>
        <v>zzzz</v>
      </c>
      <c r="F642" s="2">
        <f>IFERROR(VLOOKUP(C642,'[1]2017'!$C$2:$N$1876,11,FALSE),"")</f>
        <v>304</v>
      </c>
      <c r="G642" s="2">
        <f>IFERROR(VLOOKUP(C642,'[1]2017'!$C$2:$N$1876,12,FALSE),"")</f>
        <v>375</v>
      </c>
      <c r="H642" s="2">
        <f t="shared" si="28"/>
        <v>0.81066666666666665</v>
      </c>
      <c r="J642" s="12">
        <f t="shared" si="29"/>
        <v>1215</v>
      </c>
      <c r="AC642" s="1">
        <v>57</v>
      </c>
      <c r="AD642" s="1">
        <v>115</v>
      </c>
      <c r="AE642" s="6">
        <v>0.4956521739130435</v>
      </c>
      <c r="AF642" s="1">
        <v>39</v>
      </c>
      <c r="AG642" s="1">
        <v>115</v>
      </c>
      <c r="AH642" s="6">
        <v>0.33913043478260868</v>
      </c>
      <c r="AI642" s="1">
        <v>33</v>
      </c>
      <c r="AJ642" s="1">
        <v>115</v>
      </c>
      <c r="AK642" s="6">
        <v>0.28695652173913044</v>
      </c>
      <c r="AL642" s="1">
        <v>60</v>
      </c>
      <c r="AM642" s="1">
        <v>128</v>
      </c>
      <c r="AN642" s="6">
        <v>0.46875</v>
      </c>
      <c r="AO642" s="1">
        <v>36</v>
      </c>
      <c r="AP642" s="1">
        <v>128</v>
      </c>
      <c r="AQ642" s="6">
        <v>0.28125</v>
      </c>
      <c r="AR642" s="1">
        <v>28</v>
      </c>
      <c r="AS642" s="1">
        <v>128</v>
      </c>
      <c r="AT642" s="6">
        <v>0.21875</v>
      </c>
      <c r="AU642" s="1">
        <v>46</v>
      </c>
      <c r="AV642" s="1">
        <v>120</v>
      </c>
      <c r="AW642" s="6">
        <v>0.38333333333333336</v>
      </c>
      <c r="AX642" s="1">
        <v>39</v>
      </c>
      <c r="AY642" s="1">
        <v>120</v>
      </c>
      <c r="AZ642" s="6">
        <v>0.32500000000000001</v>
      </c>
      <c r="BA642" s="1">
        <v>29</v>
      </c>
      <c r="BB642" s="1">
        <v>120</v>
      </c>
      <c r="BC642" s="6">
        <v>0.24166666666666667</v>
      </c>
      <c r="BD642" s="1">
        <v>163</v>
      </c>
      <c r="BE642" s="1">
        <v>363</v>
      </c>
      <c r="BF642" s="6">
        <v>0.44903581267217629</v>
      </c>
      <c r="BG642" s="1">
        <v>114</v>
      </c>
      <c r="BH642" s="1">
        <v>363</v>
      </c>
      <c r="BI642" s="6">
        <v>0.31404958677685951</v>
      </c>
      <c r="BJ642" s="1">
        <v>90</v>
      </c>
      <c r="BK642" s="1">
        <v>363</v>
      </c>
      <c r="BL642" s="6">
        <v>0.24793388429752067</v>
      </c>
    </row>
    <row r="643" spans="1:64" x14ac:dyDescent="0.2">
      <c r="A643" s="2" t="s">
        <v>233</v>
      </c>
      <c r="B643" s="2" t="s">
        <v>234</v>
      </c>
      <c r="C643" s="2" t="s">
        <v>1969</v>
      </c>
      <c r="D643" s="2" t="s">
        <v>1970</v>
      </c>
      <c r="E643" s="2" t="str">
        <f t="shared" si="27"/>
        <v>John I Meister Elementary School</v>
      </c>
      <c r="F643" s="2">
        <f>IFERROR(VLOOKUP(C643,'[1]2017'!$C$2:$N$1876,11,FALSE),"")</f>
        <v>279</v>
      </c>
      <c r="G643" s="2">
        <f>IFERROR(VLOOKUP(C643,'[1]2017'!$C$2:$N$1876,12,FALSE),"")</f>
        <v>363</v>
      </c>
      <c r="H643" s="2">
        <f t="shared" si="28"/>
        <v>0.76859504132231404</v>
      </c>
      <c r="I643" s="6">
        <v>0.62666666666666671</v>
      </c>
      <c r="J643" s="12">
        <f t="shared" si="29"/>
        <v>415</v>
      </c>
      <c r="K643" s="1">
        <v>37</v>
      </c>
      <c r="L643" s="1">
        <v>59</v>
      </c>
      <c r="M643" s="6">
        <v>0.6271186440677966</v>
      </c>
      <c r="N643" s="1">
        <v>25</v>
      </c>
      <c r="O643" s="1">
        <v>58</v>
      </c>
      <c r="P643" s="6">
        <v>0.43103448275862066</v>
      </c>
      <c r="Q643" s="1">
        <v>22</v>
      </c>
      <c r="R643" s="1">
        <v>58</v>
      </c>
      <c r="S643" s="6">
        <v>0.37931034482758619</v>
      </c>
      <c r="T643" s="1">
        <v>42</v>
      </c>
      <c r="U643" s="1">
        <v>62</v>
      </c>
      <c r="V643" s="6">
        <v>0.67741935483870963</v>
      </c>
      <c r="W643" s="1">
        <v>29</v>
      </c>
      <c r="X643" s="1">
        <v>62</v>
      </c>
      <c r="Y643" s="6">
        <v>0.46774193548387094</v>
      </c>
      <c r="Z643" s="1">
        <v>26</v>
      </c>
      <c r="AA643" s="1">
        <v>62</v>
      </c>
      <c r="AB643" s="6">
        <v>0.41935483870967744</v>
      </c>
      <c r="BD643" s="1">
        <v>138</v>
      </c>
      <c r="BE643" s="1">
        <v>196</v>
      </c>
      <c r="BF643" s="6">
        <v>0.70408163265306123</v>
      </c>
      <c r="BG643" s="1">
        <v>105</v>
      </c>
      <c r="BH643" s="1">
        <v>195</v>
      </c>
      <c r="BI643" s="6">
        <v>0.53846153846153844</v>
      </c>
      <c r="BJ643" s="1">
        <v>95</v>
      </c>
      <c r="BK643" s="1">
        <v>195</v>
      </c>
      <c r="BL643" s="6">
        <v>0.48717948717948717</v>
      </c>
    </row>
    <row r="644" spans="1:64" hidden="1" x14ac:dyDescent="0.2">
      <c r="A644" s="2" t="s">
        <v>235</v>
      </c>
      <c r="B644" s="2" t="s">
        <v>636</v>
      </c>
      <c r="C644" s="2" t="s">
        <v>1971</v>
      </c>
      <c r="D644" s="2" t="s">
        <v>1972</v>
      </c>
      <c r="E644" s="2" t="str">
        <f t="shared" ref="E644:E707" si="30">IFERROR(IF(SEARCH("Elementary",D644,1)&gt;0,D644,"zzz"),"zzzz")</f>
        <v>zzzz</v>
      </c>
      <c r="F644" s="2">
        <f>IFERROR(VLOOKUP(C644,'[1]2017'!$C$2:$N$1876,11,FALSE),"")</f>
        <v>652</v>
      </c>
      <c r="G644" s="2">
        <f>IFERROR(VLOOKUP(C644,'[1]2017'!$C$2:$N$1876,12,FALSE),"")</f>
        <v>1050</v>
      </c>
      <c r="H644" s="2">
        <f t="shared" si="28"/>
        <v>0.62095238095238092</v>
      </c>
      <c r="J644" s="12">
        <f t="shared" si="29"/>
        <v>1215</v>
      </c>
      <c r="AL644" s="1">
        <v>316</v>
      </c>
      <c r="AM644" s="1">
        <v>531</v>
      </c>
      <c r="AN644" s="6">
        <v>0.59510357815442561</v>
      </c>
      <c r="AO644" s="1">
        <v>211</v>
      </c>
      <c r="AP644" s="1">
        <v>533</v>
      </c>
      <c r="AQ644" s="6">
        <v>0.39587242026266417</v>
      </c>
      <c r="AR644" s="1">
        <v>190</v>
      </c>
      <c r="AS644" s="1">
        <v>531</v>
      </c>
      <c r="AT644" s="6">
        <v>0.35781544256120529</v>
      </c>
      <c r="AU644" s="1">
        <v>267</v>
      </c>
      <c r="AV644" s="1">
        <v>491</v>
      </c>
      <c r="AW644" s="6">
        <v>0.54378818737270873</v>
      </c>
      <c r="AX644" s="1">
        <v>230</v>
      </c>
      <c r="AY644" s="1">
        <v>492</v>
      </c>
      <c r="AZ644" s="6">
        <v>0.46747967479674796</v>
      </c>
      <c r="BA644" s="1">
        <v>187</v>
      </c>
      <c r="BB644" s="1">
        <v>491</v>
      </c>
      <c r="BC644" s="6">
        <v>0.38085539714867617</v>
      </c>
      <c r="BD644" s="1">
        <v>583</v>
      </c>
      <c r="BE644" s="1">
        <v>1022</v>
      </c>
      <c r="BF644" s="6">
        <v>0.57045009784735812</v>
      </c>
      <c r="BG644" s="1">
        <v>441</v>
      </c>
      <c r="BH644" s="1">
        <v>1025</v>
      </c>
      <c r="BI644" s="6">
        <v>0.43024390243902438</v>
      </c>
      <c r="BJ644" s="1">
        <v>377</v>
      </c>
      <c r="BK644" s="1">
        <v>1022</v>
      </c>
      <c r="BL644" s="6">
        <v>0.36888454011741684</v>
      </c>
    </row>
    <row r="645" spans="1:64" hidden="1" x14ac:dyDescent="0.2">
      <c r="A645" s="2" t="s">
        <v>235</v>
      </c>
      <c r="B645" s="2" t="s">
        <v>636</v>
      </c>
      <c r="C645" s="2" t="s">
        <v>1973</v>
      </c>
      <c r="D645" s="2" t="s">
        <v>1974</v>
      </c>
      <c r="E645" s="2" t="str">
        <f t="shared" si="30"/>
        <v>zzzz</v>
      </c>
      <c r="F645" s="2">
        <f>IFERROR(VLOOKUP(C645,'[1]2017'!$C$2:$N$1876,11,FALSE),"")</f>
        <v>605</v>
      </c>
      <c r="G645" s="2">
        <f>IFERROR(VLOOKUP(C645,'[1]2017'!$C$2:$N$1876,12,FALSE),"")</f>
        <v>917</v>
      </c>
      <c r="H645" s="2">
        <f t="shared" ref="H645:H708" si="31">IFERROR(F645/G645,"")</f>
        <v>0.65976008724100332</v>
      </c>
      <c r="J645" s="12">
        <f t="shared" ref="J645:J708" si="32">RANK(I645,$I$4:$I$1705,0)</f>
        <v>1215</v>
      </c>
      <c r="T645" s="1">
        <v>263</v>
      </c>
      <c r="U645" s="1">
        <v>458</v>
      </c>
      <c r="V645" s="6">
        <v>0.57423580786026196</v>
      </c>
      <c r="W645" s="1">
        <v>285</v>
      </c>
      <c r="X645" s="1">
        <v>458</v>
      </c>
      <c r="Y645" s="6">
        <v>0.62227074235807855</v>
      </c>
      <c r="Z645" s="1">
        <v>214</v>
      </c>
      <c r="AA645" s="1">
        <v>458</v>
      </c>
      <c r="AB645" s="6">
        <v>0.46724890829694321</v>
      </c>
      <c r="AC645" s="1">
        <v>286</v>
      </c>
      <c r="AD645" s="1">
        <v>450</v>
      </c>
      <c r="AE645" s="6">
        <v>0.63555555555555554</v>
      </c>
      <c r="AF645" s="1">
        <v>229</v>
      </c>
      <c r="AG645" s="1">
        <v>449</v>
      </c>
      <c r="AH645" s="6">
        <v>0.51002227171492209</v>
      </c>
      <c r="AI645" s="1">
        <v>203</v>
      </c>
      <c r="AJ645" s="1">
        <v>449</v>
      </c>
      <c r="AK645" s="6">
        <v>0.45211581291759467</v>
      </c>
      <c r="AL645" s="1" t="s">
        <v>734</v>
      </c>
      <c r="AM645" s="1" t="s">
        <v>734</v>
      </c>
      <c r="AN645" s="6" t="s">
        <v>734</v>
      </c>
      <c r="AO645" s="1" t="s">
        <v>734</v>
      </c>
      <c r="AP645" s="1" t="s">
        <v>734</v>
      </c>
      <c r="AQ645" s="6" t="s">
        <v>734</v>
      </c>
      <c r="AR645" s="1" t="s">
        <v>734</v>
      </c>
      <c r="AS645" s="1" t="s">
        <v>734</v>
      </c>
      <c r="AT645" s="6" t="s">
        <v>734</v>
      </c>
      <c r="BD645" s="1">
        <v>549</v>
      </c>
      <c r="BE645" s="1">
        <v>909</v>
      </c>
      <c r="BF645" s="6">
        <v>0.60396039603960394</v>
      </c>
      <c r="BG645" s="1">
        <v>514</v>
      </c>
      <c r="BH645" s="1">
        <v>908</v>
      </c>
      <c r="BI645" s="6">
        <v>0.56607929515418498</v>
      </c>
      <c r="BJ645" s="1">
        <v>417</v>
      </c>
      <c r="BK645" s="1">
        <v>908</v>
      </c>
      <c r="BL645" s="6">
        <v>0.45925110132158592</v>
      </c>
    </row>
    <row r="646" spans="1:64" x14ac:dyDescent="0.2">
      <c r="A646" s="2" t="s">
        <v>235</v>
      </c>
      <c r="B646" s="2" t="s">
        <v>636</v>
      </c>
      <c r="C646" s="2" t="s">
        <v>1975</v>
      </c>
      <c r="D646" s="2" t="s">
        <v>1976</v>
      </c>
      <c r="E646" s="2" t="str">
        <f t="shared" si="30"/>
        <v>Henry P Fieler Elementary School</v>
      </c>
      <c r="F646" s="2">
        <f>IFERROR(VLOOKUP(C646,'[1]2017'!$C$2:$N$1876,11,FALSE),"")</f>
        <v>345</v>
      </c>
      <c r="G646" s="2">
        <f>IFERROR(VLOOKUP(C646,'[1]2017'!$C$2:$N$1876,12,FALSE),"")</f>
        <v>459</v>
      </c>
      <c r="H646" s="2">
        <f t="shared" si="31"/>
        <v>0.75163398692810457</v>
      </c>
      <c r="I646" s="6">
        <v>0.54878048780487809</v>
      </c>
      <c r="J646" s="12">
        <f t="shared" si="32"/>
        <v>595</v>
      </c>
      <c r="K646" s="1">
        <v>59</v>
      </c>
      <c r="L646" s="1">
        <v>94</v>
      </c>
      <c r="M646" s="6">
        <v>0.62765957446808507</v>
      </c>
      <c r="N646" s="1">
        <v>63</v>
      </c>
      <c r="O646" s="1">
        <v>94</v>
      </c>
      <c r="P646" s="6">
        <v>0.67021276595744683</v>
      </c>
      <c r="Q646" s="1">
        <v>52</v>
      </c>
      <c r="R646" s="1">
        <v>94</v>
      </c>
      <c r="S646" s="6">
        <v>0.55319148936170215</v>
      </c>
      <c r="BD646" s="1">
        <v>122</v>
      </c>
      <c r="BE646" s="1">
        <v>176</v>
      </c>
      <c r="BF646" s="6">
        <v>0.69318181818181823</v>
      </c>
      <c r="BG646" s="1">
        <v>114</v>
      </c>
      <c r="BH646" s="1">
        <v>178</v>
      </c>
      <c r="BI646" s="6">
        <v>0.6404494382022472</v>
      </c>
      <c r="BJ646" s="1">
        <v>97</v>
      </c>
      <c r="BK646" s="1">
        <v>176</v>
      </c>
      <c r="BL646" s="6">
        <v>0.55113636363636365</v>
      </c>
    </row>
    <row r="647" spans="1:64" x14ac:dyDescent="0.2">
      <c r="A647" s="2" t="s">
        <v>235</v>
      </c>
      <c r="B647" s="2" t="s">
        <v>636</v>
      </c>
      <c r="C647" s="2" t="s">
        <v>1977</v>
      </c>
      <c r="D647" s="2" t="s">
        <v>1978</v>
      </c>
      <c r="E647" s="2" t="str">
        <f t="shared" si="30"/>
        <v>Homer Iddings Elementary School</v>
      </c>
      <c r="F647" s="2">
        <f>IFERROR(VLOOKUP(C647,'[1]2017'!$C$2:$N$1876,11,FALSE),"")</f>
        <v>324</v>
      </c>
      <c r="G647" s="2">
        <f>IFERROR(VLOOKUP(C647,'[1]2017'!$C$2:$N$1876,12,FALSE),"")</f>
        <v>539</v>
      </c>
      <c r="H647" s="2">
        <f t="shared" si="31"/>
        <v>0.60111317254174401</v>
      </c>
      <c r="I647" s="6">
        <v>0.5161290322580645</v>
      </c>
      <c r="J647" s="12">
        <f t="shared" si="32"/>
        <v>665</v>
      </c>
      <c r="K647" s="1">
        <v>64</v>
      </c>
      <c r="L647" s="1">
        <v>108</v>
      </c>
      <c r="M647" s="6">
        <v>0.59259259259259256</v>
      </c>
      <c r="N647" s="1">
        <v>62</v>
      </c>
      <c r="O647" s="1">
        <v>109</v>
      </c>
      <c r="P647" s="6">
        <v>0.56880733944954132</v>
      </c>
      <c r="Q647" s="1">
        <v>51</v>
      </c>
      <c r="R647" s="1">
        <v>108</v>
      </c>
      <c r="S647" s="6">
        <v>0.47222222222222221</v>
      </c>
      <c r="BD647" s="1">
        <v>152</v>
      </c>
      <c r="BE647" s="1">
        <v>232</v>
      </c>
      <c r="BF647" s="6">
        <v>0.65517241379310343</v>
      </c>
      <c r="BG647" s="1">
        <v>131</v>
      </c>
      <c r="BH647" s="1">
        <v>236</v>
      </c>
      <c r="BI647" s="6">
        <v>0.55508474576271183</v>
      </c>
      <c r="BJ647" s="1">
        <v>115</v>
      </c>
      <c r="BK647" s="1">
        <v>232</v>
      </c>
      <c r="BL647" s="6">
        <v>0.49568965517241381</v>
      </c>
    </row>
    <row r="648" spans="1:64" x14ac:dyDescent="0.2">
      <c r="A648" s="2" t="s">
        <v>235</v>
      </c>
      <c r="B648" s="2" t="s">
        <v>636</v>
      </c>
      <c r="C648" s="2" t="s">
        <v>1979</v>
      </c>
      <c r="D648" s="2" t="s">
        <v>1980</v>
      </c>
      <c r="E648" s="2" t="str">
        <f t="shared" si="30"/>
        <v>Edgar L Miller Elementary School</v>
      </c>
      <c r="F648" s="2">
        <f>IFERROR(VLOOKUP(C648,'[1]2017'!$C$2:$N$1876,11,FALSE),"")</f>
        <v>271</v>
      </c>
      <c r="G648" s="2">
        <f>IFERROR(VLOOKUP(C648,'[1]2017'!$C$2:$N$1876,12,FALSE),"")</f>
        <v>370</v>
      </c>
      <c r="H648" s="2">
        <f t="shared" si="31"/>
        <v>0.73243243243243239</v>
      </c>
      <c r="I648" s="6">
        <v>0.40697674418604651</v>
      </c>
      <c r="J648" s="12">
        <f t="shared" si="32"/>
        <v>891</v>
      </c>
      <c r="K648" s="1">
        <v>48</v>
      </c>
      <c r="L648" s="1">
        <v>79</v>
      </c>
      <c r="M648" s="6">
        <v>0.60759493670886078</v>
      </c>
      <c r="N648" s="1">
        <v>49</v>
      </c>
      <c r="O648" s="1">
        <v>82</v>
      </c>
      <c r="P648" s="6">
        <v>0.59756097560975607</v>
      </c>
      <c r="Q648" s="1">
        <v>36</v>
      </c>
      <c r="R648" s="1">
        <v>79</v>
      </c>
      <c r="S648" s="6">
        <v>0.45569620253164556</v>
      </c>
      <c r="BD648" s="1">
        <v>111</v>
      </c>
      <c r="BE648" s="1">
        <v>165</v>
      </c>
      <c r="BF648" s="6">
        <v>0.67272727272727273</v>
      </c>
      <c r="BG648" s="1">
        <v>90</v>
      </c>
      <c r="BH648" s="1">
        <v>169</v>
      </c>
      <c r="BI648" s="6">
        <v>0.53254437869822491</v>
      </c>
      <c r="BJ648" s="1">
        <v>71</v>
      </c>
      <c r="BK648" s="1">
        <v>165</v>
      </c>
      <c r="BL648" s="6">
        <v>0.4303030303030303</v>
      </c>
    </row>
    <row r="649" spans="1:64" x14ac:dyDescent="0.2">
      <c r="A649" s="2" t="s">
        <v>235</v>
      </c>
      <c r="B649" s="2" t="s">
        <v>636</v>
      </c>
      <c r="C649" s="2" t="s">
        <v>1981</v>
      </c>
      <c r="D649" s="2" t="s">
        <v>1982</v>
      </c>
      <c r="E649" s="2" t="str">
        <f t="shared" si="30"/>
        <v>John Wood Elementary School</v>
      </c>
      <c r="F649" s="2">
        <f>IFERROR(VLOOKUP(C649,'[1]2017'!$C$2:$N$1876,11,FALSE),"")</f>
        <v>156</v>
      </c>
      <c r="G649" s="2">
        <f>IFERROR(VLOOKUP(C649,'[1]2017'!$C$2:$N$1876,12,FALSE),"")</f>
        <v>319</v>
      </c>
      <c r="H649" s="2">
        <f t="shared" si="31"/>
        <v>0.4890282131661442</v>
      </c>
      <c r="I649" s="6">
        <v>0.63043478260869568</v>
      </c>
      <c r="J649" s="12">
        <f t="shared" si="32"/>
        <v>410</v>
      </c>
      <c r="K649" s="1">
        <v>49</v>
      </c>
      <c r="L649" s="1">
        <v>54</v>
      </c>
      <c r="M649" s="6">
        <v>0.90740740740740744</v>
      </c>
      <c r="N649" s="1">
        <v>44</v>
      </c>
      <c r="O649" s="1">
        <v>54</v>
      </c>
      <c r="P649" s="6">
        <v>0.81481481481481477</v>
      </c>
      <c r="Q649" s="1">
        <v>43</v>
      </c>
      <c r="R649" s="1">
        <v>54</v>
      </c>
      <c r="S649" s="6">
        <v>0.79629629629629628</v>
      </c>
      <c r="BD649" s="1">
        <v>89</v>
      </c>
      <c r="BE649" s="1">
        <v>100</v>
      </c>
      <c r="BF649" s="6">
        <v>0.89</v>
      </c>
      <c r="BG649" s="1">
        <v>75</v>
      </c>
      <c r="BH649" s="1">
        <v>100</v>
      </c>
      <c r="BI649" s="6">
        <v>0.75</v>
      </c>
      <c r="BJ649" s="1">
        <v>72</v>
      </c>
      <c r="BK649" s="1">
        <v>100</v>
      </c>
      <c r="BL649" s="6">
        <v>0.72</v>
      </c>
    </row>
    <row r="650" spans="1:64" x14ac:dyDescent="0.2">
      <c r="A650" s="2" t="s">
        <v>235</v>
      </c>
      <c r="B650" s="2" t="s">
        <v>636</v>
      </c>
      <c r="C650" s="2" t="s">
        <v>1983</v>
      </c>
      <c r="D650" s="2" t="s">
        <v>1984</v>
      </c>
      <c r="E650" s="2" t="str">
        <f t="shared" si="30"/>
        <v>Jonas E Salk Elementary School</v>
      </c>
      <c r="F650" s="2">
        <f>IFERROR(VLOOKUP(C650,'[1]2017'!$C$2:$N$1876,11,FALSE),"")</f>
        <v>384</v>
      </c>
      <c r="G650" s="2">
        <f>IFERROR(VLOOKUP(C650,'[1]2017'!$C$2:$N$1876,12,FALSE),"")</f>
        <v>643</v>
      </c>
      <c r="H650" s="2">
        <f t="shared" si="31"/>
        <v>0.59720062208398139</v>
      </c>
      <c r="I650" s="6">
        <v>0.6097560975609756</v>
      </c>
      <c r="J650" s="12">
        <f t="shared" si="32"/>
        <v>449</v>
      </c>
      <c r="K650" s="1">
        <v>91</v>
      </c>
      <c r="L650" s="1">
        <v>120</v>
      </c>
      <c r="M650" s="6">
        <v>0.7583333333333333</v>
      </c>
      <c r="N650" s="1">
        <v>90</v>
      </c>
      <c r="O650" s="1">
        <v>120</v>
      </c>
      <c r="P650" s="6">
        <v>0.75</v>
      </c>
      <c r="Q650" s="1">
        <v>84</v>
      </c>
      <c r="R650" s="1">
        <v>120</v>
      </c>
      <c r="S650" s="6">
        <v>0.7</v>
      </c>
      <c r="BD650" s="1">
        <v>220</v>
      </c>
      <c r="BE650" s="1">
        <v>284</v>
      </c>
      <c r="BF650" s="6">
        <v>0.77464788732394363</v>
      </c>
      <c r="BG650" s="1">
        <v>197</v>
      </c>
      <c r="BH650" s="1">
        <v>284</v>
      </c>
      <c r="BI650" s="6">
        <v>0.69366197183098588</v>
      </c>
      <c r="BJ650" s="1">
        <v>184</v>
      </c>
      <c r="BK650" s="1">
        <v>284</v>
      </c>
      <c r="BL650" s="6">
        <v>0.647887323943662</v>
      </c>
    </row>
    <row r="651" spans="1:64" hidden="1" x14ac:dyDescent="0.2">
      <c r="A651" s="2" t="s">
        <v>236</v>
      </c>
      <c r="B651" s="2" t="s">
        <v>637</v>
      </c>
      <c r="C651" s="2" t="s">
        <v>1985</v>
      </c>
      <c r="D651" s="2" t="s">
        <v>1986</v>
      </c>
      <c r="E651" s="2" t="str">
        <f t="shared" si="30"/>
        <v>zzzz</v>
      </c>
      <c r="F651" s="2">
        <f>IFERROR(VLOOKUP(C651,'[1]2017'!$C$2:$N$1876,11,FALSE),"")</f>
        <v>201</v>
      </c>
      <c r="G651" s="2">
        <f>IFERROR(VLOOKUP(C651,'[1]2017'!$C$2:$N$1876,12,FALSE),"")</f>
        <v>916</v>
      </c>
      <c r="H651" s="2">
        <f t="shared" si="31"/>
        <v>0.21943231441048036</v>
      </c>
      <c r="J651" s="12">
        <f t="shared" si="32"/>
        <v>1215</v>
      </c>
      <c r="T651" s="1">
        <v>151</v>
      </c>
      <c r="U651" s="1">
        <v>220</v>
      </c>
      <c r="V651" s="6">
        <v>0.6863636363636364</v>
      </c>
      <c r="W651" s="1">
        <v>148</v>
      </c>
      <c r="X651" s="1">
        <v>221</v>
      </c>
      <c r="Y651" s="6">
        <v>0.66968325791855199</v>
      </c>
      <c r="Z651" s="1">
        <v>131</v>
      </c>
      <c r="AA651" s="1">
        <v>220</v>
      </c>
      <c r="AB651" s="6">
        <v>0.59545454545454546</v>
      </c>
      <c r="AC651" s="1">
        <v>171</v>
      </c>
      <c r="AD651" s="1">
        <v>221</v>
      </c>
      <c r="AE651" s="6">
        <v>0.77375565610859731</v>
      </c>
      <c r="AF651" s="1">
        <v>135</v>
      </c>
      <c r="AG651" s="1">
        <v>222</v>
      </c>
      <c r="AH651" s="6">
        <v>0.60810810810810811</v>
      </c>
      <c r="AI651" s="1">
        <v>128</v>
      </c>
      <c r="AJ651" s="1">
        <v>220</v>
      </c>
      <c r="AK651" s="6">
        <v>0.58181818181818179</v>
      </c>
      <c r="AL651" s="1">
        <v>165</v>
      </c>
      <c r="AM651" s="1">
        <v>209</v>
      </c>
      <c r="AN651" s="6">
        <v>0.78947368421052633</v>
      </c>
      <c r="AO651" s="1">
        <v>111</v>
      </c>
      <c r="AP651" s="1">
        <v>210</v>
      </c>
      <c r="AQ651" s="6">
        <v>0.52857142857142858</v>
      </c>
      <c r="AR651" s="1">
        <v>105</v>
      </c>
      <c r="AS651" s="1">
        <v>209</v>
      </c>
      <c r="AT651" s="6">
        <v>0.50239234449760761</v>
      </c>
      <c r="AU651" s="1">
        <v>167</v>
      </c>
      <c r="AV651" s="1">
        <v>257</v>
      </c>
      <c r="AW651" s="6">
        <v>0.64980544747081714</v>
      </c>
      <c r="AX651" s="1">
        <v>122</v>
      </c>
      <c r="AY651" s="1">
        <v>259</v>
      </c>
      <c r="AZ651" s="6">
        <v>0.47104247104247104</v>
      </c>
      <c r="BA651" s="1">
        <v>114</v>
      </c>
      <c r="BB651" s="1">
        <v>257</v>
      </c>
      <c r="BC651" s="6">
        <v>0.44357976653696496</v>
      </c>
      <c r="BD651" s="1">
        <v>654</v>
      </c>
      <c r="BE651" s="1">
        <v>907</v>
      </c>
      <c r="BF651" s="6">
        <v>0.72105843439911799</v>
      </c>
      <c r="BG651" s="1">
        <v>516</v>
      </c>
      <c r="BH651" s="1">
        <v>912</v>
      </c>
      <c r="BI651" s="6">
        <v>0.56578947368421051</v>
      </c>
      <c r="BJ651" s="1">
        <v>478</v>
      </c>
      <c r="BK651" s="1">
        <v>906</v>
      </c>
      <c r="BL651" s="6">
        <v>0.52759381898454749</v>
      </c>
    </row>
    <row r="652" spans="1:64" x14ac:dyDescent="0.2">
      <c r="A652" s="2" t="s">
        <v>236</v>
      </c>
      <c r="B652" s="2" t="s">
        <v>637</v>
      </c>
      <c r="C652" s="2" t="s">
        <v>1987</v>
      </c>
      <c r="D652" s="2" t="s">
        <v>1988</v>
      </c>
      <c r="E652" s="2" t="str">
        <f t="shared" si="30"/>
        <v>Kolling Elementary School</v>
      </c>
      <c r="F652" s="2">
        <f>IFERROR(VLOOKUP(C652,'[1]2017'!$C$2:$N$1876,11,FALSE),"")</f>
        <v>57</v>
      </c>
      <c r="G652" s="2">
        <f>IFERROR(VLOOKUP(C652,'[1]2017'!$C$2:$N$1876,12,FALSE),"")</f>
        <v>671</v>
      </c>
      <c r="H652" s="2">
        <f t="shared" si="31"/>
        <v>8.4947839046199708E-2</v>
      </c>
      <c r="I652" s="6">
        <v>0.74603174603174605</v>
      </c>
      <c r="J652" s="12">
        <f t="shared" si="32"/>
        <v>181</v>
      </c>
      <c r="K652" s="1">
        <v>124</v>
      </c>
      <c r="L652" s="1">
        <v>159</v>
      </c>
      <c r="M652" s="6">
        <v>0.77987421383647804</v>
      </c>
      <c r="N652" s="1">
        <v>128</v>
      </c>
      <c r="O652" s="1">
        <v>159</v>
      </c>
      <c r="P652" s="6">
        <v>0.80503144654088055</v>
      </c>
      <c r="Q652" s="1">
        <v>117</v>
      </c>
      <c r="R652" s="1">
        <v>159</v>
      </c>
      <c r="S652" s="6">
        <v>0.73584905660377353</v>
      </c>
      <c r="BD652" s="1">
        <v>231</v>
      </c>
      <c r="BE652" s="1">
        <v>285</v>
      </c>
      <c r="BF652" s="6">
        <v>0.81052631578947365</v>
      </c>
      <c r="BG652" s="1">
        <v>229</v>
      </c>
      <c r="BH652" s="1">
        <v>286</v>
      </c>
      <c r="BI652" s="6">
        <v>0.80069930069930073</v>
      </c>
      <c r="BJ652" s="1">
        <v>211</v>
      </c>
      <c r="BK652" s="1">
        <v>285</v>
      </c>
      <c r="BL652" s="6">
        <v>0.74035087719298243</v>
      </c>
    </row>
    <row r="653" spans="1:64" hidden="1" x14ac:dyDescent="0.2">
      <c r="A653" s="2" t="s">
        <v>236</v>
      </c>
      <c r="B653" s="2" t="s">
        <v>637</v>
      </c>
      <c r="C653" s="2" t="s">
        <v>1989</v>
      </c>
      <c r="D653" s="2" t="s">
        <v>1990</v>
      </c>
      <c r="E653" s="2" t="str">
        <f t="shared" si="30"/>
        <v>zzzz</v>
      </c>
      <c r="F653" s="2">
        <f>IFERROR(VLOOKUP(C653,'[1]2017'!$C$2:$N$1876,11,FALSE),"")</f>
        <v>203</v>
      </c>
      <c r="G653" s="2">
        <f>IFERROR(VLOOKUP(C653,'[1]2017'!$C$2:$N$1876,12,FALSE),"")</f>
        <v>1140</v>
      </c>
      <c r="H653" s="2">
        <f t="shared" si="31"/>
        <v>0.17807017543859649</v>
      </c>
      <c r="J653" s="12">
        <f t="shared" si="32"/>
        <v>1215</v>
      </c>
      <c r="T653" s="1">
        <v>198</v>
      </c>
      <c r="U653" s="1">
        <v>264</v>
      </c>
      <c r="V653" s="6">
        <v>0.75</v>
      </c>
      <c r="W653" s="1">
        <v>198</v>
      </c>
      <c r="X653" s="1">
        <v>265</v>
      </c>
      <c r="Y653" s="6">
        <v>0.74716981132075466</v>
      </c>
      <c r="Z653" s="1">
        <v>176</v>
      </c>
      <c r="AA653" s="1">
        <v>264</v>
      </c>
      <c r="AB653" s="6">
        <v>0.66666666666666663</v>
      </c>
      <c r="AC653" s="1">
        <v>186</v>
      </c>
      <c r="AD653" s="1">
        <v>246</v>
      </c>
      <c r="AE653" s="6">
        <v>0.75609756097560976</v>
      </c>
      <c r="AF653" s="1">
        <v>166</v>
      </c>
      <c r="AG653" s="1">
        <v>252</v>
      </c>
      <c r="AH653" s="6">
        <v>0.65873015873015872</v>
      </c>
      <c r="AI653" s="1">
        <v>147</v>
      </c>
      <c r="AJ653" s="1">
        <v>246</v>
      </c>
      <c r="AK653" s="6">
        <v>0.59756097560975607</v>
      </c>
      <c r="AL653" s="1">
        <v>219</v>
      </c>
      <c r="AM653" s="1">
        <v>298</v>
      </c>
      <c r="AN653" s="6">
        <v>0.7348993288590604</v>
      </c>
      <c r="AO653" s="1">
        <v>146</v>
      </c>
      <c r="AP653" s="1">
        <v>302</v>
      </c>
      <c r="AQ653" s="6">
        <v>0.48344370860927155</v>
      </c>
      <c r="AR653" s="1">
        <v>141</v>
      </c>
      <c r="AS653" s="1">
        <v>297</v>
      </c>
      <c r="AT653" s="6">
        <v>0.47474747474747475</v>
      </c>
      <c r="AU653" s="1">
        <v>180</v>
      </c>
      <c r="AV653" s="1">
        <v>285</v>
      </c>
      <c r="AW653" s="6">
        <v>0.63157894736842102</v>
      </c>
      <c r="AX653" s="1">
        <v>143</v>
      </c>
      <c r="AY653" s="1">
        <v>288</v>
      </c>
      <c r="AZ653" s="6">
        <v>0.49652777777777779</v>
      </c>
      <c r="BA653" s="1">
        <v>125</v>
      </c>
      <c r="BB653" s="1">
        <v>285</v>
      </c>
      <c r="BC653" s="6">
        <v>0.43859649122807015</v>
      </c>
      <c r="BD653" s="1">
        <v>783</v>
      </c>
      <c r="BE653" s="1">
        <v>1093</v>
      </c>
      <c r="BF653" s="6">
        <v>0.71637694419030196</v>
      </c>
      <c r="BG653" s="1">
        <v>653</v>
      </c>
      <c r="BH653" s="1">
        <v>1107</v>
      </c>
      <c r="BI653" s="6">
        <v>0.58988256549232154</v>
      </c>
      <c r="BJ653" s="1">
        <v>589</v>
      </c>
      <c r="BK653" s="1">
        <v>1092</v>
      </c>
      <c r="BL653" s="6">
        <v>0.53937728937728935</v>
      </c>
    </row>
    <row r="654" spans="1:64" x14ac:dyDescent="0.2">
      <c r="A654" s="2" t="s">
        <v>236</v>
      </c>
      <c r="B654" s="2" t="s">
        <v>637</v>
      </c>
      <c r="C654" s="2" t="s">
        <v>1991</v>
      </c>
      <c r="D654" s="2" t="s">
        <v>1992</v>
      </c>
      <c r="E654" s="2" t="str">
        <f t="shared" si="30"/>
        <v>George Bibich Elementary School</v>
      </c>
      <c r="F654" s="2">
        <f>IFERROR(VLOOKUP(C654,'[1]2017'!$C$2:$N$1876,11,FALSE),"")</f>
        <v>80</v>
      </c>
      <c r="G654" s="2">
        <f>IFERROR(VLOOKUP(C654,'[1]2017'!$C$2:$N$1876,12,FALSE),"")</f>
        <v>455</v>
      </c>
      <c r="H654" s="2">
        <f t="shared" si="31"/>
        <v>0.17582417582417584</v>
      </c>
      <c r="I654" s="6">
        <v>0.82278481012658233</v>
      </c>
      <c r="J654" s="12">
        <f t="shared" si="32"/>
        <v>92</v>
      </c>
      <c r="K654" s="1">
        <v>89</v>
      </c>
      <c r="L654" s="1">
        <v>98</v>
      </c>
      <c r="M654" s="6">
        <v>0.90816326530612246</v>
      </c>
      <c r="N654" s="1">
        <v>85</v>
      </c>
      <c r="O654" s="1">
        <v>98</v>
      </c>
      <c r="P654" s="6">
        <v>0.86734693877551017</v>
      </c>
      <c r="Q654" s="1">
        <v>81</v>
      </c>
      <c r="R654" s="1">
        <v>98</v>
      </c>
      <c r="S654" s="6">
        <v>0.82653061224489799</v>
      </c>
      <c r="BD654" s="1">
        <v>162</v>
      </c>
      <c r="BE654" s="1">
        <v>177</v>
      </c>
      <c r="BF654" s="6">
        <v>0.9152542372881356</v>
      </c>
      <c r="BG654" s="1">
        <v>150</v>
      </c>
      <c r="BH654" s="1">
        <v>178</v>
      </c>
      <c r="BI654" s="6">
        <v>0.84269662921348309</v>
      </c>
      <c r="BJ654" s="1">
        <v>146</v>
      </c>
      <c r="BK654" s="1">
        <v>177</v>
      </c>
      <c r="BL654" s="6">
        <v>0.82485875706214684</v>
      </c>
    </row>
    <row r="655" spans="1:64" x14ac:dyDescent="0.2">
      <c r="A655" s="2" t="s">
        <v>236</v>
      </c>
      <c r="B655" s="2" t="s">
        <v>637</v>
      </c>
      <c r="C655" s="2" t="s">
        <v>1993</v>
      </c>
      <c r="D655" s="2" t="s">
        <v>1994</v>
      </c>
      <c r="E655" s="2" t="str">
        <f t="shared" si="30"/>
        <v>James H Watson Elementary School</v>
      </c>
      <c r="F655" s="2">
        <f>IFERROR(VLOOKUP(C655,'[1]2017'!$C$2:$N$1876,11,FALSE),"")</f>
        <v>112</v>
      </c>
      <c r="G655" s="2">
        <f>IFERROR(VLOOKUP(C655,'[1]2017'!$C$2:$N$1876,12,FALSE),"")</f>
        <v>589</v>
      </c>
      <c r="H655" s="2">
        <f t="shared" si="31"/>
        <v>0.19015280135823429</v>
      </c>
      <c r="I655" s="6">
        <v>0.74</v>
      </c>
      <c r="J655" s="12">
        <f t="shared" si="32"/>
        <v>191</v>
      </c>
      <c r="K655" s="1">
        <v>86</v>
      </c>
      <c r="L655" s="1">
        <v>99</v>
      </c>
      <c r="M655" s="6">
        <v>0.86868686868686873</v>
      </c>
      <c r="N655" s="1">
        <v>80</v>
      </c>
      <c r="O655" s="1">
        <v>99</v>
      </c>
      <c r="P655" s="6">
        <v>0.80808080808080807</v>
      </c>
      <c r="Q655" s="1">
        <v>78</v>
      </c>
      <c r="R655" s="1">
        <v>99</v>
      </c>
      <c r="S655" s="6">
        <v>0.78787878787878785</v>
      </c>
      <c r="BD655" s="1">
        <v>176</v>
      </c>
      <c r="BE655" s="1">
        <v>199</v>
      </c>
      <c r="BF655" s="6">
        <v>0.88442211055276387</v>
      </c>
      <c r="BG655" s="1">
        <v>157</v>
      </c>
      <c r="BH655" s="1">
        <v>200</v>
      </c>
      <c r="BI655" s="6">
        <v>0.78500000000000003</v>
      </c>
      <c r="BJ655" s="1">
        <v>152</v>
      </c>
      <c r="BK655" s="1">
        <v>199</v>
      </c>
      <c r="BL655" s="6">
        <v>0.76381909547738691</v>
      </c>
    </row>
    <row r="656" spans="1:64" hidden="1" x14ac:dyDescent="0.2">
      <c r="A656" s="2" t="s">
        <v>236</v>
      </c>
      <c r="B656" s="2" t="s">
        <v>637</v>
      </c>
      <c r="C656" s="2" t="s">
        <v>1995</v>
      </c>
      <c r="D656" s="2" t="s">
        <v>1996</v>
      </c>
      <c r="E656" s="2" t="str">
        <f t="shared" si="30"/>
        <v>zzzz</v>
      </c>
      <c r="F656" s="2">
        <f>IFERROR(VLOOKUP(C656,'[1]2017'!$C$2:$N$1876,11,FALSE),"")</f>
        <v>182</v>
      </c>
      <c r="G656" s="2">
        <f>IFERROR(VLOOKUP(C656,'[1]2017'!$C$2:$N$1876,12,FALSE),"")</f>
        <v>969</v>
      </c>
      <c r="H656" s="2">
        <f t="shared" si="31"/>
        <v>0.18782249742002063</v>
      </c>
      <c r="J656" s="12">
        <f t="shared" si="32"/>
        <v>1215</v>
      </c>
      <c r="T656" s="1">
        <v>168</v>
      </c>
      <c r="U656" s="1">
        <v>225</v>
      </c>
      <c r="V656" s="6">
        <v>0.7466666666666667</v>
      </c>
      <c r="W656" s="1">
        <v>161</v>
      </c>
      <c r="X656" s="1">
        <v>225</v>
      </c>
      <c r="Y656" s="6">
        <v>0.7155555555555555</v>
      </c>
      <c r="Z656" s="1">
        <v>140</v>
      </c>
      <c r="AA656" s="1">
        <v>225</v>
      </c>
      <c r="AB656" s="6">
        <v>0.62222222222222223</v>
      </c>
      <c r="AC656" s="1">
        <v>179</v>
      </c>
      <c r="AD656" s="1">
        <v>242</v>
      </c>
      <c r="AE656" s="6">
        <v>0.73966942148760328</v>
      </c>
      <c r="AF656" s="1">
        <v>156</v>
      </c>
      <c r="AG656" s="1">
        <v>243</v>
      </c>
      <c r="AH656" s="6">
        <v>0.64197530864197527</v>
      </c>
      <c r="AI656" s="1">
        <v>145</v>
      </c>
      <c r="AJ656" s="1">
        <v>242</v>
      </c>
      <c r="AK656" s="6">
        <v>0.59917355371900827</v>
      </c>
      <c r="AL656" s="1">
        <v>183</v>
      </c>
      <c r="AM656" s="1">
        <v>250</v>
      </c>
      <c r="AN656" s="6">
        <v>0.73199999999999998</v>
      </c>
      <c r="AO656" s="1">
        <v>102</v>
      </c>
      <c r="AP656" s="1">
        <v>250</v>
      </c>
      <c r="AQ656" s="6">
        <v>0.40799999999999997</v>
      </c>
      <c r="AR656" s="1">
        <v>95</v>
      </c>
      <c r="AS656" s="1">
        <v>250</v>
      </c>
      <c r="AT656" s="6">
        <v>0.38</v>
      </c>
      <c r="AU656" s="1">
        <v>154</v>
      </c>
      <c r="AV656" s="1">
        <v>230</v>
      </c>
      <c r="AW656" s="6">
        <v>0.66956521739130437</v>
      </c>
      <c r="AX656" s="1">
        <v>119</v>
      </c>
      <c r="AY656" s="1">
        <v>230</v>
      </c>
      <c r="AZ656" s="6">
        <v>0.5173913043478261</v>
      </c>
      <c r="BA656" s="1">
        <v>104</v>
      </c>
      <c r="BB656" s="1">
        <v>230</v>
      </c>
      <c r="BC656" s="6">
        <v>0.45217391304347826</v>
      </c>
      <c r="BD656" s="1">
        <v>684</v>
      </c>
      <c r="BE656" s="1">
        <v>947</v>
      </c>
      <c r="BF656" s="6">
        <v>0.72228088701161564</v>
      </c>
      <c r="BG656" s="1">
        <v>538</v>
      </c>
      <c r="BH656" s="1">
        <v>948</v>
      </c>
      <c r="BI656" s="6">
        <v>0.5675105485232067</v>
      </c>
      <c r="BJ656" s="1">
        <v>484</v>
      </c>
      <c r="BK656" s="1">
        <v>947</v>
      </c>
      <c r="BL656" s="6">
        <v>0.51108764519535377</v>
      </c>
    </row>
    <row r="657" spans="1:64" x14ac:dyDescent="0.2">
      <c r="A657" s="2" t="s">
        <v>236</v>
      </c>
      <c r="B657" s="2" t="s">
        <v>637</v>
      </c>
      <c r="C657" s="2" t="s">
        <v>1997</v>
      </c>
      <c r="D657" s="2" t="s">
        <v>1998</v>
      </c>
      <c r="E657" s="2" t="str">
        <f t="shared" si="30"/>
        <v>Protsman Elementary School</v>
      </c>
      <c r="F657" s="2">
        <f>IFERROR(VLOOKUP(C657,'[1]2017'!$C$2:$N$1876,11,FALSE),"")</f>
        <v>173</v>
      </c>
      <c r="G657" s="2">
        <f>IFERROR(VLOOKUP(C657,'[1]2017'!$C$2:$N$1876,12,FALSE),"")</f>
        <v>683</v>
      </c>
      <c r="H657" s="2">
        <f t="shared" si="31"/>
        <v>0.25329428989751096</v>
      </c>
      <c r="I657" s="6">
        <v>0.72661870503597126</v>
      </c>
      <c r="J657" s="12">
        <f t="shared" si="32"/>
        <v>215</v>
      </c>
      <c r="K657" s="1">
        <v>100</v>
      </c>
      <c r="L657" s="1">
        <v>138</v>
      </c>
      <c r="M657" s="6">
        <v>0.72463768115942029</v>
      </c>
      <c r="N657" s="1">
        <v>114</v>
      </c>
      <c r="O657" s="1">
        <v>138</v>
      </c>
      <c r="P657" s="6">
        <v>0.82608695652173914</v>
      </c>
      <c r="Q657" s="1">
        <v>96</v>
      </c>
      <c r="R657" s="1">
        <v>138</v>
      </c>
      <c r="S657" s="6">
        <v>0.69565217391304346</v>
      </c>
      <c r="BD657" s="1">
        <v>215</v>
      </c>
      <c r="BE657" s="1">
        <v>277</v>
      </c>
      <c r="BF657" s="6">
        <v>0.776173285198556</v>
      </c>
      <c r="BG657" s="1">
        <v>219</v>
      </c>
      <c r="BH657" s="1">
        <v>278</v>
      </c>
      <c r="BI657" s="6">
        <v>0.78776978417266186</v>
      </c>
      <c r="BJ657" s="1">
        <v>197</v>
      </c>
      <c r="BK657" s="1">
        <v>277</v>
      </c>
      <c r="BL657" s="6">
        <v>0.71119133574007221</v>
      </c>
    </row>
    <row r="658" spans="1:64" x14ac:dyDescent="0.2">
      <c r="A658" s="2" t="s">
        <v>236</v>
      </c>
      <c r="B658" s="2" t="s">
        <v>637</v>
      </c>
      <c r="C658" s="2" t="s">
        <v>1999</v>
      </c>
      <c r="D658" s="2" t="s">
        <v>2000</v>
      </c>
      <c r="E658" s="2" t="str">
        <f t="shared" si="30"/>
        <v>Homan Elementary School</v>
      </c>
      <c r="F658" s="2">
        <f>IFERROR(VLOOKUP(C658,'[1]2017'!$C$2:$N$1876,11,FALSE),"")</f>
        <v>158</v>
      </c>
      <c r="G658" s="2">
        <f>IFERROR(VLOOKUP(C658,'[1]2017'!$C$2:$N$1876,12,FALSE),"")</f>
        <v>544</v>
      </c>
      <c r="H658" s="2">
        <f t="shared" si="31"/>
        <v>0.29044117647058826</v>
      </c>
      <c r="I658" s="6">
        <v>0.65217391304347827</v>
      </c>
      <c r="J658" s="12">
        <f t="shared" si="32"/>
        <v>356</v>
      </c>
      <c r="K658" s="1">
        <v>93</v>
      </c>
      <c r="L658" s="1">
        <v>112</v>
      </c>
      <c r="M658" s="6">
        <v>0.8303571428571429</v>
      </c>
      <c r="N658" s="1">
        <v>87</v>
      </c>
      <c r="O658" s="1">
        <v>114</v>
      </c>
      <c r="P658" s="6">
        <v>0.76315789473684215</v>
      </c>
      <c r="Q658" s="1">
        <v>79</v>
      </c>
      <c r="R658" s="1">
        <v>112</v>
      </c>
      <c r="S658" s="6">
        <v>0.7053571428571429</v>
      </c>
      <c r="BD658" s="1">
        <v>169</v>
      </c>
      <c r="BE658" s="1">
        <v>204</v>
      </c>
      <c r="BF658" s="6">
        <v>0.82843137254901966</v>
      </c>
      <c r="BG658" s="1">
        <v>150</v>
      </c>
      <c r="BH658" s="1">
        <v>206</v>
      </c>
      <c r="BI658" s="6">
        <v>0.72815533980582525</v>
      </c>
      <c r="BJ658" s="1">
        <v>139</v>
      </c>
      <c r="BK658" s="1">
        <v>204</v>
      </c>
      <c r="BL658" s="6">
        <v>0.68137254901960786</v>
      </c>
    </row>
    <row r="659" spans="1:64" x14ac:dyDescent="0.2">
      <c r="A659" s="2" t="s">
        <v>236</v>
      </c>
      <c r="B659" s="2" t="s">
        <v>637</v>
      </c>
      <c r="C659" s="2" t="s">
        <v>2001</v>
      </c>
      <c r="D659" s="2" t="s">
        <v>2002</v>
      </c>
      <c r="E659" s="2" t="str">
        <f t="shared" si="30"/>
        <v>Peifer Elementary School</v>
      </c>
      <c r="F659" s="2">
        <f>IFERROR(VLOOKUP(C659,'[1]2017'!$C$2:$N$1876,11,FALSE),"")</f>
        <v>110</v>
      </c>
      <c r="G659" s="2">
        <f>IFERROR(VLOOKUP(C659,'[1]2017'!$C$2:$N$1876,12,FALSE),"")</f>
        <v>426</v>
      </c>
      <c r="H659" s="2">
        <f t="shared" si="31"/>
        <v>0.25821596244131456</v>
      </c>
      <c r="I659" s="6">
        <v>0.828125</v>
      </c>
      <c r="J659" s="12">
        <f t="shared" si="32"/>
        <v>84</v>
      </c>
      <c r="K659" s="1">
        <v>75</v>
      </c>
      <c r="L659" s="1">
        <v>94</v>
      </c>
      <c r="M659" s="6">
        <v>0.7978723404255319</v>
      </c>
      <c r="N659" s="1">
        <v>78</v>
      </c>
      <c r="O659" s="1">
        <v>94</v>
      </c>
      <c r="P659" s="6">
        <v>0.82978723404255317</v>
      </c>
      <c r="Q659" s="1">
        <v>70</v>
      </c>
      <c r="R659" s="1">
        <v>94</v>
      </c>
      <c r="S659" s="6">
        <v>0.74468085106382975</v>
      </c>
      <c r="BD659" s="1">
        <v>134</v>
      </c>
      <c r="BE659" s="1">
        <v>161</v>
      </c>
      <c r="BF659" s="6">
        <v>0.83229813664596275</v>
      </c>
      <c r="BG659" s="1">
        <v>132</v>
      </c>
      <c r="BH659" s="1">
        <v>160</v>
      </c>
      <c r="BI659" s="6">
        <v>0.82499999999999996</v>
      </c>
      <c r="BJ659" s="1">
        <v>123</v>
      </c>
      <c r="BK659" s="1">
        <v>158</v>
      </c>
      <c r="BL659" s="6">
        <v>0.77848101265822789</v>
      </c>
    </row>
    <row r="660" spans="1:64" x14ac:dyDescent="0.2">
      <c r="A660" s="2" t="s">
        <v>237</v>
      </c>
      <c r="B660" s="2" t="s">
        <v>238</v>
      </c>
      <c r="C660" s="2" t="s">
        <v>2003</v>
      </c>
      <c r="D660" s="2" t="s">
        <v>2004</v>
      </c>
      <c r="E660" s="2" t="str">
        <f t="shared" si="30"/>
        <v>Oak Hill Elementary School</v>
      </c>
      <c r="F660" s="2">
        <f>IFERROR(VLOOKUP(C660,'[1]2017'!$C$2:$N$1876,11,FALSE),"")</f>
        <v>134</v>
      </c>
      <c r="G660" s="2">
        <f>IFERROR(VLOOKUP(C660,'[1]2017'!$C$2:$N$1876,12,FALSE),"")</f>
        <v>488</v>
      </c>
      <c r="H660" s="2">
        <f t="shared" si="31"/>
        <v>0.27459016393442626</v>
      </c>
      <c r="I660" s="6">
        <v>0.65384615384615385</v>
      </c>
      <c r="J660" s="12">
        <f t="shared" si="32"/>
        <v>351</v>
      </c>
      <c r="K660" s="1">
        <v>59</v>
      </c>
      <c r="L660" s="1">
        <v>82</v>
      </c>
      <c r="M660" s="6">
        <v>0.71951219512195119</v>
      </c>
      <c r="N660" s="1">
        <v>61</v>
      </c>
      <c r="O660" s="1">
        <v>83</v>
      </c>
      <c r="P660" s="6">
        <v>0.73493975903614461</v>
      </c>
      <c r="Q660" s="1">
        <v>53</v>
      </c>
      <c r="R660" s="1">
        <v>82</v>
      </c>
      <c r="S660" s="6">
        <v>0.64634146341463417</v>
      </c>
      <c r="T660" s="1">
        <v>57</v>
      </c>
      <c r="U660" s="1">
        <v>82</v>
      </c>
      <c r="V660" s="6">
        <v>0.69512195121951215</v>
      </c>
      <c r="W660" s="1">
        <v>72</v>
      </c>
      <c r="X660" s="1">
        <v>82</v>
      </c>
      <c r="Y660" s="6">
        <v>0.87804878048780488</v>
      </c>
      <c r="Z660" s="1">
        <v>54</v>
      </c>
      <c r="AA660" s="1">
        <v>82</v>
      </c>
      <c r="AB660" s="6">
        <v>0.65853658536585369</v>
      </c>
      <c r="BD660" s="1">
        <v>175</v>
      </c>
      <c r="BE660" s="1">
        <v>242</v>
      </c>
      <c r="BF660" s="6">
        <v>0.72314049586776863</v>
      </c>
      <c r="BG660" s="1">
        <v>191</v>
      </c>
      <c r="BH660" s="1">
        <v>244</v>
      </c>
      <c r="BI660" s="6">
        <v>0.78278688524590168</v>
      </c>
      <c r="BJ660" s="1">
        <v>158</v>
      </c>
      <c r="BK660" s="1">
        <v>242</v>
      </c>
      <c r="BL660" s="6">
        <v>0.65289256198347112</v>
      </c>
    </row>
    <row r="661" spans="1:64" x14ac:dyDescent="0.2">
      <c r="A661" s="2" t="s">
        <v>237</v>
      </c>
      <c r="B661" s="2" t="s">
        <v>238</v>
      </c>
      <c r="C661" s="2" t="s">
        <v>2005</v>
      </c>
      <c r="D661" s="2" t="s">
        <v>2006</v>
      </c>
      <c r="E661" s="2" t="str">
        <f t="shared" si="30"/>
        <v>Lake Prairie Elementary School</v>
      </c>
      <c r="F661" s="2">
        <f>IFERROR(VLOOKUP(C661,'[1]2017'!$C$2:$N$1876,11,FALSE),"")</f>
        <v>114</v>
      </c>
      <c r="G661" s="2">
        <f>IFERROR(VLOOKUP(C661,'[1]2017'!$C$2:$N$1876,12,FALSE),"")</f>
        <v>379</v>
      </c>
      <c r="H661" s="2">
        <f t="shared" si="31"/>
        <v>0.30079155672823221</v>
      </c>
      <c r="I661" s="6">
        <v>0.68518518518518523</v>
      </c>
      <c r="J661" s="12">
        <f t="shared" si="32"/>
        <v>292</v>
      </c>
      <c r="K661" s="1">
        <v>51</v>
      </c>
      <c r="L661" s="1">
        <v>75</v>
      </c>
      <c r="M661" s="6">
        <v>0.68</v>
      </c>
      <c r="N661" s="1">
        <v>55</v>
      </c>
      <c r="O661" s="1">
        <v>77</v>
      </c>
      <c r="P661" s="6">
        <v>0.7142857142857143</v>
      </c>
      <c r="Q661" s="1">
        <v>43</v>
      </c>
      <c r="R661" s="1">
        <v>75</v>
      </c>
      <c r="S661" s="6">
        <v>0.57333333333333336</v>
      </c>
      <c r="T661" s="1">
        <v>54</v>
      </c>
      <c r="U661" s="1">
        <v>75</v>
      </c>
      <c r="V661" s="6">
        <v>0.72</v>
      </c>
      <c r="W661" s="1">
        <v>61</v>
      </c>
      <c r="X661" s="1">
        <v>75</v>
      </c>
      <c r="Y661" s="6">
        <v>0.81333333333333335</v>
      </c>
      <c r="Z661" s="1">
        <v>51</v>
      </c>
      <c r="AA661" s="1">
        <v>75</v>
      </c>
      <c r="AB661" s="6">
        <v>0.68</v>
      </c>
      <c r="BD661" s="1">
        <v>148</v>
      </c>
      <c r="BE661" s="1">
        <v>205</v>
      </c>
      <c r="BF661" s="6">
        <v>0.7219512195121951</v>
      </c>
      <c r="BG661" s="1">
        <v>159</v>
      </c>
      <c r="BH661" s="1">
        <v>207</v>
      </c>
      <c r="BI661" s="6">
        <v>0.76811594202898548</v>
      </c>
      <c r="BJ661" s="1">
        <v>131</v>
      </c>
      <c r="BK661" s="1">
        <v>204</v>
      </c>
      <c r="BL661" s="6">
        <v>0.64215686274509809</v>
      </c>
    </row>
    <row r="662" spans="1:64" hidden="1" x14ac:dyDescent="0.2">
      <c r="A662" s="2" t="s">
        <v>237</v>
      </c>
      <c r="B662" s="2" t="s">
        <v>238</v>
      </c>
      <c r="C662" s="2" t="s">
        <v>2007</v>
      </c>
      <c r="D662" s="2" t="s">
        <v>2008</v>
      </c>
      <c r="E662" s="2" t="str">
        <f t="shared" si="30"/>
        <v>zzzz</v>
      </c>
      <c r="F662" s="2">
        <f>IFERROR(VLOOKUP(C662,'[1]2017'!$C$2:$N$1876,11,FALSE),"")</f>
        <v>140</v>
      </c>
      <c r="G662" s="2">
        <f>IFERROR(VLOOKUP(C662,'[1]2017'!$C$2:$N$1876,12,FALSE),"")</f>
        <v>471</v>
      </c>
      <c r="H662" s="2">
        <f t="shared" si="31"/>
        <v>0.29723991507430997</v>
      </c>
      <c r="I662" s="6">
        <v>0.49382716049382713</v>
      </c>
      <c r="J662" s="12">
        <f t="shared" si="32"/>
        <v>725</v>
      </c>
      <c r="K662" s="1">
        <v>64</v>
      </c>
      <c r="L662" s="1">
        <v>86</v>
      </c>
      <c r="M662" s="6">
        <v>0.7441860465116279</v>
      </c>
      <c r="N662" s="1">
        <v>58</v>
      </c>
      <c r="O662" s="1">
        <v>86</v>
      </c>
      <c r="P662" s="6">
        <v>0.67441860465116277</v>
      </c>
      <c r="Q662" s="1">
        <v>55</v>
      </c>
      <c r="R662" s="1">
        <v>86</v>
      </c>
      <c r="S662" s="6">
        <v>0.63953488372093026</v>
      </c>
      <c r="T662" s="1">
        <v>48</v>
      </c>
      <c r="U662" s="1">
        <v>70</v>
      </c>
      <c r="V662" s="6">
        <v>0.68571428571428572</v>
      </c>
      <c r="W662" s="1">
        <v>44</v>
      </c>
      <c r="X662" s="1">
        <v>70</v>
      </c>
      <c r="Y662" s="6">
        <v>0.62857142857142856</v>
      </c>
      <c r="Z662" s="1">
        <v>38</v>
      </c>
      <c r="AA662" s="1">
        <v>70</v>
      </c>
      <c r="AB662" s="6">
        <v>0.54285714285714282</v>
      </c>
      <c r="BD662" s="1">
        <v>169</v>
      </c>
      <c r="BE662" s="1">
        <v>237</v>
      </c>
      <c r="BF662" s="6">
        <v>0.71308016877637126</v>
      </c>
      <c r="BG662" s="1">
        <v>147</v>
      </c>
      <c r="BH662" s="1">
        <v>237</v>
      </c>
      <c r="BI662" s="6">
        <v>0.620253164556962</v>
      </c>
      <c r="BJ662" s="1">
        <v>133</v>
      </c>
      <c r="BK662" s="1">
        <v>237</v>
      </c>
      <c r="BL662" s="6">
        <v>0.56118143459915615</v>
      </c>
    </row>
    <row r="663" spans="1:64" hidden="1" x14ac:dyDescent="0.2">
      <c r="A663" s="2" t="s">
        <v>237</v>
      </c>
      <c r="B663" s="2" t="s">
        <v>238</v>
      </c>
      <c r="C663" s="2" t="s">
        <v>2009</v>
      </c>
      <c r="D663" s="2" t="s">
        <v>2010</v>
      </c>
      <c r="E663" s="2" t="str">
        <f t="shared" si="30"/>
        <v>zzzz</v>
      </c>
      <c r="F663" s="2">
        <f>IFERROR(VLOOKUP(C663,'[1]2017'!$C$2:$N$1876,11,FALSE),"")</f>
        <v>207</v>
      </c>
      <c r="G663" s="2">
        <f>IFERROR(VLOOKUP(C663,'[1]2017'!$C$2:$N$1876,12,FALSE),"")</f>
        <v>760</v>
      </c>
      <c r="H663" s="2">
        <f t="shared" si="31"/>
        <v>0.27236842105263159</v>
      </c>
      <c r="J663" s="12">
        <f t="shared" si="32"/>
        <v>1215</v>
      </c>
      <c r="AC663" s="1">
        <v>174</v>
      </c>
      <c r="AD663" s="1">
        <v>251</v>
      </c>
      <c r="AE663" s="6">
        <v>0.69322709163346619</v>
      </c>
      <c r="AF663" s="1">
        <v>145</v>
      </c>
      <c r="AG663" s="1">
        <v>252</v>
      </c>
      <c r="AH663" s="6">
        <v>0.57539682539682535</v>
      </c>
      <c r="AI663" s="1">
        <v>133</v>
      </c>
      <c r="AJ663" s="1">
        <v>251</v>
      </c>
      <c r="AK663" s="6">
        <v>0.52988047808764938</v>
      </c>
      <c r="AL663" s="1">
        <v>181</v>
      </c>
      <c r="AM663" s="1">
        <v>241</v>
      </c>
      <c r="AN663" s="6">
        <v>0.75103734439834025</v>
      </c>
      <c r="AO663" s="1">
        <v>125</v>
      </c>
      <c r="AP663" s="1">
        <v>243</v>
      </c>
      <c r="AQ663" s="6">
        <v>0.51440329218106995</v>
      </c>
      <c r="AR663" s="1">
        <v>119</v>
      </c>
      <c r="AS663" s="1">
        <v>241</v>
      </c>
      <c r="AT663" s="6">
        <v>0.49377593360995853</v>
      </c>
      <c r="AU663" s="1">
        <v>167</v>
      </c>
      <c r="AV663" s="1">
        <v>244</v>
      </c>
      <c r="AW663" s="6">
        <v>0.68442622950819676</v>
      </c>
      <c r="AX663" s="1">
        <v>155</v>
      </c>
      <c r="AY663" s="1">
        <v>246</v>
      </c>
      <c r="AZ663" s="6">
        <v>0.63008130081300817</v>
      </c>
      <c r="BA663" s="1">
        <v>140</v>
      </c>
      <c r="BB663" s="1">
        <v>244</v>
      </c>
      <c r="BC663" s="6">
        <v>0.57377049180327866</v>
      </c>
      <c r="BD663" s="1">
        <v>522</v>
      </c>
      <c r="BE663" s="1">
        <v>736</v>
      </c>
      <c r="BF663" s="6">
        <v>0.70923913043478259</v>
      </c>
      <c r="BG663" s="1">
        <v>425</v>
      </c>
      <c r="BH663" s="1">
        <v>741</v>
      </c>
      <c r="BI663" s="6">
        <v>0.57354925775978405</v>
      </c>
      <c r="BJ663" s="1">
        <v>392</v>
      </c>
      <c r="BK663" s="1">
        <v>736</v>
      </c>
      <c r="BL663" s="6">
        <v>0.53260869565217395</v>
      </c>
    </row>
    <row r="664" spans="1:64" x14ac:dyDescent="0.2">
      <c r="A664" s="2" t="s">
        <v>239</v>
      </c>
      <c r="B664" s="2" t="s">
        <v>600</v>
      </c>
      <c r="C664" s="2" t="s">
        <v>2011</v>
      </c>
      <c r="D664" s="2" t="s">
        <v>2012</v>
      </c>
      <c r="E664" s="2" t="str">
        <f t="shared" si="30"/>
        <v>Longfellow New Tech Elementary Sch</v>
      </c>
      <c r="F664" s="2">
        <f>IFERROR(VLOOKUP(C664,'[1]2017'!$C$2:$N$1876,11,FALSE),"")</f>
        <v>428</v>
      </c>
      <c r="G664" s="2">
        <f>IFERROR(VLOOKUP(C664,'[1]2017'!$C$2:$N$1876,12,FALSE),"")</f>
        <v>481</v>
      </c>
      <c r="H664" s="2">
        <f t="shared" si="31"/>
        <v>0.88981288981288986</v>
      </c>
      <c r="I664" s="6">
        <v>0.4157303370786517</v>
      </c>
      <c r="J664" s="12">
        <f t="shared" si="32"/>
        <v>874</v>
      </c>
      <c r="K664" s="1">
        <v>50</v>
      </c>
      <c r="L664" s="1">
        <v>81</v>
      </c>
      <c r="M664" s="6">
        <v>0.61728395061728392</v>
      </c>
      <c r="N664" s="1">
        <v>47</v>
      </c>
      <c r="O664" s="1">
        <v>81</v>
      </c>
      <c r="P664" s="6">
        <v>0.58024691358024694</v>
      </c>
      <c r="Q664" s="1">
        <v>40</v>
      </c>
      <c r="R664" s="1">
        <v>81</v>
      </c>
      <c r="S664" s="6">
        <v>0.49382716049382713</v>
      </c>
      <c r="T664" s="1">
        <v>39</v>
      </c>
      <c r="U664" s="1">
        <v>75</v>
      </c>
      <c r="V664" s="6">
        <v>0.52</v>
      </c>
      <c r="W664" s="1">
        <v>51</v>
      </c>
      <c r="X664" s="1">
        <v>76</v>
      </c>
      <c r="Y664" s="6">
        <v>0.67105263157894735</v>
      </c>
      <c r="Z664" s="1">
        <v>35</v>
      </c>
      <c r="AA664" s="1">
        <v>75</v>
      </c>
      <c r="AB664" s="6">
        <v>0.46666666666666667</v>
      </c>
      <c r="BD664" s="1">
        <v>143</v>
      </c>
      <c r="BE664" s="1">
        <v>245</v>
      </c>
      <c r="BF664" s="6">
        <v>0.58367346938775511</v>
      </c>
      <c r="BG664" s="1">
        <v>142</v>
      </c>
      <c r="BH664" s="1">
        <v>247</v>
      </c>
      <c r="BI664" s="6">
        <v>0.5748987854251012</v>
      </c>
      <c r="BJ664" s="1">
        <v>112</v>
      </c>
      <c r="BK664" s="1">
        <v>245</v>
      </c>
      <c r="BL664" s="6">
        <v>0.45714285714285713</v>
      </c>
    </row>
    <row r="665" spans="1:64" x14ac:dyDescent="0.2">
      <c r="A665" s="2" t="s">
        <v>239</v>
      </c>
      <c r="B665" s="2" t="s">
        <v>600</v>
      </c>
      <c r="C665" s="2" t="s">
        <v>2013</v>
      </c>
      <c r="D665" s="2" t="s">
        <v>2014</v>
      </c>
      <c r="E665" s="2" t="str">
        <f t="shared" si="30"/>
        <v>Hosford Park New Tech Elementary</v>
      </c>
      <c r="F665" s="2">
        <f>IFERROR(VLOOKUP(C665,'[1]2017'!$C$2:$N$1876,11,FALSE),"")</f>
        <v>280</v>
      </c>
      <c r="G665" s="2">
        <f>IFERROR(VLOOKUP(C665,'[1]2017'!$C$2:$N$1876,12,FALSE),"")</f>
        <v>305</v>
      </c>
      <c r="H665" s="2">
        <f t="shared" si="31"/>
        <v>0.91803278688524592</v>
      </c>
      <c r="I665" s="6">
        <v>0.57894736842105265</v>
      </c>
      <c r="J665" s="12">
        <f t="shared" si="32"/>
        <v>526</v>
      </c>
      <c r="K665" s="1">
        <v>39</v>
      </c>
      <c r="L665" s="1">
        <v>46</v>
      </c>
      <c r="M665" s="6">
        <v>0.84782608695652173</v>
      </c>
      <c r="N665" s="1">
        <v>43</v>
      </c>
      <c r="O665" s="1">
        <v>46</v>
      </c>
      <c r="P665" s="6">
        <v>0.93478260869565222</v>
      </c>
      <c r="Q665" s="1">
        <v>37</v>
      </c>
      <c r="R665" s="1">
        <v>46</v>
      </c>
      <c r="S665" s="6">
        <v>0.80434782608695654</v>
      </c>
      <c r="T665" s="1">
        <v>30</v>
      </c>
      <c r="U665" s="1">
        <v>55</v>
      </c>
      <c r="V665" s="6">
        <v>0.54545454545454541</v>
      </c>
      <c r="W665" s="1">
        <v>38</v>
      </c>
      <c r="X665" s="1">
        <v>55</v>
      </c>
      <c r="Y665" s="6">
        <v>0.69090909090909092</v>
      </c>
      <c r="Z665" s="1">
        <v>28</v>
      </c>
      <c r="AA665" s="1">
        <v>55</v>
      </c>
      <c r="AB665" s="6">
        <v>0.50909090909090904</v>
      </c>
      <c r="BD665" s="1">
        <v>98</v>
      </c>
      <c r="BE665" s="1">
        <v>139</v>
      </c>
      <c r="BF665" s="6">
        <v>0.70503597122302153</v>
      </c>
      <c r="BG665" s="1">
        <v>106</v>
      </c>
      <c r="BH665" s="1">
        <v>139</v>
      </c>
      <c r="BI665" s="6">
        <v>0.76258992805755399</v>
      </c>
      <c r="BJ665" s="1">
        <v>87</v>
      </c>
      <c r="BK665" s="1">
        <v>139</v>
      </c>
      <c r="BL665" s="6">
        <v>0.62589928057553956</v>
      </c>
    </row>
    <row r="666" spans="1:64" hidden="1" x14ac:dyDescent="0.2">
      <c r="A666" s="2" t="s">
        <v>239</v>
      </c>
      <c r="B666" s="2" t="s">
        <v>600</v>
      </c>
      <c r="C666" s="2" t="s">
        <v>2015</v>
      </c>
      <c r="D666" s="2" t="s">
        <v>2016</v>
      </c>
      <c r="E666" s="2" t="str">
        <f t="shared" si="30"/>
        <v>zzzz</v>
      </c>
      <c r="F666" s="2">
        <f>IFERROR(VLOOKUP(C666,'[1]2017'!$C$2:$N$1876,11,FALSE),"")</f>
        <v>370</v>
      </c>
      <c r="G666" s="2">
        <f>IFERROR(VLOOKUP(C666,'[1]2017'!$C$2:$N$1876,12,FALSE),"")</f>
        <v>422</v>
      </c>
      <c r="H666" s="2">
        <f t="shared" si="31"/>
        <v>0.87677725118483407</v>
      </c>
      <c r="J666" s="12">
        <f t="shared" si="32"/>
        <v>1215</v>
      </c>
      <c r="AC666" s="1">
        <v>85</v>
      </c>
      <c r="AD666" s="1">
        <v>150</v>
      </c>
      <c r="AE666" s="6">
        <v>0.56666666666666665</v>
      </c>
      <c r="AF666" s="1">
        <v>59</v>
      </c>
      <c r="AG666" s="1">
        <v>150</v>
      </c>
      <c r="AH666" s="6">
        <v>0.39333333333333331</v>
      </c>
      <c r="AI666" s="1">
        <v>49</v>
      </c>
      <c r="AJ666" s="1">
        <v>150</v>
      </c>
      <c r="AK666" s="6">
        <v>0.32666666666666666</v>
      </c>
      <c r="AL666" s="1">
        <v>67</v>
      </c>
      <c r="AM666" s="1">
        <v>136</v>
      </c>
      <c r="AN666" s="6">
        <v>0.49264705882352944</v>
      </c>
      <c r="AO666" s="1">
        <v>46</v>
      </c>
      <c r="AP666" s="1">
        <v>136</v>
      </c>
      <c r="AQ666" s="6">
        <v>0.33823529411764708</v>
      </c>
      <c r="AR666" s="1">
        <v>34</v>
      </c>
      <c r="AS666" s="1">
        <v>136</v>
      </c>
      <c r="AT666" s="6">
        <v>0.25</v>
      </c>
      <c r="AU666" s="1">
        <v>59</v>
      </c>
      <c r="AV666" s="1">
        <v>132</v>
      </c>
      <c r="AW666" s="6">
        <v>0.44696969696969696</v>
      </c>
      <c r="AX666" s="1">
        <v>54</v>
      </c>
      <c r="AY666" s="1">
        <v>132</v>
      </c>
      <c r="AZ666" s="6">
        <v>0.40909090909090912</v>
      </c>
      <c r="BA666" s="1">
        <v>40</v>
      </c>
      <c r="BB666" s="1">
        <v>132</v>
      </c>
      <c r="BC666" s="6">
        <v>0.30303030303030304</v>
      </c>
      <c r="BD666" s="1">
        <v>211</v>
      </c>
      <c r="BE666" s="1">
        <v>418</v>
      </c>
      <c r="BF666" s="6">
        <v>0.50478468899521534</v>
      </c>
      <c r="BG666" s="1">
        <v>159</v>
      </c>
      <c r="BH666" s="1">
        <v>418</v>
      </c>
      <c r="BI666" s="6">
        <v>0.38038277511961721</v>
      </c>
      <c r="BJ666" s="1">
        <v>123</v>
      </c>
      <c r="BK666" s="1">
        <v>418</v>
      </c>
      <c r="BL666" s="6">
        <v>0.29425837320574161</v>
      </c>
    </row>
    <row r="667" spans="1:64" hidden="1" x14ac:dyDescent="0.2">
      <c r="A667" s="2" t="s">
        <v>240</v>
      </c>
      <c r="B667" s="2" t="s">
        <v>638</v>
      </c>
      <c r="C667" s="2" t="s">
        <v>2017</v>
      </c>
      <c r="D667" s="2" t="s">
        <v>2018</v>
      </c>
      <c r="E667" s="2" t="str">
        <f t="shared" si="30"/>
        <v>zzzz</v>
      </c>
      <c r="F667" s="2">
        <f>IFERROR(VLOOKUP(C667,'[1]2017'!$C$2:$N$1876,11,FALSE),"")</f>
        <v>194</v>
      </c>
      <c r="G667" s="2">
        <f>IFERROR(VLOOKUP(C667,'[1]2017'!$C$2:$N$1876,12,FALSE),"")</f>
        <v>1031</v>
      </c>
      <c r="H667" s="2">
        <f t="shared" si="31"/>
        <v>0.18816682832201745</v>
      </c>
      <c r="J667" s="12">
        <f t="shared" si="32"/>
        <v>1215</v>
      </c>
      <c r="AC667" s="1">
        <v>258</v>
      </c>
      <c r="AD667" s="1">
        <v>339</v>
      </c>
      <c r="AE667" s="6">
        <v>0.76106194690265483</v>
      </c>
      <c r="AF667" s="1">
        <v>242</v>
      </c>
      <c r="AG667" s="1">
        <v>341</v>
      </c>
      <c r="AH667" s="6">
        <v>0.70967741935483875</v>
      </c>
      <c r="AI667" s="1">
        <v>218</v>
      </c>
      <c r="AJ667" s="1">
        <v>339</v>
      </c>
      <c r="AK667" s="6">
        <v>0.64306784660766958</v>
      </c>
      <c r="AL667" s="1">
        <v>291</v>
      </c>
      <c r="AM667" s="1">
        <v>348</v>
      </c>
      <c r="AN667" s="6">
        <v>0.83620689655172409</v>
      </c>
      <c r="AO667" s="1">
        <v>249</v>
      </c>
      <c r="AP667" s="1">
        <v>350</v>
      </c>
      <c r="AQ667" s="6">
        <v>0.71142857142857141</v>
      </c>
      <c r="AR667" s="1">
        <v>229</v>
      </c>
      <c r="AS667" s="1">
        <v>348</v>
      </c>
      <c r="AT667" s="6">
        <v>0.65804597701149425</v>
      </c>
      <c r="AU667" s="1">
        <v>243</v>
      </c>
      <c r="AV667" s="1">
        <v>324</v>
      </c>
      <c r="AW667" s="6">
        <v>0.75</v>
      </c>
      <c r="AX667" s="1">
        <v>206</v>
      </c>
      <c r="AY667" s="1">
        <v>325</v>
      </c>
      <c r="AZ667" s="6">
        <v>0.63384615384615384</v>
      </c>
      <c r="BA667" s="1">
        <v>192</v>
      </c>
      <c r="BB667" s="1">
        <v>324</v>
      </c>
      <c r="BC667" s="6">
        <v>0.59259259259259256</v>
      </c>
      <c r="BD667" s="1">
        <v>792</v>
      </c>
      <c r="BE667" s="1">
        <v>1011</v>
      </c>
      <c r="BF667" s="6">
        <v>0.78338278931750738</v>
      </c>
      <c r="BG667" s="1">
        <v>697</v>
      </c>
      <c r="BH667" s="1">
        <v>1016</v>
      </c>
      <c r="BI667" s="6">
        <v>0.6860236220472441</v>
      </c>
      <c r="BJ667" s="1">
        <v>639</v>
      </c>
      <c r="BK667" s="1">
        <v>1011</v>
      </c>
      <c r="BL667" s="6">
        <v>0.63204747774480707</v>
      </c>
    </row>
    <row r="668" spans="1:64" hidden="1" x14ac:dyDescent="0.2">
      <c r="A668" s="2" t="s">
        <v>240</v>
      </c>
      <c r="B668" s="2" t="s">
        <v>638</v>
      </c>
      <c r="C668" s="2" t="s">
        <v>2019</v>
      </c>
      <c r="D668" s="2" t="s">
        <v>2020</v>
      </c>
      <c r="E668" s="2" t="str">
        <f t="shared" si="30"/>
        <v>zzzz</v>
      </c>
      <c r="F668" s="2">
        <f>IFERROR(VLOOKUP(C668,'[1]2017'!$C$2:$N$1876,11,FALSE),"")</f>
        <v>179</v>
      </c>
      <c r="G668" s="2">
        <f>IFERROR(VLOOKUP(C668,'[1]2017'!$C$2:$N$1876,12,FALSE),"")</f>
        <v>464</v>
      </c>
      <c r="H668" s="2">
        <f t="shared" si="31"/>
        <v>0.38577586206896552</v>
      </c>
      <c r="I668" s="6">
        <v>0.61728395061728392</v>
      </c>
      <c r="J668" s="12">
        <f t="shared" si="32"/>
        <v>435</v>
      </c>
      <c r="K668" s="1">
        <v>57</v>
      </c>
      <c r="L668" s="1">
        <v>70</v>
      </c>
      <c r="M668" s="6">
        <v>0.81428571428571428</v>
      </c>
      <c r="N668" s="1">
        <v>50</v>
      </c>
      <c r="O668" s="1">
        <v>70</v>
      </c>
      <c r="P668" s="6">
        <v>0.7142857142857143</v>
      </c>
      <c r="Q668" s="1">
        <v>48</v>
      </c>
      <c r="R668" s="1">
        <v>70</v>
      </c>
      <c r="S668" s="6">
        <v>0.68571428571428572</v>
      </c>
      <c r="T668" s="1">
        <v>65</v>
      </c>
      <c r="U668" s="1">
        <v>81</v>
      </c>
      <c r="V668" s="6">
        <v>0.80246913580246915</v>
      </c>
      <c r="W668" s="1">
        <v>69</v>
      </c>
      <c r="X668" s="1">
        <v>82</v>
      </c>
      <c r="Y668" s="6">
        <v>0.84146341463414631</v>
      </c>
      <c r="Z668" s="1">
        <v>58</v>
      </c>
      <c r="AA668" s="1">
        <v>81</v>
      </c>
      <c r="AB668" s="6">
        <v>0.71604938271604934</v>
      </c>
      <c r="BD668" s="1">
        <v>182</v>
      </c>
      <c r="BE668" s="1">
        <v>232</v>
      </c>
      <c r="BF668" s="6">
        <v>0.78448275862068961</v>
      </c>
      <c r="BG668" s="1">
        <v>175</v>
      </c>
      <c r="BH668" s="1">
        <v>234</v>
      </c>
      <c r="BI668" s="6">
        <v>0.74786324786324787</v>
      </c>
      <c r="BJ668" s="1">
        <v>156</v>
      </c>
      <c r="BK668" s="1">
        <v>232</v>
      </c>
      <c r="BL668" s="6">
        <v>0.67241379310344829</v>
      </c>
    </row>
    <row r="669" spans="1:64" hidden="1" x14ac:dyDescent="0.2">
      <c r="A669" s="2" t="s">
        <v>240</v>
      </c>
      <c r="B669" s="2" t="s">
        <v>638</v>
      </c>
      <c r="C669" s="2" t="s">
        <v>2021</v>
      </c>
      <c r="D669" s="2" t="s">
        <v>2022</v>
      </c>
      <c r="E669" s="2" t="str">
        <f t="shared" si="30"/>
        <v>zzzz</v>
      </c>
      <c r="F669" s="2">
        <f>IFERROR(VLOOKUP(C669,'[1]2017'!$C$2:$N$1876,11,FALSE),"")</f>
        <v>59</v>
      </c>
      <c r="G669" s="2">
        <f>IFERROR(VLOOKUP(C669,'[1]2017'!$C$2:$N$1876,12,FALSE),"")</f>
        <v>617</v>
      </c>
      <c r="H669" s="2">
        <f t="shared" si="31"/>
        <v>9.5623987034035657E-2</v>
      </c>
      <c r="I669" s="6">
        <v>0.85869565217391308</v>
      </c>
      <c r="J669" s="12">
        <f t="shared" si="32"/>
        <v>53</v>
      </c>
      <c r="K669" s="1">
        <v>81</v>
      </c>
      <c r="L669" s="1">
        <v>100</v>
      </c>
      <c r="M669" s="6">
        <v>0.81</v>
      </c>
      <c r="N669" s="1">
        <v>78</v>
      </c>
      <c r="O669" s="1">
        <v>100</v>
      </c>
      <c r="P669" s="6">
        <v>0.78</v>
      </c>
      <c r="Q669" s="1">
        <v>71</v>
      </c>
      <c r="R669" s="1">
        <v>100</v>
      </c>
      <c r="S669" s="6">
        <v>0.71</v>
      </c>
      <c r="T669" s="1">
        <v>85</v>
      </c>
      <c r="U669" s="1">
        <v>110</v>
      </c>
      <c r="V669" s="6">
        <v>0.77272727272727271</v>
      </c>
      <c r="W669" s="1">
        <v>97</v>
      </c>
      <c r="X669" s="1">
        <v>110</v>
      </c>
      <c r="Y669" s="6">
        <v>0.88181818181818183</v>
      </c>
      <c r="Z669" s="1">
        <v>80</v>
      </c>
      <c r="AA669" s="1">
        <v>110</v>
      </c>
      <c r="AB669" s="6">
        <v>0.72727272727272729</v>
      </c>
      <c r="BD669" s="1">
        <v>250</v>
      </c>
      <c r="BE669" s="1">
        <v>302</v>
      </c>
      <c r="BF669" s="6">
        <v>0.82781456953642385</v>
      </c>
      <c r="BG669" s="1">
        <v>257</v>
      </c>
      <c r="BH669" s="1">
        <v>303</v>
      </c>
      <c r="BI669" s="6">
        <v>0.84818481848184824</v>
      </c>
      <c r="BJ669" s="1">
        <v>230</v>
      </c>
      <c r="BK669" s="1">
        <v>302</v>
      </c>
      <c r="BL669" s="6">
        <v>0.76158940397350994</v>
      </c>
    </row>
    <row r="670" spans="1:64" x14ac:dyDescent="0.2">
      <c r="A670" s="2" t="s">
        <v>240</v>
      </c>
      <c r="B670" s="2" t="s">
        <v>638</v>
      </c>
      <c r="C670" s="2" t="s">
        <v>2023</v>
      </c>
      <c r="D670" s="2" t="s">
        <v>2024</v>
      </c>
      <c r="E670" s="2" t="str">
        <f t="shared" si="30"/>
        <v>Lake Street Elementary School</v>
      </c>
      <c r="F670" s="2">
        <f>IFERROR(VLOOKUP(C670,'[1]2017'!$C$2:$N$1876,11,FALSE),"")</f>
        <v>87</v>
      </c>
      <c r="G670" s="2">
        <f>IFERROR(VLOOKUP(C670,'[1]2017'!$C$2:$N$1876,12,FALSE),"")</f>
        <v>527</v>
      </c>
      <c r="H670" s="2">
        <f t="shared" si="31"/>
        <v>0.16508538899430741</v>
      </c>
      <c r="I670" s="6">
        <v>0.70454545454545459</v>
      </c>
      <c r="J670" s="12">
        <f t="shared" si="32"/>
        <v>248</v>
      </c>
      <c r="K670" s="1">
        <v>76</v>
      </c>
      <c r="L670" s="1">
        <v>93</v>
      </c>
      <c r="M670" s="6">
        <v>0.81720430107526887</v>
      </c>
      <c r="N670" s="1">
        <v>79</v>
      </c>
      <c r="O670" s="1">
        <v>93</v>
      </c>
      <c r="P670" s="6">
        <v>0.84946236559139787</v>
      </c>
      <c r="Q670" s="1">
        <v>71</v>
      </c>
      <c r="R670" s="1">
        <v>93</v>
      </c>
      <c r="S670" s="6">
        <v>0.76344086021505375</v>
      </c>
      <c r="T670" s="1">
        <v>71</v>
      </c>
      <c r="U670" s="1">
        <v>85</v>
      </c>
      <c r="V670" s="6">
        <v>0.83529411764705885</v>
      </c>
      <c r="W670" s="1">
        <v>69</v>
      </c>
      <c r="X670" s="1">
        <v>85</v>
      </c>
      <c r="Y670" s="6">
        <v>0.81176470588235294</v>
      </c>
      <c r="Z670" s="1">
        <v>62</v>
      </c>
      <c r="AA670" s="1">
        <v>85</v>
      </c>
      <c r="AB670" s="6">
        <v>0.72941176470588232</v>
      </c>
      <c r="BD670" s="1">
        <v>217</v>
      </c>
      <c r="BE670" s="1">
        <v>266</v>
      </c>
      <c r="BF670" s="6">
        <v>0.81578947368421051</v>
      </c>
      <c r="BG670" s="1">
        <v>212</v>
      </c>
      <c r="BH670" s="1">
        <v>266</v>
      </c>
      <c r="BI670" s="6">
        <v>0.79699248120300747</v>
      </c>
      <c r="BJ670" s="1">
        <v>195</v>
      </c>
      <c r="BK670" s="1">
        <v>266</v>
      </c>
      <c r="BL670" s="6">
        <v>0.73308270676691734</v>
      </c>
    </row>
    <row r="671" spans="1:64" x14ac:dyDescent="0.2">
      <c r="A671" s="2" t="s">
        <v>240</v>
      </c>
      <c r="B671" s="2" t="s">
        <v>638</v>
      </c>
      <c r="C671" s="2" t="s">
        <v>2025</v>
      </c>
      <c r="D671" s="2" t="s">
        <v>2026</v>
      </c>
      <c r="E671" s="2" t="str">
        <f t="shared" si="30"/>
        <v>Solon Robinson Elementary School</v>
      </c>
      <c r="F671" s="2">
        <f>IFERROR(VLOOKUP(C671,'[1]2017'!$C$2:$N$1876,11,FALSE),"")</f>
        <v>127</v>
      </c>
      <c r="G671" s="2">
        <f>IFERROR(VLOOKUP(C671,'[1]2017'!$C$2:$N$1876,12,FALSE),"")</f>
        <v>524</v>
      </c>
      <c r="H671" s="2">
        <f t="shared" si="31"/>
        <v>0.24236641221374045</v>
      </c>
      <c r="I671" s="6">
        <v>0.80555555555555558</v>
      </c>
      <c r="J671" s="12">
        <f t="shared" si="32"/>
        <v>107</v>
      </c>
      <c r="K671" s="1">
        <v>66</v>
      </c>
      <c r="L671" s="1">
        <v>79</v>
      </c>
      <c r="M671" s="6">
        <v>0.83544303797468356</v>
      </c>
      <c r="N671" s="1">
        <v>68</v>
      </c>
      <c r="O671" s="1">
        <v>80</v>
      </c>
      <c r="P671" s="6">
        <v>0.85</v>
      </c>
      <c r="Q671" s="1">
        <v>60</v>
      </c>
      <c r="R671" s="1">
        <v>78</v>
      </c>
      <c r="S671" s="6">
        <v>0.76923076923076927</v>
      </c>
      <c r="T671" s="1">
        <v>85</v>
      </c>
      <c r="U671" s="1">
        <v>105</v>
      </c>
      <c r="V671" s="6">
        <v>0.80952380952380953</v>
      </c>
      <c r="W671" s="1">
        <v>89</v>
      </c>
      <c r="X671" s="1">
        <v>105</v>
      </c>
      <c r="Y671" s="6">
        <v>0.84761904761904761</v>
      </c>
      <c r="Z671" s="1">
        <v>77</v>
      </c>
      <c r="AA671" s="1">
        <v>105</v>
      </c>
      <c r="AB671" s="6">
        <v>0.73333333333333328</v>
      </c>
      <c r="BD671" s="1">
        <v>219</v>
      </c>
      <c r="BE671" s="1">
        <v>256</v>
      </c>
      <c r="BF671" s="6">
        <v>0.85546875</v>
      </c>
      <c r="BG671" s="1">
        <v>218</v>
      </c>
      <c r="BH671" s="1">
        <v>258</v>
      </c>
      <c r="BI671" s="6">
        <v>0.84496124031007747</v>
      </c>
      <c r="BJ671" s="1">
        <v>195</v>
      </c>
      <c r="BK671" s="1">
        <v>255</v>
      </c>
      <c r="BL671" s="6">
        <v>0.76470588235294112</v>
      </c>
    </row>
    <row r="672" spans="1:64" x14ac:dyDescent="0.2">
      <c r="A672" s="2" t="s">
        <v>240</v>
      </c>
      <c r="B672" s="2" t="s">
        <v>638</v>
      </c>
      <c r="C672" s="2" t="s">
        <v>2027</v>
      </c>
      <c r="D672" s="2" t="s">
        <v>2028</v>
      </c>
      <c r="E672" s="2" t="str">
        <f t="shared" si="30"/>
        <v>Jerry Ross Elementary School</v>
      </c>
      <c r="F672" s="2">
        <f>IFERROR(VLOOKUP(C672,'[1]2017'!$C$2:$N$1876,11,FALSE),"")</f>
        <v>75</v>
      </c>
      <c r="G672" s="2">
        <f>IFERROR(VLOOKUP(C672,'[1]2017'!$C$2:$N$1876,12,FALSE),"")</f>
        <v>525</v>
      </c>
      <c r="H672" s="2">
        <f t="shared" si="31"/>
        <v>0.14285714285714285</v>
      </c>
      <c r="I672" s="6">
        <v>0.74213836477987416</v>
      </c>
      <c r="J672" s="12">
        <f t="shared" si="32"/>
        <v>187</v>
      </c>
      <c r="K672" s="1">
        <v>142</v>
      </c>
      <c r="L672" s="1">
        <v>168</v>
      </c>
      <c r="M672" s="6">
        <v>0.84523809523809523</v>
      </c>
      <c r="N672" s="1">
        <v>142</v>
      </c>
      <c r="O672" s="1">
        <v>168</v>
      </c>
      <c r="P672" s="6">
        <v>0.84523809523809523</v>
      </c>
      <c r="Q672" s="1">
        <v>133</v>
      </c>
      <c r="R672" s="1">
        <v>168</v>
      </c>
      <c r="S672" s="6">
        <v>0.79166666666666663</v>
      </c>
      <c r="T672" s="1">
        <v>164</v>
      </c>
      <c r="U672" s="1">
        <v>189</v>
      </c>
      <c r="V672" s="6">
        <v>0.86772486772486768</v>
      </c>
      <c r="W672" s="1">
        <v>147</v>
      </c>
      <c r="X672" s="1">
        <v>189</v>
      </c>
      <c r="Y672" s="6">
        <v>0.77777777777777779</v>
      </c>
      <c r="Z672" s="1">
        <v>141</v>
      </c>
      <c r="AA672" s="1">
        <v>189</v>
      </c>
      <c r="AB672" s="6">
        <v>0.74603174603174605</v>
      </c>
      <c r="BD672" s="1">
        <v>439</v>
      </c>
      <c r="BE672" s="1">
        <v>516</v>
      </c>
      <c r="BF672" s="6">
        <v>0.85077519379844957</v>
      </c>
      <c r="BG672" s="1">
        <v>416</v>
      </c>
      <c r="BH672" s="1">
        <v>516</v>
      </c>
      <c r="BI672" s="6">
        <v>0.80620155038759689</v>
      </c>
      <c r="BJ672" s="1">
        <v>392</v>
      </c>
      <c r="BK672" s="1">
        <v>516</v>
      </c>
      <c r="BL672" s="6">
        <v>0.75968992248062017</v>
      </c>
    </row>
    <row r="673" spans="1:64" x14ac:dyDescent="0.2">
      <c r="A673" s="2" t="s">
        <v>240</v>
      </c>
      <c r="B673" s="2" t="s">
        <v>638</v>
      </c>
      <c r="C673" s="2" t="s">
        <v>2029</v>
      </c>
      <c r="D673" s="2" t="s">
        <v>2030</v>
      </c>
      <c r="E673" s="2" t="str">
        <f t="shared" si="30"/>
        <v>Timothy Ball Elementary School</v>
      </c>
      <c r="F673" s="2">
        <f>IFERROR(VLOOKUP(C673,'[1]2017'!$C$2:$N$1876,11,FALSE),"")</f>
        <v>147</v>
      </c>
      <c r="G673" s="2">
        <f>IFERROR(VLOOKUP(C673,'[1]2017'!$C$2:$N$1876,12,FALSE),"")</f>
        <v>527</v>
      </c>
      <c r="H673" s="2">
        <f t="shared" si="31"/>
        <v>0.27893738140417457</v>
      </c>
      <c r="I673" s="6">
        <v>0.66249999999999998</v>
      </c>
      <c r="J673" s="12">
        <f t="shared" si="32"/>
        <v>338</v>
      </c>
      <c r="K673" s="1">
        <v>55</v>
      </c>
      <c r="L673" s="1">
        <v>70</v>
      </c>
      <c r="M673" s="6">
        <v>0.7857142857142857</v>
      </c>
      <c r="N673" s="1">
        <v>49</v>
      </c>
      <c r="O673" s="1">
        <v>70</v>
      </c>
      <c r="P673" s="6">
        <v>0.7</v>
      </c>
      <c r="Q673" s="1">
        <v>47</v>
      </c>
      <c r="R673" s="1">
        <v>70</v>
      </c>
      <c r="S673" s="6">
        <v>0.67142857142857137</v>
      </c>
      <c r="T673" s="1">
        <v>74</v>
      </c>
      <c r="U673" s="1">
        <v>99</v>
      </c>
      <c r="V673" s="6">
        <v>0.74747474747474751</v>
      </c>
      <c r="W673" s="1">
        <v>78</v>
      </c>
      <c r="X673" s="1">
        <v>99</v>
      </c>
      <c r="Y673" s="6">
        <v>0.78787878787878785</v>
      </c>
      <c r="Z673" s="1">
        <v>67</v>
      </c>
      <c r="AA673" s="1">
        <v>99</v>
      </c>
      <c r="AB673" s="6">
        <v>0.6767676767676768</v>
      </c>
      <c r="BD673" s="1">
        <v>188</v>
      </c>
      <c r="BE673" s="1">
        <v>249</v>
      </c>
      <c r="BF673" s="6">
        <v>0.75502008032128509</v>
      </c>
      <c r="BG673" s="1">
        <v>186</v>
      </c>
      <c r="BH673" s="1">
        <v>249</v>
      </c>
      <c r="BI673" s="6">
        <v>0.74698795180722888</v>
      </c>
      <c r="BJ673" s="1">
        <v>167</v>
      </c>
      <c r="BK673" s="1">
        <v>249</v>
      </c>
      <c r="BL673" s="6">
        <v>0.67068273092369479</v>
      </c>
    </row>
    <row r="674" spans="1:64" hidden="1" x14ac:dyDescent="0.2">
      <c r="A674" s="2" t="s">
        <v>240</v>
      </c>
      <c r="B674" s="2" t="s">
        <v>638</v>
      </c>
      <c r="C674" s="2" t="s">
        <v>2031</v>
      </c>
      <c r="D674" s="2" t="s">
        <v>2032</v>
      </c>
      <c r="E674" s="2" t="str">
        <f t="shared" si="30"/>
        <v>zzzz</v>
      </c>
      <c r="F674" s="2">
        <f>IFERROR(VLOOKUP(C674,'[1]2017'!$C$2:$N$1876,11,FALSE),"")</f>
        <v>186</v>
      </c>
      <c r="G674" s="2">
        <f>IFERROR(VLOOKUP(C674,'[1]2017'!$C$2:$N$1876,12,FALSE),"")</f>
        <v>903</v>
      </c>
      <c r="H674" s="2">
        <f t="shared" si="31"/>
        <v>0.20598006644518271</v>
      </c>
      <c r="J674" s="12">
        <f t="shared" si="32"/>
        <v>1215</v>
      </c>
      <c r="AC674" s="1">
        <v>203</v>
      </c>
      <c r="AD674" s="1">
        <v>276</v>
      </c>
      <c r="AE674" s="6">
        <v>0.73550724637681164</v>
      </c>
      <c r="AF674" s="1">
        <v>194</v>
      </c>
      <c r="AG674" s="1">
        <v>277</v>
      </c>
      <c r="AH674" s="6">
        <v>0.70036101083032487</v>
      </c>
      <c r="AI674" s="1">
        <v>176</v>
      </c>
      <c r="AJ674" s="1">
        <v>276</v>
      </c>
      <c r="AK674" s="6">
        <v>0.6376811594202898</v>
      </c>
      <c r="AL674" s="1">
        <v>237</v>
      </c>
      <c r="AM674" s="1">
        <v>305</v>
      </c>
      <c r="AN674" s="6">
        <v>0.77704918032786885</v>
      </c>
      <c r="AO674" s="1">
        <v>204</v>
      </c>
      <c r="AP674" s="1">
        <v>306</v>
      </c>
      <c r="AQ674" s="6">
        <v>0.66666666666666663</v>
      </c>
      <c r="AR674" s="1">
        <v>188</v>
      </c>
      <c r="AS674" s="1">
        <v>304</v>
      </c>
      <c r="AT674" s="6">
        <v>0.61842105263157898</v>
      </c>
      <c r="AU674" s="1">
        <v>205</v>
      </c>
      <c r="AV674" s="1">
        <v>285</v>
      </c>
      <c r="AW674" s="6">
        <v>0.7192982456140351</v>
      </c>
      <c r="AX674" s="1">
        <v>183</v>
      </c>
      <c r="AY674" s="1">
        <v>287</v>
      </c>
      <c r="AZ674" s="6">
        <v>0.6376306620209059</v>
      </c>
      <c r="BA674" s="1">
        <v>161</v>
      </c>
      <c r="BB674" s="1">
        <v>285</v>
      </c>
      <c r="BC674" s="6">
        <v>0.56491228070175437</v>
      </c>
      <c r="BD674" s="1">
        <v>645</v>
      </c>
      <c r="BE674" s="1">
        <v>866</v>
      </c>
      <c r="BF674" s="6">
        <v>0.74480369515011546</v>
      </c>
      <c r="BG674" s="1">
        <v>581</v>
      </c>
      <c r="BH674" s="1">
        <v>870</v>
      </c>
      <c r="BI674" s="6">
        <v>0.66781609195402303</v>
      </c>
      <c r="BJ674" s="1">
        <v>525</v>
      </c>
      <c r="BK674" s="1">
        <v>865</v>
      </c>
      <c r="BL674" s="6">
        <v>0.60693641618497107</v>
      </c>
    </row>
    <row r="675" spans="1:64" x14ac:dyDescent="0.2">
      <c r="A675" s="2" t="s">
        <v>241</v>
      </c>
      <c r="B675" s="2" t="s">
        <v>242</v>
      </c>
      <c r="C675" s="2" t="s">
        <v>2033</v>
      </c>
      <c r="D675" s="2" t="s">
        <v>2034</v>
      </c>
      <c r="E675" s="2" t="str">
        <f t="shared" si="30"/>
        <v>Carrie Gosch Elementary School</v>
      </c>
      <c r="F675" s="2">
        <f>IFERROR(VLOOKUP(C675,'[1]2017'!$C$2:$N$1876,11,FALSE),"")</f>
        <v>386</v>
      </c>
      <c r="G675" s="2">
        <f>IFERROR(VLOOKUP(C675,'[1]2017'!$C$2:$N$1876,12,FALSE),"")</f>
        <v>420</v>
      </c>
      <c r="H675" s="2">
        <f t="shared" si="31"/>
        <v>0.919047619047619</v>
      </c>
      <c r="I675" s="6">
        <v>0.31707317073170732</v>
      </c>
      <c r="J675" s="12">
        <f t="shared" si="32"/>
        <v>1020</v>
      </c>
      <c r="K675" s="1">
        <v>8</v>
      </c>
      <c r="L675" s="1">
        <v>23</v>
      </c>
      <c r="M675" s="6">
        <v>0.34782608695652173</v>
      </c>
      <c r="N675" s="1">
        <v>4</v>
      </c>
      <c r="O675" s="1">
        <v>23</v>
      </c>
      <c r="P675" s="6">
        <v>0.17391304347826086</v>
      </c>
      <c r="Q675" s="1">
        <v>4</v>
      </c>
      <c r="R675" s="1">
        <v>23</v>
      </c>
      <c r="S675" s="6">
        <v>0.17391304347826086</v>
      </c>
      <c r="T675" s="1">
        <v>13</v>
      </c>
      <c r="U675" s="1">
        <v>34</v>
      </c>
      <c r="V675" s="6">
        <v>0.38235294117647056</v>
      </c>
      <c r="W675" s="1">
        <v>8</v>
      </c>
      <c r="X675" s="1">
        <v>34</v>
      </c>
      <c r="Y675" s="6">
        <v>0.23529411764705882</v>
      </c>
      <c r="Z675" s="1">
        <v>6</v>
      </c>
      <c r="AA675" s="1">
        <v>34</v>
      </c>
      <c r="AB675" s="6">
        <v>0.17647058823529413</v>
      </c>
      <c r="AC675" s="1">
        <v>10</v>
      </c>
      <c r="AD675" s="1">
        <v>35</v>
      </c>
      <c r="AE675" s="6">
        <v>0.2857142857142857</v>
      </c>
      <c r="AF675" s="1">
        <v>7</v>
      </c>
      <c r="AG675" s="1">
        <v>35</v>
      </c>
      <c r="AH675" s="6">
        <v>0.2</v>
      </c>
      <c r="AI675" s="1">
        <v>3</v>
      </c>
      <c r="AJ675" s="1">
        <v>35</v>
      </c>
      <c r="AK675" s="6">
        <v>8.5714285714285715E-2</v>
      </c>
      <c r="BD675" s="1">
        <v>51</v>
      </c>
      <c r="BE675" s="1">
        <v>133</v>
      </c>
      <c r="BF675" s="6">
        <v>0.38345864661654133</v>
      </c>
      <c r="BG675" s="1">
        <v>33</v>
      </c>
      <c r="BH675" s="1">
        <v>133</v>
      </c>
      <c r="BI675" s="6">
        <v>0.24812030075187969</v>
      </c>
      <c r="BJ675" s="1">
        <v>26</v>
      </c>
      <c r="BK675" s="1">
        <v>133</v>
      </c>
      <c r="BL675" s="6">
        <v>0.19548872180451127</v>
      </c>
    </row>
    <row r="676" spans="1:64" x14ac:dyDescent="0.2">
      <c r="A676" s="2" t="s">
        <v>241</v>
      </c>
      <c r="B676" s="2" t="s">
        <v>242</v>
      </c>
      <c r="C676" s="2" t="s">
        <v>2035</v>
      </c>
      <c r="D676" s="2" t="s">
        <v>2036</v>
      </c>
      <c r="E676" s="2" t="str">
        <f t="shared" si="30"/>
        <v>Benjamin Harrison Elementary Sch</v>
      </c>
      <c r="F676" s="2">
        <f>IFERROR(VLOOKUP(C676,'[1]2017'!$C$2:$N$1876,11,FALSE),"")</f>
        <v>428</v>
      </c>
      <c r="G676" s="2">
        <f>IFERROR(VLOOKUP(C676,'[1]2017'!$C$2:$N$1876,12,FALSE),"")</f>
        <v>554</v>
      </c>
      <c r="H676" s="2">
        <f t="shared" si="31"/>
        <v>0.77256317689530685</v>
      </c>
      <c r="I676" s="6">
        <v>0.16216216216216217</v>
      </c>
      <c r="J676" s="12">
        <f t="shared" si="32"/>
        <v>1166</v>
      </c>
      <c r="K676" s="1">
        <v>38</v>
      </c>
      <c r="L676" s="1">
        <v>78</v>
      </c>
      <c r="M676" s="6">
        <v>0.48717948717948717</v>
      </c>
      <c r="N676" s="1">
        <v>32</v>
      </c>
      <c r="O676" s="1">
        <v>77</v>
      </c>
      <c r="P676" s="6">
        <v>0.41558441558441561</v>
      </c>
      <c r="Q676" s="1">
        <v>26</v>
      </c>
      <c r="R676" s="1">
        <v>77</v>
      </c>
      <c r="S676" s="6">
        <v>0.33766233766233766</v>
      </c>
      <c r="T676" s="1">
        <v>21</v>
      </c>
      <c r="U676" s="1">
        <v>62</v>
      </c>
      <c r="V676" s="6">
        <v>0.33870967741935482</v>
      </c>
      <c r="W676" s="1">
        <v>23</v>
      </c>
      <c r="X676" s="1">
        <v>63</v>
      </c>
      <c r="Y676" s="6">
        <v>0.36507936507936506</v>
      </c>
      <c r="Z676" s="1">
        <v>14</v>
      </c>
      <c r="AA676" s="1">
        <v>62</v>
      </c>
      <c r="AB676" s="6">
        <v>0.22580645161290322</v>
      </c>
      <c r="AC676" s="1">
        <v>22</v>
      </c>
      <c r="AD676" s="1">
        <v>50</v>
      </c>
      <c r="AE676" s="6">
        <v>0.44</v>
      </c>
      <c r="AF676" s="1">
        <v>24</v>
      </c>
      <c r="AG676" s="1">
        <v>51</v>
      </c>
      <c r="AH676" s="6">
        <v>0.47058823529411764</v>
      </c>
      <c r="AI676" s="1">
        <v>16</v>
      </c>
      <c r="AJ676" s="1">
        <v>50</v>
      </c>
      <c r="AK676" s="6">
        <v>0.32</v>
      </c>
      <c r="BD676" s="1">
        <v>104</v>
      </c>
      <c r="BE676" s="1">
        <v>264</v>
      </c>
      <c r="BF676" s="6">
        <v>0.39393939393939392</v>
      </c>
      <c r="BG676" s="1">
        <v>100</v>
      </c>
      <c r="BH676" s="1">
        <v>268</v>
      </c>
      <c r="BI676" s="6">
        <v>0.37313432835820898</v>
      </c>
      <c r="BJ676" s="1">
        <v>68</v>
      </c>
      <c r="BK676" s="1">
        <v>263</v>
      </c>
      <c r="BL676" s="6">
        <v>0.2585551330798479</v>
      </c>
    </row>
    <row r="677" spans="1:64" x14ac:dyDescent="0.2">
      <c r="A677" s="2" t="s">
        <v>241</v>
      </c>
      <c r="B677" s="2" t="s">
        <v>242</v>
      </c>
      <c r="C677" s="2" t="s">
        <v>198</v>
      </c>
      <c r="D677" s="2" t="s">
        <v>2037</v>
      </c>
      <c r="E677" s="2" t="str">
        <f t="shared" si="30"/>
        <v>Abraham Lincoln Elementary School</v>
      </c>
      <c r="F677" s="2">
        <f>IFERROR(VLOOKUP(C677,'[1]2017'!$C$2:$N$1876,11,FALSE),"")</f>
        <v>356</v>
      </c>
      <c r="G677" s="2">
        <f>IFERROR(VLOOKUP(C677,'[1]2017'!$C$2:$N$1876,12,FALSE),"")</f>
        <v>398</v>
      </c>
      <c r="H677" s="2">
        <f t="shared" si="31"/>
        <v>0.89447236180904521</v>
      </c>
      <c r="I677" s="6">
        <v>0.25</v>
      </c>
      <c r="J677" s="12">
        <f t="shared" si="32"/>
        <v>1094</v>
      </c>
      <c r="K677" s="1">
        <v>22</v>
      </c>
      <c r="L677" s="1">
        <v>44</v>
      </c>
      <c r="M677" s="6">
        <v>0.5</v>
      </c>
      <c r="N677" s="1">
        <v>20</v>
      </c>
      <c r="O677" s="1">
        <v>44</v>
      </c>
      <c r="P677" s="6">
        <v>0.45454545454545453</v>
      </c>
      <c r="Q677" s="1">
        <v>16</v>
      </c>
      <c r="R677" s="1">
        <v>44</v>
      </c>
      <c r="S677" s="6">
        <v>0.36363636363636365</v>
      </c>
      <c r="T677" s="1">
        <v>11</v>
      </c>
      <c r="U677" s="1">
        <v>41</v>
      </c>
      <c r="V677" s="6">
        <v>0.26829268292682928</v>
      </c>
      <c r="W677" s="1">
        <v>17</v>
      </c>
      <c r="X677" s="1">
        <v>41</v>
      </c>
      <c r="Y677" s="6">
        <v>0.41463414634146339</v>
      </c>
      <c r="Z677" s="1">
        <v>10</v>
      </c>
      <c r="AA677" s="1">
        <v>41</v>
      </c>
      <c r="AB677" s="6">
        <v>0.24390243902439024</v>
      </c>
      <c r="AC677" s="1">
        <v>11</v>
      </c>
      <c r="AD677" s="1">
        <v>41</v>
      </c>
      <c r="AE677" s="6">
        <v>0.26829268292682928</v>
      </c>
      <c r="AF677" s="1">
        <v>11</v>
      </c>
      <c r="AG677" s="1">
        <v>40</v>
      </c>
      <c r="AH677" s="6">
        <v>0.27500000000000002</v>
      </c>
      <c r="AI677" s="1">
        <v>8</v>
      </c>
      <c r="AJ677" s="1">
        <v>40</v>
      </c>
      <c r="AK677" s="6">
        <v>0.2</v>
      </c>
      <c r="BD677" s="1">
        <v>64</v>
      </c>
      <c r="BE677" s="1">
        <v>176</v>
      </c>
      <c r="BF677" s="6">
        <v>0.36363636363636365</v>
      </c>
      <c r="BG677" s="1">
        <v>65</v>
      </c>
      <c r="BH677" s="1">
        <v>177</v>
      </c>
      <c r="BI677" s="6">
        <v>0.3672316384180791</v>
      </c>
      <c r="BJ677" s="1">
        <v>46</v>
      </c>
      <c r="BK677" s="1">
        <v>173</v>
      </c>
      <c r="BL677" s="6">
        <v>0.26589595375722541</v>
      </c>
    </row>
    <row r="678" spans="1:64" x14ac:dyDescent="0.2">
      <c r="A678" s="2" t="s">
        <v>241</v>
      </c>
      <c r="B678" s="2" t="s">
        <v>242</v>
      </c>
      <c r="C678" s="2" t="s">
        <v>2038</v>
      </c>
      <c r="D678" s="2" t="s">
        <v>2039</v>
      </c>
      <c r="E678" s="2" t="str">
        <f t="shared" si="30"/>
        <v>William McKinley Elementary School</v>
      </c>
      <c r="F678" s="2">
        <f>IFERROR(VLOOKUP(C678,'[1]2017'!$C$2:$N$1876,11,FALSE),"")</f>
        <v>535</v>
      </c>
      <c r="G678" s="2">
        <f>IFERROR(VLOOKUP(C678,'[1]2017'!$C$2:$N$1876,12,FALSE),"")</f>
        <v>643</v>
      </c>
      <c r="H678" s="2">
        <f t="shared" si="31"/>
        <v>0.83203732503888028</v>
      </c>
      <c r="I678" s="6">
        <v>0.16</v>
      </c>
      <c r="J678" s="12">
        <f t="shared" si="32"/>
        <v>1169</v>
      </c>
      <c r="K678" s="1">
        <v>18</v>
      </c>
      <c r="L678" s="1">
        <v>72</v>
      </c>
      <c r="M678" s="6">
        <v>0.25</v>
      </c>
      <c r="N678" s="1">
        <v>16</v>
      </c>
      <c r="O678" s="1">
        <v>72</v>
      </c>
      <c r="P678" s="6">
        <v>0.22222222222222221</v>
      </c>
      <c r="Q678" s="1">
        <v>10</v>
      </c>
      <c r="R678" s="1">
        <v>72</v>
      </c>
      <c r="S678" s="6">
        <v>0.1388888888888889</v>
      </c>
      <c r="T678" s="1">
        <v>25</v>
      </c>
      <c r="U678" s="1">
        <v>80</v>
      </c>
      <c r="V678" s="6">
        <v>0.3125</v>
      </c>
      <c r="W678" s="1">
        <v>26</v>
      </c>
      <c r="X678" s="1">
        <v>80</v>
      </c>
      <c r="Y678" s="6">
        <v>0.32500000000000001</v>
      </c>
      <c r="Z678" s="1">
        <v>15</v>
      </c>
      <c r="AA678" s="1">
        <v>80</v>
      </c>
      <c r="AB678" s="6">
        <v>0.1875</v>
      </c>
      <c r="AC678" s="1">
        <v>27</v>
      </c>
      <c r="AD678" s="1">
        <v>56</v>
      </c>
      <c r="AE678" s="6">
        <v>0.48214285714285715</v>
      </c>
      <c r="AF678" s="1">
        <v>10</v>
      </c>
      <c r="AG678" s="1">
        <v>56</v>
      </c>
      <c r="AH678" s="6">
        <v>0.17857142857142858</v>
      </c>
      <c r="AI678" s="1">
        <v>9</v>
      </c>
      <c r="AJ678" s="1">
        <v>56</v>
      </c>
      <c r="AK678" s="6">
        <v>0.16071428571428573</v>
      </c>
      <c r="BD678" s="1">
        <v>127</v>
      </c>
      <c r="BE678" s="1">
        <v>308</v>
      </c>
      <c r="BF678" s="6">
        <v>0.41233766233766234</v>
      </c>
      <c r="BG678" s="1">
        <v>70</v>
      </c>
      <c r="BH678" s="1">
        <v>310</v>
      </c>
      <c r="BI678" s="6">
        <v>0.22580645161290322</v>
      </c>
      <c r="BJ678" s="1">
        <v>50</v>
      </c>
      <c r="BK678" s="1">
        <v>308</v>
      </c>
      <c r="BL678" s="6">
        <v>0.16233766233766234</v>
      </c>
    </row>
    <row r="679" spans="1:64" x14ac:dyDescent="0.2">
      <c r="A679" s="2" t="s">
        <v>241</v>
      </c>
      <c r="B679" s="2" t="s">
        <v>242</v>
      </c>
      <c r="C679" s="2" t="s">
        <v>2040</v>
      </c>
      <c r="D679" s="2" t="s">
        <v>2041</v>
      </c>
      <c r="E679" s="2" t="str">
        <f t="shared" si="30"/>
        <v>George Washington Elementary Sch</v>
      </c>
      <c r="F679" s="2">
        <f>IFERROR(VLOOKUP(C679,'[1]2017'!$C$2:$N$1876,11,FALSE),"")</f>
        <v>557</v>
      </c>
      <c r="G679" s="2">
        <f>IFERROR(VLOOKUP(C679,'[1]2017'!$C$2:$N$1876,12,FALSE),"")</f>
        <v>684</v>
      </c>
      <c r="H679" s="2">
        <f t="shared" si="31"/>
        <v>0.81432748538011701</v>
      </c>
      <c r="I679" s="6">
        <v>0.1875</v>
      </c>
      <c r="J679" s="12">
        <f t="shared" si="32"/>
        <v>1151</v>
      </c>
      <c r="K679" s="1">
        <v>28</v>
      </c>
      <c r="L679" s="1">
        <v>70</v>
      </c>
      <c r="M679" s="6">
        <v>0.4</v>
      </c>
      <c r="N679" s="1">
        <v>11</v>
      </c>
      <c r="O679" s="1">
        <v>71</v>
      </c>
      <c r="P679" s="6">
        <v>0.15492957746478872</v>
      </c>
      <c r="Q679" s="1">
        <v>7</v>
      </c>
      <c r="R679" s="1">
        <v>70</v>
      </c>
      <c r="S679" s="6">
        <v>0.1</v>
      </c>
      <c r="T679" s="1">
        <v>30</v>
      </c>
      <c r="U679" s="1">
        <v>94</v>
      </c>
      <c r="V679" s="6">
        <v>0.31914893617021278</v>
      </c>
      <c r="W679" s="1">
        <v>33</v>
      </c>
      <c r="X679" s="1">
        <v>95</v>
      </c>
      <c r="Y679" s="6">
        <v>0.3473684210526316</v>
      </c>
      <c r="Z679" s="1">
        <v>21</v>
      </c>
      <c r="AA679" s="1">
        <v>93</v>
      </c>
      <c r="AB679" s="6">
        <v>0.22580645161290322</v>
      </c>
      <c r="AC679" s="1">
        <v>35</v>
      </c>
      <c r="AD679" s="1">
        <v>79</v>
      </c>
      <c r="AE679" s="6">
        <v>0.44303797468354428</v>
      </c>
      <c r="AF679" s="1">
        <v>19</v>
      </c>
      <c r="AG679" s="1">
        <v>80</v>
      </c>
      <c r="AH679" s="6">
        <v>0.23749999999999999</v>
      </c>
      <c r="AI679" s="1">
        <v>17</v>
      </c>
      <c r="AJ679" s="1">
        <v>79</v>
      </c>
      <c r="AK679" s="6">
        <v>0.21518987341772153</v>
      </c>
      <c r="BD679" s="1">
        <v>128</v>
      </c>
      <c r="BE679" s="1">
        <v>339</v>
      </c>
      <c r="BF679" s="6">
        <v>0.3775811209439528</v>
      </c>
      <c r="BG679" s="1">
        <v>84</v>
      </c>
      <c r="BH679" s="1">
        <v>344</v>
      </c>
      <c r="BI679" s="6">
        <v>0.2441860465116279</v>
      </c>
      <c r="BJ679" s="1">
        <v>63</v>
      </c>
      <c r="BK679" s="1">
        <v>338</v>
      </c>
      <c r="BL679" s="6">
        <v>0.18639053254437871</v>
      </c>
    </row>
    <row r="680" spans="1:64" hidden="1" x14ac:dyDescent="0.2">
      <c r="A680" s="2" t="s">
        <v>241</v>
      </c>
      <c r="B680" s="2" t="s">
        <v>242</v>
      </c>
      <c r="C680" s="2" t="s">
        <v>2042</v>
      </c>
      <c r="D680" s="2" t="s">
        <v>2043</v>
      </c>
      <c r="E680" s="2" t="str">
        <f t="shared" si="30"/>
        <v>zzzz</v>
      </c>
      <c r="F680" s="2">
        <f>IFERROR(VLOOKUP(C680,'[1]2017'!$C$2:$N$1876,11,FALSE),"")</f>
        <v>535</v>
      </c>
      <c r="G680" s="2">
        <f>IFERROR(VLOOKUP(C680,'[1]2017'!$C$2:$N$1876,12,FALSE),"")</f>
        <v>585</v>
      </c>
      <c r="H680" s="2">
        <f t="shared" si="31"/>
        <v>0.9145299145299145</v>
      </c>
      <c r="J680" s="12">
        <f t="shared" si="32"/>
        <v>1215</v>
      </c>
      <c r="AL680" s="1">
        <v>110</v>
      </c>
      <c r="AM680" s="1">
        <v>262</v>
      </c>
      <c r="AN680" s="6">
        <v>0.41984732824427479</v>
      </c>
      <c r="AO680" s="1">
        <v>93</v>
      </c>
      <c r="AP680" s="1">
        <v>268</v>
      </c>
      <c r="AQ680" s="6">
        <v>0.34701492537313433</v>
      </c>
      <c r="AR680" s="1">
        <v>75</v>
      </c>
      <c r="AS680" s="1">
        <v>261</v>
      </c>
      <c r="AT680" s="6">
        <v>0.28735632183908044</v>
      </c>
      <c r="AU680" s="1">
        <v>91</v>
      </c>
      <c r="AV680" s="1">
        <v>261</v>
      </c>
      <c r="AW680" s="6">
        <v>0.34865900383141762</v>
      </c>
      <c r="AX680" s="1">
        <v>83</v>
      </c>
      <c r="AY680" s="1">
        <v>264</v>
      </c>
      <c r="AZ680" s="6">
        <v>0.31439393939393939</v>
      </c>
      <c r="BA680" s="1">
        <v>62</v>
      </c>
      <c r="BB680" s="1">
        <v>261</v>
      </c>
      <c r="BC680" s="6">
        <v>0.23754789272030652</v>
      </c>
      <c r="BD680" s="1">
        <v>201</v>
      </c>
      <c r="BE680" s="1">
        <v>523</v>
      </c>
      <c r="BF680" s="6">
        <v>0.384321223709369</v>
      </c>
      <c r="BG680" s="1">
        <v>176</v>
      </c>
      <c r="BH680" s="1">
        <v>532</v>
      </c>
      <c r="BI680" s="6">
        <v>0.33082706766917291</v>
      </c>
      <c r="BJ680" s="1">
        <v>137</v>
      </c>
      <c r="BK680" s="1">
        <v>522</v>
      </c>
      <c r="BL680" s="6">
        <v>0.26245210727969348</v>
      </c>
    </row>
    <row r="681" spans="1:64" hidden="1" x14ac:dyDescent="0.2">
      <c r="A681" s="2" t="s">
        <v>243</v>
      </c>
      <c r="B681" s="2" t="s">
        <v>244</v>
      </c>
      <c r="C681" s="2" t="s">
        <v>2044</v>
      </c>
      <c r="D681" s="2" t="s">
        <v>2045</v>
      </c>
      <c r="E681" s="2" t="str">
        <f t="shared" si="30"/>
        <v>zzzz</v>
      </c>
      <c r="F681" s="2">
        <f>IFERROR(VLOOKUP(C681,'[1]2017'!$C$2:$N$1876,11,FALSE),"")</f>
        <v>436</v>
      </c>
      <c r="G681" s="2">
        <f>IFERROR(VLOOKUP(C681,'[1]2017'!$C$2:$N$1876,12,FALSE),"")</f>
        <v>571</v>
      </c>
      <c r="H681" s="2">
        <f t="shared" si="31"/>
        <v>0.76357267950963226</v>
      </c>
      <c r="J681" s="12">
        <f t="shared" si="32"/>
        <v>1215</v>
      </c>
      <c r="AL681" s="1">
        <v>70</v>
      </c>
      <c r="AM681" s="1">
        <v>104</v>
      </c>
      <c r="AN681" s="6">
        <v>0.67307692307692313</v>
      </c>
      <c r="AO681" s="1">
        <v>40</v>
      </c>
      <c r="AP681" s="1">
        <v>103</v>
      </c>
      <c r="AQ681" s="6">
        <v>0.38834951456310679</v>
      </c>
      <c r="AR681" s="1">
        <v>37</v>
      </c>
      <c r="AS681" s="1">
        <v>101</v>
      </c>
      <c r="AT681" s="6">
        <v>0.36633663366336633</v>
      </c>
      <c r="AU681" s="1">
        <v>66</v>
      </c>
      <c r="AV681" s="1">
        <v>88</v>
      </c>
      <c r="AW681" s="6">
        <v>0.75</v>
      </c>
      <c r="AX681" s="1">
        <v>52</v>
      </c>
      <c r="AY681" s="1">
        <v>89</v>
      </c>
      <c r="AZ681" s="6">
        <v>0.5842696629213483</v>
      </c>
      <c r="BA681" s="1">
        <v>47</v>
      </c>
      <c r="BB681" s="1">
        <v>88</v>
      </c>
      <c r="BC681" s="6">
        <v>0.53409090909090906</v>
      </c>
      <c r="BD681" s="1">
        <v>136</v>
      </c>
      <c r="BE681" s="1">
        <v>192</v>
      </c>
      <c r="BF681" s="6">
        <v>0.70833333333333337</v>
      </c>
      <c r="BG681" s="1">
        <v>92</v>
      </c>
      <c r="BH681" s="1">
        <v>192</v>
      </c>
      <c r="BI681" s="6">
        <v>0.47916666666666669</v>
      </c>
      <c r="BJ681" s="1">
        <v>84</v>
      </c>
      <c r="BK681" s="1">
        <v>189</v>
      </c>
      <c r="BL681" s="6">
        <v>0.44444444444444442</v>
      </c>
    </row>
    <row r="682" spans="1:64" x14ac:dyDescent="0.2">
      <c r="A682" s="2" t="s">
        <v>243</v>
      </c>
      <c r="B682" s="2" t="s">
        <v>244</v>
      </c>
      <c r="C682" s="2" t="s">
        <v>2046</v>
      </c>
      <c r="D682" s="2" t="s">
        <v>2047</v>
      </c>
      <c r="E682" s="2" t="str">
        <f t="shared" si="30"/>
        <v>Alexander Hamilton Elementary Sch</v>
      </c>
      <c r="F682" s="2">
        <f>IFERROR(VLOOKUP(C682,'[1]2017'!$C$2:$N$1876,11,FALSE),"")</f>
        <v>181</v>
      </c>
      <c r="G682" s="2">
        <f>IFERROR(VLOOKUP(C682,'[1]2017'!$C$2:$N$1876,12,FALSE),"")</f>
        <v>228</v>
      </c>
      <c r="H682" s="2">
        <f t="shared" si="31"/>
        <v>0.79385964912280704</v>
      </c>
      <c r="I682" s="6">
        <v>0.47368421052631576</v>
      </c>
      <c r="J682" s="12">
        <f t="shared" si="32"/>
        <v>767</v>
      </c>
      <c r="K682" s="1">
        <v>23</v>
      </c>
      <c r="L682" s="1">
        <v>37</v>
      </c>
      <c r="M682" s="6">
        <v>0.6216216216216216</v>
      </c>
      <c r="N682" s="1">
        <v>13</v>
      </c>
      <c r="O682" s="1">
        <v>37</v>
      </c>
      <c r="P682" s="6">
        <v>0.35135135135135137</v>
      </c>
      <c r="Q682" s="1">
        <v>12</v>
      </c>
      <c r="R682" s="1">
        <v>37</v>
      </c>
      <c r="S682" s="6">
        <v>0.32432432432432434</v>
      </c>
      <c r="T682" s="1">
        <v>29</v>
      </c>
      <c r="U682" s="1">
        <v>39</v>
      </c>
      <c r="V682" s="6">
        <v>0.74358974358974361</v>
      </c>
      <c r="W682" s="1">
        <v>30</v>
      </c>
      <c r="X682" s="1">
        <v>39</v>
      </c>
      <c r="Y682" s="6">
        <v>0.76923076923076927</v>
      </c>
      <c r="Z682" s="1">
        <v>27</v>
      </c>
      <c r="AA682" s="1">
        <v>39</v>
      </c>
      <c r="AB682" s="6">
        <v>0.69230769230769229</v>
      </c>
      <c r="AC682" s="1">
        <v>12</v>
      </c>
      <c r="AD682" s="1">
        <v>25</v>
      </c>
      <c r="AE682" s="6">
        <v>0.48</v>
      </c>
      <c r="AF682" s="1">
        <v>11</v>
      </c>
      <c r="AG682" s="1">
        <v>25</v>
      </c>
      <c r="AH682" s="6">
        <v>0.44</v>
      </c>
      <c r="AI682" s="1">
        <v>9</v>
      </c>
      <c r="AJ682" s="1">
        <v>25</v>
      </c>
      <c r="AK682" s="6">
        <v>0.36</v>
      </c>
      <c r="BD682" s="1">
        <v>87</v>
      </c>
      <c r="BE682" s="1">
        <v>139</v>
      </c>
      <c r="BF682" s="6">
        <v>0.62589928057553956</v>
      </c>
      <c r="BG682" s="1">
        <v>72</v>
      </c>
      <c r="BH682" s="1">
        <v>139</v>
      </c>
      <c r="BI682" s="6">
        <v>0.51798561151079137</v>
      </c>
      <c r="BJ682" s="1">
        <v>66</v>
      </c>
      <c r="BK682" s="1">
        <v>139</v>
      </c>
      <c r="BL682" s="6">
        <v>0.47482014388489208</v>
      </c>
    </row>
    <row r="683" spans="1:64" x14ac:dyDescent="0.2">
      <c r="A683" s="2" t="s">
        <v>243</v>
      </c>
      <c r="B683" s="2" t="s">
        <v>244</v>
      </c>
      <c r="C683" s="2" t="s">
        <v>2048</v>
      </c>
      <c r="D683" s="2" t="s">
        <v>2049</v>
      </c>
      <c r="E683" s="2" t="str">
        <f t="shared" si="30"/>
        <v>Virgil I Bailey Elementary School</v>
      </c>
      <c r="F683" s="2">
        <f>IFERROR(VLOOKUP(C683,'[1]2017'!$C$2:$N$1876,11,FALSE),"")</f>
        <v>263</v>
      </c>
      <c r="G683" s="2">
        <f>IFERROR(VLOOKUP(C683,'[1]2017'!$C$2:$N$1876,12,FALSE),"")</f>
        <v>337</v>
      </c>
      <c r="H683" s="2">
        <f t="shared" si="31"/>
        <v>0.78041543026706228</v>
      </c>
      <c r="I683" s="6">
        <v>0.43243243243243246</v>
      </c>
      <c r="J683" s="12">
        <f t="shared" si="32"/>
        <v>844</v>
      </c>
      <c r="K683" s="1">
        <v>29</v>
      </c>
      <c r="L683" s="1">
        <v>42</v>
      </c>
      <c r="M683" s="6">
        <v>0.69047619047619047</v>
      </c>
      <c r="N683" s="1">
        <v>28</v>
      </c>
      <c r="O683" s="1">
        <v>43</v>
      </c>
      <c r="P683" s="6">
        <v>0.65116279069767447</v>
      </c>
      <c r="Q683" s="1">
        <v>22</v>
      </c>
      <c r="R683" s="1">
        <v>42</v>
      </c>
      <c r="S683" s="6">
        <v>0.52380952380952384</v>
      </c>
      <c r="T683" s="1">
        <v>8</v>
      </c>
      <c r="U683" s="1">
        <v>24</v>
      </c>
      <c r="V683" s="6">
        <v>0.33333333333333331</v>
      </c>
      <c r="W683" s="1">
        <v>14</v>
      </c>
      <c r="X683" s="1">
        <v>24</v>
      </c>
      <c r="Y683" s="6">
        <v>0.58333333333333337</v>
      </c>
      <c r="Z683" s="1">
        <v>7</v>
      </c>
      <c r="AA683" s="1">
        <v>23</v>
      </c>
      <c r="AB683" s="6">
        <v>0.30434782608695654</v>
      </c>
      <c r="AC683" s="1">
        <v>23</v>
      </c>
      <c r="AD683" s="1">
        <v>37</v>
      </c>
      <c r="AE683" s="6">
        <v>0.6216216216216216</v>
      </c>
      <c r="AF683" s="1">
        <v>19</v>
      </c>
      <c r="AG683" s="1">
        <v>37</v>
      </c>
      <c r="AH683" s="6">
        <v>0.51351351351351349</v>
      </c>
      <c r="AI683" s="1">
        <v>17</v>
      </c>
      <c r="AJ683" s="1">
        <v>37</v>
      </c>
      <c r="AK683" s="6">
        <v>0.45945945945945948</v>
      </c>
      <c r="BD683" s="1">
        <v>81</v>
      </c>
      <c r="BE683" s="1">
        <v>140</v>
      </c>
      <c r="BF683" s="6">
        <v>0.57857142857142863</v>
      </c>
      <c r="BG683" s="1">
        <v>83</v>
      </c>
      <c r="BH683" s="1">
        <v>141</v>
      </c>
      <c r="BI683" s="6">
        <v>0.58865248226950351</v>
      </c>
      <c r="BJ683" s="1">
        <v>62</v>
      </c>
      <c r="BK683" s="1">
        <v>139</v>
      </c>
      <c r="BL683" s="6">
        <v>0.4460431654676259</v>
      </c>
    </row>
    <row r="684" spans="1:64" x14ac:dyDescent="0.2">
      <c r="A684" s="2" t="s">
        <v>243</v>
      </c>
      <c r="B684" s="2" t="s">
        <v>244</v>
      </c>
      <c r="C684" s="2" t="s">
        <v>2050</v>
      </c>
      <c r="D684" s="2" t="s">
        <v>2051</v>
      </c>
      <c r="E684" s="2" t="str">
        <f t="shared" si="30"/>
        <v>Carl J Polk Elementary School</v>
      </c>
      <c r="F684" s="2">
        <f>IFERROR(VLOOKUP(C684,'[1]2017'!$C$2:$N$1876,11,FALSE),"")</f>
        <v>120</v>
      </c>
      <c r="G684" s="2">
        <f>IFERROR(VLOOKUP(C684,'[1]2017'!$C$2:$N$1876,12,FALSE),"")</f>
        <v>153</v>
      </c>
      <c r="H684" s="2">
        <f t="shared" si="31"/>
        <v>0.78431372549019607</v>
      </c>
      <c r="I684" s="6">
        <v>0.60606060606060608</v>
      </c>
      <c r="J684" s="12">
        <f t="shared" si="32"/>
        <v>456</v>
      </c>
      <c r="K684" s="1">
        <v>17</v>
      </c>
      <c r="L684" s="1">
        <v>25</v>
      </c>
      <c r="M684" s="6">
        <v>0.68</v>
      </c>
      <c r="N684" s="1">
        <v>12</v>
      </c>
      <c r="O684" s="1">
        <v>25</v>
      </c>
      <c r="P684" s="6">
        <v>0.48</v>
      </c>
      <c r="Q684" s="1">
        <v>11</v>
      </c>
      <c r="R684" s="1">
        <v>25</v>
      </c>
      <c r="S684" s="6">
        <v>0.44</v>
      </c>
      <c r="T684" s="1">
        <v>11</v>
      </c>
      <c r="U684" s="1">
        <v>24</v>
      </c>
      <c r="V684" s="6">
        <v>0.45833333333333331</v>
      </c>
      <c r="W684" s="1">
        <v>14</v>
      </c>
      <c r="X684" s="1">
        <v>24</v>
      </c>
      <c r="Y684" s="6">
        <v>0.58333333333333337</v>
      </c>
      <c r="Z684" s="1">
        <v>9</v>
      </c>
      <c r="AA684" s="1">
        <v>24</v>
      </c>
      <c r="AB684" s="6">
        <v>0.375</v>
      </c>
      <c r="AC684" s="1">
        <v>11</v>
      </c>
      <c r="AD684" s="1">
        <v>23</v>
      </c>
      <c r="AE684" s="6">
        <v>0.47826086956521741</v>
      </c>
      <c r="AF684" s="1">
        <v>11</v>
      </c>
      <c r="AG684" s="1">
        <v>23</v>
      </c>
      <c r="AH684" s="6">
        <v>0.47826086956521741</v>
      </c>
      <c r="AI684" s="1">
        <v>7</v>
      </c>
      <c r="AJ684" s="1">
        <v>23</v>
      </c>
      <c r="AK684" s="6">
        <v>0.30434782608695654</v>
      </c>
      <c r="BD684" s="1">
        <v>64</v>
      </c>
      <c r="BE684" s="1">
        <v>105</v>
      </c>
      <c r="BF684" s="6">
        <v>0.60952380952380958</v>
      </c>
      <c r="BG684" s="1">
        <v>59</v>
      </c>
      <c r="BH684" s="1">
        <v>105</v>
      </c>
      <c r="BI684" s="6">
        <v>0.56190476190476191</v>
      </c>
      <c r="BJ684" s="1">
        <v>47</v>
      </c>
      <c r="BK684" s="1">
        <v>105</v>
      </c>
      <c r="BL684" s="6">
        <v>0.44761904761904764</v>
      </c>
    </row>
    <row r="685" spans="1:64" hidden="1" x14ac:dyDescent="0.2">
      <c r="A685" s="2" t="s">
        <v>245</v>
      </c>
      <c r="B685" s="2" t="s">
        <v>246</v>
      </c>
      <c r="C685" s="2" t="s">
        <v>2052</v>
      </c>
      <c r="D685" s="2" t="s">
        <v>2053</v>
      </c>
      <c r="E685" s="2" t="str">
        <f t="shared" si="30"/>
        <v>zzzz</v>
      </c>
      <c r="F685" s="2">
        <f>IFERROR(VLOOKUP(C685,'[1]2017'!$C$2:$N$1876,11,FALSE),"")</f>
        <v>315</v>
      </c>
      <c r="G685" s="2">
        <f>IFERROR(VLOOKUP(C685,'[1]2017'!$C$2:$N$1876,12,FALSE),"")</f>
        <v>493</v>
      </c>
      <c r="H685" s="2">
        <f t="shared" si="31"/>
        <v>0.63894523326572006</v>
      </c>
      <c r="I685" s="6">
        <v>0.8</v>
      </c>
      <c r="J685" s="12">
        <f t="shared" si="32"/>
        <v>110</v>
      </c>
      <c r="K685" s="1">
        <v>35</v>
      </c>
      <c r="L685" s="1">
        <v>49</v>
      </c>
      <c r="M685" s="6">
        <v>0.7142857142857143</v>
      </c>
      <c r="N685" s="1">
        <v>30</v>
      </c>
      <c r="O685" s="1">
        <v>49</v>
      </c>
      <c r="P685" s="6">
        <v>0.61224489795918369</v>
      </c>
      <c r="Q685" s="1">
        <v>25</v>
      </c>
      <c r="R685" s="1">
        <v>49</v>
      </c>
      <c r="S685" s="6">
        <v>0.51020408163265307</v>
      </c>
      <c r="T685" s="1">
        <v>53</v>
      </c>
      <c r="U685" s="1">
        <v>67</v>
      </c>
      <c r="V685" s="6">
        <v>0.79104477611940294</v>
      </c>
      <c r="W685" s="1">
        <v>53</v>
      </c>
      <c r="X685" s="1">
        <v>67</v>
      </c>
      <c r="Y685" s="6">
        <v>0.79104477611940294</v>
      </c>
      <c r="Z685" s="1">
        <v>44</v>
      </c>
      <c r="AA685" s="1">
        <v>67</v>
      </c>
      <c r="AB685" s="6">
        <v>0.65671641791044777</v>
      </c>
      <c r="AC685" s="1">
        <v>22</v>
      </c>
      <c r="AD685" s="1">
        <v>42</v>
      </c>
      <c r="AE685" s="6">
        <v>0.52380952380952384</v>
      </c>
      <c r="AF685" s="1">
        <v>18</v>
      </c>
      <c r="AG685" s="1">
        <v>42</v>
      </c>
      <c r="AH685" s="6">
        <v>0.42857142857142855</v>
      </c>
      <c r="AI685" s="1">
        <v>15</v>
      </c>
      <c r="AJ685" s="1">
        <v>42</v>
      </c>
      <c r="AK685" s="6">
        <v>0.35714285714285715</v>
      </c>
      <c r="AL685" s="1">
        <v>16</v>
      </c>
      <c r="AM685" s="1">
        <v>40</v>
      </c>
      <c r="AN685" s="6">
        <v>0.4</v>
      </c>
      <c r="AO685" s="1">
        <v>12</v>
      </c>
      <c r="AP685" s="1">
        <v>40</v>
      </c>
      <c r="AQ685" s="6">
        <v>0.3</v>
      </c>
      <c r="AR685" s="1">
        <v>9</v>
      </c>
      <c r="AS685" s="1">
        <v>40</v>
      </c>
      <c r="AT685" s="6">
        <v>0.22500000000000001</v>
      </c>
      <c r="AU685" s="1">
        <v>18</v>
      </c>
      <c r="AV685" s="1">
        <v>34</v>
      </c>
      <c r="AW685" s="6">
        <v>0.52941176470588236</v>
      </c>
      <c r="AX685" s="1">
        <v>32</v>
      </c>
      <c r="AY685" s="1">
        <v>34</v>
      </c>
      <c r="AZ685" s="6">
        <v>0.94117647058823528</v>
      </c>
      <c r="BA685" s="1">
        <v>18</v>
      </c>
      <c r="BB685" s="1">
        <v>34</v>
      </c>
      <c r="BC685" s="6">
        <v>0.52941176470588236</v>
      </c>
      <c r="BD685" s="1">
        <v>191</v>
      </c>
      <c r="BE685" s="1">
        <v>282</v>
      </c>
      <c r="BF685" s="6">
        <v>0.67730496453900713</v>
      </c>
      <c r="BG685" s="1">
        <v>186</v>
      </c>
      <c r="BH685" s="1">
        <v>282</v>
      </c>
      <c r="BI685" s="6">
        <v>0.65957446808510634</v>
      </c>
      <c r="BJ685" s="1">
        <v>151</v>
      </c>
      <c r="BK685" s="1">
        <v>282</v>
      </c>
      <c r="BL685" s="6">
        <v>0.53546099290780147</v>
      </c>
    </row>
    <row r="686" spans="1:64" x14ac:dyDescent="0.2">
      <c r="A686" s="2" t="s">
        <v>245</v>
      </c>
      <c r="B686" s="2" t="s">
        <v>246</v>
      </c>
      <c r="C686" s="2" t="s">
        <v>2054</v>
      </c>
      <c r="D686" s="2" t="s">
        <v>2055</v>
      </c>
      <c r="E686" s="2" t="str">
        <f t="shared" si="30"/>
        <v>Beveridge Elementary School</v>
      </c>
      <c r="F686" s="2">
        <f>IFERROR(VLOOKUP(C686,'[1]2017'!$C$2:$N$1876,11,FALSE),"")</f>
        <v>331</v>
      </c>
      <c r="G686" s="2">
        <f>IFERROR(VLOOKUP(C686,'[1]2017'!$C$2:$N$1876,12,FALSE),"")</f>
        <v>400</v>
      </c>
      <c r="H686" s="2">
        <f t="shared" si="31"/>
        <v>0.82750000000000001</v>
      </c>
      <c r="I686" s="6">
        <v>5.1724137931034482E-2</v>
      </c>
      <c r="J686" s="12">
        <f t="shared" si="32"/>
        <v>1207</v>
      </c>
      <c r="K686" s="1">
        <v>2</v>
      </c>
      <c r="L686" s="1">
        <v>44</v>
      </c>
      <c r="M686" s="6">
        <v>4.5454545454545456E-2</v>
      </c>
      <c r="N686" s="1">
        <v>1</v>
      </c>
      <c r="O686" s="1">
        <v>43</v>
      </c>
      <c r="P686" s="6">
        <v>2.3255813953488372E-2</v>
      </c>
      <c r="Q686" s="1">
        <v>0</v>
      </c>
      <c r="R686" s="1">
        <v>43</v>
      </c>
      <c r="S686" s="6">
        <v>0</v>
      </c>
      <c r="T686" s="1">
        <v>4</v>
      </c>
      <c r="U686" s="1">
        <v>53</v>
      </c>
      <c r="V686" s="6">
        <v>7.5471698113207544E-2</v>
      </c>
      <c r="W686" s="1">
        <v>8</v>
      </c>
      <c r="X686" s="1">
        <v>53</v>
      </c>
      <c r="Y686" s="6">
        <v>0.15094339622641509</v>
      </c>
      <c r="Z686" s="1">
        <v>2</v>
      </c>
      <c r="AA686" s="1">
        <v>53</v>
      </c>
      <c r="AB686" s="6">
        <v>3.7735849056603772E-2</v>
      </c>
      <c r="AC686" s="1">
        <v>3</v>
      </c>
      <c r="AD686" s="1">
        <v>47</v>
      </c>
      <c r="AE686" s="6">
        <v>6.3829787234042548E-2</v>
      </c>
      <c r="AF686" s="1">
        <v>0</v>
      </c>
      <c r="AG686" s="1">
        <v>47</v>
      </c>
      <c r="AH686" s="6">
        <v>0</v>
      </c>
      <c r="AI686" s="1">
        <v>0</v>
      </c>
      <c r="AJ686" s="1">
        <v>47</v>
      </c>
      <c r="AK686" s="6">
        <v>0</v>
      </c>
      <c r="BD686" s="1">
        <v>20</v>
      </c>
      <c r="BE686" s="1">
        <v>202</v>
      </c>
      <c r="BF686" s="6">
        <v>9.9009900990099015E-2</v>
      </c>
      <c r="BG686" s="1">
        <v>13</v>
      </c>
      <c r="BH686" s="1">
        <v>201</v>
      </c>
      <c r="BI686" s="6">
        <v>6.4676616915422883E-2</v>
      </c>
      <c r="BJ686" s="1">
        <v>5</v>
      </c>
      <c r="BK686" s="1">
        <v>201</v>
      </c>
      <c r="BL686" s="6">
        <v>2.4875621890547265E-2</v>
      </c>
    </row>
    <row r="687" spans="1:64" hidden="1" x14ac:dyDescent="0.2">
      <c r="A687" s="2" t="s">
        <v>245</v>
      </c>
      <c r="B687" s="2" t="s">
        <v>246</v>
      </c>
      <c r="C687" s="2" t="s">
        <v>2056</v>
      </c>
      <c r="D687" s="2" t="s">
        <v>2057</v>
      </c>
      <c r="E687" s="2" t="str">
        <f t="shared" si="30"/>
        <v>zzzz</v>
      </c>
      <c r="F687" s="2">
        <f>IFERROR(VLOOKUP(C687,'[1]2017'!$C$2:$N$1876,11,FALSE),"")</f>
        <v>116</v>
      </c>
      <c r="G687" s="2">
        <f>IFERROR(VLOOKUP(C687,'[1]2017'!$C$2:$N$1876,12,FALSE),"")</f>
        <v>143</v>
      </c>
      <c r="H687" s="2">
        <f t="shared" si="31"/>
        <v>0.81118881118881114</v>
      </c>
      <c r="I687" s="6">
        <v>0.17647058823529413</v>
      </c>
      <c r="J687" s="12">
        <f t="shared" si="32"/>
        <v>1158</v>
      </c>
      <c r="K687" s="1">
        <v>5</v>
      </c>
      <c r="L687" s="1">
        <v>23</v>
      </c>
      <c r="M687" s="6">
        <v>0.21739130434782608</v>
      </c>
      <c r="N687" s="1">
        <v>2</v>
      </c>
      <c r="O687" s="1">
        <v>24</v>
      </c>
      <c r="P687" s="6">
        <v>8.3333333333333329E-2</v>
      </c>
      <c r="Q687" s="1">
        <v>1</v>
      </c>
      <c r="R687" s="1">
        <v>23</v>
      </c>
      <c r="S687" s="6">
        <v>4.3478260869565216E-2</v>
      </c>
      <c r="T687" s="1">
        <v>4</v>
      </c>
      <c r="U687" s="1">
        <v>24</v>
      </c>
      <c r="V687" s="6">
        <v>0.16666666666666666</v>
      </c>
      <c r="W687" s="1">
        <v>2</v>
      </c>
      <c r="X687" s="1">
        <v>25</v>
      </c>
      <c r="Y687" s="6">
        <v>0.08</v>
      </c>
      <c r="Z687" s="1">
        <v>2</v>
      </c>
      <c r="AA687" s="1">
        <v>24</v>
      </c>
      <c r="AB687" s="6">
        <v>8.3333333333333329E-2</v>
      </c>
      <c r="AC687" s="1">
        <v>1</v>
      </c>
      <c r="AD687" s="1">
        <v>18</v>
      </c>
      <c r="AE687" s="6">
        <v>5.5555555555555552E-2</v>
      </c>
      <c r="AF687" s="1">
        <v>0</v>
      </c>
      <c r="AG687" s="1">
        <v>18</v>
      </c>
      <c r="AH687" s="6">
        <v>0</v>
      </c>
      <c r="AI687" s="1">
        <v>0</v>
      </c>
      <c r="AJ687" s="1">
        <v>18</v>
      </c>
      <c r="AK687" s="6">
        <v>0</v>
      </c>
      <c r="AL687" s="1" t="s">
        <v>734</v>
      </c>
      <c r="AM687" s="1" t="s">
        <v>734</v>
      </c>
      <c r="AN687" s="6" t="s">
        <v>734</v>
      </c>
      <c r="AO687" s="1" t="s">
        <v>734</v>
      </c>
      <c r="AP687" s="1" t="s">
        <v>734</v>
      </c>
      <c r="AQ687" s="6" t="s">
        <v>734</v>
      </c>
      <c r="AR687" s="1" t="s">
        <v>734</v>
      </c>
      <c r="AS687" s="1" t="s">
        <v>734</v>
      </c>
      <c r="AT687" s="6" t="s">
        <v>734</v>
      </c>
      <c r="AU687" s="1">
        <v>0</v>
      </c>
      <c r="AV687" s="1">
        <v>10</v>
      </c>
      <c r="AW687" s="6">
        <v>0</v>
      </c>
      <c r="AX687" s="1">
        <v>0</v>
      </c>
      <c r="AY687" s="1">
        <v>11</v>
      </c>
      <c r="AZ687" s="6">
        <v>0</v>
      </c>
      <c r="BA687" s="1">
        <v>0</v>
      </c>
      <c r="BB687" s="1">
        <v>10</v>
      </c>
      <c r="BC687" s="6">
        <v>0</v>
      </c>
      <c r="BD687" s="1">
        <v>14</v>
      </c>
      <c r="BE687" s="1">
        <v>96</v>
      </c>
      <c r="BF687" s="6">
        <v>0.14583333333333334</v>
      </c>
      <c r="BG687" s="1">
        <v>9</v>
      </c>
      <c r="BH687" s="1">
        <v>103</v>
      </c>
      <c r="BI687" s="6">
        <v>8.7378640776699032E-2</v>
      </c>
      <c r="BJ687" s="1">
        <v>6</v>
      </c>
      <c r="BK687" s="1">
        <v>96</v>
      </c>
      <c r="BL687" s="6">
        <v>6.25E-2</v>
      </c>
    </row>
    <row r="688" spans="1:64" hidden="1" x14ac:dyDescent="0.2">
      <c r="A688" s="2" t="s">
        <v>245</v>
      </c>
      <c r="B688" s="2" t="s">
        <v>246</v>
      </c>
      <c r="C688" s="2" t="s">
        <v>2058</v>
      </c>
      <c r="D688" s="2" t="s">
        <v>2059</v>
      </c>
      <c r="E688" s="2" t="str">
        <f t="shared" si="30"/>
        <v>zzzz</v>
      </c>
      <c r="F688" s="2">
        <f>IFERROR(VLOOKUP(C688,'[1]2017'!$C$2:$N$1876,11,FALSE),"")</f>
        <v>373</v>
      </c>
      <c r="G688" s="2">
        <f>IFERROR(VLOOKUP(C688,'[1]2017'!$C$2:$N$1876,12,FALSE),"")</f>
        <v>439</v>
      </c>
      <c r="H688" s="2">
        <f t="shared" si="31"/>
        <v>0.84965831435079731</v>
      </c>
      <c r="I688" s="6">
        <v>0.52307692307692311</v>
      </c>
      <c r="J688" s="12">
        <f t="shared" si="32"/>
        <v>652</v>
      </c>
      <c r="K688" s="1">
        <v>30</v>
      </c>
      <c r="L688" s="1">
        <v>54</v>
      </c>
      <c r="M688" s="6">
        <v>0.55555555555555558</v>
      </c>
      <c r="N688" s="1">
        <v>33</v>
      </c>
      <c r="O688" s="1">
        <v>54</v>
      </c>
      <c r="P688" s="6">
        <v>0.61111111111111116</v>
      </c>
      <c r="Q688" s="1">
        <v>23</v>
      </c>
      <c r="R688" s="1">
        <v>54</v>
      </c>
      <c r="S688" s="6">
        <v>0.42592592592592593</v>
      </c>
      <c r="T688" s="1">
        <v>20</v>
      </c>
      <c r="U688" s="1">
        <v>44</v>
      </c>
      <c r="V688" s="6">
        <v>0.45454545454545453</v>
      </c>
      <c r="W688" s="1">
        <v>30</v>
      </c>
      <c r="X688" s="1">
        <v>44</v>
      </c>
      <c r="Y688" s="6">
        <v>0.68181818181818177</v>
      </c>
      <c r="Z688" s="1">
        <v>18</v>
      </c>
      <c r="AA688" s="1">
        <v>44</v>
      </c>
      <c r="AB688" s="6">
        <v>0.40909090909090912</v>
      </c>
      <c r="AC688" s="1">
        <v>18</v>
      </c>
      <c r="AD688" s="1">
        <v>36</v>
      </c>
      <c r="AE688" s="6">
        <v>0.5</v>
      </c>
      <c r="AF688" s="1">
        <v>25</v>
      </c>
      <c r="AG688" s="1">
        <v>35</v>
      </c>
      <c r="AH688" s="6">
        <v>0.7142857142857143</v>
      </c>
      <c r="AI688" s="1">
        <v>17</v>
      </c>
      <c r="AJ688" s="1">
        <v>35</v>
      </c>
      <c r="AK688" s="6">
        <v>0.48571428571428571</v>
      </c>
      <c r="AL688" s="1">
        <v>18</v>
      </c>
      <c r="AM688" s="1">
        <v>41</v>
      </c>
      <c r="AN688" s="6">
        <v>0.43902439024390244</v>
      </c>
      <c r="AO688" s="1">
        <v>22</v>
      </c>
      <c r="AP688" s="1">
        <v>42</v>
      </c>
      <c r="AQ688" s="6">
        <v>0.52380952380952384</v>
      </c>
      <c r="AR688" s="1">
        <v>17</v>
      </c>
      <c r="AS688" s="1">
        <v>41</v>
      </c>
      <c r="AT688" s="6">
        <v>0.41463414634146339</v>
      </c>
      <c r="AU688" s="1">
        <v>5</v>
      </c>
      <c r="AV688" s="1">
        <v>32</v>
      </c>
      <c r="AW688" s="6">
        <v>0.15625</v>
      </c>
      <c r="AX688" s="1">
        <v>12</v>
      </c>
      <c r="AY688" s="1">
        <v>32</v>
      </c>
      <c r="AZ688" s="6">
        <v>0.375</v>
      </c>
      <c r="BA688" s="1">
        <v>5</v>
      </c>
      <c r="BB688" s="1">
        <v>31</v>
      </c>
      <c r="BC688" s="6">
        <v>0.16129032258064516</v>
      </c>
      <c r="BD688" s="1">
        <v>133</v>
      </c>
      <c r="BE688" s="1">
        <v>273</v>
      </c>
      <c r="BF688" s="6">
        <v>0.48717948717948717</v>
      </c>
      <c r="BG688" s="1">
        <v>162</v>
      </c>
      <c r="BH688" s="1">
        <v>276</v>
      </c>
      <c r="BI688" s="6">
        <v>0.58695652173913049</v>
      </c>
      <c r="BJ688" s="1">
        <v>114</v>
      </c>
      <c r="BK688" s="1">
        <v>270</v>
      </c>
      <c r="BL688" s="6">
        <v>0.42222222222222222</v>
      </c>
    </row>
    <row r="689" spans="1:64" x14ac:dyDescent="0.2">
      <c r="A689" s="2" t="s">
        <v>245</v>
      </c>
      <c r="B689" s="2" t="s">
        <v>246</v>
      </c>
      <c r="C689" s="2" t="s">
        <v>2060</v>
      </c>
      <c r="D689" s="2" t="s">
        <v>1257</v>
      </c>
      <c r="E689" s="2" t="str">
        <f t="shared" si="30"/>
        <v>Jefferson Elementary School</v>
      </c>
      <c r="F689" s="2">
        <f>IFERROR(VLOOKUP(C689,'[1]2017'!$C$2:$N$1876,11,FALSE),"")</f>
        <v>294</v>
      </c>
      <c r="G689" s="2">
        <f>IFERROR(VLOOKUP(C689,'[1]2017'!$C$2:$N$1876,12,FALSE),"")</f>
        <v>344</v>
      </c>
      <c r="H689" s="2">
        <f t="shared" si="31"/>
        <v>0.85465116279069764</v>
      </c>
      <c r="I689" s="6">
        <v>1.9230769230769232E-2</v>
      </c>
      <c r="J689" s="12">
        <f t="shared" si="32"/>
        <v>1213</v>
      </c>
      <c r="K689" s="1">
        <v>1</v>
      </c>
      <c r="L689" s="1">
        <v>36</v>
      </c>
      <c r="M689" s="6">
        <v>2.7777777777777776E-2</v>
      </c>
      <c r="N689" s="1">
        <v>1</v>
      </c>
      <c r="O689" s="1">
        <v>36</v>
      </c>
      <c r="P689" s="6">
        <v>2.7777777777777776E-2</v>
      </c>
      <c r="Q689" s="1">
        <v>0</v>
      </c>
      <c r="R689" s="1">
        <v>36</v>
      </c>
      <c r="S689" s="6">
        <v>0</v>
      </c>
      <c r="T689" s="1">
        <v>8</v>
      </c>
      <c r="U689" s="1">
        <v>57</v>
      </c>
      <c r="V689" s="6">
        <v>0.14035087719298245</v>
      </c>
      <c r="W689" s="1">
        <v>3</v>
      </c>
      <c r="X689" s="1">
        <v>57</v>
      </c>
      <c r="Y689" s="6">
        <v>5.2631578947368418E-2</v>
      </c>
      <c r="Z689" s="1">
        <v>3</v>
      </c>
      <c r="AA689" s="1">
        <v>57</v>
      </c>
      <c r="AB689" s="6">
        <v>5.2631578947368418E-2</v>
      </c>
      <c r="AC689" s="1">
        <v>5</v>
      </c>
      <c r="AD689" s="1">
        <v>59</v>
      </c>
      <c r="AE689" s="6">
        <v>8.4745762711864403E-2</v>
      </c>
      <c r="AF689" s="1">
        <v>3</v>
      </c>
      <c r="AG689" s="1">
        <v>59</v>
      </c>
      <c r="AH689" s="6">
        <v>5.0847457627118647E-2</v>
      </c>
      <c r="AI689" s="1">
        <v>2</v>
      </c>
      <c r="AJ689" s="1">
        <v>59</v>
      </c>
      <c r="AK689" s="6">
        <v>3.3898305084745763E-2</v>
      </c>
      <c r="BD689" s="1">
        <v>17</v>
      </c>
      <c r="BE689" s="1">
        <v>205</v>
      </c>
      <c r="BF689" s="6">
        <v>8.2926829268292687E-2</v>
      </c>
      <c r="BG689" s="1">
        <v>9</v>
      </c>
      <c r="BH689" s="1">
        <v>209</v>
      </c>
      <c r="BI689" s="6">
        <v>4.3062200956937802E-2</v>
      </c>
      <c r="BJ689" s="1">
        <v>6</v>
      </c>
      <c r="BK689" s="1">
        <v>204</v>
      </c>
      <c r="BL689" s="6">
        <v>2.9411764705882353E-2</v>
      </c>
    </row>
    <row r="690" spans="1:64" hidden="1" x14ac:dyDescent="0.2">
      <c r="A690" s="2" t="s">
        <v>245</v>
      </c>
      <c r="B690" s="2" t="s">
        <v>246</v>
      </c>
      <c r="C690" s="2" t="s">
        <v>2061</v>
      </c>
      <c r="D690" s="2" t="s">
        <v>2062</v>
      </c>
      <c r="E690" s="2" t="str">
        <f t="shared" si="30"/>
        <v>zzzz</v>
      </c>
      <c r="F690" s="2">
        <f>IFERROR(VLOOKUP(C690,'[1]2017'!$C$2:$N$1876,11,FALSE),"")</f>
        <v>364</v>
      </c>
      <c r="G690" s="2">
        <f>IFERROR(VLOOKUP(C690,'[1]2017'!$C$2:$N$1876,12,FALSE),"")</f>
        <v>445</v>
      </c>
      <c r="H690" s="2">
        <f t="shared" si="31"/>
        <v>0.81797752808988766</v>
      </c>
      <c r="I690" s="6">
        <v>0.2558139534883721</v>
      </c>
      <c r="J690" s="12">
        <f t="shared" si="32"/>
        <v>1089</v>
      </c>
      <c r="K690" s="1">
        <v>11</v>
      </c>
      <c r="L690" s="1">
        <v>50</v>
      </c>
      <c r="M690" s="6">
        <v>0.22</v>
      </c>
      <c r="N690" s="1">
        <v>12</v>
      </c>
      <c r="O690" s="1">
        <v>50</v>
      </c>
      <c r="P690" s="6">
        <v>0.24</v>
      </c>
      <c r="Q690" s="1">
        <v>7</v>
      </c>
      <c r="R690" s="1">
        <v>50</v>
      </c>
      <c r="S690" s="6">
        <v>0.14000000000000001</v>
      </c>
      <c r="T690" s="1">
        <v>6</v>
      </c>
      <c r="U690" s="1">
        <v>52</v>
      </c>
      <c r="V690" s="6">
        <v>0.11538461538461539</v>
      </c>
      <c r="W690" s="1">
        <v>6</v>
      </c>
      <c r="X690" s="1">
        <v>54</v>
      </c>
      <c r="Y690" s="6">
        <v>0.1111111111111111</v>
      </c>
      <c r="Z690" s="1">
        <v>3</v>
      </c>
      <c r="AA690" s="1">
        <v>51</v>
      </c>
      <c r="AB690" s="6">
        <v>5.8823529411764705E-2</v>
      </c>
      <c r="AC690" s="1">
        <v>8</v>
      </c>
      <c r="AD690" s="1">
        <v>45</v>
      </c>
      <c r="AE690" s="6">
        <v>0.17777777777777778</v>
      </c>
      <c r="AF690" s="1">
        <v>9</v>
      </c>
      <c r="AG690" s="1">
        <v>45</v>
      </c>
      <c r="AH690" s="6">
        <v>0.2</v>
      </c>
      <c r="AI690" s="1">
        <v>4</v>
      </c>
      <c r="AJ690" s="1">
        <v>45</v>
      </c>
      <c r="AK690" s="6">
        <v>8.8888888888888892E-2</v>
      </c>
      <c r="AL690" s="1">
        <v>16</v>
      </c>
      <c r="AM690" s="1">
        <v>44</v>
      </c>
      <c r="AN690" s="6">
        <v>0.36363636363636365</v>
      </c>
      <c r="AO690" s="1">
        <v>0</v>
      </c>
      <c r="AP690" s="1">
        <v>46</v>
      </c>
      <c r="AQ690" s="6">
        <v>0</v>
      </c>
      <c r="AR690" s="1">
        <v>0</v>
      </c>
      <c r="AS690" s="1">
        <v>44</v>
      </c>
      <c r="AT690" s="6">
        <v>0</v>
      </c>
      <c r="AU690" s="1">
        <v>6</v>
      </c>
      <c r="AV690" s="1">
        <v>40</v>
      </c>
      <c r="AW690" s="6">
        <v>0.15</v>
      </c>
      <c r="AX690" s="1">
        <v>1</v>
      </c>
      <c r="AY690" s="1">
        <v>40</v>
      </c>
      <c r="AZ690" s="6">
        <v>2.5000000000000001E-2</v>
      </c>
      <c r="BA690" s="1">
        <v>1</v>
      </c>
      <c r="BB690" s="1">
        <v>40</v>
      </c>
      <c r="BC690" s="6">
        <v>2.5000000000000001E-2</v>
      </c>
      <c r="BD690" s="1">
        <v>68</v>
      </c>
      <c r="BE690" s="1">
        <v>275</v>
      </c>
      <c r="BF690" s="6">
        <v>0.24727272727272728</v>
      </c>
      <c r="BG690" s="1">
        <v>43</v>
      </c>
      <c r="BH690" s="1">
        <v>286</v>
      </c>
      <c r="BI690" s="6">
        <v>0.15034965034965034</v>
      </c>
      <c r="BJ690" s="1">
        <v>26</v>
      </c>
      <c r="BK690" s="1">
        <v>273</v>
      </c>
      <c r="BL690" s="6">
        <v>9.5238095238095233E-2</v>
      </c>
    </row>
    <row r="691" spans="1:64" hidden="1" x14ac:dyDescent="0.2">
      <c r="A691" s="2" t="s">
        <v>245</v>
      </c>
      <c r="B691" s="2" t="s">
        <v>246</v>
      </c>
      <c r="C691" s="2" t="s">
        <v>2063</v>
      </c>
      <c r="D691" s="2" t="s">
        <v>2064</v>
      </c>
      <c r="E691" s="2" t="str">
        <f t="shared" si="30"/>
        <v>zzzz</v>
      </c>
      <c r="F691" s="2">
        <f>IFERROR(VLOOKUP(C691,'[1]2017'!$C$2:$N$1876,11,FALSE),"")</f>
        <v>301</v>
      </c>
      <c r="G691" s="2">
        <f>IFERROR(VLOOKUP(C691,'[1]2017'!$C$2:$N$1876,12,FALSE),"")</f>
        <v>399</v>
      </c>
      <c r="H691" s="2">
        <f t="shared" si="31"/>
        <v>0.75438596491228072</v>
      </c>
      <c r="I691" s="6">
        <v>9.7222222222222224E-2</v>
      </c>
      <c r="J691" s="12">
        <f t="shared" si="32"/>
        <v>1192</v>
      </c>
      <c r="K691" s="1">
        <v>8</v>
      </c>
      <c r="L691" s="1">
        <v>46</v>
      </c>
      <c r="M691" s="6">
        <v>0.17391304347826086</v>
      </c>
      <c r="N691" s="1">
        <v>1</v>
      </c>
      <c r="O691" s="1">
        <v>46</v>
      </c>
      <c r="P691" s="6">
        <v>2.1739130434782608E-2</v>
      </c>
      <c r="Q691" s="1">
        <v>0</v>
      </c>
      <c r="R691" s="1">
        <v>46</v>
      </c>
      <c r="S691" s="6">
        <v>0</v>
      </c>
      <c r="T691" s="1">
        <v>16</v>
      </c>
      <c r="U691" s="1">
        <v>55</v>
      </c>
      <c r="V691" s="6">
        <v>0.29090909090909089</v>
      </c>
      <c r="W691" s="1">
        <v>24</v>
      </c>
      <c r="X691" s="1">
        <v>55</v>
      </c>
      <c r="Y691" s="6">
        <v>0.43636363636363634</v>
      </c>
      <c r="Z691" s="1">
        <v>13</v>
      </c>
      <c r="AA691" s="1">
        <v>55</v>
      </c>
      <c r="AB691" s="6">
        <v>0.23636363636363636</v>
      </c>
      <c r="AC691" s="1">
        <v>28</v>
      </c>
      <c r="AD691" s="1">
        <v>48</v>
      </c>
      <c r="AE691" s="6">
        <v>0.58333333333333337</v>
      </c>
      <c r="AF691" s="1">
        <v>12</v>
      </c>
      <c r="AG691" s="1">
        <v>49</v>
      </c>
      <c r="AH691" s="6">
        <v>0.24489795918367346</v>
      </c>
      <c r="AI691" s="1">
        <v>10</v>
      </c>
      <c r="AJ691" s="1">
        <v>48</v>
      </c>
      <c r="AK691" s="6">
        <v>0.20833333333333334</v>
      </c>
      <c r="BD691" s="1">
        <v>76</v>
      </c>
      <c r="BE691" s="1">
        <v>222</v>
      </c>
      <c r="BF691" s="6">
        <v>0.34234234234234234</v>
      </c>
      <c r="BG691" s="1">
        <v>44</v>
      </c>
      <c r="BH691" s="1">
        <v>226</v>
      </c>
      <c r="BI691" s="6">
        <v>0.19469026548672566</v>
      </c>
      <c r="BJ691" s="1">
        <v>30</v>
      </c>
      <c r="BK691" s="1">
        <v>221</v>
      </c>
      <c r="BL691" s="6">
        <v>0.13574660633484162</v>
      </c>
    </row>
    <row r="692" spans="1:64" hidden="1" x14ac:dyDescent="0.2">
      <c r="A692" s="2" t="s">
        <v>245</v>
      </c>
      <c r="B692" s="2" t="s">
        <v>246</v>
      </c>
      <c r="C692" s="2" t="s">
        <v>2065</v>
      </c>
      <c r="D692" s="2" t="s">
        <v>2066</v>
      </c>
      <c r="E692" s="2" t="str">
        <f t="shared" si="30"/>
        <v>zzzz</v>
      </c>
      <c r="F692" s="2">
        <f>IFERROR(VLOOKUP(C692,'[1]2017'!$C$2:$N$1876,11,FALSE),"")</f>
        <v>482</v>
      </c>
      <c r="G692" s="2">
        <f>IFERROR(VLOOKUP(C692,'[1]2017'!$C$2:$N$1876,12,FALSE),"")</f>
        <v>596</v>
      </c>
      <c r="H692" s="2">
        <f t="shared" si="31"/>
        <v>0.8087248322147651</v>
      </c>
      <c r="I692" s="6">
        <v>9.1954022988505746E-2</v>
      </c>
      <c r="J692" s="12">
        <f t="shared" si="32"/>
        <v>1195</v>
      </c>
      <c r="K692" s="1">
        <v>19</v>
      </c>
      <c r="L692" s="1">
        <v>73</v>
      </c>
      <c r="M692" s="6">
        <v>0.26027397260273971</v>
      </c>
      <c r="N692" s="1">
        <v>10</v>
      </c>
      <c r="O692" s="1">
        <v>72</v>
      </c>
      <c r="P692" s="6">
        <v>0.1388888888888889</v>
      </c>
      <c r="Q692" s="1">
        <v>8</v>
      </c>
      <c r="R692" s="1">
        <v>72</v>
      </c>
      <c r="S692" s="6">
        <v>0.1111111111111111</v>
      </c>
      <c r="T692" s="1">
        <v>14</v>
      </c>
      <c r="U692" s="1">
        <v>74</v>
      </c>
      <c r="V692" s="6">
        <v>0.1891891891891892</v>
      </c>
      <c r="W692" s="1">
        <v>8</v>
      </c>
      <c r="X692" s="1">
        <v>75</v>
      </c>
      <c r="Y692" s="6">
        <v>0.10666666666666667</v>
      </c>
      <c r="Z692" s="1">
        <v>6</v>
      </c>
      <c r="AA692" s="1">
        <v>74</v>
      </c>
      <c r="AB692" s="6">
        <v>8.1081081081081086E-2</v>
      </c>
      <c r="AC692" s="1">
        <v>16</v>
      </c>
      <c r="AD692" s="1">
        <v>79</v>
      </c>
      <c r="AE692" s="6">
        <v>0.20253164556962025</v>
      </c>
      <c r="AF692" s="1">
        <v>8</v>
      </c>
      <c r="AG692" s="1">
        <v>79</v>
      </c>
      <c r="AH692" s="6">
        <v>0.10126582278481013</v>
      </c>
      <c r="AI692" s="1">
        <v>7</v>
      </c>
      <c r="AJ692" s="1">
        <v>79</v>
      </c>
      <c r="AK692" s="6">
        <v>8.8607594936708861E-2</v>
      </c>
      <c r="BD692" s="1">
        <v>74</v>
      </c>
      <c r="BE692" s="1">
        <v>313</v>
      </c>
      <c r="BF692" s="6">
        <v>0.2364217252396166</v>
      </c>
      <c r="BG692" s="1">
        <v>38</v>
      </c>
      <c r="BH692" s="1">
        <v>313</v>
      </c>
      <c r="BI692" s="6">
        <v>0.12140575079872204</v>
      </c>
      <c r="BJ692" s="1">
        <v>29</v>
      </c>
      <c r="BK692" s="1">
        <v>312</v>
      </c>
      <c r="BL692" s="6">
        <v>9.2948717948717952E-2</v>
      </c>
    </row>
    <row r="693" spans="1:64" hidden="1" x14ac:dyDescent="0.2">
      <c r="A693" s="2" t="s">
        <v>245</v>
      </c>
      <c r="B693" s="2" t="s">
        <v>246</v>
      </c>
      <c r="C693" s="2" t="s">
        <v>2067</v>
      </c>
      <c r="D693" s="2" t="s">
        <v>2068</v>
      </c>
      <c r="E693" s="2" t="str">
        <f t="shared" si="30"/>
        <v>zzzz</v>
      </c>
      <c r="F693" s="2">
        <f>IFERROR(VLOOKUP(C693,'[1]2017'!$C$2:$N$1876,11,FALSE),"")</f>
        <v>338</v>
      </c>
      <c r="G693" s="2">
        <f>IFERROR(VLOOKUP(C693,'[1]2017'!$C$2:$N$1876,12,FALSE),"")</f>
        <v>439</v>
      </c>
      <c r="H693" s="2">
        <f t="shared" si="31"/>
        <v>0.76993166287015946</v>
      </c>
      <c r="J693" s="12">
        <f t="shared" si="32"/>
        <v>1215</v>
      </c>
      <c r="AC693" s="1">
        <v>25</v>
      </c>
      <c r="AD693" s="1">
        <v>32</v>
      </c>
      <c r="AE693" s="6">
        <v>0.78125</v>
      </c>
      <c r="AF693" s="1">
        <v>7</v>
      </c>
      <c r="AG693" s="1">
        <v>32</v>
      </c>
      <c r="AH693" s="6">
        <v>0.21875</v>
      </c>
      <c r="AI693" s="1">
        <v>6</v>
      </c>
      <c r="AJ693" s="1">
        <v>32</v>
      </c>
      <c r="AK693" s="6">
        <v>0.1875</v>
      </c>
      <c r="AL693" s="1">
        <v>11</v>
      </c>
      <c r="AM693" s="1">
        <v>20</v>
      </c>
      <c r="AN693" s="6">
        <v>0.55000000000000004</v>
      </c>
      <c r="AO693" s="1">
        <v>0</v>
      </c>
      <c r="AP693" s="1">
        <v>20</v>
      </c>
      <c r="AQ693" s="6">
        <v>0</v>
      </c>
      <c r="AR693" s="1">
        <v>0</v>
      </c>
      <c r="AS693" s="1">
        <v>20</v>
      </c>
      <c r="AT693" s="6">
        <v>0</v>
      </c>
      <c r="AU693" s="1">
        <v>25</v>
      </c>
      <c r="AV693" s="1">
        <v>46</v>
      </c>
      <c r="AW693" s="6">
        <v>0.54347826086956519</v>
      </c>
      <c r="AX693" s="1">
        <v>4</v>
      </c>
      <c r="AY693" s="1">
        <v>46</v>
      </c>
      <c r="AZ693" s="6">
        <v>8.6956521739130432E-2</v>
      </c>
      <c r="BA693" s="1">
        <v>4</v>
      </c>
      <c r="BB693" s="1">
        <v>46</v>
      </c>
      <c r="BC693" s="6">
        <v>8.6956521739130432E-2</v>
      </c>
      <c r="BD693" s="1">
        <v>61</v>
      </c>
      <c r="BE693" s="1">
        <v>98</v>
      </c>
      <c r="BF693" s="6">
        <v>0.62244897959183676</v>
      </c>
      <c r="BG693" s="1">
        <v>11</v>
      </c>
      <c r="BH693" s="1">
        <v>98</v>
      </c>
      <c r="BI693" s="6">
        <v>0.11224489795918367</v>
      </c>
      <c r="BJ693" s="1">
        <v>10</v>
      </c>
      <c r="BK693" s="1">
        <v>98</v>
      </c>
      <c r="BL693" s="6">
        <v>0.10204081632653061</v>
      </c>
    </row>
    <row r="694" spans="1:64" hidden="1" x14ac:dyDescent="0.2">
      <c r="A694" s="2" t="s">
        <v>245</v>
      </c>
      <c r="B694" s="2" t="s">
        <v>246</v>
      </c>
      <c r="C694" s="2" t="s">
        <v>2069</v>
      </c>
      <c r="D694" s="2" t="s">
        <v>2070</v>
      </c>
      <c r="E694" s="2" t="str">
        <f t="shared" si="30"/>
        <v>zzzz</v>
      </c>
      <c r="F694" s="2">
        <f>IFERROR(VLOOKUP(C694,'[1]2017'!$C$2:$N$1876,11,FALSE),"")</f>
        <v>595</v>
      </c>
      <c r="G694" s="2">
        <f>IFERROR(VLOOKUP(C694,'[1]2017'!$C$2:$N$1876,12,FALSE),"")</f>
        <v>678</v>
      </c>
      <c r="H694" s="2">
        <f t="shared" si="31"/>
        <v>0.8775811209439528</v>
      </c>
      <c r="I694" s="6">
        <v>1.7543859649122806E-2</v>
      </c>
      <c r="J694" s="12">
        <f t="shared" si="32"/>
        <v>1214</v>
      </c>
      <c r="K694" s="1">
        <v>13</v>
      </c>
      <c r="L694" s="1">
        <v>69</v>
      </c>
      <c r="M694" s="6">
        <v>0.18840579710144928</v>
      </c>
      <c r="N694" s="1">
        <v>9</v>
      </c>
      <c r="O694" s="1">
        <v>70</v>
      </c>
      <c r="P694" s="6">
        <v>0.12857142857142856</v>
      </c>
      <c r="Q694" s="1">
        <v>8</v>
      </c>
      <c r="R694" s="1">
        <v>69</v>
      </c>
      <c r="S694" s="6">
        <v>0.11594202898550725</v>
      </c>
      <c r="T694" s="1">
        <v>16</v>
      </c>
      <c r="U694" s="1">
        <v>62</v>
      </c>
      <c r="V694" s="6">
        <v>0.25806451612903225</v>
      </c>
      <c r="W694" s="1">
        <v>22</v>
      </c>
      <c r="X694" s="1">
        <v>63</v>
      </c>
      <c r="Y694" s="6">
        <v>0.34920634920634919</v>
      </c>
      <c r="Z694" s="1">
        <v>12</v>
      </c>
      <c r="AA694" s="1">
        <v>62</v>
      </c>
      <c r="AB694" s="6">
        <v>0.19354838709677419</v>
      </c>
      <c r="AC694" s="1">
        <v>9</v>
      </c>
      <c r="AD694" s="1">
        <v>57</v>
      </c>
      <c r="AE694" s="6">
        <v>0.15789473684210525</v>
      </c>
      <c r="AF694" s="1">
        <v>4</v>
      </c>
      <c r="AG694" s="1">
        <v>59</v>
      </c>
      <c r="AH694" s="6">
        <v>6.7796610169491525E-2</v>
      </c>
      <c r="AI694" s="1">
        <v>1</v>
      </c>
      <c r="AJ694" s="1">
        <v>57</v>
      </c>
      <c r="AK694" s="6">
        <v>1.7543859649122806E-2</v>
      </c>
      <c r="AL694" s="1">
        <v>10</v>
      </c>
      <c r="AM694" s="1">
        <v>93</v>
      </c>
      <c r="AN694" s="6">
        <v>0.10752688172043011</v>
      </c>
      <c r="AO694" s="1">
        <v>2</v>
      </c>
      <c r="AP694" s="1">
        <v>95</v>
      </c>
      <c r="AQ694" s="6">
        <v>2.1052631578947368E-2</v>
      </c>
      <c r="AR694" s="1">
        <v>1</v>
      </c>
      <c r="AS694" s="1">
        <v>90</v>
      </c>
      <c r="AT694" s="6">
        <v>1.1111111111111112E-2</v>
      </c>
      <c r="AU694" s="1">
        <v>10</v>
      </c>
      <c r="AV694" s="1">
        <v>106</v>
      </c>
      <c r="AW694" s="6">
        <v>9.4339622641509441E-2</v>
      </c>
      <c r="AX694" s="1">
        <v>1</v>
      </c>
      <c r="AY694" s="1">
        <v>109</v>
      </c>
      <c r="AZ694" s="6">
        <v>9.1743119266055051E-3</v>
      </c>
      <c r="BA694" s="1">
        <v>1</v>
      </c>
      <c r="BB694" s="1">
        <v>102</v>
      </c>
      <c r="BC694" s="6">
        <v>9.8039215686274508E-3</v>
      </c>
      <c r="BD694" s="1">
        <v>68</v>
      </c>
      <c r="BE694" s="1">
        <v>445</v>
      </c>
      <c r="BF694" s="6">
        <v>0.15280898876404495</v>
      </c>
      <c r="BG694" s="1">
        <v>39</v>
      </c>
      <c r="BH694" s="1">
        <v>455</v>
      </c>
      <c r="BI694" s="6">
        <v>8.5714285714285715E-2</v>
      </c>
      <c r="BJ694" s="1">
        <v>24</v>
      </c>
      <c r="BK694" s="1">
        <v>437</v>
      </c>
      <c r="BL694" s="6">
        <v>5.4919908466819219E-2</v>
      </c>
    </row>
    <row r="695" spans="1:64" x14ac:dyDescent="0.2">
      <c r="A695" s="2" t="s">
        <v>247</v>
      </c>
      <c r="B695" s="2" t="s">
        <v>248</v>
      </c>
      <c r="C695" s="2" t="s">
        <v>2071</v>
      </c>
      <c r="D695" s="2" t="s">
        <v>2072</v>
      </c>
      <c r="E695" s="2" t="str">
        <f t="shared" si="30"/>
        <v>Beiriger Elementary School</v>
      </c>
      <c r="F695" s="2">
        <f>IFERROR(VLOOKUP(C695,'[1]2017'!$C$2:$N$1876,11,FALSE),"")</f>
        <v>170</v>
      </c>
      <c r="G695" s="2">
        <f>IFERROR(VLOOKUP(C695,'[1]2017'!$C$2:$N$1876,12,FALSE),"")</f>
        <v>479</v>
      </c>
      <c r="H695" s="2">
        <f t="shared" si="31"/>
        <v>0.35490605427974947</v>
      </c>
      <c r="I695" s="6">
        <v>0.74242424242424243</v>
      </c>
      <c r="J695" s="12">
        <f t="shared" si="32"/>
        <v>186</v>
      </c>
      <c r="K695" s="1">
        <v>51</v>
      </c>
      <c r="L695" s="1">
        <v>67</v>
      </c>
      <c r="M695" s="6">
        <v>0.76119402985074625</v>
      </c>
      <c r="N695" s="1">
        <v>47</v>
      </c>
      <c r="O695" s="1">
        <v>67</v>
      </c>
      <c r="P695" s="6">
        <v>0.70149253731343286</v>
      </c>
      <c r="Q695" s="1">
        <v>43</v>
      </c>
      <c r="R695" s="1">
        <v>67</v>
      </c>
      <c r="S695" s="6">
        <v>0.64179104477611937</v>
      </c>
      <c r="T695" s="1">
        <v>45</v>
      </c>
      <c r="U695" s="1">
        <v>57</v>
      </c>
      <c r="V695" s="6">
        <v>0.78947368421052633</v>
      </c>
      <c r="W695" s="1">
        <v>45</v>
      </c>
      <c r="X695" s="1">
        <v>57</v>
      </c>
      <c r="Y695" s="6">
        <v>0.78947368421052633</v>
      </c>
      <c r="Z695" s="1">
        <v>41</v>
      </c>
      <c r="AA695" s="1">
        <v>57</v>
      </c>
      <c r="AB695" s="6">
        <v>0.7192982456140351</v>
      </c>
      <c r="AC695" s="1">
        <v>50</v>
      </c>
      <c r="AD695" s="1">
        <v>63</v>
      </c>
      <c r="AE695" s="6">
        <v>0.79365079365079361</v>
      </c>
      <c r="AF695" s="1">
        <v>50</v>
      </c>
      <c r="AG695" s="1">
        <v>64</v>
      </c>
      <c r="AH695" s="6">
        <v>0.78125</v>
      </c>
      <c r="AI695" s="1">
        <v>46</v>
      </c>
      <c r="AJ695" s="1">
        <v>63</v>
      </c>
      <c r="AK695" s="6">
        <v>0.73015873015873012</v>
      </c>
      <c r="BD695" s="1">
        <v>197</v>
      </c>
      <c r="BE695" s="1">
        <v>253</v>
      </c>
      <c r="BF695" s="6">
        <v>0.77865612648221338</v>
      </c>
      <c r="BG695" s="1">
        <v>198</v>
      </c>
      <c r="BH695" s="1">
        <v>254</v>
      </c>
      <c r="BI695" s="6">
        <v>0.77952755905511806</v>
      </c>
      <c r="BJ695" s="1">
        <v>179</v>
      </c>
      <c r="BK695" s="1">
        <v>253</v>
      </c>
      <c r="BL695" s="6">
        <v>0.70750988142292492</v>
      </c>
    </row>
    <row r="696" spans="1:64" hidden="1" x14ac:dyDescent="0.2">
      <c r="A696" s="2" t="s">
        <v>247</v>
      </c>
      <c r="B696" s="2" t="s">
        <v>248</v>
      </c>
      <c r="C696" s="2" t="s">
        <v>2073</v>
      </c>
      <c r="D696" s="2" t="s">
        <v>2074</v>
      </c>
      <c r="E696" s="2" t="str">
        <f t="shared" si="30"/>
        <v>zzzz</v>
      </c>
      <c r="F696" s="2">
        <f>IFERROR(VLOOKUP(C696,'[1]2017'!$C$2:$N$1876,11,FALSE),"")</f>
        <v>212</v>
      </c>
      <c r="G696" s="2">
        <f>IFERROR(VLOOKUP(C696,'[1]2017'!$C$2:$N$1876,12,FALSE),"")</f>
        <v>405</v>
      </c>
      <c r="H696" s="2">
        <f t="shared" si="31"/>
        <v>0.52345679012345681</v>
      </c>
      <c r="J696" s="12">
        <f t="shared" si="32"/>
        <v>1215</v>
      </c>
      <c r="AL696" s="1">
        <v>117</v>
      </c>
      <c r="AM696" s="1">
        <v>208</v>
      </c>
      <c r="AN696" s="6">
        <v>0.5625</v>
      </c>
      <c r="AO696" s="1">
        <v>104</v>
      </c>
      <c r="AP696" s="1">
        <v>210</v>
      </c>
      <c r="AQ696" s="6">
        <v>0.49523809523809526</v>
      </c>
      <c r="AR696" s="1">
        <v>84</v>
      </c>
      <c r="AS696" s="1">
        <v>208</v>
      </c>
      <c r="AT696" s="6">
        <v>0.40384615384615385</v>
      </c>
      <c r="AU696" s="1">
        <v>99</v>
      </c>
      <c r="AV696" s="1">
        <v>157</v>
      </c>
      <c r="AW696" s="6">
        <v>0.63057324840764328</v>
      </c>
      <c r="AX696" s="1">
        <v>84</v>
      </c>
      <c r="AY696" s="1">
        <v>165</v>
      </c>
      <c r="AZ696" s="6">
        <v>0.50909090909090904</v>
      </c>
      <c r="BA696" s="1">
        <v>71</v>
      </c>
      <c r="BB696" s="1">
        <v>157</v>
      </c>
      <c r="BC696" s="6">
        <v>0.45222929936305734</v>
      </c>
      <c r="BD696" s="1">
        <v>216</v>
      </c>
      <c r="BE696" s="1">
        <v>365</v>
      </c>
      <c r="BF696" s="6">
        <v>0.59178082191780823</v>
      </c>
      <c r="BG696" s="1">
        <v>188</v>
      </c>
      <c r="BH696" s="1">
        <v>375</v>
      </c>
      <c r="BI696" s="6">
        <v>0.5013333333333333</v>
      </c>
      <c r="BJ696" s="1">
        <v>155</v>
      </c>
      <c r="BK696" s="1">
        <v>365</v>
      </c>
      <c r="BL696" s="6">
        <v>0.42465753424657532</v>
      </c>
    </row>
    <row r="697" spans="1:64" x14ac:dyDescent="0.2">
      <c r="A697" s="2" t="s">
        <v>247</v>
      </c>
      <c r="B697" s="2" t="s">
        <v>248</v>
      </c>
      <c r="C697" s="2" t="s">
        <v>2075</v>
      </c>
      <c r="D697" s="2" t="s">
        <v>2076</v>
      </c>
      <c r="E697" s="2" t="str">
        <f t="shared" si="30"/>
        <v>Eldon Ready Elementary School</v>
      </c>
      <c r="F697" s="2">
        <f>IFERROR(VLOOKUP(C697,'[1]2017'!$C$2:$N$1876,11,FALSE),"")</f>
        <v>295</v>
      </c>
      <c r="G697" s="2">
        <f>IFERROR(VLOOKUP(C697,'[1]2017'!$C$2:$N$1876,12,FALSE),"")</f>
        <v>419</v>
      </c>
      <c r="H697" s="2">
        <f t="shared" si="31"/>
        <v>0.70405727923627681</v>
      </c>
      <c r="I697" s="6">
        <v>0.59183673469387754</v>
      </c>
      <c r="J697" s="12">
        <f t="shared" si="32"/>
        <v>493</v>
      </c>
      <c r="K697" s="1">
        <v>30</v>
      </c>
      <c r="L697" s="1">
        <v>57</v>
      </c>
      <c r="M697" s="6">
        <v>0.52631578947368418</v>
      </c>
      <c r="N697" s="1">
        <v>31</v>
      </c>
      <c r="O697" s="1">
        <v>58</v>
      </c>
      <c r="P697" s="6">
        <v>0.53448275862068961</v>
      </c>
      <c r="Q697" s="1">
        <v>23</v>
      </c>
      <c r="R697" s="1">
        <v>57</v>
      </c>
      <c r="S697" s="6">
        <v>0.40350877192982454</v>
      </c>
      <c r="T697" s="1">
        <v>34</v>
      </c>
      <c r="U697" s="1">
        <v>56</v>
      </c>
      <c r="V697" s="6">
        <v>0.6071428571428571</v>
      </c>
      <c r="W697" s="1">
        <v>32</v>
      </c>
      <c r="X697" s="1">
        <v>57</v>
      </c>
      <c r="Y697" s="6">
        <v>0.56140350877192979</v>
      </c>
      <c r="Z697" s="1">
        <v>25</v>
      </c>
      <c r="AA697" s="1">
        <v>56</v>
      </c>
      <c r="AB697" s="6">
        <v>0.44642857142857145</v>
      </c>
      <c r="AC697" s="1">
        <v>35</v>
      </c>
      <c r="AD697" s="1">
        <v>50</v>
      </c>
      <c r="AE697" s="6">
        <v>0.7</v>
      </c>
      <c r="AF697" s="1">
        <v>29</v>
      </c>
      <c r="AG697" s="1">
        <v>49</v>
      </c>
      <c r="AH697" s="6">
        <v>0.59183673469387754</v>
      </c>
      <c r="AI697" s="1">
        <v>28</v>
      </c>
      <c r="AJ697" s="1">
        <v>49</v>
      </c>
      <c r="AK697" s="6">
        <v>0.5714285714285714</v>
      </c>
      <c r="BD697" s="1">
        <v>141</v>
      </c>
      <c r="BE697" s="1">
        <v>214</v>
      </c>
      <c r="BF697" s="6">
        <v>0.65887850467289721</v>
      </c>
      <c r="BG697" s="1">
        <v>123</v>
      </c>
      <c r="BH697" s="1">
        <v>215</v>
      </c>
      <c r="BI697" s="6">
        <v>0.5720930232558139</v>
      </c>
      <c r="BJ697" s="1">
        <v>105</v>
      </c>
      <c r="BK697" s="1">
        <v>211</v>
      </c>
      <c r="BL697" s="6">
        <v>0.49763033175355448</v>
      </c>
    </row>
    <row r="698" spans="1:64" x14ac:dyDescent="0.2">
      <c r="A698" s="2" t="s">
        <v>247</v>
      </c>
      <c r="B698" s="2" t="s">
        <v>248</v>
      </c>
      <c r="C698" s="2" t="s">
        <v>2077</v>
      </c>
      <c r="D698" s="2" t="s">
        <v>2078</v>
      </c>
      <c r="E698" s="2" t="str">
        <f t="shared" si="30"/>
        <v>Elsie Wadsworth Elementary School</v>
      </c>
      <c r="F698" s="2">
        <f>IFERROR(VLOOKUP(C698,'[1]2017'!$C$2:$N$1876,11,FALSE),"")</f>
        <v>204</v>
      </c>
      <c r="G698" s="2">
        <f>IFERROR(VLOOKUP(C698,'[1]2017'!$C$2:$N$1876,12,FALSE),"")</f>
        <v>385</v>
      </c>
      <c r="H698" s="2">
        <f t="shared" si="31"/>
        <v>0.52987012987012982</v>
      </c>
      <c r="I698" s="6">
        <v>0.55223880597014929</v>
      </c>
      <c r="J698" s="12">
        <f t="shared" si="32"/>
        <v>591</v>
      </c>
      <c r="K698" s="1">
        <v>30</v>
      </c>
      <c r="L698" s="1">
        <v>49</v>
      </c>
      <c r="M698" s="6">
        <v>0.61224489795918369</v>
      </c>
      <c r="N698" s="1">
        <v>39</v>
      </c>
      <c r="O698" s="1">
        <v>48</v>
      </c>
      <c r="P698" s="6">
        <v>0.8125</v>
      </c>
      <c r="Q698" s="1">
        <v>28</v>
      </c>
      <c r="R698" s="1">
        <v>48</v>
      </c>
      <c r="S698" s="6">
        <v>0.58333333333333337</v>
      </c>
      <c r="T698" s="1">
        <v>30</v>
      </c>
      <c r="U698" s="1">
        <v>46</v>
      </c>
      <c r="V698" s="6">
        <v>0.65217391304347827</v>
      </c>
      <c r="W698" s="1">
        <v>37</v>
      </c>
      <c r="X698" s="1">
        <v>46</v>
      </c>
      <c r="Y698" s="6">
        <v>0.80434782608695654</v>
      </c>
      <c r="Z698" s="1">
        <v>27</v>
      </c>
      <c r="AA698" s="1">
        <v>45</v>
      </c>
      <c r="AB698" s="6">
        <v>0.6</v>
      </c>
      <c r="AC698" s="1">
        <v>34</v>
      </c>
      <c r="AD698" s="1">
        <v>45</v>
      </c>
      <c r="AE698" s="6">
        <v>0.75555555555555554</v>
      </c>
      <c r="AF698" s="1">
        <v>29</v>
      </c>
      <c r="AG698" s="1">
        <v>45</v>
      </c>
      <c r="AH698" s="6">
        <v>0.64444444444444449</v>
      </c>
      <c r="AI698" s="1">
        <v>28</v>
      </c>
      <c r="AJ698" s="1">
        <v>45</v>
      </c>
      <c r="AK698" s="6">
        <v>0.62222222222222223</v>
      </c>
      <c r="BD698" s="1">
        <v>143</v>
      </c>
      <c r="BE698" s="1">
        <v>208</v>
      </c>
      <c r="BF698" s="6">
        <v>0.6875</v>
      </c>
      <c r="BG698" s="1">
        <v>148</v>
      </c>
      <c r="BH698" s="1">
        <v>207</v>
      </c>
      <c r="BI698" s="6">
        <v>0.71497584541062797</v>
      </c>
      <c r="BJ698" s="1">
        <v>120</v>
      </c>
      <c r="BK698" s="1">
        <v>205</v>
      </c>
      <c r="BL698" s="6">
        <v>0.58536585365853655</v>
      </c>
    </row>
    <row r="699" spans="1:64" hidden="1" x14ac:dyDescent="0.2">
      <c r="A699" s="2" t="s">
        <v>249</v>
      </c>
      <c r="B699" s="2" t="s">
        <v>250</v>
      </c>
      <c r="C699" s="2" t="s">
        <v>2079</v>
      </c>
      <c r="D699" s="2" t="s">
        <v>2080</v>
      </c>
      <c r="E699" s="2" t="str">
        <f t="shared" si="30"/>
        <v>zzzz</v>
      </c>
      <c r="F699" s="2">
        <f>IFERROR(VLOOKUP(C699,'[1]2017'!$C$2:$N$1876,11,FALSE),"")</f>
        <v>1156</v>
      </c>
      <c r="G699" s="2">
        <f>IFERROR(VLOOKUP(C699,'[1]2017'!$C$2:$N$1876,12,FALSE),"")</f>
        <v>1378</v>
      </c>
      <c r="H699" s="2">
        <f t="shared" si="31"/>
        <v>0.83889695210449933</v>
      </c>
      <c r="J699" s="12">
        <f t="shared" si="32"/>
        <v>1215</v>
      </c>
      <c r="AC699" s="1">
        <v>94</v>
      </c>
      <c r="AD699" s="1">
        <v>183</v>
      </c>
      <c r="AE699" s="6">
        <v>0.51366120218579236</v>
      </c>
      <c r="AF699" s="1">
        <v>77</v>
      </c>
      <c r="AG699" s="1">
        <v>184</v>
      </c>
      <c r="AH699" s="6">
        <v>0.41847826086956524</v>
      </c>
      <c r="AI699" s="1">
        <v>64</v>
      </c>
      <c r="AJ699" s="1">
        <v>183</v>
      </c>
      <c r="AK699" s="6">
        <v>0.34972677595628415</v>
      </c>
      <c r="AL699" s="1">
        <v>78</v>
      </c>
      <c r="AM699" s="1">
        <v>193</v>
      </c>
      <c r="AN699" s="6">
        <v>0.40414507772020725</v>
      </c>
      <c r="AO699" s="1">
        <v>41</v>
      </c>
      <c r="AP699" s="1">
        <v>193</v>
      </c>
      <c r="AQ699" s="6">
        <v>0.21243523316062177</v>
      </c>
      <c r="AR699" s="1">
        <v>32</v>
      </c>
      <c r="AS699" s="1">
        <v>190</v>
      </c>
      <c r="AT699" s="6">
        <v>0.16842105263157894</v>
      </c>
      <c r="AU699" s="1">
        <v>100</v>
      </c>
      <c r="AV699" s="1">
        <v>207</v>
      </c>
      <c r="AW699" s="6">
        <v>0.48309178743961351</v>
      </c>
      <c r="AX699" s="1">
        <v>68</v>
      </c>
      <c r="AY699" s="1">
        <v>212</v>
      </c>
      <c r="AZ699" s="6">
        <v>0.32075471698113206</v>
      </c>
      <c r="BA699" s="1">
        <v>58</v>
      </c>
      <c r="BB699" s="1">
        <v>207</v>
      </c>
      <c r="BC699" s="6">
        <v>0.28019323671497587</v>
      </c>
      <c r="BD699" s="1">
        <v>272</v>
      </c>
      <c r="BE699" s="1">
        <v>583</v>
      </c>
      <c r="BF699" s="6">
        <v>0.46655231560891941</v>
      </c>
      <c r="BG699" s="1">
        <v>186</v>
      </c>
      <c r="BH699" s="1">
        <v>589</v>
      </c>
      <c r="BI699" s="6">
        <v>0.31578947368421051</v>
      </c>
      <c r="BJ699" s="1">
        <v>154</v>
      </c>
      <c r="BK699" s="1">
        <v>580</v>
      </c>
      <c r="BL699" s="6">
        <v>0.26551724137931032</v>
      </c>
    </row>
    <row r="700" spans="1:64" hidden="1" x14ac:dyDescent="0.2">
      <c r="A700" s="2" t="s">
        <v>249</v>
      </c>
      <c r="B700" s="2" t="s">
        <v>250</v>
      </c>
      <c r="C700" s="2" t="s">
        <v>2081</v>
      </c>
      <c r="D700" s="2" t="s">
        <v>2082</v>
      </c>
      <c r="E700" s="2" t="str">
        <f t="shared" si="30"/>
        <v>zzzz</v>
      </c>
      <c r="F700" s="2">
        <f>IFERROR(VLOOKUP(C700,'[1]2017'!$C$2:$N$1876,11,FALSE),"")</f>
        <v>1269</v>
      </c>
      <c r="G700" s="2">
        <f>IFERROR(VLOOKUP(C700,'[1]2017'!$C$2:$N$1876,12,FALSE),"")</f>
        <v>1623</v>
      </c>
      <c r="H700" s="2">
        <f t="shared" si="31"/>
        <v>0.78188539741219965</v>
      </c>
      <c r="J700" s="12">
        <f t="shared" si="32"/>
        <v>1215</v>
      </c>
      <c r="AC700" s="1">
        <v>114</v>
      </c>
      <c r="AD700" s="1">
        <v>225</v>
      </c>
      <c r="AE700" s="6">
        <v>0.50666666666666671</v>
      </c>
      <c r="AF700" s="1">
        <v>76</v>
      </c>
      <c r="AG700" s="1">
        <v>227</v>
      </c>
      <c r="AH700" s="6">
        <v>0.33480176211453744</v>
      </c>
      <c r="AI700" s="1">
        <v>59</v>
      </c>
      <c r="AJ700" s="1">
        <v>224</v>
      </c>
      <c r="AK700" s="6">
        <v>0.26339285714285715</v>
      </c>
      <c r="AL700" s="1">
        <v>127</v>
      </c>
      <c r="AM700" s="1">
        <v>233</v>
      </c>
      <c r="AN700" s="6">
        <v>0.54506437768240346</v>
      </c>
      <c r="AO700" s="1">
        <v>75</v>
      </c>
      <c r="AP700" s="1">
        <v>234</v>
      </c>
      <c r="AQ700" s="6">
        <v>0.32051282051282054</v>
      </c>
      <c r="AR700" s="1">
        <v>63</v>
      </c>
      <c r="AS700" s="1">
        <v>233</v>
      </c>
      <c r="AT700" s="6">
        <v>0.27038626609442062</v>
      </c>
      <c r="AU700" s="1">
        <v>115</v>
      </c>
      <c r="AV700" s="1">
        <v>227</v>
      </c>
      <c r="AW700" s="6">
        <v>0.50660792951541855</v>
      </c>
      <c r="AX700" s="1">
        <v>92</v>
      </c>
      <c r="AY700" s="1">
        <v>226</v>
      </c>
      <c r="AZ700" s="6">
        <v>0.40707964601769914</v>
      </c>
      <c r="BA700" s="1">
        <v>81</v>
      </c>
      <c r="BB700" s="1">
        <v>226</v>
      </c>
      <c r="BC700" s="6">
        <v>0.3584070796460177</v>
      </c>
      <c r="BD700" s="1">
        <v>356</v>
      </c>
      <c r="BE700" s="1">
        <v>685</v>
      </c>
      <c r="BF700" s="6">
        <v>0.51970802919708026</v>
      </c>
      <c r="BG700" s="1">
        <v>243</v>
      </c>
      <c r="BH700" s="1">
        <v>687</v>
      </c>
      <c r="BI700" s="6">
        <v>0.35371179039301309</v>
      </c>
      <c r="BJ700" s="1">
        <v>203</v>
      </c>
      <c r="BK700" s="1">
        <v>683</v>
      </c>
      <c r="BL700" s="6">
        <v>0.29721815519765737</v>
      </c>
    </row>
    <row r="701" spans="1:64" x14ac:dyDescent="0.2">
      <c r="A701" s="2" t="s">
        <v>249</v>
      </c>
      <c r="B701" s="2" t="s">
        <v>250</v>
      </c>
      <c r="C701" s="2" t="s">
        <v>2083</v>
      </c>
      <c r="D701" s="2" t="s">
        <v>2084</v>
      </c>
      <c r="E701" s="2" t="str">
        <f t="shared" si="30"/>
        <v>Joseph Hess Elementary School</v>
      </c>
      <c r="F701" s="2">
        <f>IFERROR(VLOOKUP(C701,'[1]2017'!$C$2:$N$1876,11,FALSE),"")</f>
        <v>412</v>
      </c>
      <c r="G701" s="2">
        <f>IFERROR(VLOOKUP(C701,'[1]2017'!$C$2:$N$1876,12,FALSE),"")</f>
        <v>650</v>
      </c>
      <c r="H701" s="2">
        <f t="shared" si="31"/>
        <v>0.63384615384615384</v>
      </c>
      <c r="I701" s="6">
        <v>0.43529411764705883</v>
      </c>
      <c r="J701" s="12">
        <f t="shared" si="32"/>
        <v>840</v>
      </c>
      <c r="K701" s="1">
        <v>57</v>
      </c>
      <c r="L701" s="1">
        <v>97</v>
      </c>
      <c r="M701" s="6">
        <v>0.58762886597938147</v>
      </c>
      <c r="N701" s="1">
        <v>54</v>
      </c>
      <c r="O701" s="1">
        <v>97</v>
      </c>
      <c r="P701" s="6">
        <v>0.55670103092783507</v>
      </c>
      <c r="Q701" s="1">
        <v>44</v>
      </c>
      <c r="R701" s="1">
        <v>97</v>
      </c>
      <c r="S701" s="6">
        <v>0.45360824742268041</v>
      </c>
      <c r="T701" s="1">
        <v>49</v>
      </c>
      <c r="U701" s="1">
        <v>99</v>
      </c>
      <c r="V701" s="6">
        <v>0.49494949494949497</v>
      </c>
      <c r="W701" s="1">
        <v>52</v>
      </c>
      <c r="X701" s="1">
        <v>101</v>
      </c>
      <c r="Y701" s="6">
        <v>0.51485148514851486</v>
      </c>
      <c r="Z701" s="1">
        <v>39</v>
      </c>
      <c r="AA701" s="1">
        <v>99</v>
      </c>
      <c r="AB701" s="6">
        <v>0.39393939393939392</v>
      </c>
      <c r="BD701" s="1">
        <v>165</v>
      </c>
      <c r="BE701" s="1">
        <v>281</v>
      </c>
      <c r="BF701" s="6">
        <v>0.58718861209964412</v>
      </c>
      <c r="BG701" s="1">
        <v>145</v>
      </c>
      <c r="BH701" s="1">
        <v>285</v>
      </c>
      <c r="BI701" s="6">
        <v>0.50877192982456143</v>
      </c>
      <c r="BJ701" s="1">
        <v>120</v>
      </c>
      <c r="BK701" s="1">
        <v>281</v>
      </c>
      <c r="BL701" s="6">
        <v>0.42704626334519574</v>
      </c>
    </row>
    <row r="702" spans="1:64" hidden="1" x14ac:dyDescent="0.2">
      <c r="A702" s="2" t="s">
        <v>249</v>
      </c>
      <c r="B702" s="2" t="s">
        <v>250</v>
      </c>
      <c r="C702" s="2" t="s">
        <v>2085</v>
      </c>
      <c r="D702" s="2" t="s">
        <v>2086</v>
      </c>
      <c r="E702" s="2" t="str">
        <f t="shared" si="30"/>
        <v>zzzz</v>
      </c>
      <c r="F702" s="2">
        <f>IFERROR(VLOOKUP(C702,'[1]2017'!$C$2:$N$1876,11,FALSE),"")</f>
        <v>666</v>
      </c>
      <c r="G702" s="2">
        <f>IFERROR(VLOOKUP(C702,'[1]2017'!$C$2:$N$1876,12,FALSE),"")</f>
        <v>730</v>
      </c>
      <c r="H702" s="2">
        <f t="shared" si="31"/>
        <v>0.9123287671232877</v>
      </c>
      <c r="J702" s="12">
        <f t="shared" si="32"/>
        <v>1215</v>
      </c>
      <c r="AC702" s="1">
        <v>87</v>
      </c>
      <c r="AD702" s="1">
        <v>240</v>
      </c>
      <c r="AE702" s="6">
        <v>0.36249999999999999</v>
      </c>
      <c r="AF702" s="1">
        <v>69</v>
      </c>
      <c r="AG702" s="1">
        <v>242</v>
      </c>
      <c r="AH702" s="6">
        <v>0.28512396694214875</v>
      </c>
      <c r="AI702" s="1">
        <v>53</v>
      </c>
      <c r="AJ702" s="1">
        <v>239</v>
      </c>
      <c r="AK702" s="6">
        <v>0.22175732217573221</v>
      </c>
      <c r="AL702" s="1">
        <v>108</v>
      </c>
      <c r="AM702" s="1">
        <v>232</v>
      </c>
      <c r="AN702" s="6">
        <v>0.46551724137931033</v>
      </c>
      <c r="AO702" s="1">
        <v>50</v>
      </c>
      <c r="AP702" s="1">
        <v>234</v>
      </c>
      <c r="AQ702" s="6">
        <v>0.21367521367521367</v>
      </c>
      <c r="AR702" s="1">
        <v>41</v>
      </c>
      <c r="AS702" s="1">
        <v>227</v>
      </c>
      <c r="AT702" s="6">
        <v>0.18061674008810572</v>
      </c>
      <c r="AU702" s="1">
        <v>86</v>
      </c>
      <c r="AV702" s="1">
        <v>226</v>
      </c>
      <c r="AW702" s="6">
        <v>0.38053097345132741</v>
      </c>
      <c r="AX702" s="1">
        <v>83</v>
      </c>
      <c r="AY702" s="1">
        <v>225</v>
      </c>
      <c r="AZ702" s="6">
        <v>0.36888888888888888</v>
      </c>
      <c r="BA702" s="1">
        <v>62</v>
      </c>
      <c r="BB702" s="1">
        <v>225</v>
      </c>
      <c r="BC702" s="6">
        <v>0.27555555555555555</v>
      </c>
      <c r="BD702" s="1">
        <v>281</v>
      </c>
      <c r="BE702" s="1">
        <v>698</v>
      </c>
      <c r="BF702" s="6">
        <v>0.40257879656160456</v>
      </c>
      <c r="BG702" s="1">
        <v>202</v>
      </c>
      <c r="BH702" s="1">
        <v>701</v>
      </c>
      <c r="BI702" s="6">
        <v>0.28815977175463625</v>
      </c>
      <c r="BJ702" s="1">
        <v>156</v>
      </c>
      <c r="BK702" s="1">
        <v>691</v>
      </c>
      <c r="BL702" s="6">
        <v>0.22575976845151954</v>
      </c>
    </row>
    <row r="703" spans="1:64" hidden="1" x14ac:dyDescent="0.2">
      <c r="A703" s="2" t="s">
        <v>249</v>
      </c>
      <c r="B703" s="2" t="s">
        <v>250</v>
      </c>
      <c r="C703" s="2" t="s">
        <v>2087</v>
      </c>
      <c r="D703" s="2" t="s">
        <v>2088</v>
      </c>
      <c r="E703" s="2" t="str">
        <f t="shared" si="30"/>
        <v>zzzz</v>
      </c>
      <c r="F703" s="2">
        <f>IFERROR(VLOOKUP(C703,'[1]2017'!$C$2:$N$1876,11,FALSE),"")</f>
        <v>674</v>
      </c>
      <c r="G703" s="2">
        <f>IFERROR(VLOOKUP(C703,'[1]2017'!$C$2:$N$1876,12,FALSE),"")</f>
        <v>844</v>
      </c>
      <c r="H703" s="2">
        <f t="shared" si="31"/>
        <v>0.79857819905213268</v>
      </c>
      <c r="J703" s="12">
        <f t="shared" si="32"/>
        <v>1215</v>
      </c>
      <c r="T703" s="1" t="s">
        <v>734</v>
      </c>
      <c r="U703" s="1" t="s">
        <v>734</v>
      </c>
      <c r="V703" s="6" t="s">
        <v>734</v>
      </c>
      <c r="W703" s="1" t="s">
        <v>734</v>
      </c>
      <c r="X703" s="1" t="s">
        <v>734</v>
      </c>
      <c r="Y703" s="6" t="s">
        <v>734</v>
      </c>
      <c r="Z703" s="1" t="s">
        <v>734</v>
      </c>
      <c r="AA703" s="1" t="s">
        <v>734</v>
      </c>
      <c r="AB703" s="6" t="s">
        <v>734</v>
      </c>
      <c r="AC703" s="1">
        <v>140</v>
      </c>
      <c r="AD703" s="1">
        <v>257</v>
      </c>
      <c r="AE703" s="6">
        <v>0.54474708171206221</v>
      </c>
      <c r="AF703" s="1">
        <v>94</v>
      </c>
      <c r="AG703" s="1">
        <v>255</v>
      </c>
      <c r="AH703" s="6">
        <v>0.36862745098039218</v>
      </c>
      <c r="AI703" s="1">
        <v>85</v>
      </c>
      <c r="AJ703" s="1">
        <v>255</v>
      </c>
      <c r="AK703" s="6">
        <v>0.33333333333333331</v>
      </c>
      <c r="AL703" s="1">
        <v>136</v>
      </c>
      <c r="AM703" s="1">
        <v>273</v>
      </c>
      <c r="AN703" s="6">
        <v>0.49816849816849818</v>
      </c>
      <c r="AO703" s="1">
        <v>88</v>
      </c>
      <c r="AP703" s="1">
        <v>277</v>
      </c>
      <c r="AQ703" s="6">
        <v>0.3176895306859206</v>
      </c>
      <c r="AR703" s="1">
        <v>74</v>
      </c>
      <c r="AS703" s="1">
        <v>273</v>
      </c>
      <c r="AT703" s="6">
        <v>0.27106227106227104</v>
      </c>
      <c r="AU703" s="1">
        <v>141</v>
      </c>
      <c r="AV703" s="1">
        <v>265</v>
      </c>
      <c r="AW703" s="6">
        <v>0.5320754716981132</v>
      </c>
      <c r="AX703" s="1">
        <v>93</v>
      </c>
      <c r="AY703" s="1">
        <v>268</v>
      </c>
      <c r="AZ703" s="6">
        <v>0.34701492537313433</v>
      </c>
      <c r="BA703" s="1">
        <v>81</v>
      </c>
      <c r="BB703" s="1">
        <v>265</v>
      </c>
      <c r="BC703" s="6">
        <v>0.30566037735849055</v>
      </c>
      <c r="BD703" s="1">
        <v>417</v>
      </c>
      <c r="BE703" s="1">
        <v>796</v>
      </c>
      <c r="BF703" s="6">
        <v>0.52386934673366836</v>
      </c>
      <c r="BG703" s="1">
        <v>275</v>
      </c>
      <c r="BH703" s="1">
        <v>801</v>
      </c>
      <c r="BI703" s="6">
        <v>0.34332084893882647</v>
      </c>
      <c r="BJ703" s="1">
        <v>240</v>
      </c>
      <c r="BK703" s="1">
        <v>794</v>
      </c>
      <c r="BL703" s="6">
        <v>0.30226700251889171</v>
      </c>
    </row>
    <row r="704" spans="1:64" x14ac:dyDescent="0.2">
      <c r="A704" s="2" t="s">
        <v>249</v>
      </c>
      <c r="B704" s="2" t="s">
        <v>250</v>
      </c>
      <c r="C704" s="2" t="s">
        <v>2089</v>
      </c>
      <c r="D704" s="2" t="s">
        <v>996</v>
      </c>
      <c r="E704" s="2" t="str">
        <f t="shared" si="30"/>
        <v>Columbia Elementary School</v>
      </c>
      <c r="F704" s="2">
        <f>IFERROR(VLOOKUP(C704,'[1]2017'!$C$2:$N$1876,11,FALSE),"")</f>
        <v>222</v>
      </c>
      <c r="G704" s="2">
        <f>IFERROR(VLOOKUP(C704,'[1]2017'!$C$2:$N$1876,12,FALSE),"")</f>
        <v>274</v>
      </c>
      <c r="H704" s="2">
        <f t="shared" si="31"/>
        <v>0.81021897810218979</v>
      </c>
      <c r="I704" s="6">
        <v>0.16326530612244897</v>
      </c>
      <c r="J704" s="12">
        <f t="shared" si="32"/>
        <v>1164</v>
      </c>
      <c r="K704" s="1">
        <v>21</v>
      </c>
      <c r="L704" s="1">
        <v>41</v>
      </c>
      <c r="M704" s="6">
        <v>0.51219512195121952</v>
      </c>
      <c r="N704" s="1">
        <v>22</v>
      </c>
      <c r="O704" s="1">
        <v>41</v>
      </c>
      <c r="P704" s="6">
        <v>0.53658536585365857</v>
      </c>
      <c r="Q704" s="1">
        <v>16</v>
      </c>
      <c r="R704" s="1">
        <v>41</v>
      </c>
      <c r="S704" s="6">
        <v>0.3902439024390244</v>
      </c>
      <c r="T704" s="1">
        <v>28</v>
      </c>
      <c r="U704" s="1">
        <v>51</v>
      </c>
      <c r="V704" s="6">
        <v>0.5490196078431373</v>
      </c>
      <c r="W704" s="1">
        <v>31</v>
      </c>
      <c r="X704" s="1">
        <v>53</v>
      </c>
      <c r="Y704" s="6">
        <v>0.58490566037735847</v>
      </c>
      <c r="Z704" s="1">
        <v>27</v>
      </c>
      <c r="AA704" s="1">
        <v>51</v>
      </c>
      <c r="AB704" s="6">
        <v>0.52941176470588236</v>
      </c>
      <c r="BD704" s="1">
        <v>65</v>
      </c>
      <c r="BE704" s="1">
        <v>141</v>
      </c>
      <c r="BF704" s="6">
        <v>0.46099290780141844</v>
      </c>
      <c r="BG704" s="1">
        <v>69</v>
      </c>
      <c r="BH704" s="1">
        <v>146</v>
      </c>
      <c r="BI704" s="6">
        <v>0.4726027397260274</v>
      </c>
      <c r="BJ704" s="1">
        <v>51</v>
      </c>
      <c r="BK704" s="1">
        <v>141</v>
      </c>
      <c r="BL704" s="6">
        <v>0.36170212765957449</v>
      </c>
    </row>
    <row r="705" spans="1:64" x14ac:dyDescent="0.2">
      <c r="A705" s="2" t="s">
        <v>249</v>
      </c>
      <c r="B705" s="2" t="s">
        <v>250</v>
      </c>
      <c r="C705" s="2" t="s">
        <v>2090</v>
      </c>
      <c r="D705" s="2" t="s">
        <v>2091</v>
      </c>
      <c r="E705" s="2" t="str">
        <f t="shared" si="30"/>
        <v>Thomas A Edison Elementary School</v>
      </c>
      <c r="F705" s="2">
        <f>IFERROR(VLOOKUP(C705,'[1]2017'!$C$2:$N$1876,11,FALSE),"")</f>
        <v>485</v>
      </c>
      <c r="G705" s="2">
        <f>IFERROR(VLOOKUP(C705,'[1]2017'!$C$2:$N$1876,12,FALSE),"")</f>
        <v>685</v>
      </c>
      <c r="H705" s="2">
        <f t="shared" si="31"/>
        <v>0.70802919708029199</v>
      </c>
      <c r="I705" s="6">
        <v>0.47368421052631576</v>
      </c>
      <c r="J705" s="12">
        <f t="shared" si="32"/>
        <v>767</v>
      </c>
      <c r="K705" s="1">
        <v>44</v>
      </c>
      <c r="L705" s="1">
        <v>109</v>
      </c>
      <c r="M705" s="6">
        <v>0.40366972477064222</v>
      </c>
      <c r="N705" s="1">
        <v>48</v>
      </c>
      <c r="O705" s="1">
        <v>109</v>
      </c>
      <c r="P705" s="6">
        <v>0.44036697247706424</v>
      </c>
      <c r="Q705" s="1">
        <v>36</v>
      </c>
      <c r="R705" s="1">
        <v>109</v>
      </c>
      <c r="S705" s="6">
        <v>0.33027522935779818</v>
      </c>
      <c r="T705" s="1">
        <v>50</v>
      </c>
      <c r="U705" s="1">
        <v>93</v>
      </c>
      <c r="V705" s="6">
        <v>0.5376344086021505</v>
      </c>
      <c r="W705" s="1">
        <v>60</v>
      </c>
      <c r="X705" s="1">
        <v>94</v>
      </c>
      <c r="Y705" s="6">
        <v>0.63829787234042556</v>
      </c>
      <c r="Z705" s="1">
        <v>43</v>
      </c>
      <c r="AA705" s="1">
        <v>93</v>
      </c>
      <c r="AB705" s="6">
        <v>0.46236559139784944</v>
      </c>
      <c r="BD705" s="1">
        <v>168</v>
      </c>
      <c r="BE705" s="1">
        <v>316</v>
      </c>
      <c r="BF705" s="6">
        <v>0.53164556962025311</v>
      </c>
      <c r="BG705" s="1">
        <v>167</v>
      </c>
      <c r="BH705" s="1">
        <v>317</v>
      </c>
      <c r="BI705" s="6">
        <v>0.52681388012618302</v>
      </c>
      <c r="BJ705" s="1">
        <v>133</v>
      </c>
      <c r="BK705" s="1">
        <v>316</v>
      </c>
      <c r="BL705" s="6">
        <v>0.42088607594936711</v>
      </c>
    </row>
    <row r="706" spans="1:64" x14ac:dyDescent="0.2">
      <c r="A706" s="2" t="s">
        <v>249</v>
      </c>
      <c r="B706" s="2" t="s">
        <v>250</v>
      </c>
      <c r="C706" s="2" t="s">
        <v>2092</v>
      </c>
      <c r="D706" s="2" t="s">
        <v>1894</v>
      </c>
      <c r="E706" s="2" t="str">
        <f t="shared" si="30"/>
        <v>Benjamin Franklin Elementary Sch</v>
      </c>
      <c r="F706" s="2">
        <f>IFERROR(VLOOKUP(C706,'[1]2017'!$C$2:$N$1876,11,FALSE),"")</f>
        <v>181</v>
      </c>
      <c r="G706" s="2">
        <f>IFERROR(VLOOKUP(C706,'[1]2017'!$C$2:$N$1876,12,FALSE),"")</f>
        <v>302</v>
      </c>
      <c r="H706" s="2">
        <f t="shared" si="31"/>
        <v>0.59933774834437081</v>
      </c>
      <c r="I706" s="6">
        <v>0.38</v>
      </c>
      <c r="J706" s="12">
        <f t="shared" si="32"/>
        <v>933</v>
      </c>
      <c r="K706" s="1">
        <v>27</v>
      </c>
      <c r="L706" s="1">
        <v>52</v>
      </c>
      <c r="M706" s="6">
        <v>0.51923076923076927</v>
      </c>
      <c r="N706" s="1">
        <v>26</v>
      </c>
      <c r="O706" s="1">
        <v>52</v>
      </c>
      <c r="P706" s="6">
        <v>0.5</v>
      </c>
      <c r="Q706" s="1">
        <v>25</v>
      </c>
      <c r="R706" s="1">
        <v>52</v>
      </c>
      <c r="S706" s="6">
        <v>0.48076923076923078</v>
      </c>
      <c r="T706" s="1">
        <v>26</v>
      </c>
      <c r="U706" s="1">
        <v>55</v>
      </c>
      <c r="V706" s="6">
        <v>0.47272727272727272</v>
      </c>
      <c r="W706" s="1">
        <v>26</v>
      </c>
      <c r="X706" s="1">
        <v>55</v>
      </c>
      <c r="Y706" s="6">
        <v>0.47272727272727272</v>
      </c>
      <c r="Z706" s="1">
        <v>22</v>
      </c>
      <c r="AA706" s="1">
        <v>55</v>
      </c>
      <c r="AB706" s="6">
        <v>0.4</v>
      </c>
      <c r="BD706" s="1">
        <v>77</v>
      </c>
      <c r="BE706" s="1">
        <v>157</v>
      </c>
      <c r="BF706" s="6">
        <v>0.49044585987261147</v>
      </c>
      <c r="BG706" s="1">
        <v>78</v>
      </c>
      <c r="BH706" s="1">
        <v>157</v>
      </c>
      <c r="BI706" s="6">
        <v>0.49681528662420382</v>
      </c>
      <c r="BJ706" s="1">
        <v>66</v>
      </c>
      <c r="BK706" s="1">
        <v>157</v>
      </c>
      <c r="BL706" s="6">
        <v>0.42038216560509556</v>
      </c>
    </row>
    <row r="707" spans="1:64" x14ac:dyDescent="0.2">
      <c r="A707" s="2" t="s">
        <v>249</v>
      </c>
      <c r="B707" s="2" t="s">
        <v>250</v>
      </c>
      <c r="C707" s="2" t="s">
        <v>2093</v>
      </c>
      <c r="D707" s="2" t="s">
        <v>2094</v>
      </c>
      <c r="E707" s="2" t="str">
        <f t="shared" si="30"/>
        <v>Warren G Harding Elementary School</v>
      </c>
      <c r="F707" s="2">
        <f>IFERROR(VLOOKUP(C707,'[1]2017'!$C$2:$N$1876,11,FALSE),"")</f>
        <v>465</v>
      </c>
      <c r="G707" s="2">
        <f>IFERROR(VLOOKUP(C707,'[1]2017'!$C$2:$N$1876,12,FALSE),"")</f>
        <v>738</v>
      </c>
      <c r="H707" s="2">
        <f t="shared" si="31"/>
        <v>0.63008130081300817</v>
      </c>
      <c r="I707" s="6">
        <v>0.28723404255319152</v>
      </c>
      <c r="J707" s="12">
        <f t="shared" si="32"/>
        <v>1057</v>
      </c>
      <c r="K707" s="1">
        <v>64</v>
      </c>
      <c r="L707" s="1">
        <v>103</v>
      </c>
      <c r="M707" s="6">
        <v>0.62135922330097082</v>
      </c>
      <c r="N707" s="1">
        <v>57</v>
      </c>
      <c r="O707" s="1">
        <v>103</v>
      </c>
      <c r="P707" s="6">
        <v>0.55339805825242716</v>
      </c>
      <c r="Q707" s="1">
        <v>52</v>
      </c>
      <c r="R707" s="1">
        <v>103</v>
      </c>
      <c r="S707" s="6">
        <v>0.50485436893203883</v>
      </c>
      <c r="T707" s="1">
        <v>59</v>
      </c>
      <c r="U707" s="1">
        <v>111</v>
      </c>
      <c r="V707" s="6">
        <v>0.53153153153153154</v>
      </c>
      <c r="W707" s="1">
        <v>61</v>
      </c>
      <c r="X707" s="1">
        <v>106</v>
      </c>
      <c r="Y707" s="6">
        <v>0.57547169811320753</v>
      </c>
      <c r="Z707" s="1">
        <v>45</v>
      </c>
      <c r="AA707" s="1">
        <v>106</v>
      </c>
      <c r="AB707" s="6">
        <v>0.42452830188679247</v>
      </c>
      <c r="BD707" s="1">
        <v>173</v>
      </c>
      <c r="BE707" s="1">
        <v>309</v>
      </c>
      <c r="BF707" s="6">
        <v>0.55987055016181231</v>
      </c>
      <c r="BG707" s="1">
        <v>154</v>
      </c>
      <c r="BH707" s="1">
        <v>303</v>
      </c>
      <c r="BI707" s="6">
        <v>0.5082508250825083</v>
      </c>
      <c r="BJ707" s="1">
        <v>124</v>
      </c>
      <c r="BK707" s="1">
        <v>303</v>
      </c>
      <c r="BL707" s="6">
        <v>0.40924092409240925</v>
      </c>
    </row>
    <row r="708" spans="1:64" x14ac:dyDescent="0.2">
      <c r="A708" s="2" t="s">
        <v>249</v>
      </c>
      <c r="B708" s="2" t="s">
        <v>250</v>
      </c>
      <c r="C708" s="2" t="s">
        <v>224</v>
      </c>
      <c r="D708" s="2" t="s">
        <v>2095</v>
      </c>
      <c r="E708" s="2" t="str">
        <f t="shared" ref="E708:E771" si="33">IFERROR(IF(SEARCH("Elementary",D708,1)&gt;0,D708,"zzz"),"zzzz")</f>
        <v>Washington Irving Elementary Sch</v>
      </c>
      <c r="F708" s="2">
        <f>IFERROR(VLOOKUP(C708,'[1]2017'!$C$2:$N$1876,11,FALSE),"")</f>
        <v>439</v>
      </c>
      <c r="G708" s="2">
        <f>IFERROR(VLOOKUP(C708,'[1]2017'!$C$2:$N$1876,12,FALSE),"")</f>
        <v>583</v>
      </c>
      <c r="H708" s="2">
        <f t="shared" si="31"/>
        <v>0.75300171526586623</v>
      </c>
      <c r="I708" s="6">
        <v>0.34693877551020408</v>
      </c>
      <c r="J708" s="12">
        <f t="shared" si="32"/>
        <v>984</v>
      </c>
      <c r="K708" s="1">
        <v>32</v>
      </c>
      <c r="L708" s="1">
        <v>89</v>
      </c>
      <c r="M708" s="6">
        <v>0.3595505617977528</v>
      </c>
      <c r="N708" s="1">
        <v>32</v>
      </c>
      <c r="O708" s="1">
        <v>89</v>
      </c>
      <c r="P708" s="6">
        <v>0.3595505617977528</v>
      </c>
      <c r="Q708" s="1">
        <v>19</v>
      </c>
      <c r="R708" s="1">
        <v>89</v>
      </c>
      <c r="S708" s="6">
        <v>0.21348314606741572</v>
      </c>
      <c r="T708" s="1">
        <v>28</v>
      </c>
      <c r="U708" s="1">
        <v>84</v>
      </c>
      <c r="V708" s="6">
        <v>0.33333333333333331</v>
      </c>
      <c r="W708" s="1">
        <v>28</v>
      </c>
      <c r="X708" s="1">
        <v>84</v>
      </c>
      <c r="Y708" s="6">
        <v>0.33333333333333331</v>
      </c>
      <c r="Z708" s="1">
        <v>20</v>
      </c>
      <c r="AA708" s="1">
        <v>84</v>
      </c>
      <c r="AB708" s="6">
        <v>0.23809523809523808</v>
      </c>
      <c r="BD708" s="1">
        <v>113</v>
      </c>
      <c r="BE708" s="1">
        <v>274</v>
      </c>
      <c r="BF708" s="6">
        <v>0.41240875912408759</v>
      </c>
      <c r="BG708" s="1">
        <v>100</v>
      </c>
      <c r="BH708" s="1">
        <v>272</v>
      </c>
      <c r="BI708" s="6">
        <v>0.36764705882352944</v>
      </c>
      <c r="BJ708" s="1">
        <v>73</v>
      </c>
      <c r="BK708" s="1">
        <v>271</v>
      </c>
      <c r="BL708" s="6">
        <v>0.26937269372693728</v>
      </c>
    </row>
    <row r="709" spans="1:64" x14ac:dyDescent="0.2">
      <c r="A709" s="2" t="s">
        <v>249</v>
      </c>
      <c r="B709" s="2" t="s">
        <v>250</v>
      </c>
      <c r="C709" s="2" t="s">
        <v>2096</v>
      </c>
      <c r="D709" s="2" t="s">
        <v>1016</v>
      </c>
      <c r="E709" s="2" t="str">
        <f t="shared" si="33"/>
        <v>Thomas Jefferson Elementary School</v>
      </c>
      <c r="F709" s="2">
        <f>IFERROR(VLOOKUP(C709,'[1]2017'!$C$2:$N$1876,11,FALSE),"")</f>
        <v>267</v>
      </c>
      <c r="G709" s="2">
        <f>IFERROR(VLOOKUP(C709,'[1]2017'!$C$2:$N$1876,12,FALSE),"")</f>
        <v>477</v>
      </c>
      <c r="H709" s="2">
        <f t="shared" ref="H709:H772" si="34">IFERROR(F709/G709,"")</f>
        <v>0.55974842767295596</v>
      </c>
      <c r="I709" s="6">
        <v>0.63076923076923075</v>
      </c>
      <c r="J709" s="12">
        <f t="shared" ref="J709:J772" si="35">RANK(I709,$I$4:$I$1705,0)</f>
        <v>409</v>
      </c>
      <c r="K709" s="1">
        <v>35</v>
      </c>
      <c r="L709" s="1">
        <v>71</v>
      </c>
      <c r="M709" s="6">
        <v>0.49295774647887325</v>
      </c>
      <c r="N709" s="1">
        <v>29</v>
      </c>
      <c r="O709" s="1">
        <v>52</v>
      </c>
      <c r="P709" s="6">
        <v>0.55769230769230771</v>
      </c>
      <c r="Q709" s="1">
        <v>19</v>
      </c>
      <c r="R709" s="1">
        <v>51</v>
      </c>
      <c r="S709" s="6">
        <v>0.37254901960784315</v>
      </c>
      <c r="T709" s="1">
        <v>35</v>
      </c>
      <c r="U709" s="1">
        <v>69</v>
      </c>
      <c r="V709" s="6">
        <v>0.50724637681159424</v>
      </c>
      <c r="W709" s="1">
        <v>35</v>
      </c>
      <c r="X709" s="1">
        <v>56</v>
      </c>
      <c r="Y709" s="6">
        <v>0.625</v>
      </c>
      <c r="Z709" s="1">
        <v>22</v>
      </c>
      <c r="AA709" s="1">
        <v>54</v>
      </c>
      <c r="AB709" s="6">
        <v>0.40740740740740738</v>
      </c>
      <c r="BD709" s="1">
        <v>117</v>
      </c>
      <c r="BE709" s="1">
        <v>207</v>
      </c>
      <c r="BF709" s="6">
        <v>0.56521739130434778</v>
      </c>
      <c r="BG709" s="1">
        <v>112</v>
      </c>
      <c r="BH709" s="1">
        <v>174</v>
      </c>
      <c r="BI709" s="6">
        <v>0.64367816091954022</v>
      </c>
      <c r="BJ709" s="1">
        <v>82</v>
      </c>
      <c r="BK709" s="1">
        <v>170</v>
      </c>
      <c r="BL709" s="6">
        <v>0.4823529411764706</v>
      </c>
    </row>
    <row r="710" spans="1:64" x14ac:dyDescent="0.2">
      <c r="A710" s="2" t="s">
        <v>249</v>
      </c>
      <c r="B710" s="2" t="s">
        <v>250</v>
      </c>
      <c r="C710" s="2" t="s">
        <v>2097</v>
      </c>
      <c r="D710" s="2" t="s">
        <v>2098</v>
      </c>
      <c r="E710" s="2" t="str">
        <f t="shared" si="33"/>
        <v>Kenwood Elementary School</v>
      </c>
      <c r="F710" s="2">
        <f>IFERROR(VLOOKUP(C710,'[1]2017'!$C$2:$N$1876,11,FALSE),"")</f>
        <v>174</v>
      </c>
      <c r="G710" s="2">
        <f>IFERROR(VLOOKUP(C710,'[1]2017'!$C$2:$N$1876,12,FALSE),"")</f>
        <v>315</v>
      </c>
      <c r="H710" s="2">
        <f t="shared" si="34"/>
        <v>0.55238095238095242</v>
      </c>
      <c r="I710" s="6">
        <v>0.43181818181818182</v>
      </c>
      <c r="J710" s="12">
        <f t="shared" si="35"/>
        <v>846</v>
      </c>
      <c r="K710" s="1">
        <v>27</v>
      </c>
      <c r="L710" s="1">
        <v>52</v>
      </c>
      <c r="M710" s="6">
        <v>0.51923076923076927</v>
      </c>
      <c r="N710" s="1">
        <v>25</v>
      </c>
      <c r="O710" s="1">
        <v>52</v>
      </c>
      <c r="P710" s="6">
        <v>0.48076923076923078</v>
      </c>
      <c r="Q710" s="1">
        <v>21</v>
      </c>
      <c r="R710" s="1">
        <v>52</v>
      </c>
      <c r="S710" s="6">
        <v>0.40384615384615385</v>
      </c>
      <c r="T710" s="1">
        <v>21</v>
      </c>
      <c r="U710" s="1">
        <v>46</v>
      </c>
      <c r="V710" s="6">
        <v>0.45652173913043476</v>
      </c>
      <c r="W710" s="1">
        <v>23</v>
      </c>
      <c r="X710" s="1">
        <v>46</v>
      </c>
      <c r="Y710" s="6">
        <v>0.5</v>
      </c>
      <c r="Z710" s="1">
        <v>15</v>
      </c>
      <c r="AA710" s="1">
        <v>46</v>
      </c>
      <c r="AB710" s="6">
        <v>0.32608695652173914</v>
      </c>
      <c r="BD710" s="1">
        <v>78</v>
      </c>
      <c r="BE710" s="1">
        <v>142</v>
      </c>
      <c r="BF710" s="6">
        <v>0.54929577464788737</v>
      </c>
      <c r="BG710" s="1">
        <v>68</v>
      </c>
      <c r="BH710" s="1">
        <v>143</v>
      </c>
      <c r="BI710" s="6">
        <v>0.47552447552447552</v>
      </c>
      <c r="BJ710" s="1">
        <v>55</v>
      </c>
      <c r="BK710" s="1">
        <v>142</v>
      </c>
      <c r="BL710" s="6">
        <v>0.38732394366197181</v>
      </c>
    </row>
    <row r="711" spans="1:64" x14ac:dyDescent="0.2">
      <c r="A711" s="2" t="s">
        <v>249</v>
      </c>
      <c r="B711" s="2" t="s">
        <v>250</v>
      </c>
      <c r="C711" s="2" t="s">
        <v>2099</v>
      </c>
      <c r="D711" s="2" t="s">
        <v>2100</v>
      </c>
      <c r="E711" s="2" t="str">
        <f t="shared" si="33"/>
        <v>Lafayette Elementary School</v>
      </c>
      <c r="F711" s="2">
        <f>IFERROR(VLOOKUP(C711,'[1]2017'!$C$2:$N$1876,11,FALSE),"")</f>
        <v>449</v>
      </c>
      <c r="G711" s="2">
        <f>IFERROR(VLOOKUP(C711,'[1]2017'!$C$2:$N$1876,12,FALSE),"")</f>
        <v>504</v>
      </c>
      <c r="H711" s="2">
        <f t="shared" si="34"/>
        <v>0.89087301587301593</v>
      </c>
      <c r="I711" s="6">
        <v>0.31428571428571428</v>
      </c>
      <c r="J711" s="12">
        <f t="shared" si="35"/>
        <v>1023</v>
      </c>
      <c r="K711" s="1">
        <v>29</v>
      </c>
      <c r="L711" s="1">
        <v>66</v>
      </c>
      <c r="M711" s="6">
        <v>0.43939393939393939</v>
      </c>
      <c r="N711" s="1">
        <v>23</v>
      </c>
      <c r="O711" s="1">
        <v>67</v>
      </c>
      <c r="P711" s="6">
        <v>0.34328358208955223</v>
      </c>
      <c r="Q711" s="1">
        <v>20</v>
      </c>
      <c r="R711" s="1">
        <v>66</v>
      </c>
      <c r="S711" s="6">
        <v>0.30303030303030304</v>
      </c>
      <c r="T711" s="1">
        <v>32</v>
      </c>
      <c r="U711" s="1">
        <v>66</v>
      </c>
      <c r="V711" s="6">
        <v>0.48484848484848486</v>
      </c>
      <c r="W711" s="1">
        <v>51</v>
      </c>
      <c r="X711" s="1">
        <v>66</v>
      </c>
      <c r="Y711" s="6">
        <v>0.77272727272727271</v>
      </c>
      <c r="Z711" s="1">
        <v>30</v>
      </c>
      <c r="AA711" s="1">
        <v>66</v>
      </c>
      <c r="AB711" s="6">
        <v>0.45454545454545453</v>
      </c>
      <c r="BD711" s="1">
        <v>98</v>
      </c>
      <c r="BE711" s="1">
        <v>205</v>
      </c>
      <c r="BF711" s="6">
        <v>0.47804878048780486</v>
      </c>
      <c r="BG711" s="1">
        <v>99</v>
      </c>
      <c r="BH711" s="1">
        <v>203</v>
      </c>
      <c r="BI711" s="6">
        <v>0.48768472906403942</v>
      </c>
      <c r="BJ711" s="1">
        <v>72</v>
      </c>
      <c r="BK711" s="1">
        <v>202</v>
      </c>
      <c r="BL711" s="6">
        <v>0.35643564356435642</v>
      </c>
    </row>
    <row r="712" spans="1:64" x14ac:dyDescent="0.2">
      <c r="A712" s="2" t="s">
        <v>249</v>
      </c>
      <c r="B712" s="2" t="s">
        <v>250</v>
      </c>
      <c r="C712" s="2" t="s">
        <v>2101</v>
      </c>
      <c r="D712" s="2" t="s">
        <v>2037</v>
      </c>
      <c r="E712" s="2" t="str">
        <f t="shared" si="33"/>
        <v>Abraham Lincoln Elementary School</v>
      </c>
      <c r="F712" s="2">
        <f>IFERROR(VLOOKUP(C712,'[1]2017'!$C$2:$N$1876,11,FALSE),"")</f>
        <v>456</v>
      </c>
      <c r="G712" s="2">
        <f>IFERROR(VLOOKUP(C712,'[1]2017'!$C$2:$N$1876,12,FALSE),"")</f>
        <v>646</v>
      </c>
      <c r="H712" s="2">
        <f t="shared" si="34"/>
        <v>0.70588235294117652</v>
      </c>
      <c r="I712" s="6">
        <v>0.38947368421052631</v>
      </c>
      <c r="J712" s="12">
        <f t="shared" si="35"/>
        <v>920</v>
      </c>
      <c r="K712" s="1">
        <v>48</v>
      </c>
      <c r="L712" s="1">
        <v>107</v>
      </c>
      <c r="M712" s="6">
        <v>0.44859813084112149</v>
      </c>
      <c r="N712" s="1">
        <v>48</v>
      </c>
      <c r="O712" s="1">
        <v>108</v>
      </c>
      <c r="P712" s="6">
        <v>0.44444444444444442</v>
      </c>
      <c r="Q712" s="1">
        <v>37</v>
      </c>
      <c r="R712" s="1">
        <v>107</v>
      </c>
      <c r="S712" s="6">
        <v>0.34579439252336447</v>
      </c>
      <c r="T712" s="1">
        <v>45</v>
      </c>
      <c r="U712" s="1">
        <v>100</v>
      </c>
      <c r="V712" s="6">
        <v>0.45</v>
      </c>
      <c r="W712" s="1">
        <v>73</v>
      </c>
      <c r="X712" s="1">
        <v>100</v>
      </c>
      <c r="Y712" s="6">
        <v>0.73</v>
      </c>
      <c r="Z712" s="1">
        <v>43</v>
      </c>
      <c r="AA712" s="1">
        <v>100</v>
      </c>
      <c r="AB712" s="6">
        <v>0.43</v>
      </c>
      <c r="BD712" s="1">
        <v>151</v>
      </c>
      <c r="BE712" s="1">
        <v>302</v>
      </c>
      <c r="BF712" s="6">
        <v>0.5</v>
      </c>
      <c r="BG712" s="1">
        <v>162</v>
      </c>
      <c r="BH712" s="1">
        <v>307</v>
      </c>
      <c r="BI712" s="6">
        <v>0.52768729641693812</v>
      </c>
      <c r="BJ712" s="1">
        <v>117</v>
      </c>
      <c r="BK712" s="1">
        <v>302</v>
      </c>
      <c r="BL712" s="6">
        <v>0.38741721854304634</v>
      </c>
    </row>
    <row r="713" spans="1:64" x14ac:dyDescent="0.2">
      <c r="A713" s="2" t="s">
        <v>249</v>
      </c>
      <c r="B713" s="2" t="s">
        <v>250</v>
      </c>
      <c r="C713" s="2" t="s">
        <v>2102</v>
      </c>
      <c r="D713" s="2" t="s">
        <v>2103</v>
      </c>
      <c r="E713" s="2" t="str">
        <f t="shared" si="33"/>
        <v>Maywood Elementary School</v>
      </c>
      <c r="F713" s="2">
        <f>IFERROR(VLOOKUP(C713,'[1]2017'!$C$2:$N$1876,11,FALSE),"")</f>
        <v>333</v>
      </c>
      <c r="G713" s="2">
        <f>IFERROR(VLOOKUP(C713,'[1]2017'!$C$2:$N$1876,12,FALSE),"")</f>
        <v>413</v>
      </c>
      <c r="H713" s="2">
        <f t="shared" si="34"/>
        <v>0.80629539951573848</v>
      </c>
      <c r="I713" s="6">
        <v>0.45454545454545453</v>
      </c>
      <c r="J713" s="12">
        <f t="shared" si="35"/>
        <v>808</v>
      </c>
      <c r="K713" s="1">
        <v>13</v>
      </c>
      <c r="L713" s="1">
        <v>50</v>
      </c>
      <c r="M713" s="6">
        <v>0.26</v>
      </c>
      <c r="N713" s="1">
        <v>18</v>
      </c>
      <c r="O713" s="1">
        <v>50</v>
      </c>
      <c r="P713" s="6">
        <v>0.36</v>
      </c>
      <c r="Q713" s="1">
        <v>9</v>
      </c>
      <c r="R713" s="1">
        <v>50</v>
      </c>
      <c r="S713" s="6">
        <v>0.18</v>
      </c>
      <c r="T713" s="1">
        <v>12</v>
      </c>
      <c r="U713" s="1">
        <v>52</v>
      </c>
      <c r="V713" s="6">
        <v>0.23076923076923078</v>
      </c>
      <c r="W713" s="1">
        <v>15</v>
      </c>
      <c r="X713" s="1">
        <v>52</v>
      </c>
      <c r="Y713" s="6">
        <v>0.28846153846153844</v>
      </c>
      <c r="Z713" s="1">
        <v>8</v>
      </c>
      <c r="AA713" s="1">
        <v>52</v>
      </c>
      <c r="AB713" s="6">
        <v>0.15384615384615385</v>
      </c>
      <c r="BD713" s="1">
        <v>52</v>
      </c>
      <c r="BE713" s="1">
        <v>157</v>
      </c>
      <c r="BF713" s="6">
        <v>0.33121019108280253</v>
      </c>
      <c r="BG713" s="1">
        <v>63</v>
      </c>
      <c r="BH713" s="1">
        <v>157</v>
      </c>
      <c r="BI713" s="6">
        <v>0.40127388535031849</v>
      </c>
      <c r="BJ713" s="1">
        <v>42</v>
      </c>
      <c r="BK713" s="1">
        <v>157</v>
      </c>
      <c r="BL713" s="6">
        <v>0.26751592356687898</v>
      </c>
    </row>
    <row r="714" spans="1:64" x14ac:dyDescent="0.2">
      <c r="A714" s="2" t="s">
        <v>249</v>
      </c>
      <c r="B714" s="2" t="s">
        <v>250</v>
      </c>
      <c r="C714" s="2" t="s">
        <v>2104</v>
      </c>
      <c r="D714" s="2" t="s">
        <v>2105</v>
      </c>
      <c r="E714" s="2" t="str">
        <f t="shared" si="33"/>
        <v>Morton Elementary School</v>
      </c>
      <c r="F714" s="2">
        <f>IFERROR(VLOOKUP(C714,'[1]2017'!$C$2:$N$1876,11,FALSE),"")</f>
        <v>334</v>
      </c>
      <c r="G714" s="2">
        <f>IFERROR(VLOOKUP(C714,'[1]2017'!$C$2:$N$1876,12,FALSE),"")</f>
        <v>531</v>
      </c>
      <c r="H714" s="2">
        <f t="shared" si="34"/>
        <v>0.62900188323917139</v>
      </c>
      <c r="I714" s="6">
        <v>0.43617021276595747</v>
      </c>
      <c r="J714" s="12">
        <f t="shared" si="35"/>
        <v>838</v>
      </c>
      <c r="K714" s="1">
        <v>32</v>
      </c>
      <c r="L714" s="1">
        <v>97</v>
      </c>
      <c r="M714" s="6">
        <v>0.32989690721649484</v>
      </c>
      <c r="N714" s="1">
        <v>44</v>
      </c>
      <c r="O714" s="1">
        <v>99</v>
      </c>
      <c r="P714" s="6">
        <v>0.44444444444444442</v>
      </c>
      <c r="Q714" s="1">
        <v>25</v>
      </c>
      <c r="R714" s="1">
        <v>97</v>
      </c>
      <c r="S714" s="6">
        <v>0.25773195876288657</v>
      </c>
      <c r="T714" s="1">
        <v>33</v>
      </c>
      <c r="U714" s="1">
        <v>84</v>
      </c>
      <c r="V714" s="6">
        <v>0.39285714285714285</v>
      </c>
      <c r="W714" s="1">
        <v>40</v>
      </c>
      <c r="X714" s="1">
        <v>84</v>
      </c>
      <c r="Y714" s="6">
        <v>0.47619047619047616</v>
      </c>
      <c r="Z714" s="1">
        <v>26</v>
      </c>
      <c r="AA714" s="1">
        <v>84</v>
      </c>
      <c r="AB714" s="6">
        <v>0.30952380952380953</v>
      </c>
      <c r="BD714" s="1">
        <v>123</v>
      </c>
      <c r="BE714" s="1">
        <v>275</v>
      </c>
      <c r="BF714" s="6">
        <v>0.44727272727272727</v>
      </c>
      <c r="BG714" s="1">
        <v>131</v>
      </c>
      <c r="BH714" s="1">
        <v>278</v>
      </c>
      <c r="BI714" s="6">
        <v>0.47122302158273383</v>
      </c>
      <c r="BJ714" s="1">
        <v>92</v>
      </c>
      <c r="BK714" s="1">
        <v>275</v>
      </c>
      <c r="BL714" s="6">
        <v>0.33454545454545453</v>
      </c>
    </row>
    <row r="715" spans="1:64" x14ac:dyDescent="0.2">
      <c r="A715" s="2" t="s">
        <v>249</v>
      </c>
      <c r="B715" s="2" t="s">
        <v>250</v>
      </c>
      <c r="C715" s="2" t="s">
        <v>2106</v>
      </c>
      <c r="D715" s="2" t="s">
        <v>2107</v>
      </c>
      <c r="E715" s="2" t="str">
        <f t="shared" si="33"/>
        <v>Lew Wallace Elementary School</v>
      </c>
      <c r="F715" s="2">
        <f>IFERROR(VLOOKUP(C715,'[1]2017'!$C$2:$N$1876,11,FALSE),"")</f>
        <v>323</v>
      </c>
      <c r="G715" s="2">
        <f>IFERROR(VLOOKUP(C715,'[1]2017'!$C$2:$N$1876,12,FALSE),"")</f>
        <v>442</v>
      </c>
      <c r="H715" s="2">
        <f t="shared" si="34"/>
        <v>0.73076923076923073</v>
      </c>
      <c r="I715" s="6">
        <v>0.32857142857142857</v>
      </c>
      <c r="J715" s="12">
        <f t="shared" si="35"/>
        <v>1007</v>
      </c>
      <c r="K715" s="1">
        <v>23</v>
      </c>
      <c r="L715" s="1">
        <v>69</v>
      </c>
      <c r="M715" s="6">
        <v>0.33333333333333331</v>
      </c>
      <c r="N715" s="1">
        <v>25</v>
      </c>
      <c r="O715" s="1">
        <v>70</v>
      </c>
      <c r="P715" s="6">
        <v>0.35714285714285715</v>
      </c>
      <c r="Q715" s="1">
        <v>17</v>
      </c>
      <c r="R715" s="1">
        <v>69</v>
      </c>
      <c r="S715" s="6">
        <v>0.24637681159420291</v>
      </c>
      <c r="T715" s="1">
        <v>22</v>
      </c>
      <c r="U715" s="1">
        <v>63</v>
      </c>
      <c r="V715" s="6">
        <v>0.34920634920634919</v>
      </c>
      <c r="W715" s="1">
        <v>24</v>
      </c>
      <c r="X715" s="1">
        <v>63</v>
      </c>
      <c r="Y715" s="6">
        <v>0.38095238095238093</v>
      </c>
      <c r="Z715" s="1">
        <v>14</v>
      </c>
      <c r="AA715" s="1">
        <v>63</v>
      </c>
      <c r="AB715" s="6">
        <v>0.22222222222222221</v>
      </c>
      <c r="BD715" s="1">
        <v>91</v>
      </c>
      <c r="BE715" s="1">
        <v>202</v>
      </c>
      <c r="BF715" s="6">
        <v>0.45049504950495051</v>
      </c>
      <c r="BG715" s="1">
        <v>76</v>
      </c>
      <c r="BH715" s="1">
        <v>203</v>
      </c>
      <c r="BI715" s="6">
        <v>0.37438423645320196</v>
      </c>
      <c r="BJ715" s="1">
        <v>54</v>
      </c>
      <c r="BK715" s="1">
        <v>202</v>
      </c>
      <c r="BL715" s="6">
        <v>0.26732673267326734</v>
      </c>
    </row>
    <row r="716" spans="1:64" x14ac:dyDescent="0.2">
      <c r="A716" s="2" t="s">
        <v>249</v>
      </c>
      <c r="B716" s="2" t="s">
        <v>250</v>
      </c>
      <c r="C716" s="2" t="s">
        <v>2108</v>
      </c>
      <c r="D716" s="2" t="s">
        <v>2109</v>
      </c>
      <c r="E716" s="2" t="str">
        <f t="shared" si="33"/>
        <v>Frank O'Bannon Elementary School</v>
      </c>
      <c r="F716" s="2">
        <f>IFERROR(VLOOKUP(C716,'[1]2017'!$C$2:$N$1876,11,FALSE),"")</f>
        <v>452</v>
      </c>
      <c r="G716" s="2">
        <f>IFERROR(VLOOKUP(C716,'[1]2017'!$C$2:$N$1876,12,FALSE),"")</f>
        <v>555</v>
      </c>
      <c r="H716" s="2">
        <f t="shared" si="34"/>
        <v>0.81441441441441442</v>
      </c>
      <c r="I716" s="6">
        <v>0.51063829787234039</v>
      </c>
      <c r="J716" s="12">
        <f t="shared" si="35"/>
        <v>675</v>
      </c>
      <c r="K716" s="1">
        <v>36</v>
      </c>
      <c r="L716" s="1">
        <v>90</v>
      </c>
      <c r="M716" s="6">
        <v>0.4</v>
      </c>
      <c r="N716" s="1">
        <v>38</v>
      </c>
      <c r="O716" s="1">
        <v>90</v>
      </c>
      <c r="P716" s="6">
        <v>0.42222222222222222</v>
      </c>
      <c r="Q716" s="1">
        <v>26</v>
      </c>
      <c r="R716" s="1">
        <v>90</v>
      </c>
      <c r="S716" s="6">
        <v>0.28888888888888886</v>
      </c>
      <c r="T716" s="1">
        <v>38</v>
      </c>
      <c r="U716" s="1">
        <v>80</v>
      </c>
      <c r="V716" s="6">
        <v>0.47499999999999998</v>
      </c>
      <c r="W716" s="1">
        <v>47</v>
      </c>
      <c r="X716" s="1">
        <v>80</v>
      </c>
      <c r="Y716" s="6">
        <v>0.58750000000000002</v>
      </c>
      <c r="Z716" s="1">
        <v>35</v>
      </c>
      <c r="AA716" s="1">
        <v>80</v>
      </c>
      <c r="AB716" s="6">
        <v>0.4375</v>
      </c>
      <c r="BD716" s="1">
        <v>135</v>
      </c>
      <c r="BE716" s="1">
        <v>264</v>
      </c>
      <c r="BF716" s="6">
        <v>0.51136363636363635</v>
      </c>
      <c r="BG716" s="1">
        <v>139</v>
      </c>
      <c r="BH716" s="1">
        <v>264</v>
      </c>
      <c r="BI716" s="6">
        <v>0.52651515151515149</v>
      </c>
      <c r="BJ716" s="1">
        <v>109</v>
      </c>
      <c r="BK716" s="1">
        <v>264</v>
      </c>
      <c r="BL716" s="6">
        <v>0.4128787878787879</v>
      </c>
    </row>
    <row r="717" spans="1:64" hidden="1" x14ac:dyDescent="0.2">
      <c r="A717" s="2" t="s">
        <v>251</v>
      </c>
      <c r="B717" s="2" t="s">
        <v>252</v>
      </c>
      <c r="C717" s="2" t="s">
        <v>2110</v>
      </c>
      <c r="D717" s="2" t="s">
        <v>2111</v>
      </c>
      <c r="E717" s="2" t="str">
        <f t="shared" si="33"/>
        <v>zzzz</v>
      </c>
      <c r="F717" s="2">
        <f>IFERROR(VLOOKUP(C717,'[1]2017'!$C$2:$N$1876,11,FALSE),"")</f>
        <v>249</v>
      </c>
      <c r="G717" s="2">
        <f>IFERROR(VLOOKUP(C717,'[1]2017'!$C$2:$N$1876,12,FALSE),"")</f>
        <v>734</v>
      </c>
      <c r="H717" s="2">
        <f t="shared" si="34"/>
        <v>0.33923705722070846</v>
      </c>
      <c r="J717" s="12">
        <f t="shared" si="35"/>
        <v>1215</v>
      </c>
      <c r="AC717" s="1">
        <v>158</v>
      </c>
      <c r="AD717" s="1">
        <v>222</v>
      </c>
      <c r="AE717" s="6">
        <v>0.71171171171171166</v>
      </c>
      <c r="AF717" s="1">
        <v>140</v>
      </c>
      <c r="AG717" s="1">
        <v>225</v>
      </c>
      <c r="AH717" s="6">
        <v>0.62222222222222223</v>
      </c>
      <c r="AI717" s="1">
        <v>120</v>
      </c>
      <c r="AJ717" s="1">
        <v>222</v>
      </c>
      <c r="AK717" s="6">
        <v>0.54054054054054057</v>
      </c>
      <c r="AL717" s="1">
        <v>173</v>
      </c>
      <c r="AM717" s="1">
        <v>254</v>
      </c>
      <c r="AN717" s="6">
        <v>0.68110236220472442</v>
      </c>
      <c r="AO717" s="1">
        <v>126</v>
      </c>
      <c r="AP717" s="1">
        <v>254</v>
      </c>
      <c r="AQ717" s="6">
        <v>0.49606299212598426</v>
      </c>
      <c r="AR717" s="1">
        <v>115</v>
      </c>
      <c r="AS717" s="1">
        <v>254</v>
      </c>
      <c r="AT717" s="6">
        <v>0.452755905511811</v>
      </c>
      <c r="AU717" s="1">
        <v>176</v>
      </c>
      <c r="AV717" s="1">
        <v>249</v>
      </c>
      <c r="AW717" s="6">
        <v>0.70682730923694781</v>
      </c>
      <c r="AX717" s="1">
        <v>148</v>
      </c>
      <c r="AY717" s="1">
        <v>250</v>
      </c>
      <c r="AZ717" s="6">
        <v>0.59199999999999997</v>
      </c>
      <c r="BA717" s="1">
        <v>143</v>
      </c>
      <c r="BB717" s="1">
        <v>249</v>
      </c>
      <c r="BC717" s="6">
        <v>0.57429718875502012</v>
      </c>
      <c r="BD717" s="1">
        <v>507</v>
      </c>
      <c r="BE717" s="1">
        <v>725</v>
      </c>
      <c r="BF717" s="6">
        <v>0.69931034482758625</v>
      </c>
      <c r="BG717" s="1">
        <v>414</v>
      </c>
      <c r="BH717" s="1">
        <v>729</v>
      </c>
      <c r="BI717" s="6">
        <v>0.5679012345679012</v>
      </c>
      <c r="BJ717" s="1">
        <v>378</v>
      </c>
      <c r="BK717" s="1">
        <v>725</v>
      </c>
      <c r="BL717" s="6">
        <v>0.52137931034482754</v>
      </c>
    </row>
    <row r="718" spans="1:64" x14ac:dyDescent="0.2">
      <c r="A718" s="2" t="s">
        <v>251</v>
      </c>
      <c r="B718" s="2" t="s">
        <v>252</v>
      </c>
      <c r="C718" s="2" t="s">
        <v>2112</v>
      </c>
      <c r="D718" s="2" t="s">
        <v>2113</v>
      </c>
      <c r="E718" s="2" t="str">
        <f t="shared" si="33"/>
        <v>Judith Morton Johnston Elementary</v>
      </c>
      <c r="F718" s="2">
        <f>IFERROR(VLOOKUP(C718,'[1]2017'!$C$2:$N$1876,11,FALSE),"")</f>
        <v>158</v>
      </c>
      <c r="G718" s="2">
        <f>IFERROR(VLOOKUP(C718,'[1]2017'!$C$2:$N$1876,12,FALSE),"")</f>
        <v>331</v>
      </c>
      <c r="H718" s="2">
        <f t="shared" si="34"/>
        <v>0.4773413897280967</v>
      </c>
      <c r="I718" s="6">
        <v>0.74</v>
      </c>
      <c r="J718" s="12">
        <f t="shared" si="35"/>
        <v>191</v>
      </c>
      <c r="K718" s="1">
        <v>33</v>
      </c>
      <c r="L718" s="1">
        <v>43</v>
      </c>
      <c r="M718" s="6">
        <v>0.76744186046511631</v>
      </c>
      <c r="N718" s="1">
        <v>36</v>
      </c>
      <c r="O718" s="1">
        <v>43</v>
      </c>
      <c r="P718" s="6">
        <v>0.83720930232558144</v>
      </c>
      <c r="Q718" s="1">
        <v>29</v>
      </c>
      <c r="R718" s="1">
        <v>43</v>
      </c>
      <c r="S718" s="6">
        <v>0.67441860465116277</v>
      </c>
      <c r="T718" s="1">
        <v>38</v>
      </c>
      <c r="U718" s="1">
        <v>54</v>
      </c>
      <c r="V718" s="6">
        <v>0.70370370370370372</v>
      </c>
      <c r="W718" s="1">
        <v>40</v>
      </c>
      <c r="X718" s="1">
        <v>54</v>
      </c>
      <c r="Y718" s="6">
        <v>0.7407407407407407</v>
      </c>
      <c r="Z718" s="1">
        <v>34</v>
      </c>
      <c r="AA718" s="1">
        <v>54</v>
      </c>
      <c r="AB718" s="6">
        <v>0.62962962962962965</v>
      </c>
      <c r="BD718" s="1">
        <v>115</v>
      </c>
      <c r="BE718" s="1">
        <v>147</v>
      </c>
      <c r="BF718" s="6">
        <v>0.78231292517006801</v>
      </c>
      <c r="BG718" s="1">
        <v>114</v>
      </c>
      <c r="BH718" s="1">
        <v>147</v>
      </c>
      <c r="BI718" s="6">
        <v>0.77551020408163263</v>
      </c>
      <c r="BJ718" s="1">
        <v>100</v>
      </c>
      <c r="BK718" s="1">
        <v>147</v>
      </c>
      <c r="BL718" s="6">
        <v>0.68027210884353739</v>
      </c>
    </row>
    <row r="719" spans="1:64" x14ac:dyDescent="0.2">
      <c r="A719" s="2" t="s">
        <v>251</v>
      </c>
      <c r="B719" s="2" t="s">
        <v>252</v>
      </c>
      <c r="C719" s="2" t="s">
        <v>2114</v>
      </c>
      <c r="D719" s="2" t="s">
        <v>2115</v>
      </c>
      <c r="E719" s="2" t="str">
        <f t="shared" si="33"/>
        <v>Mildred Merkley Elementary School</v>
      </c>
      <c r="F719" s="2">
        <f>IFERROR(VLOOKUP(C719,'[1]2017'!$C$2:$N$1876,11,FALSE),"")</f>
        <v>107</v>
      </c>
      <c r="G719" s="2">
        <f>IFERROR(VLOOKUP(C719,'[1]2017'!$C$2:$N$1876,12,FALSE),"")</f>
        <v>295</v>
      </c>
      <c r="H719" s="2">
        <f t="shared" si="34"/>
        <v>0.36271186440677966</v>
      </c>
      <c r="I719" s="6">
        <v>0.34883720930232559</v>
      </c>
      <c r="J719" s="12">
        <f t="shared" si="35"/>
        <v>982</v>
      </c>
      <c r="K719" s="1">
        <v>38</v>
      </c>
      <c r="L719" s="1">
        <v>49</v>
      </c>
      <c r="M719" s="6">
        <v>0.77551020408163263</v>
      </c>
      <c r="N719" s="1">
        <v>36</v>
      </c>
      <c r="O719" s="1">
        <v>49</v>
      </c>
      <c r="P719" s="6">
        <v>0.73469387755102045</v>
      </c>
      <c r="Q719" s="1">
        <v>33</v>
      </c>
      <c r="R719" s="1">
        <v>49</v>
      </c>
      <c r="S719" s="6">
        <v>0.67346938775510201</v>
      </c>
      <c r="T719" s="1">
        <v>30</v>
      </c>
      <c r="U719" s="1">
        <v>48</v>
      </c>
      <c r="V719" s="6">
        <v>0.625</v>
      </c>
      <c r="W719" s="1">
        <v>30</v>
      </c>
      <c r="X719" s="1">
        <v>48</v>
      </c>
      <c r="Y719" s="6">
        <v>0.625</v>
      </c>
      <c r="Z719" s="1">
        <v>25</v>
      </c>
      <c r="AA719" s="1">
        <v>48</v>
      </c>
      <c r="AB719" s="6">
        <v>0.52083333333333337</v>
      </c>
      <c r="BD719" s="1">
        <v>89</v>
      </c>
      <c r="BE719" s="1">
        <v>141</v>
      </c>
      <c r="BF719" s="6">
        <v>0.63120567375886527</v>
      </c>
      <c r="BG719" s="1">
        <v>86</v>
      </c>
      <c r="BH719" s="1">
        <v>141</v>
      </c>
      <c r="BI719" s="6">
        <v>0.60992907801418439</v>
      </c>
      <c r="BJ719" s="1">
        <v>73</v>
      </c>
      <c r="BK719" s="1">
        <v>140</v>
      </c>
      <c r="BL719" s="6">
        <v>0.52142857142857146</v>
      </c>
    </row>
    <row r="720" spans="1:64" x14ac:dyDescent="0.2">
      <c r="A720" s="2" t="s">
        <v>251</v>
      </c>
      <c r="B720" s="2" t="s">
        <v>252</v>
      </c>
      <c r="C720" s="2" t="s">
        <v>2116</v>
      </c>
      <c r="D720" s="2" t="s">
        <v>2117</v>
      </c>
      <c r="E720" s="2" t="str">
        <f t="shared" si="33"/>
        <v>Southridge Elementary School</v>
      </c>
      <c r="F720" s="2">
        <f>IFERROR(VLOOKUP(C720,'[1]2017'!$C$2:$N$1876,11,FALSE),"")</f>
        <v>131</v>
      </c>
      <c r="G720" s="2">
        <f>IFERROR(VLOOKUP(C720,'[1]2017'!$C$2:$N$1876,12,FALSE),"")</f>
        <v>404</v>
      </c>
      <c r="H720" s="2">
        <f t="shared" si="34"/>
        <v>0.32425742574257427</v>
      </c>
      <c r="I720" s="6">
        <v>0.53164556962025311</v>
      </c>
      <c r="J720" s="12">
        <f t="shared" si="35"/>
        <v>632</v>
      </c>
      <c r="K720" s="1">
        <v>53</v>
      </c>
      <c r="L720" s="1">
        <v>70</v>
      </c>
      <c r="M720" s="6">
        <v>0.75714285714285712</v>
      </c>
      <c r="N720" s="1">
        <v>45</v>
      </c>
      <c r="O720" s="1">
        <v>70</v>
      </c>
      <c r="P720" s="6">
        <v>0.6428571428571429</v>
      </c>
      <c r="Q720" s="1">
        <v>39</v>
      </c>
      <c r="R720" s="1">
        <v>70</v>
      </c>
      <c r="S720" s="6">
        <v>0.55714285714285716</v>
      </c>
      <c r="T720" s="1">
        <v>42</v>
      </c>
      <c r="U720" s="1">
        <v>62</v>
      </c>
      <c r="V720" s="6">
        <v>0.67741935483870963</v>
      </c>
      <c r="W720" s="1">
        <v>37</v>
      </c>
      <c r="X720" s="1">
        <v>62</v>
      </c>
      <c r="Y720" s="6">
        <v>0.59677419354838712</v>
      </c>
      <c r="Z720" s="1">
        <v>33</v>
      </c>
      <c r="AA720" s="1">
        <v>62</v>
      </c>
      <c r="AB720" s="6">
        <v>0.532258064516129</v>
      </c>
      <c r="BD720" s="1">
        <v>157</v>
      </c>
      <c r="BE720" s="1">
        <v>211</v>
      </c>
      <c r="BF720" s="6">
        <v>0.74407582938388628</v>
      </c>
      <c r="BG720" s="1">
        <v>129</v>
      </c>
      <c r="BH720" s="1">
        <v>212</v>
      </c>
      <c r="BI720" s="6">
        <v>0.60849056603773588</v>
      </c>
      <c r="BJ720" s="1">
        <v>114</v>
      </c>
      <c r="BK720" s="1">
        <v>211</v>
      </c>
      <c r="BL720" s="6">
        <v>0.54028436018957349</v>
      </c>
    </row>
    <row r="721" spans="1:64" x14ac:dyDescent="0.2">
      <c r="A721" s="2" t="s">
        <v>251</v>
      </c>
      <c r="B721" s="2" t="s">
        <v>252</v>
      </c>
      <c r="C721" s="2" t="s">
        <v>2118</v>
      </c>
      <c r="D721" s="2" t="s">
        <v>2119</v>
      </c>
      <c r="E721" s="2" t="str">
        <f t="shared" si="33"/>
        <v>Allen J Warren Elementary School</v>
      </c>
      <c r="F721" s="2">
        <f>IFERROR(VLOOKUP(C721,'[1]2017'!$C$2:$N$1876,11,FALSE),"")</f>
        <v>115</v>
      </c>
      <c r="G721" s="2">
        <f>IFERROR(VLOOKUP(C721,'[1]2017'!$C$2:$N$1876,12,FALSE),"")</f>
        <v>295</v>
      </c>
      <c r="H721" s="2">
        <f t="shared" si="34"/>
        <v>0.38983050847457629</v>
      </c>
      <c r="I721" s="6">
        <v>0.57999999999999996</v>
      </c>
      <c r="J721" s="12">
        <f t="shared" si="35"/>
        <v>524</v>
      </c>
      <c r="K721" s="1">
        <v>34</v>
      </c>
      <c r="L721" s="1">
        <v>52</v>
      </c>
      <c r="M721" s="6">
        <v>0.65384615384615385</v>
      </c>
      <c r="N721" s="1">
        <v>27</v>
      </c>
      <c r="O721" s="1">
        <v>52</v>
      </c>
      <c r="P721" s="6">
        <v>0.51923076923076927</v>
      </c>
      <c r="Q721" s="1">
        <v>27</v>
      </c>
      <c r="R721" s="1">
        <v>52</v>
      </c>
      <c r="S721" s="6">
        <v>0.51923076923076927</v>
      </c>
      <c r="T721" s="1">
        <v>37</v>
      </c>
      <c r="U721" s="1">
        <v>51</v>
      </c>
      <c r="V721" s="6">
        <v>0.72549019607843135</v>
      </c>
      <c r="W721" s="1">
        <v>26</v>
      </c>
      <c r="X721" s="1">
        <v>52</v>
      </c>
      <c r="Y721" s="6">
        <v>0.5</v>
      </c>
      <c r="Z721" s="1">
        <v>26</v>
      </c>
      <c r="AA721" s="1">
        <v>51</v>
      </c>
      <c r="AB721" s="6">
        <v>0.50980392156862742</v>
      </c>
      <c r="BD721" s="1">
        <v>110</v>
      </c>
      <c r="BE721" s="1">
        <v>153</v>
      </c>
      <c r="BF721" s="6">
        <v>0.71895424836601307</v>
      </c>
      <c r="BG721" s="1">
        <v>84</v>
      </c>
      <c r="BH721" s="1">
        <v>155</v>
      </c>
      <c r="BI721" s="6">
        <v>0.54193548387096779</v>
      </c>
      <c r="BJ721" s="1">
        <v>82</v>
      </c>
      <c r="BK721" s="1">
        <v>153</v>
      </c>
      <c r="BL721" s="6">
        <v>0.53594771241830064</v>
      </c>
    </row>
    <row r="722" spans="1:64" hidden="1" x14ac:dyDescent="0.2">
      <c r="A722" s="2" t="s">
        <v>253</v>
      </c>
      <c r="B722" s="2" t="s">
        <v>254</v>
      </c>
      <c r="C722" s="2" t="s">
        <v>2120</v>
      </c>
      <c r="D722" s="2" t="s">
        <v>2121</v>
      </c>
      <c r="E722" s="2" t="str">
        <f t="shared" si="33"/>
        <v>zzzz</v>
      </c>
      <c r="F722" s="2">
        <f>IFERROR(VLOOKUP(C722,'[1]2017'!$C$2:$N$1876,11,FALSE),"")</f>
        <v>455</v>
      </c>
      <c r="G722" s="2">
        <f>IFERROR(VLOOKUP(C722,'[1]2017'!$C$2:$N$1876,12,FALSE),"")</f>
        <v>934</v>
      </c>
      <c r="H722" s="2">
        <f t="shared" si="34"/>
        <v>0.48715203426124198</v>
      </c>
      <c r="J722" s="12">
        <f t="shared" si="35"/>
        <v>1215</v>
      </c>
      <c r="AC722" s="1">
        <v>197</v>
      </c>
      <c r="AD722" s="1">
        <v>280</v>
      </c>
      <c r="AE722" s="6">
        <v>0.70357142857142863</v>
      </c>
      <c r="AF722" s="1">
        <v>189</v>
      </c>
      <c r="AG722" s="1">
        <v>280</v>
      </c>
      <c r="AH722" s="6">
        <v>0.67500000000000004</v>
      </c>
      <c r="AI722" s="1">
        <v>162</v>
      </c>
      <c r="AJ722" s="1">
        <v>280</v>
      </c>
      <c r="AK722" s="6">
        <v>0.57857142857142863</v>
      </c>
      <c r="AL722" s="1">
        <v>217</v>
      </c>
      <c r="AM722" s="1">
        <v>318</v>
      </c>
      <c r="AN722" s="6">
        <v>0.6823899371069182</v>
      </c>
      <c r="AO722" s="1">
        <v>170</v>
      </c>
      <c r="AP722" s="1">
        <v>319</v>
      </c>
      <c r="AQ722" s="6">
        <v>0.5329153605015674</v>
      </c>
      <c r="AR722" s="1">
        <v>153</v>
      </c>
      <c r="AS722" s="1">
        <v>318</v>
      </c>
      <c r="AT722" s="6">
        <v>0.48113207547169812</v>
      </c>
      <c r="AU722" s="1">
        <v>210</v>
      </c>
      <c r="AV722" s="1">
        <v>320</v>
      </c>
      <c r="AW722" s="6">
        <v>0.65625</v>
      </c>
      <c r="AX722" s="1">
        <v>170</v>
      </c>
      <c r="AY722" s="1">
        <v>321</v>
      </c>
      <c r="AZ722" s="6">
        <v>0.52959501557632394</v>
      </c>
      <c r="BA722" s="1">
        <v>155</v>
      </c>
      <c r="BB722" s="1">
        <v>320</v>
      </c>
      <c r="BC722" s="6">
        <v>0.484375</v>
      </c>
      <c r="BD722" s="1">
        <v>624</v>
      </c>
      <c r="BE722" s="1">
        <v>918</v>
      </c>
      <c r="BF722" s="6">
        <v>0.6797385620915033</v>
      </c>
      <c r="BG722" s="1">
        <v>529</v>
      </c>
      <c r="BH722" s="1">
        <v>920</v>
      </c>
      <c r="BI722" s="6">
        <v>0.57499999999999996</v>
      </c>
      <c r="BJ722" s="1">
        <v>470</v>
      </c>
      <c r="BK722" s="1">
        <v>918</v>
      </c>
      <c r="BL722" s="6">
        <v>0.51198257080610021</v>
      </c>
    </row>
    <row r="723" spans="1:64" x14ac:dyDescent="0.2">
      <c r="A723" s="2" t="s">
        <v>253</v>
      </c>
      <c r="B723" s="2" t="s">
        <v>254</v>
      </c>
      <c r="C723" s="2" t="s">
        <v>2122</v>
      </c>
      <c r="D723" s="2" t="s">
        <v>2123</v>
      </c>
      <c r="E723" s="2" t="str">
        <f t="shared" si="33"/>
        <v>Liberty Elementary School</v>
      </c>
      <c r="F723" s="2">
        <f>IFERROR(VLOOKUP(C723,'[1]2017'!$C$2:$N$1876,11,FALSE),"")</f>
        <v>186</v>
      </c>
      <c r="G723" s="2">
        <f>IFERROR(VLOOKUP(C723,'[1]2017'!$C$2:$N$1876,12,FALSE),"")</f>
        <v>439</v>
      </c>
      <c r="H723" s="2">
        <f t="shared" si="34"/>
        <v>0.42369020501138954</v>
      </c>
      <c r="I723" s="6">
        <v>0.5730337078651685</v>
      </c>
      <c r="J723" s="12">
        <f t="shared" si="35"/>
        <v>540</v>
      </c>
      <c r="K723" s="1">
        <v>62</v>
      </c>
      <c r="L723" s="1">
        <v>81</v>
      </c>
      <c r="M723" s="6">
        <v>0.76543209876543206</v>
      </c>
      <c r="N723" s="1">
        <v>59</v>
      </c>
      <c r="O723" s="1">
        <v>81</v>
      </c>
      <c r="P723" s="6">
        <v>0.72839506172839508</v>
      </c>
      <c r="Q723" s="1">
        <v>54</v>
      </c>
      <c r="R723" s="1">
        <v>81</v>
      </c>
      <c r="S723" s="6">
        <v>0.66666666666666663</v>
      </c>
      <c r="T723" s="1">
        <v>68</v>
      </c>
      <c r="U723" s="1">
        <v>86</v>
      </c>
      <c r="V723" s="6">
        <v>0.79069767441860461</v>
      </c>
      <c r="W723" s="1">
        <v>77</v>
      </c>
      <c r="X723" s="1">
        <v>87</v>
      </c>
      <c r="Y723" s="6">
        <v>0.88505747126436785</v>
      </c>
      <c r="Z723" s="1">
        <v>65</v>
      </c>
      <c r="AA723" s="1">
        <v>86</v>
      </c>
      <c r="AB723" s="6">
        <v>0.7558139534883721</v>
      </c>
      <c r="BD723" s="1">
        <v>201</v>
      </c>
      <c r="BE723" s="1">
        <v>256</v>
      </c>
      <c r="BF723" s="6">
        <v>0.78515625</v>
      </c>
      <c r="BG723" s="1">
        <v>191</v>
      </c>
      <c r="BH723" s="1">
        <v>258</v>
      </c>
      <c r="BI723" s="6">
        <v>0.74031007751937983</v>
      </c>
      <c r="BJ723" s="1">
        <v>170</v>
      </c>
      <c r="BK723" s="1">
        <v>256</v>
      </c>
      <c r="BL723" s="6">
        <v>0.6640625</v>
      </c>
    </row>
    <row r="724" spans="1:64" x14ac:dyDescent="0.2">
      <c r="A724" s="2" t="s">
        <v>253</v>
      </c>
      <c r="B724" s="2" t="s">
        <v>254</v>
      </c>
      <c r="C724" s="2" t="s">
        <v>215</v>
      </c>
      <c r="D724" s="2" t="s">
        <v>2124</v>
      </c>
      <c r="E724" s="2" t="str">
        <f t="shared" si="33"/>
        <v>Ridge View Elementary School</v>
      </c>
      <c r="F724" s="2">
        <f>IFERROR(VLOOKUP(C724,'[1]2017'!$C$2:$N$1876,11,FALSE),"")</f>
        <v>172</v>
      </c>
      <c r="G724" s="2">
        <f>IFERROR(VLOOKUP(C724,'[1]2017'!$C$2:$N$1876,12,FALSE),"")</f>
        <v>313</v>
      </c>
      <c r="H724" s="2">
        <f t="shared" si="34"/>
        <v>0.54952076677316297</v>
      </c>
      <c r="I724" s="6">
        <v>0.44642857142857145</v>
      </c>
      <c r="J724" s="12">
        <f t="shared" si="35"/>
        <v>822</v>
      </c>
      <c r="K724" s="1">
        <v>44</v>
      </c>
      <c r="L724" s="1">
        <v>60</v>
      </c>
      <c r="M724" s="6">
        <v>0.73333333333333328</v>
      </c>
      <c r="N724" s="1">
        <v>46</v>
      </c>
      <c r="O724" s="1">
        <v>60</v>
      </c>
      <c r="P724" s="6">
        <v>0.76666666666666672</v>
      </c>
      <c r="Q724" s="1">
        <v>39</v>
      </c>
      <c r="R724" s="1">
        <v>60</v>
      </c>
      <c r="S724" s="6">
        <v>0.65</v>
      </c>
      <c r="T724" s="1">
        <v>38</v>
      </c>
      <c r="U724" s="1">
        <v>69</v>
      </c>
      <c r="V724" s="6">
        <v>0.55072463768115942</v>
      </c>
      <c r="W724" s="1">
        <v>55</v>
      </c>
      <c r="X724" s="1">
        <v>69</v>
      </c>
      <c r="Y724" s="6">
        <v>0.79710144927536231</v>
      </c>
      <c r="Z724" s="1">
        <v>35</v>
      </c>
      <c r="AA724" s="1">
        <v>69</v>
      </c>
      <c r="AB724" s="6">
        <v>0.50724637681159424</v>
      </c>
      <c r="BD724" s="1">
        <v>117</v>
      </c>
      <c r="BE724" s="1">
        <v>185</v>
      </c>
      <c r="BF724" s="6">
        <v>0.63243243243243241</v>
      </c>
      <c r="BG724" s="1">
        <v>131</v>
      </c>
      <c r="BH724" s="1">
        <v>185</v>
      </c>
      <c r="BI724" s="6">
        <v>0.70810810810810809</v>
      </c>
      <c r="BJ724" s="1">
        <v>99</v>
      </c>
      <c r="BK724" s="1">
        <v>185</v>
      </c>
      <c r="BL724" s="6">
        <v>0.53513513513513511</v>
      </c>
    </row>
    <row r="725" spans="1:64" x14ac:dyDescent="0.2">
      <c r="A725" s="2" t="s">
        <v>253</v>
      </c>
      <c r="B725" s="2" t="s">
        <v>254</v>
      </c>
      <c r="C725" s="2" t="s">
        <v>2125</v>
      </c>
      <c r="D725" s="2" t="s">
        <v>2126</v>
      </c>
      <c r="E725" s="2" t="str">
        <f t="shared" si="33"/>
        <v>Joan Martin Elementary School</v>
      </c>
      <c r="F725" s="2">
        <f>IFERROR(VLOOKUP(C725,'[1]2017'!$C$2:$N$1876,11,FALSE),"")</f>
        <v>271</v>
      </c>
      <c r="G725" s="2">
        <f>IFERROR(VLOOKUP(C725,'[1]2017'!$C$2:$N$1876,12,FALSE),"")</f>
        <v>726</v>
      </c>
      <c r="H725" s="2">
        <f t="shared" si="34"/>
        <v>0.37327823691460055</v>
      </c>
      <c r="I725" s="6">
        <v>0.64556962025316456</v>
      </c>
      <c r="J725" s="12">
        <f t="shared" si="35"/>
        <v>373</v>
      </c>
      <c r="K725" s="1">
        <v>117</v>
      </c>
      <c r="L725" s="1">
        <v>143</v>
      </c>
      <c r="M725" s="6">
        <v>0.81818181818181823</v>
      </c>
      <c r="N725" s="1">
        <v>113</v>
      </c>
      <c r="O725" s="1">
        <v>143</v>
      </c>
      <c r="P725" s="6">
        <v>0.79020979020979021</v>
      </c>
      <c r="Q725" s="1">
        <v>102</v>
      </c>
      <c r="R725" s="1">
        <v>143</v>
      </c>
      <c r="S725" s="6">
        <v>0.71328671328671334</v>
      </c>
      <c r="T725" s="1">
        <v>112</v>
      </c>
      <c r="U725" s="1">
        <v>143</v>
      </c>
      <c r="V725" s="6">
        <v>0.78321678321678323</v>
      </c>
      <c r="W725" s="1">
        <v>123</v>
      </c>
      <c r="X725" s="1">
        <v>143</v>
      </c>
      <c r="Y725" s="6">
        <v>0.8601398601398601</v>
      </c>
      <c r="Z725" s="1">
        <v>106</v>
      </c>
      <c r="AA725" s="1">
        <v>142</v>
      </c>
      <c r="AB725" s="6">
        <v>0.74647887323943662</v>
      </c>
      <c r="BD725" s="1">
        <v>350</v>
      </c>
      <c r="BE725" s="1">
        <v>444</v>
      </c>
      <c r="BF725" s="6">
        <v>0.78828828828828834</v>
      </c>
      <c r="BG725" s="1">
        <v>348</v>
      </c>
      <c r="BH725" s="1">
        <v>444</v>
      </c>
      <c r="BI725" s="6">
        <v>0.78378378378378377</v>
      </c>
      <c r="BJ725" s="1">
        <v>310</v>
      </c>
      <c r="BK725" s="1">
        <v>443</v>
      </c>
      <c r="BL725" s="6">
        <v>0.69977426636568851</v>
      </c>
    </row>
    <row r="726" spans="1:64" hidden="1" x14ac:dyDescent="0.2">
      <c r="A726" s="2" t="s">
        <v>255</v>
      </c>
      <c r="B726" s="2" t="s">
        <v>256</v>
      </c>
      <c r="C726" s="2" t="s">
        <v>2127</v>
      </c>
      <c r="D726" s="2" t="s">
        <v>2128</v>
      </c>
      <c r="E726" s="2" t="str">
        <f t="shared" si="33"/>
        <v>zzzz</v>
      </c>
      <c r="F726" s="2">
        <f>IFERROR(VLOOKUP(C726,'[1]2017'!$C$2:$N$1876,11,FALSE),"")</f>
        <v>157</v>
      </c>
      <c r="G726" s="2">
        <f>IFERROR(VLOOKUP(C726,'[1]2017'!$C$2:$N$1876,12,FALSE),"")</f>
        <v>900</v>
      </c>
      <c r="H726" s="2">
        <f t="shared" si="34"/>
        <v>0.17444444444444446</v>
      </c>
      <c r="J726" s="12">
        <f t="shared" si="35"/>
        <v>1215</v>
      </c>
      <c r="AC726" s="1">
        <v>200</v>
      </c>
      <c r="AD726" s="1">
        <v>284</v>
      </c>
      <c r="AE726" s="6">
        <v>0.70422535211267601</v>
      </c>
      <c r="AF726" s="1">
        <v>212</v>
      </c>
      <c r="AG726" s="1">
        <v>285</v>
      </c>
      <c r="AH726" s="6">
        <v>0.743859649122807</v>
      </c>
      <c r="AI726" s="1">
        <v>176</v>
      </c>
      <c r="AJ726" s="1">
        <v>284</v>
      </c>
      <c r="AK726" s="6">
        <v>0.61971830985915488</v>
      </c>
      <c r="AL726" s="1">
        <v>247</v>
      </c>
      <c r="AM726" s="1">
        <v>304</v>
      </c>
      <c r="AN726" s="6">
        <v>0.8125</v>
      </c>
      <c r="AO726" s="1">
        <v>212</v>
      </c>
      <c r="AP726" s="1">
        <v>306</v>
      </c>
      <c r="AQ726" s="6">
        <v>0.69281045751633985</v>
      </c>
      <c r="AR726" s="1">
        <v>196</v>
      </c>
      <c r="AS726" s="1">
        <v>304</v>
      </c>
      <c r="AT726" s="6">
        <v>0.64473684210526316</v>
      </c>
      <c r="AU726" s="1">
        <v>238</v>
      </c>
      <c r="AV726" s="1">
        <v>297</v>
      </c>
      <c r="AW726" s="6">
        <v>0.80134680134680136</v>
      </c>
      <c r="AX726" s="1">
        <v>231</v>
      </c>
      <c r="AY726" s="1">
        <v>297</v>
      </c>
      <c r="AZ726" s="6">
        <v>0.77777777777777779</v>
      </c>
      <c r="BA726" s="1">
        <v>213</v>
      </c>
      <c r="BB726" s="1">
        <v>297</v>
      </c>
      <c r="BC726" s="6">
        <v>0.71717171717171713</v>
      </c>
      <c r="BD726" s="1">
        <v>685</v>
      </c>
      <c r="BE726" s="1">
        <v>885</v>
      </c>
      <c r="BF726" s="6">
        <v>0.77401129943502822</v>
      </c>
      <c r="BG726" s="1">
        <v>655</v>
      </c>
      <c r="BH726" s="1">
        <v>888</v>
      </c>
      <c r="BI726" s="6">
        <v>0.73761261261261257</v>
      </c>
      <c r="BJ726" s="1">
        <v>585</v>
      </c>
      <c r="BK726" s="1">
        <v>885</v>
      </c>
      <c r="BL726" s="6">
        <v>0.66101694915254239</v>
      </c>
    </row>
    <row r="727" spans="1:64" x14ac:dyDescent="0.2">
      <c r="A727" s="2" t="s">
        <v>255</v>
      </c>
      <c r="B727" s="2" t="s">
        <v>256</v>
      </c>
      <c r="C727" s="2" t="s">
        <v>2129</v>
      </c>
      <c r="D727" s="2" t="s">
        <v>2130</v>
      </c>
      <c r="E727" s="2" t="str">
        <f t="shared" si="33"/>
        <v>James B Eads Elementary School</v>
      </c>
      <c r="F727" s="2">
        <f>IFERROR(VLOOKUP(C727,'[1]2017'!$C$2:$N$1876,11,FALSE),"")</f>
        <v>123</v>
      </c>
      <c r="G727" s="2">
        <f>IFERROR(VLOOKUP(C727,'[1]2017'!$C$2:$N$1876,12,FALSE),"")</f>
        <v>538</v>
      </c>
      <c r="H727" s="2">
        <f t="shared" si="34"/>
        <v>0.22862453531598512</v>
      </c>
      <c r="I727" s="6">
        <v>0.73109243697478987</v>
      </c>
      <c r="J727" s="12">
        <f t="shared" si="35"/>
        <v>206</v>
      </c>
      <c r="K727" s="1">
        <v>61</v>
      </c>
      <c r="L727" s="1">
        <v>78</v>
      </c>
      <c r="M727" s="6">
        <v>0.78205128205128205</v>
      </c>
      <c r="N727" s="1">
        <v>67</v>
      </c>
      <c r="O727" s="1">
        <v>77</v>
      </c>
      <c r="P727" s="6">
        <v>0.87012987012987009</v>
      </c>
      <c r="Q727" s="1">
        <v>60</v>
      </c>
      <c r="R727" s="1">
        <v>77</v>
      </c>
      <c r="S727" s="6">
        <v>0.77922077922077926</v>
      </c>
      <c r="T727" s="1">
        <v>73</v>
      </c>
      <c r="U727" s="1">
        <v>113</v>
      </c>
      <c r="V727" s="6">
        <v>0.64601769911504425</v>
      </c>
      <c r="W727" s="1">
        <v>78</v>
      </c>
      <c r="X727" s="1">
        <v>113</v>
      </c>
      <c r="Y727" s="6">
        <v>0.69026548672566368</v>
      </c>
      <c r="Z727" s="1">
        <v>63</v>
      </c>
      <c r="AA727" s="1">
        <v>113</v>
      </c>
      <c r="AB727" s="6">
        <v>0.55752212389380529</v>
      </c>
      <c r="BD727" s="1">
        <v>229</v>
      </c>
      <c r="BE727" s="1">
        <v>310</v>
      </c>
      <c r="BF727" s="6">
        <v>0.73870967741935489</v>
      </c>
      <c r="BG727" s="1">
        <v>239</v>
      </c>
      <c r="BH727" s="1">
        <v>309</v>
      </c>
      <c r="BI727" s="6">
        <v>0.77346278317152106</v>
      </c>
      <c r="BJ727" s="1">
        <v>210</v>
      </c>
      <c r="BK727" s="1">
        <v>309</v>
      </c>
      <c r="BL727" s="6">
        <v>0.67961165048543692</v>
      </c>
    </row>
    <row r="728" spans="1:64" x14ac:dyDescent="0.2">
      <c r="A728" s="2" t="s">
        <v>255</v>
      </c>
      <c r="B728" s="2" t="s">
        <v>256</v>
      </c>
      <c r="C728" s="2" t="s">
        <v>2131</v>
      </c>
      <c r="D728" s="2" t="s">
        <v>2132</v>
      </c>
      <c r="E728" s="2" t="str">
        <f t="shared" si="33"/>
        <v>Ernest R Elliott Elementary School</v>
      </c>
      <c r="F728" s="2">
        <f>IFERROR(VLOOKUP(C728,'[1]2017'!$C$2:$N$1876,11,FALSE),"")</f>
        <v>86</v>
      </c>
      <c r="G728" s="2">
        <f>IFERROR(VLOOKUP(C728,'[1]2017'!$C$2:$N$1876,12,FALSE),"")</f>
        <v>421</v>
      </c>
      <c r="H728" s="2">
        <f t="shared" si="34"/>
        <v>0.20427553444180521</v>
      </c>
      <c r="I728" s="6">
        <v>0.82456140350877194</v>
      </c>
      <c r="J728" s="12">
        <f t="shared" si="35"/>
        <v>89</v>
      </c>
      <c r="K728" s="1">
        <v>64</v>
      </c>
      <c r="L728" s="1">
        <v>82</v>
      </c>
      <c r="M728" s="6">
        <v>0.78048780487804881</v>
      </c>
      <c r="N728" s="1">
        <v>68</v>
      </c>
      <c r="O728" s="1">
        <v>82</v>
      </c>
      <c r="P728" s="6">
        <v>0.82926829268292679</v>
      </c>
      <c r="Q728" s="1">
        <v>60</v>
      </c>
      <c r="R728" s="1">
        <v>82</v>
      </c>
      <c r="S728" s="6">
        <v>0.73170731707317072</v>
      </c>
      <c r="T728" s="1">
        <v>60</v>
      </c>
      <c r="U728" s="1">
        <v>80</v>
      </c>
      <c r="V728" s="6">
        <v>0.75</v>
      </c>
      <c r="W728" s="1">
        <v>67</v>
      </c>
      <c r="X728" s="1">
        <v>80</v>
      </c>
      <c r="Y728" s="6">
        <v>0.83750000000000002</v>
      </c>
      <c r="Z728" s="1">
        <v>57</v>
      </c>
      <c r="AA728" s="1">
        <v>80</v>
      </c>
      <c r="AB728" s="6">
        <v>0.71250000000000002</v>
      </c>
      <c r="BD728" s="1">
        <v>175</v>
      </c>
      <c r="BE728" s="1">
        <v>219</v>
      </c>
      <c r="BF728" s="6">
        <v>0.79908675799086759</v>
      </c>
      <c r="BG728" s="1">
        <v>184</v>
      </c>
      <c r="BH728" s="1">
        <v>220</v>
      </c>
      <c r="BI728" s="6">
        <v>0.83636363636363631</v>
      </c>
      <c r="BJ728" s="1">
        <v>164</v>
      </c>
      <c r="BK728" s="1">
        <v>219</v>
      </c>
      <c r="BL728" s="6">
        <v>0.74885844748858443</v>
      </c>
    </row>
    <row r="729" spans="1:64" x14ac:dyDescent="0.2">
      <c r="A729" s="2" t="s">
        <v>255</v>
      </c>
      <c r="B729" s="2" t="s">
        <v>256</v>
      </c>
      <c r="C729" s="2" t="s">
        <v>2133</v>
      </c>
      <c r="D729" s="2" t="s">
        <v>2134</v>
      </c>
      <c r="E729" s="2" t="str">
        <f t="shared" si="33"/>
        <v>Frank H Hammond Elementary School</v>
      </c>
      <c r="F729" s="2">
        <f>IFERROR(VLOOKUP(C729,'[1]2017'!$C$2:$N$1876,11,FALSE),"")</f>
        <v>83</v>
      </c>
      <c r="G729" s="2">
        <f>IFERROR(VLOOKUP(C729,'[1]2017'!$C$2:$N$1876,12,FALSE),"")</f>
        <v>627</v>
      </c>
      <c r="H729" s="2">
        <f t="shared" si="34"/>
        <v>0.13237639553429026</v>
      </c>
      <c r="I729" s="6">
        <v>0.64761904761904765</v>
      </c>
      <c r="J729" s="12">
        <f t="shared" si="35"/>
        <v>369</v>
      </c>
      <c r="K729" s="1">
        <v>79</v>
      </c>
      <c r="L729" s="1">
        <v>95</v>
      </c>
      <c r="M729" s="6">
        <v>0.83157894736842108</v>
      </c>
      <c r="N729" s="1">
        <v>78</v>
      </c>
      <c r="O729" s="1">
        <v>95</v>
      </c>
      <c r="P729" s="6">
        <v>0.82105263157894737</v>
      </c>
      <c r="Q729" s="1">
        <v>73</v>
      </c>
      <c r="R729" s="1">
        <v>95</v>
      </c>
      <c r="S729" s="6">
        <v>0.76842105263157889</v>
      </c>
      <c r="T729" s="1">
        <v>97</v>
      </c>
      <c r="U729" s="1">
        <v>118</v>
      </c>
      <c r="V729" s="6">
        <v>0.82203389830508478</v>
      </c>
      <c r="W729" s="1">
        <v>97</v>
      </c>
      <c r="X729" s="1">
        <v>118</v>
      </c>
      <c r="Y729" s="6">
        <v>0.82203389830508478</v>
      </c>
      <c r="Z729" s="1">
        <v>88</v>
      </c>
      <c r="AA729" s="1">
        <v>118</v>
      </c>
      <c r="AB729" s="6">
        <v>0.74576271186440679</v>
      </c>
      <c r="BD729" s="1">
        <v>263</v>
      </c>
      <c r="BE729" s="1">
        <v>318</v>
      </c>
      <c r="BF729" s="6">
        <v>0.82704402515723274</v>
      </c>
      <c r="BG729" s="1">
        <v>251</v>
      </c>
      <c r="BH729" s="1">
        <v>318</v>
      </c>
      <c r="BI729" s="6">
        <v>0.78930817610062898</v>
      </c>
      <c r="BJ729" s="1">
        <v>229</v>
      </c>
      <c r="BK729" s="1">
        <v>318</v>
      </c>
      <c r="BL729" s="6">
        <v>0.72012578616352196</v>
      </c>
    </row>
    <row r="730" spans="1:64" hidden="1" x14ac:dyDescent="0.2">
      <c r="A730" s="2" t="s">
        <v>257</v>
      </c>
      <c r="B730" s="2" t="s">
        <v>601</v>
      </c>
      <c r="C730" s="2" t="s">
        <v>2135</v>
      </c>
      <c r="D730" s="2" t="s">
        <v>2136</v>
      </c>
      <c r="E730" s="2" t="str">
        <f t="shared" si="33"/>
        <v>zzzz</v>
      </c>
      <c r="F730" s="2">
        <f>IFERROR(VLOOKUP(C730,'[1]2017'!$C$2:$N$1876,11,FALSE),"")</f>
        <v>171</v>
      </c>
      <c r="G730" s="2">
        <f>IFERROR(VLOOKUP(C730,'[1]2017'!$C$2:$N$1876,12,FALSE),"")</f>
        <v>266</v>
      </c>
      <c r="H730" s="2">
        <f t="shared" si="34"/>
        <v>0.6428571428571429</v>
      </c>
      <c r="J730" s="12">
        <f t="shared" si="35"/>
        <v>1215</v>
      </c>
      <c r="AC730" s="1">
        <v>58</v>
      </c>
      <c r="AD730" s="1">
        <v>90</v>
      </c>
      <c r="AE730" s="6">
        <v>0.64444444444444449</v>
      </c>
      <c r="AF730" s="1">
        <v>34</v>
      </c>
      <c r="AG730" s="1">
        <v>90</v>
      </c>
      <c r="AH730" s="6">
        <v>0.37777777777777777</v>
      </c>
      <c r="AI730" s="1">
        <v>31</v>
      </c>
      <c r="AJ730" s="1">
        <v>90</v>
      </c>
      <c r="AK730" s="6">
        <v>0.34444444444444444</v>
      </c>
      <c r="AL730" s="1">
        <v>49</v>
      </c>
      <c r="AM730" s="1">
        <v>84</v>
      </c>
      <c r="AN730" s="6">
        <v>0.58333333333333337</v>
      </c>
      <c r="AO730" s="1">
        <v>22</v>
      </c>
      <c r="AP730" s="1">
        <v>69</v>
      </c>
      <c r="AQ730" s="6">
        <v>0.3188405797101449</v>
      </c>
      <c r="AR730" s="1">
        <v>22</v>
      </c>
      <c r="AS730" s="1">
        <v>68</v>
      </c>
      <c r="AT730" s="6">
        <v>0.3235294117647059</v>
      </c>
      <c r="AU730" s="1">
        <v>52</v>
      </c>
      <c r="AV730" s="1">
        <v>85</v>
      </c>
      <c r="AW730" s="6">
        <v>0.61176470588235299</v>
      </c>
      <c r="AX730" s="1">
        <v>23</v>
      </c>
      <c r="AY730" s="1">
        <v>68</v>
      </c>
      <c r="AZ730" s="6">
        <v>0.33823529411764708</v>
      </c>
      <c r="BA730" s="1">
        <v>22</v>
      </c>
      <c r="BB730" s="1">
        <v>67</v>
      </c>
      <c r="BC730" s="6">
        <v>0.32835820895522388</v>
      </c>
      <c r="BD730" s="1">
        <v>159</v>
      </c>
      <c r="BE730" s="1">
        <v>259</v>
      </c>
      <c r="BF730" s="6">
        <v>0.61389961389961389</v>
      </c>
      <c r="BG730" s="1">
        <v>79</v>
      </c>
      <c r="BH730" s="1">
        <v>227</v>
      </c>
      <c r="BI730" s="6">
        <v>0.34801762114537443</v>
      </c>
      <c r="BJ730" s="1">
        <v>75</v>
      </c>
      <c r="BK730" s="1">
        <v>225</v>
      </c>
      <c r="BL730" s="6">
        <v>0.33333333333333331</v>
      </c>
    </row>
    <row r="731" spans="1:64" x14ac:dyDescent="0.2">
      <c r="A731" s="2" t="s">
        <v>257</v>
      </c>
      <c r="B731" s="2" t="s">
        <v>601</v>
      </c>
      <c r="C731" s="2" t="s">
        <v>2137</v>
      </c>
      <c r="D731" s="2" t="s">
        <v>2138</v>
      </c>
      <c r="E731" s="2" t="str">
        <f t="shared" si="33"/>
        <v>Nathan Hale Elementary School</v>
      </c>
      <c r="F731" s="2">
        <f>IFERROR(VLOOKUP(C731,'[1]2017'!$C$2:$N$1876,11,FALSE),"")</f>
        <v>314</v>
      </c>
      <c r="G731" s="2">
        <f>IFERROR(VLOOKUP(C731,'[1]2017'!$C$2:$N$1876,12,FALSE),"")</f>
        <v>493</v>
      </c>
      <c r="H731" s="2">
        <f t="shared" si="34"/>
        <v>0.63691683569979718</v>
      </c>
      <c r="I731" s="6">
        <v>0.42857142857142855</v>
      </c>
      <c r="J731" s="12">
        <f t="shared" si="35"/>
        <v>854</v>
      </c>
      <c r="K731" s="1">
        <v>47</v>
      </c>
      <c r="L731" s="1">
        <v>75</v>
      </c>
      <c r="M731" s="6">
        <v>0.62666666666666671</v>
      </c>
      <c r="N731" s="1">
        <v>40</v>
      </c>
      <c r="O731" s="1">
        <v>75</v>
      </c>
      <c r="P731" s="6">
        <v>0.53333333333333333</v>
      </c>
      <c r="Q731" s="1">
        <v>38</v>
      </c>
      <c r="R731" s="1">
        <v>75</v>
      </c>
      <c r="S731" s="6">
        <v>0.50666666666666671</v>
      </c>
      <c r="T731" s="1">
        <v>50</v>
      </c>
      <c r="U731" s="1">
        <v>83</v>
      </c>
      <c r="V731" s="6">
        <v>0.60240963855421692</v>
      </c>
      <c r="W731" s="1">
        <v>44</v>
      </c>
      <c r="X731" s="1">
        <v>84</v>
      </c>
      <c r="Y731" s="6">
        <v>0.52380952380952384</v>
      </c>
      <c r="Z731" s="1">
        <v>35</v>
      </c>
      <c r="AA731" s="1">
        <v>83</v>
      </c>
      <c r="AB731" s="6">
        <v>0.42168674698795183</v>
      </c>
      <c r="BD731" s="1">
        <v>143</v>
      </c>
      <c r="BE731" s="1">
        <v>228</v>
      </c>
      <c r="BF731" s="6">
        <v>0.6271929824561403</v>
      </c>
      <c r="BG731" s="1">
        <v>118</v>
      </c>
      <c r="BH731" s="1">
        <v>229</v>
      </c>
      <c r="BI731" s="6">
        <v>0.51528384279475981</v>
      </c>
      <c r="BJ731" s="1">
        <v>103</v>
      </c>
      <c r="BK731" s="1">
        <v>228</v>
      </c>
      <c r="BL731" s="6">
        <v>0.4517543859649123</v>
      </c>
    </row>
    <row r="732" spans="1:64" x14ac:dyDescent="0.2">
      <c r="A732" s="2" t="s">
        <v>258</v>
      </c>
      <c r="B732" s="2" t="s">
        <v>259</v>
      </c>
      <c r="C732" s="2" t="s">
        <v>2139</v>
      </c>
      <c r="D732" s="2" t="s">
        <v>1322</v>
      </c>
      <c r="E732" s="2" t="str">
        <f t="shared" si="33"/>
        <v>Prairie View Elementary School</v>
      </c>
      <c r="F732" s="2">
        <f>IFERROR(VLOOKUP(C732,'[1]2017'!$C$2:$N$1876,11,FALSE),"")</f>
        <v>122</v>
      </c>
      <c r="G732" s="2">
        <f>IFERROR(VLOOKUP(C732,'[1]2017'!$C$2:$N$1876,12,FALSE),"")</f>
        <v>311</v>
      </c>
      <c r="H732" s="2">
        <f t="shared" si="34"/>
        <v>0.39228295819935693</v>
      </c>
      <c r="I732" s="6">
        <v>0.64102564102564108</v>
      </c>
      <c r="J732" s="12">
        <f t="shared" si="35"/>
        <v>384</v>
      </c>
      <c r="K732" s="1">
        <v>49</v>
      </c>
      <c r="L732" s="1">
        <v>59</v>
      </c>
      <c r="M732" s="6">
        <v>0.83050847457627119</v>
      </c>
      <c r="N732" s="1">
        <v>51</v>
      </c>
      <c r="O732" s="1">
        <v>59</v>
      </c>
      <c r="P732" s="6">
        <v>0.86440677966101698</v>
      </c>
      <c r="Q732" s="1">
        <v>46</v>
      </c>
      <c r="R732" s="1">
        <v>59</v>
      </c>
      <c r="S732" s="6">
        <v>0.77966101694915257</v>
      </c>
      <c r="T732" s="1">
        <v>43</v>
      </c>
      <c r="U732" s="1">
        <v>55</v>
      </c>
      <c r="V732" s="6">
        <v>0.78181818181818186</v>
      </c>
      <c r="W732" s="1">
        <v>45</v>
      </c>
      <c r="X732" s="1">
        <v>55</v>
      </c>
      <c r="Y732" s="6">
        <v>0.81818181818181823</v>
      </c>
      <c r="Z732" s="1">
        <v>41</v>
      </c>
      <c r="AA732" s="1">
        <v>55</v>
      </c>
      <c r="AB732" s="6">
        <v>0.74545454545454548</v>
      </c>
      <c r="BD732" s="1">
        <v>127</v>
      </c>
      <c r="BE732" s="1">
        <v>153</v>
      </c>
      <c r="BF732" s="6">
        <v>0.83006535947712423</v>
      </c>
      <c r="BG732" s="1">
        <v>121</v>
      </c>
      <c r="BH732" s="1">
        <v>153</v>
      </c>
      <c r="BI732" s="6">
        <v>0.79084967320261434</v>
      </c>
      <c r="BJ732" s="1">
        <v>112</v>
      </c>
      <c r="BK732" s="1">
        <v>153</v>
      </c>
      <c r="BL732" s="6">
        <v>0.73202614379084963</v>
      </c>
    </row>
    <row r="733" spans="1:64" x14ac:dyDescent="0.2">
      <c r="A733" s="2" t="s">
        <v>258</v>
      </c>
      <c r="B733" s="2" t="s">
        <v>259</v>
      </c>
      <c r="C733" s="2" t="s">
        <v>2140</v>
      </c>
      <c r="D733" s="2" t="s">
        <v>2141</v>
      </c>
      <c r="E733" s="2" t="str">
        <f t="shared" si="33"/>
        <v>Rolling Prairie Elementary School</v>
      </c>
      <c r="F733" s="2">
        <f>IFERROR(VLOOKUP(C733,'[1]2017'!$C$2:$N$1876,11,FALSE),"")</f>
        <v>237</v>
      </c>
      <c r="G733" s="2">
        <f>IFERROR(VLOOKUP(C733,'[1]2017'!$C$2:$N$1876,12,FALSE),"")</f>
        <v>478</v>
      </c>
      <c r="H733" s="2">
        <f t="shared" si="34"/>
        <v>0.49581589958158995</v>
      </c>
      <c r="I733" s="6">
        <v>0.58571428571428574</v>
      </c>
      <c r="J733" s="12">
        <f t="shared" si="35"/>
        <v>506</v>
      </c>
      <c r="K733" s="1">
        <v>57</v>
      </c>
      <c r="L733" s="1">
        <v>76</v>
      </c>
      <c r="M733" s="6">
        <v>0.75</v>
      </c>
      <c r="N733" s="1">
        <v>60</v>
      </c>
      <c r="O733" s="1">
        <v>76</v>
      </c>
      <c r="P733" s="6">
        <v>0.78947368421052633</v>
      </c>
      <c r="Q733" s="1">
        <v>52</v>
      </c>
      <c r="R733" s="1">
        <v>76</v>
      </c>
      <c r="S733" s="6">
        <v>0.68421052631578949</v>
      </c>
      <c r="T733" s="1">
        <v>68</v>
      </c>
      <c r="U733" s="1">
        <v>87</v>
      </c>
      <c r="V733" s="6">
        <v>0.7816091954022989</v>
      </c>
      <c r="W733" s="1">
        <v>76</v>
      </c>
      <c r="X733" s="1">
        <v>87</v>
      </c>
      <c r="Y733" s="6">
        <v>0.87356321839080464</v>
      </c>
      <c r="Z733" s="1">
        <v>64</v>
      </c>
      <c r="AA733" s="1">
        <v>87</v>
      </c>
      <c r="AB733" s="6">
        <v>0.73563218390804597</v>
      </c>
      <c r="BD733" s="1">
        <v>178</v>
      </c>
      <c r="BE733" s="1">
        <v>233</v>
      </c>
      <c r="BF733" s="6">
        <v>0.76394849785407726</v>
      </c>
      <c r="BG733" s="1">
        <v>180</v>
      </c>
      <c r="BH733" s="1">
        <v>233</v>
      </c>
      <c r="BI733" s="6">
        <v>0.77253218884120167</v>
      </c>
      <c r="BJ733" s="1">
        <v>157</v>
      </c>
      <c r="BK733" s="1">
        <v>233</v>
      </c>
      <c r="BL733" s="6">
        <v>0.67381974248927035</v>
      </c>
    </row>
    <row r="734" spans="1:64" hidden="1" x14ac:dyDescent="0.2">
      <c r="A734" s="2" t="s">
        <v>258</v>
      </c>
      <c r="B734" s="2" t="s">
        <v>259</v>
      </c>
      <c r="C734" s="2" t="s">
        <v>2142</v>
      </c>
      <c r="D734" s="2" t="s">
        <v>2143</v>
      </c>
      <c r="E734" s="2" t="str">
        <f t="shared" si="33"/>
        <v>zzzz</v>
      </c>
      <c r="F734" s="2">
        <f>IFERROR(VLOOKUP(C734,'[1]2017'!$C$2:$N$1876,11,FALSE),"")</f>
        <v>260</v>
      </c>
      <c r="G734" s="2">
        <f>IFERROR(VLOOKUP(C734,'[1]2017'!$C$2:$N$1876,12,FALSE),"")</f>
        <v>714</v>
      </c>
      <c r="H734" s="2">
        <f t="shared" si="34"/>
        <v>0.36414565826330531</v>
      </c>
      <c r="J734" s="12">
        <f t="shared" si="35"/>
        <v>1215</v>
      </c>
      <c r="AC734" s="1">
        <v>179</v>
      </c>
      <c r="AD734" s="1">
        <v>235</v>
      </c>
      <c r="AE734" s="6">
        <v>0.76170212765957446</v>
      </c>
      <c r="AF734" s="1">
        <v>136</v>
      </c>
      <c r="AG734" s="1">
        <v>236</v>
      </c>
      <c r="AH734" s="6">
        <v>0.57627118644067798</v>
      </c>
      <c r="AI734" s="1">
        <v>124</v>
      </c>
      <c r="AJ734" s="1">
        <v>235</v>
      </c>
      <c r="AK734" s="6">
        <v>0.52765957446808509</v>
      </c>
      <c r="AL734" s="1">
        <v>179</v>
      </c>
      <c r="AM734" s="1">
        <v>252</v>
      </c>
      <c r="AN734" s="6">
        <v>0.71031746031746035</v>
      </c>
      <c r="AO734" s="1">
        <v>100</v>
      </c>
      <c r="AP734" s="1">
        <v>252</v>
      </c>
      <c r="AQ734" s="6">
        <v>0.3968253968253968</v>
      </c>
      <c r="AR734" s="1">
        <v>93</v>
      </c>
      <c r="AS734" s="1">
        <v>252</v>
      </c>
      <c r="AT734" s="6">
        <v>0.36904761904761907</v>
      </c>
      <c r="AU734" s="1">
        <v>154</v>
      </c>
      <c r="AV734" s="1">
        <v>220</v>
      </c>
      <c r="AW734" s="6">
        <v>0.7</v>
      </c>
      <c r="AX734" s="1">
        <v>124</v>
      </c>
      <c r="AY734" s="1">
        <v>220</v>
      </c>
      <c r="AZ734" s="6">
        <v>0.5636363636363636</v>
      </c>
      <c r="BA734" s="1">
        <v>115</v>
      </c>
      <c r="BB734" s="1">
        <v>220</v>
      </c>
      <c r="BC734" s="6">
        <v>0.52272727272727271</v>
      </c>
      <c r="BD734" s="1">
        <v>512</v>
      </c>
      <c r="BE734" s="1">
        <v>707</v>
      </c>
      <c r="BF734" s="6">
        <v>0.72418670438472421</v>
      </c>
      <c r="BG734" s="1">
        <v>360</v>
      </c>
      <c r="BH734" s="1">
        <v>708</v>
      </c>
      <c r="BI734" s="6">
        <v>0.50847457627118642</v>
      </c>
      <c r="BJ734" s="1">
        <v>332</v>
      </c>
      <c r="BK734" s="1">
        <v>707</v>
      </c>
      <c r="BL734" s="6">
        <v>0.46958981612446959</v>
      </c>
    </row>
    <row r="735" spans="1:64" x14ac:dyDescent="0.2">
      <c r="A735" s="2" t="s">
        <v>258</v>
      </c>
      <c r="B735" s="2" t="s">
        <v>259</v>
      </c>
      <c r="C735" s="2" t="s">
        <v>2144</v>
      </c>
      <c r="D735" s="2" t="s">
        <v>2145</v>
      </c>
      <c r="E735" s="2" t="str">
        <f t="shared" si="33"/>
        <v>Olive Township Elementary School</v>
      </c>
      <c r="F735" s="2">
        <f>IFERROR(VLOOKUP(C735,'[1]2017'!$C$2:$N$1876,11,FALSE),"")</f>
        <v>134</v>
      </c>
      <c r="G735" s="2">
        <f>IFERROR(VLOOKUP(C735,'[1]2017'!$C$2:$N$1876,12,FALSE),"")</f>
        <v>502</v>
      </c>
      <c r="H735" s="2">
        <f t="shared" si="34"/>
        <v>0.26693227091633465</v>
      </c>
      <c r="I735" s="6">
        <v>0.7</v>
      </c>
      <c r="J735" s="12">
        <f t="shared" si="35"/>
        <v>260</v>
      </c>
      <c r="K735" s="1">
        <v>82</v>
      </c>
      <c r="L735" s="1">
        <v>92</v>
      </c>
      <c r="M735" s="6">
        <v>0.89130434782608692</v>
      </c>
      <c r="N735" s="1">
        <v>77</v>
      </c>
      <c r="O735" s="1">
        <v>92</v>
      </c>
      <c r="P735" s="6">
        <v>0.83695652173913049</v>
      </c>
      <c r="Q735" s="1">
        <v>73</v>
      </c>
      <c r="R735" s="1">
        <v>92</v>
      </c>
      <c r="S735" s="6">
        <v>0.79347826086956519</v>
      </c>
      <c r="T735" s="1">
        <v>69</v>
      </c>
      <c r="U735" s="1">
        <v>85</v>
      </c>
      <c r="V735" s="6">
        <v>0.81176470588235294</v>
      </c>
      <c r="W735" s="1">
        <v>66</v>
      </c>
      <c r="X735" s="1">
        <v>85</v>
      </c>
      <c r="Y735" s="6">
        <v>0.77647058823529413</v>
      </c>
      <c r="Z735" s="1">
        <v>62</v>
      </c>
      <c r="AA735" s="1">
        <v>85</v>
      </c>
      <c r="AB735" s="6">
        <v>0.72941176470588232</v>
      </c>
      <c r="BD735" s="1">
        <v>215</v>
      </c>
      <c r="BE735" s="1">
        <v>257</v>
      </c>
      <c r="BF735" s="6">
        <v>0.83657587548638135</v>
      </c>
      <c r="BG735" s="1">
        <v>205</v>
      </c>
      <c r="BH735" s="1">
        <v>257</v>
      </c>
      <c r="BI735" s="6">
        <v>0.7976653696498055</v>
      </c>
      <c r="BJ735" s="1">
        <v>191</v>
      </c>
      <c r="BK735" s="1">
        <v>257</v>
      </c>
      <c r="BL735" s="6">
        <v>0.74319066147859925</v>
      </c>
    </row>
    <row r="736" spans="1:64" x14ac:dyDescent="0.2">
      <c r="A736" s="2" t="s">
        <v>260</v>
      </c>
      <c r="B736" s="2" t="s">
        <v>261</v>
      </c>
      <c r="C736" s="2" t="s">
        <v>2146</v>
      </c>
      <c r="D736" s="2" t="s">
        <v>2147</v>
      </c>
      <c r="E736" s="2" t="str">
        <f t="shared" si="33"/>
        <v>Westville Elementary School</v>
      </c>
      <c r="F736" s="2">
        <f>IFERROR(VLOOKUP(C736,'[1]2017'!$C$2:$N$1876,11,FALSE),"")</f>
        <v>154</v>
      </c>
      <c r="G736" s="2">
        <f>IFERROR(VLOOKUP(C736,'[1]2017'!$C$2:$N$1876,12,FALSE),"")</f>
        <v>449</v>
      </c>
      <c r="H736" s="2">
        <f t="shared" si="34"/>
        <v>0.34298440979955458</v>
      </c>
      <c r="I736" s="6">
        <v>0.61904761904761907</v>
      </c>
      <c r="J736" s="12">
        <f t="shared" si="35"/>
        <v>431</v>
      </c>
      <c r="K736" s="1">
        <v>53</v>
      </c>
      <c r="L736" s="1">
        <v>69</v>
      </c>
      <c r="M736" s="6">
        <v>0.76811594202898548</v>
      </c>
      <c r="N736" s="1">
        <v>50</v>
      </c>
      <c r="O736" s="1">
        <v>69</v>
      </c>
      <c r="P736" s="6">
        <v>0.72463768115942029</v>
      </c>
      <c r="Q736" s="1">
        <v>46</v>
      </c>
      <c r="R736" s="1">
        <v>69</v>
      </c>
      <c r="S736" s="6">
        <v>0.66666666666666663</v>
      </c>
      <c r="T736" s="1">
        <v>40</v>
      </c>
      <c r="U736" s="1">
        <v>56</v>
      </c>
      <c r="V736" s="6">
        <v>0.7142857142857143</v>
      </c>
      <c r="W736" s="1">
        <v>45</v>
      </c>
      <c r="X736" s="1">
        <v>56</v>
      </c>
      <c r="Y736" s="6">
        <v>0.8035714285714286</v>
      </c>
      <c r="Z736" s="1">
        <v>35</v>
      </c>
      <c r="AA736" s="1">
        <v>56</v>
      </c>
      <c r="AB736" s="6">
        <v>0.625</v>
      </c>
      <c r="AC736" s="1">
        <v>26</v>
      </c>
      <c r="AD736" s="1">
        <v>56</v>
      </c>
      <c r="AE736" s="6">
        <v>0.4642857142857143</v>
      </c>
      <c r="AF736" s="1">
        <v>26</v>
      </c>
      <c r="AG736" s="1">
        <v>55</v>
      </c>
      <c r="AH736" s="6">
        <v>0.47272727272727272</v>
      </c>
      <c r="AI736" s="1">
        <v>20</v>
      </c>
      <c r="AJ736" s="1">
        <v>55</v>
      </c>
      <c r="AK736" s="6">
        <v>0.36363636363636365</v>
      </c>
      <c r="BD736" s="1">
        <v>171</v>
      </c>
      <c r="BE736" s="1">
        <v>244</v>
      </c>
      <c r="BF736" s="6">
        <v>0.70081967213114749</v>
      </c>
      <c r="BG736" s="1">
        <v>162</v>
      </c>
      <c r="BH736" s="1">
        <v>244</v>
      </c>
      <c r="BI736" s="6">
        <v>0.66393442622950816</v>
      </c>
      <c r="BJ736" s="1">
        <v>140</v>
      </c>
      <c r="BK736" s="1">
        <v>243</v>
      </c>
      <c r="BL736" s="6">
        <v>0.5761316872427984</v>
      </c>
    </row>
    <row r="737" spans="1:64" hidden="1" x14ac:dyDescent="0.2">
      <c r="A737" s="2" t="s">
        <v>260</v>
      </c>
      <c r="B737" s="2" t="s">
        <v>261</v>
      </c>
      <c r="C737" s="2" t="s">
        <v>2148</v>
      </c>
      <c r="D737" s="2" t="s">
        <v>2149</v>
      </c>
      <c r="E737" s="2" t="str">
        <f t="shared" si="33"/>
        <v>zzzz</v>
      </c>
      <c r="F737" s="2">
        <f>IFERROR(VLOOKUP(C737,'[1]2017'!$C$2:$N$1876,11,FALSE),"")</f>
        <v>143</v>
      </c>
      <c r="G737" s="2">
        <f>IFERROR(VLOOKUP(C737,'[1]2017'!$C$2:$N$1876,12,FALSE),"")</f>
        <v>438</v>
      </c>
      <c r="H737" s="2">
        <f t="shared" si="34"/>
        <v>0.32648401826484019</v>
      </c>
      <c r="J737" s="12">
        <f t="shared" si="35"/>
        <v>1215</v>
      </c>
      <c r="AL737" s="1">
        <v>39</v>
      </c>
      <c r="AM737" s="1">
        <v>70</v>
      </c>
      <c r="AN737" s="6">
        <v>0.55714285714285716</v>
      </c>
      <c r="AO737" s="1">
        <v>23</v>
      </c>
      <c r="AP737" s="1">
        <v>72</v>
      </c>
      <c r="AQ737" s="6">
        <v>0.31944444444444442</v>
      </c>
      <c r="AR737" s="1">
        <v>22</v>
      </c>
      <c r="AS737" s="1">
        <v>70</v>
      </c>
      <c r="AT737" s="6">
        <v>0.31428571428571428</v>
      </c>
      <c r="AU737" s="1">
        <v>29</v>
      </c>
      <c r="AV737" s="1">
        <v>69</v>
      </c>
      <c r="AW737" s="6">
        <v>0.42028985507246375</v>
      </c>
      <c r="AX737" s="1">
        <v>23</v>
      </c>
      <c r="AY737" s="1">
        <v>69</v>
      </c>
      <c r="AZ737" s="6">
        <v>0.33333333333333331</v>
      </c>
      <c r="BA737" s="1">
        <v>17</v>
      </c>
      <c r="BB737" s="1">
        <v>69</v>
      </c>
      <c r="BC737" s="6">
        <v>0.24637681159420291</v>
      </c>
      <c r="BD737" s="1">
        <v>68</v>
      </c>
      <c r="BE737" s="1">
        <v>139</v>
      </c>
      <c r="BF737" s="6">
        <v>0.48920863309352519</v>
      </c>
      <c r="BG737" s="1">
        <v>46</v>
      </c>
      <c r="BH737" s="1">
        <v>141</v>
      </c>
      <c r="BI737" s="6">
        <v>0.32624113475177308</v>
      </c>
      <c r="BJ737" s="1">
        <v>39</v>
      </c>
      <c r="BK737" s="1">
        <v>139</v>
      </c>
      <c r="BL737" s="6">
        <v>0.2805755395683453</v>
      </c>
    </row>
    <row r="738" spans="1:64" hidden="1" x14ac:dyDescent="0.2">
      <c r="A738" s="2" t="s">
        <v>578</v>
      </c>
      <c r="B738" s="2" t="s">
        <v>579</v>
      </c>
      <c r="C738" s="2" t="s">
        <v>2150</v>
      </c>
      <c r="D738" s="2" t="s">
        <v>2151</v>
      </c>
      <c r="E738" s="2" t="str">
        <f t="shared" si="33"/>
        <v>zzzz</v>
      </c>
      <c r="F738" s="2">
        <f>IFERROR(VLOOKUP(C738,'[1]2017'!$C$2:$N$1876,11,FALSE),"")</f>
        <v>110</v>
      </c>
      <c r="G738" s="2">
        <f>IFERROR(VLOOKUP(C738,'[1]2017'!$C$2:$N$1876,12,FALSE),"")</f>
        <v>261</v>
      </c>
      <c r="H738" s="2">
        <f t="shared" si="34"/>
        <v>0.42145593869731801</v>
      </c>
      <c r="I738" s="6">
        <v>0.63636363636363635</v>
      </c>
      <c r="J738" s="12">
        <f t="shared" si="35"/>
        <v>393</v>
      </c>
      <c r="K738" s="1">
        <v>22</v>
      </c>
      <c r="L738" s="1">
        <v>29</v>
      </c>
      <c r="M738" s="6">
        <v>0.75862068965517238</v>
      </c>
      <c r="N738" s="1">
        <v>21</v>
      </c>
      <c r="O738" s="1">
        <v>31</v>
      </c>
      <c r="P738" s="6">
        <v>0.67741935483870963</v>
      </c>
      <c r="Q738" s="1">
        <v>16</v>
      </c>
      <c r="R738" s="1">
        <v>29</v>
      </c>
      <c r="S738" s="6">
        <v>0.55172413793103448</v>
      </c>
      <c r="T738" s="1">
        <v>26</v>
      </c>
      <c r="U738" s="1">
        <v>39</v>
      </c>
      <c r="V738" s="6">
        <v>0.66666666666666663</v>
      </c>
      <c r="W738" s="1">
        <v>27</v>
      </c>
      <c r="X738" s="1">
        <v>39</v>
      </c>
      <c r="Y738" s="6">
        <v>0.69230769230769229</v>
      </c>
      <c r="Z738" s="1">
        <v>24</v>
      </c>
      <c r="AA738" s="1">
        <v>39</v>
      </c>
      <c r="AB738" s="6">
        <v>0.61538461538461542</v>
      </c>
      <c r="AC738" s="1">
        <v>20</v>
      </c>
      <c r="AD738" s="1">
        <v>31</v>
      </c>
      <c r="AE738" s="6">
        <v>0.64516129032258063</v>
      </c>
      <c r="AF738" s="1">
        <v>18</v>
      </c>
      <c r="AG738" s="1">
        <v>31</v>
      </c>
      <c r="AH738" s="6">
        <v>0.58064516129032262</v>
      </c>
      <c r="AI738" s="1">
        <v>18</v>
      </c>
      <c r="AJ738" s="1">
        <v>31</v>
      </c>
      <c r="AK738" s="6">
        <v>0.58064516129032262</v>
      </c>
      <c r="AL738" s="1">
        <v>18</v>
      </c>
      <c r="AM738" s="1">
        <v>26</v>
      </c>
      <c r="AN738" s="6">
        <v>0.69230769230769229</v>
      </c>
      <c r="AO738" s="1">
        <v>15</v>
      </c>
      <c r="AP738" s="1">
        <v>26</v>
      </c>
      <c r="AQ738" s="6">
        <v>0.57692307692307687</v>
      </c>
      <c r="AR738" s="1">
        <v>14</v>
      </c>
      <c r="AS738" s="1">
        <v>26</v>
      </c>
      <c r="AT738" s="6">
        <v>0.53846153846153844</v>
      </c>
      <c r="AU738" s="1">
        <v>11</v>
      </c>
      <c r="AV738" s="1">
        <v>19</v>
      </c>
      <c r="AW738" s="6">
        <v>0.57894736842105265</v>
      </c>
      <c r="AX738" s="1">
        <v>9</v>
      </c>
      <c r="AY738" s="1">
        <v>19</v>
      </c>
      <c r="AZ738" s="6">
        <v>0.47368421052631576</v>
      </c>
      <c r="BA738" s="1">
        <v>6</v>
      </c>
      <c r="BB738" s="1">
        <v>19</v>
      </c>
      <c r="BC738" s="6">
        <v>0.31578947368421051</v>
      </c>
      <c r="BD738" s="1">
        <v>121</v>
      </c>
      <c r="BE738" s="1">
        <v>177</v>
      </c>
      <c r="BF738" s="6">
        <v>0.68361581920903958</v>
      </c>
      <c r="BG738" s="1">
        <v>113</v>
      </c>
      <c r="BH738" s="1">
        <v>179</v>
      </c>
      <c r="BI738" s="6">
        <v>0.63128491620111726</v>
      </c>
      <c r="BJ738" s="1">
        <v>99</v>
      </c>
      <c r="BK738" s="1">
        <v>177</v>
      </c>
      <c r="BL738" s="6">
        <v>0.55932203389830504</v>
      </c>
    </row>
    <row r="739" spans="1:64" x14ac:dyDescent="0.2">
      <c r="A739" s="2" t="s">
        <v>262</v>
      </c>
      <c r="B739" s="2" t="s">
        <v>263</v>
      </c>
      <c r="C739" s="2" t="s">
        <v>2152</v>
      </c>
      <c r="D739" s="2" t="s">
        <v>2153</v>
      </c>
      <c r="E739" s="2" t="str">
        <f t="shared" si="33"/>
        <v>Coolspring Elementary School</v>
      </c>
      <c r="F739" s="2">
        <f>IFERROR(VLOOKUP(C739,'[1]2017'!$C$2:$N$1876,11,FALSE),"")</f>
        <v>199</v>
      </c>
      <c r="G739" s="2">
        <f>IFERROR(VLOOKUP(C739,'[1]2017'!$C$2:$N$1876,12,FALSE),"")</f>
        <v>316</v>
      </c>
      <c r="H739" s="2">
        <f t="shared" si="34"/>
        <v>0.629746835443038</v>
      </c>
      <c r="I739" s="6">
        <v>0.35185185185185186</v>
      </c>
      <c r="J739" s="12">
        <f t="shared" si="35"/>
        <v>977</v>
      </c>
      <c r="K739" s="1">
        <v>23</v>
      </c>
      <c r="L739" s="1">
        <v>43</v>
      </c>
      <c r="M739" s="6">
        <v>0.53488372093023251</v>
      </c>
      <c r="N739" s="1">
        <v>29</v>
      </c>
      <c r="O739" s="1">
        <v>43</v>
      </c>
      <c r="P739" s="6">
        <v>0.67441860465116277</v>
      </c>
      <c r="Q739" s="1">
        <v>22</v>
      </c>
      <c r="R739" s="1">
        <v>43</v>
      </c>
      <c r="S739" s="6">
        <v>0.51162790697674421</v>
      </c>
      <c r="T739" s="1">
        <v>14</v>
      </c>
      <c r="U739" s="1">
        <v>28</v>
      </c>
      <c r="V739" s="6">
        <v>0.5</v>
      </c>
      <c r="W739" s="1">
        <v>14</v>
      </c>
      <c r="X739" s="1">
        <v>28</v>
      </c>
      <c r="Y739" s="6">
        <v>0.5</v>
      </c>
      <c r="Z739" s="1">
        <v>12</v>
      </c>
      <c r="AA739" s="1">
        <v>28</v>
      </c>
      <c r="AB739" s="6">
        <v>0.42857142857142855</v>
      </c>
      <c r="AC739" s="1">
        <v>22</v>
      </c>
      <c r="AD739" s="1">
        <v>46</v>
      </c>
      <c r="AE739" s="6">
        <v>0.47826086956521741</v>
      </c>
      <c r="AF739" s="1">
        <v>19</v>
      </c>
      <c r="AG739" s="1">
        <v>46</v>
      </c>
      <c r="AH739" s="6">
        <v>0.41304347826086957</v>
      </c>
      <c r="AI739" s="1">
        <v>16</v>
      </c>
      <c r="AJ739" s="1">
        <v>46</v>
      </c>
      <c r="AK739" s="6">
        <v>0.34782608695652173</v>
      </c>
      <c r="BD739" s="1">
        <v>88</v>
      </c>
      <c r="BE739" s="1">
        <v>171</v>
      </c>
      <c r="BF739" s="6">
        <v>0.51461988304093564</v>
      </c>
      <c r="BG739" s="1">
        <v>87</v>
      </c>
      <c r="BH739" s="1">
        <v>172</v>
      </c>
      <c r="BI739" s="6">
        <v>0.5058139534883721</v>
      </c>
      <c r="BJ739" s="1">
        <v>69</v>
      </c>
      <c r="BK739" s="1">
        <v>171</v>
      </c>
      <c r="BL739" s="6">
        <v>0.40350877192982454</v>
      </c>
    </row>
    <row r="740" spans="1:64" x14ac:dyDescent="0.2">
      <c r="A740" s="2" t="s">
        <v>262</v>
      </c>
      <c r="B740" s="2" t="s">
        <v>263</v>
      </c>
      <c r="C740" s="2" t="s">
        <v>2154</v>
      </c>
      <c r="D740" s="2" t="s">
        <v>2155</v>
      </c>
      <c r="E740" s="2" t="str">
        <f t="shared" si="33"/>
        <v>Springfield Elementary School</v>
      </c>
      <c r="F740" s="2">
        <f>IFERROR(VLOOKUP(C740,'[1]2017'!$C$2:$N$1876,11,FALSE),"")</f>
        <v>278</v>
      </c>
      <c r="G740" s="2">
        <f>IFERROR(VLOOKUP(C740,'[1]2017'!$C$2:$N$1876,12,FALSE),"")</f>
        <v>392</v>
      </c>
      <c r="H740" s="2">
        <f t="shared" si="34"/>
        <v>0.70918367346938771</v>
      </c>
      <c r="I740" s="6">
        <v>0.31666666666666665</v>
      </c>
      <c r="J740" s="12">
        <f t="shared" si="35"/>
        <v>1021</v>
      </c>
      <c r="K740" s="1">
        <v>29</v>
      </c>
      <c r="L740" s="1">
        <v>57</v>
      </c>
      <c r="M740" s="6">
        <v>0.50877192982456143</v>
      </c>
      <c r="N740" s="1">
        <v>29</v>
      </c>
      <c r="O740" s="1">
        <v>58</v>
      </c>
      <c r="P740" s="6">
        <v>0.5</v>
      </c>
      <c r="Q740" s="1">
        <v>25</v>
      </c>
      <c r="R740" s="1">
        <v>57</v>
      </c>
      <c r="S740" s="6">
        <v>0.43859649122807015</v>
      </c>
      <c r="T740" s="1">
        <v>22</v>
      </c>
      <c r="U740" s="1">
        <v>50</v>
      </c>
      <c r="V740" s="6">
        <v>0.44</v>
      </c>
      <c r="W740" s="1">
        <v>26</v>
      </c>
      <c r="X740" s="1">
        <v>50</v>
      </c>
      <c r="Y740" s="6">
        <v>0.52</v>
      </c>
      <c r="Z740" s="1">
        <v>19</v>
      </c>
      <c r="AA740" s="1">
        <v>50</v>
      </c>
      <c r="AB740" s="6">
        <v>0.38</v>
      </c>
      <c r="AC740" s="1">
        <v>25</v>
      </c>
      <c r="AD740" s="1">
        <v>41</v>
      </c>
      <c r="AE740" s="6">
        <v>0.6097560975609756</v>
      </c>
      <c r="AF740" s="1">
        <v>24</v>
      </c>
      <c r="AG740" s="1">
        <v>41</v>
      </c>
      <c r="AH740" s="6">
        <v>0.58536585365853655</v>
      </c>
      <c r="AI740" s="1">
        <v>19</v>
      </c>
      <c r="AJ740" s="1">
        <v>41</v>
      </c>
      <c r="AK740" s="6">
        <v>0.46341463414634149</v>
      </c>
      <c r="BD740" s="1">
        <v>103</v>
      </c>
      <c r="BE740" s="1">
        <v>208</v>
      </c>
      <c r="BF740" s="6">
        <v>0.49519230769230771</v>
      </c>
      <c r="BG740" s="1">
        <v>103</v>
      </c>
      <c r="BH740" s="1">
        <v>209</v>
      </c>
      <c r="BI740" s="6">
        <v>0.49282296650717705</v>
      </c>
      <c r="BJ740" s="1">
        <v>82</v>
      </c>
      <c r="BK740" s="1">
        <v>208</v>
      </c>
      <c r="BL740" s="6">
        <v>0.39423076923076922</v>
      </c>
    </row>
    <row r="741" spans="1:64" hidden="1" x14ac:dyDescent="0.2">
      <c r="A741" s="2" t="s">
        <v>262</v>
      </c>
      <c r="B741" s="2" t="s">
        <v>263</v>
      </c>
      <c r="C741" s="2" t="s">
        <v>2156</v>
      </c>
      <c r="D741" s="2" t="s">
        <v>2157</v>
      </c>
      <c r="E741" s="2" t="str">
        <f t="shared" si="33"/>
        <v>zzzz</v>
      </c>
      <c r="F741" s="2">
        <f>IFERROR(VLOOKUP(C741,'[1]2017'!$C$2:$N$1876,11,FALSE),"")</f>
        <v>293</v>
      </c>
      <c r="G741" s="2">
        <f>IFERROR(VLOOKUP(C741,'[1]2017'!$C$2:$N$1876,12,FALSE),"")</f>
        <v>366</v>
      </c>
      <c r="H741" s="2">
        <f t="shared" si="34"/>
        <v>0.80054644808743169</v>
      </c>
      <c r="J741" s="12">
        <f t="shared" si="35"/>
        <v>1215</v>
      </c>
      <c r="AL741" s="1">
        <v>77</v>
      </c>
      <c r="AM741" s="1">
        <v>169</v>
      </c>
      <c r="AN741" s="6">
        <v>0.45562130177514792</v>
      </c>
      <c r="AO741" s="1">
        <v>62</v>
      </c>
      <c r="AP741" s="1">
        <v>171</v>
      </c>
      <c r="AQ741" s="6">
        <v>0.36257309941520466</v>
      </c>
      <c r="AR741" s="1">
        <v>48</v>
      </c>
      <c r="AS741" s="1">
        <v>169</v>
      </c>
      <c r="AT741" s="6">
        <v>0.28402366863905326</v>
      </c>
      <c r="AU741" s="1">
        <v>72</v>
      </c>
      <c r="AV741" s="1">
        <v>175</v>
      </c>
      <c r="AW741" s="6">
        <v>0.41142857142857142</v>
      </c>
      <c r="AX741" s="1">
        <v>58</v>
      </c>
      <c r="AY741" s="1">
        <v>177</v>
      </c>
      <c r="AZ741" s="6">
        <v>0.32768361581920902</v>
      </c>
      <c r="BA741" s="1">
        <v>46</v>
      </c>
      <c r="BB741" s="1">
        <v>175</v>
      </c>
      <c r="BC741" s="6">
        <v>0.26285714285714284</v>
      </c>
      <c r="BD741" s="1">
        <v>149</v>
      </c>
      <c r="BE741" s="1">
        <v>344</v>
      </c>
      <c r="BF741" s="6">
        <v>0.43313953488372092</v>
      </c>
      <c r="BG741" s="1">
        <v>120</v>
      </c>
      <c r="BH741" s="1">
        <v>348</v>
      </c>
      <c r="BI741" s="6">
        <v>0.34482758620689657</v>
      </c>
      <c r="BJ741" s="1">
        <v>94</v>
      </c>
      <c r="BK741" s="1">
        <v>344</v>
      </c>
      <c r="BL741" s="6">
        <v>0.27325581395348836</v>
      </c>
    </row>
    <row r="742" spans="1:64" hidden="1" x14ac:dyDescent="0.2">
      <c r="A742" s="2" t="s">
        <v>262</v>
      </c>
      <c r="B742" s="2" t="s">
        <v>263</v>
      </c>
      <c r="C742" s="2" t="s">
        <v>2158</v>
      </c>
      <c r="D742" s="2" t="s">
        <v>2159</v>
      </c>
      <c r="E742" s="2" t="str">
        <f t="shared" si="33"/>
        <v>zzzz</v>
      </c>
      <c r="F742" s="2">
        <f>IFERROR(VLOOKUP(C742,'[1]2017'!$C$2:$N$1876,11,FALSE),"")</f>
        <v>273</v>
      </c>
      <c r="G742" s="2">
        <f>IFERROR(VLOOKUP(C742,'[1]2017'!$C$2:$N$1876,12,FALSE),"")</f>
        <v>392</v>
      </c>
      <c r="H742" s="2">
        <f t="shared" si="34"/>
        <v>0.6964285714285714</v>
      </c>
      <c r="J742" s="12">
        <f t="shared" si="35"/>
        <v>1215</v>
      </c>
      <c r="AL742" s="1">
        <v>86</v>
      </c>
      <c r="AM742" s="1">
        <v>166</v>
      </c>
      <c r="AN742" s="6">
        <v>0.51807228915662651</v>
      </c>
      <c r="AO742" s="1">
        <v>51</v>
      </c>
      <c r="AP742" s="1">
        <v>165</v>
      </c>
      <c r="AQ742" s="6">
        <v>0.30909090909090908</v>
      </c>
      <c r="AR742" s="1">
        <v>44</v>
      </c>
      <c r="AS742" s="1">
        <v>165</v>
      </c>
      <c r="AT742" s="6">
        <v>0.26666666666666666</v>
      </c>
      <c r="AU742" s="1">
        <v>82</v>
      </c>
      <c r="AV742" s="1">
        <v>176</v>
      </c>
      <c r="AW742" s="6">
        <v>0.46590909090909088</v>
      </c>
      <c r="AX742" s="1">
        <v>81</v>
      </c>
      <c r="AY742" s="1">
        <v>177</v>
      </c>
      <c r="AZ742" s="6">
        <v>0.4576271186440678</v>
      </c>
      <c r="BA742" s="1">
        <v>66</v>
      </c>
      <c r="BB742" s="1">
        <v>175</v>
      </c>
      <c r="BC742" s="6">
        <v>0.37714285714285717</v>
      </c>
      <c r="BD742" s="1">
        <v>168</v>
      </c>
      <c r="BE742" s="1">
        <v>342</v>
      </c>
      <c r="BF742" s="6">
        <v>0.49122807017543857</v>
      </c>
      <c r="BG742" s="1">
        <v>132</v>
      </c>
      <c r="BH742" s="1">
        <v>342</v>
      </c>
      <c r="BI742" s="6">
        <v>0.38596491228070173</v>
      </c>
      <c r="BJ742" s="1">
        <v>110</v>
      </c>
      <c r="BK742" s="1">
        <v>340</v>
      </c>
      <c r="BL742" s="6">
        <v>0.3235294117647059</v>
      </c>
    </row>
    <row r="743" spans="1:64" x14ac:dyDescent="0.2">
      <c r="A743" s="2" t="s">
        <v>262</v>
      </c>
      <c r="B743" s="2" t="s">
        <v>263</v>
      </c>
      <c r="C743" s="2" t="s">
        <v>258</v>
      </c>
      <c r="D743" s="2" t="s">
        <v>2160</v>
      </c>
      <c r="E743" s="2" t="str">
        <f t="shared" si="33"/>
        <v>Edgewood Elementary School</v>
      </c>
      <c r="F743" s="2">
        <f>IFERROR(VLOOKUP(C743,'[1]2017'!$C$2:$N$1876,11,FALSE),"")</f>
        <v>216</v>
      </c>
      <c r="G743" s="2">
        <f>IFERROR(VLOOKUP(C743,'[1]2017'!$C$2:$N$1876,12,FALSE),"")</f>
        <v>309</v>
      </c>
      <c r="H743" s="2">
        <f t="shared" si="34"/>
        <v>0.69902912621359226</v>
      </c>
      <c r="I743" s="6">
        <v>0.5</v>
      </c>
      <c r="J743" s="12">
        <f t="shared" si="35"/>
        <v>691</v>
      </c>
      <c r="K743" s="1">
        <v>28</v>
      </c>
      <c r="L743" s="1">
        <v>47</v>
      </c>
      <c r="M743" s="6">
        <v>0.5957446808510638</v>
      </c>
      <c r="N743" s="1">
        <v>23</v>
      </c>
      <c r="O743" s="1">
        <v>47</v>
      </c>
      <c r="P743" s="6">
        <v>0.48936170212765956</v>
      </c>
      <c r="Q743" s="1">
        <v>19</v>
      </c>
      <c r="R743" s="1">
        <v>47</v>
      </c>
      <c r="S743" s="6">
        <v>0.40425531914893614</v>
      </c>
      <c r="T743" s="1">
        <v>13</v>
      </c>
      <c r="U743" s="1">
        <v>37</v>
      </c>
      <c r="V743" s="6">
        <v>0.35135135135135137</v>
      </c>
      <c r="W743" s="1">
        <v>10</v>
      </c>
      <c r="X743" s="1">
        <v>37</v>
      </c>
      <c r="Y743" s="6">
        <v>0.27027027027027029</v>
      </c>
      <c r="Z743" s="1">
        <v>7</v>
      </c>
      <c r="AA743" s="1">
        <v>37</v>
      </c>
      <c r="AB743" s="6">
        <v>0.1891891891891892</v>
      </c>
      <c r="AC743" s="1">
        <v>13</v>
      </c>
      <c r="AD743" s="1">
        <v>36</v>
      </c>
      <c r="AE743" s="6">
        <v>0.3611111111111111</v>
      </c>
      <c r="AF743" s="1">
        <v>15</v>
      </c>
      <c r="AG743" s="1">
        <v>36</v>
      </c>
      <c r="AH743" s="6">
        <v>0.41666666666666669</v>
      </c>
      <c r="AI743" s="1">
        <v>11</v>
      </c>
      <c r="AJ743" s="1">
        <v>36</v>
      </c>
      <c r="AK743" s="6">
        <v>0.30555555555555558</v>
      </c>
      <c r="BD743" s="1">
        <v>75</v>
      </c>
      <c r="BE743" s="1">
        <v>155</v>
      </c>
      <c r="BF743" s="6">
        <v>0.4838709677419355</v>
      </c>
      <c r="BG743" s="1">
        <v>70</v>
      </c>
      <c r="BH743" s="1">
        <v>155</v>
      </c>
      <c r="BI743" s="6">
        <v>0.45161290322580644</v>
      </c>
      <c r="BJ743" s="1">
        <v>54</v>
      </c>
      <c r="BK743" s="1">
        <v>154</v>
      </c>
      <c r="BL743" s="6">
        <v>0.35064935064935066</v>
      </c>
    </row>
    <row r="744" spans="1:64" x14ac:dyDescent="0.2">
      <c r="A744" s="2" t="s">
        <v>262</v>
      </c>
      <c r="B744" s="2" t="s">
        <v>263</v>
      </c>
      <c r="C744" s="2" t="s">
        <v>2161</v>
      </c>
      <c r="D744" s="2" t="s">
        <v>2162</v>
      </c>
      <c r="E744" s="2" t="str">
        <f t="shared" si="33"/>
        <v>Lake Hills Elementary School</v>
      </c>
      <c r="F744" s="2">
        <f>IFERROR(VLOOKUP(C744,'[1]2017'!$C$2:$N$1876,11,FALSE),"")</f>
        <v>373</v>
      </c>
      <c r="G744" s="2">
        <f>IFERROR(VLOOKUP(C744,'[1]2017'!$C$2:$N$1876,12,FALSE),"")</f>
        <v>501</v>
      </c>
      <c r="H744" s="2">
        <f t="shared" si="34"/>
        <v>0.7445109780439122</v>
      </c>
      <c r="I744" s="6">
        <v>0.30555555555555558</v>
      </c>
      <c r="J744" s="12">
        <f t="shared" si="35"/>
        <v>1035</v>
      </c>
      <c r="K744" s="1">
        <v>33</v>
      </c>
      <c r="L744" s="1">
        <v>83</v>
      </c>
      <c r="M744" s="6">
        <v>0.39759036144578314</v>
      </c>
      <c r="N744" s="1">
        <v>41</v>
      </c>
      <c r="O744" s="1">
        <v>83</v>
      </c>
      <c r="P744" s="6">
        <v>0.49397590361445781</v>
      </c>
      <c r="Q744" s="1">
        <v>26</v>
      </c>
      <c r="R744" s="1">
        <v>83</v>
      </c>
      <c r="S744" s="6">
        <v>0.31325301204819278</v>
      </c>
      <c r="T744" s="1">
        <v>24</v>
      </c>
      <c r="U744" s="1">
        <v>62</v>
      </c>
      <c r="V744" s="6">
        <v>0.38709677419354838</v>
      </c>
      <c r="W744" s="1">
        <v>42</v>
      </c>
      <c r="X744" s="1">
        <v>62</v>
      </c>
      <c r="Y744" s="6">
        <v>0.67741935483870963</v>
      </c>
      <c r="Z744" s="1">
        <v>22</v>
      </c>
      <c r="AA744" s="1">
        <v>62</v>
      </c>
      <c r="AB744" s="6">
        <v>0.35483870967741937</v>
      </c>
      <c r="AC744" s="1">
        <v>34</v>
      </c>
      <c r="AD744" s="1">
        <v>55</v>
      </c>
      <c r="AE744" s="6">
        <v>0.61818181818181817</v>
      </c>
      <c r="AF744" s="1">
        <v>36</v>
      </c>
      <c r="AG744" s="1">
        <v>55</v>
      </c>
      <c r="AH744" s="6">
        <v>0.65454545454545454</v>
      </c>
      <c r="AI744" s="1">
        <v>30</v>
      </c>
      <c r="AJ744" s="1">
        <v>54</v>
      </c>
      <c r="AK744" s="6">
        <v>0.55555555555555558</v>
      </c>
      <c r="BD744" s="1">
        <v>125</v>
      </c>
      <c r="BE744" s="1">
        <v>274</v>
      </c>
      <c r="BF744" s="6">
        <v>0.45620437956204379</v>
      </c>
      <c r="BG744" s="1">
        <v>151</v>
      </c>
      <c r="BH744" s="1">
        <v>274</v>
      </c>
      <c r="BI744" s="6">
        <v>0.55109489051094895</v>
      </c>
      <c r="BJ744" s="1">
        <v>100</v>
      </c>
      <c r="BK744" s="1">
        <v>271</v>
      </c>
      <c r="BL744" s="6">
        <v>0.36900369003690037</v>
      </c>
    </row>
    <row r="745" spans="1:64" x14ac:dyDescent="0.2">
      <c r="A745" s="2" t="s">
        <v>262</v>
      </c>
      <c r="B745" s="2" t="s">
        <v>263</v>
      </c>
      <c r="C745" s="2" t="s">
        <v>2163</v>
      </c>
      <c r="D745" s="2" t="s">
        <v>2164</v>
      </c>
      <c r="E745" s="2" t="str">
        <f t="shared" si="33"/>
        <v>Joy Elementary School</v>
      </c>
      <c r="F745" s="2">
        <f>IFERROR(VLOOKUP(C745,'[1]2017'!$C$2:$N$1876,11,FALSE),"")</f>
        <v>317</v>
      </c>
      <c r="G745" s="2">
        <f>IFERROR(VLOOKUP(C745,'[1]2017'!$C$2:$N$1876,12,FALSE),"")</f>
        <v>418</v>
      </c>
      <c r="H745" s="2">
        <f t="shared" si="34"/>
        <v>0.75837320574162681</v>
      </c>
      <c r="I745" s="6">
        <v>0.47916666666666669</v>
      </c>
      <c r="J745" s="12">
        <f t="shared" si="35"/>
        <v>755</v>
      </c>
      <c r="K745" s="1">
        <v>35</v>
      </c>
      <c r="L745" s="1">
        <v>49</v>
      </c>
      <c r="M745" s="6">
        <v>0.7142857142857143</v>
      </c>
      <c r="N745" s="1">
        <v>31</v>
      </c>
      <c r="O745" s="1">
        <v>49</v>
      </c>
      <c r="P745" s="6">
        <v>0.63265306122448983</v>
      </c>
      <c r="Q745" s="1">
        <v>27</v>
      </c>
      <c r="R745" s="1">
        <v>49</v>
      </c>
      <c r="S745" s="6">
        <v>0.55102040816326525</v>
      </c>
      <c r="T745" s="1">
        <v>34</v>
      </c>
      <c r="U745" s="1">
        <v>57</v>
      </c>
      <c r="V745" s="6">
        <v>0.59649122807017541</v>
      </c>
      <c r="W745" s="1">
        <v>40</v>
      </c>
      <c r="X745" s="1">
        <v>57</v>
      </c>
      <c r="Y745" s="6">
        <v>0.70175438596491224</v>
      </c>
      <c r="Z745" s="1">
        <v>30</v>
      </c>
      <c r="AA745" s="1">
        <v>57</v>
      </c>
      <c r="AB745" s="6">
        <v>0.52631578947368418</v>
      </c>
      <c r="AC745" s="1">
        <v>34</v>
      </c>
      <c r="AD745" s="1">
        <v>53</v>
      </c>
      <c r="AE745" s="6">
        <v>0.64150943396226412</v>
      </c>
      <c r="AF745" s="1">
        <v>24</v>
      </c>
      <c r="AG745" s="1">
        <v>53</v>
      </c>
      <c r="AH745" s="6">
        <v>0.45283018867924529</v>
      </c>
      <c r="AI745" s="1">
        <v>22</v>
      </c>
      <c r="AJ745" s="1">
        <v>53</v>
      </c>
      <c r="AK745" s="6">
        <v>0.41509433962264153</v>
      </c>
      <c r="BD745" s="1">
        <v>129</v>
      </c>
      <c r="BE745" s="1">
        <v>207</v>
      </c>
      <c r="BF745" s="6">
        <v>0.62318840579710144</v>
      </c>
      <c r="BG745" s="1">
        <v>121</v>
      </c>
      <c r="BH745" s="1">
        <v>207</v>
      </c>
      <c r="BI745" s="6">
        <v>0.58454106280193241</v>
      </c>
      <c r="BJ745" s="1">
        <v>102</v>
      </c>
      <c r="BK745" s="1">
        <v>207</v>
      </c>
      <c r="BL745" s="6">
        <v>0.49275362318840582</v>
      </c>
    </row>
    <row r="746" spans="1:64" x14ac:dyDescent="0.2">
      <c r="A746" s="2" t="s">
        <v>262</v>
      </c>
      <c r="B746" s="2" t="s">
        <v>263</v>
      </c>
      <c r="C746" s="2" t="s">
        <v>2165</v>
      </c>
      <c r="D746" s="2" t="s">
        <v>2166</v>
      </c>
      <c r="E746" s="2" t="str">
        <f t="shared" si="33"/>
        <v>Knapp Elementary School</v>
      </c>
      <c r="F746" s="2">
        <f>IFERROR(VLOOKUP(C746,'[1]2017'!$C$2:$N$1876,11,FALSE),"")</f>
        <v>280</v>
      </c>
      <c r="G746" s="2">
        <f>IFERROR(VLOOKUP(C746,'[1]2017'!$C$2:$N$1876,12,FALSE),"")</f>
        <v>365</v>
      </c>
      <c r="H746" s="2">
        <f t="shared" si="34"/>
        <v>0.76712328767123283</v>
      </c>
      <c r="I746" s="6">
        <v>0.47916666666666669</v>
      </c>
      <c r="J746" s="12">
        <f t="shared" si="35"/>
        <v>755</v>
      </c>
      <c r="K746" s="1">
        <v>26</v>
      </c>
      <c r="L746" s="1">
        <v>51</v>
      </c>
      <c r="M746" s="6">
        <v>0.50980392156862742</v>
      </c>
      <c r="N746" s="1">
        <v>31</v>
      </c>
      <c r="O746" s="1">
        <v>52</v>
      </c>
      <c r="P746" s="6">
        <v>0.59615384615384615</v>
      </c>
      <c r="Q746" s="1">
        <v>25</v>
      </c>
      <c r="R746" s="1">
        <v>51</v>
      </c>
      <c r="S746" s="6">
        <v>0.49019607843137253</v>
      </c>
      <c r="T746" s="1">
        <v>35</v>
      </c>
      <c r="U746" s="1">
        <v>57</v>
      </c>
      <c r="V746" s="6">
        <v>0.61403508771929827</v>
      </c>
      <c r="W746" s="1">
        <v>44</v>
      </c>
      <c r="X746" s="1">
        <v>58</v>
      </c>
      <c r="Y746" s="6">
        <v>0.75862068965517238</v>
      </c>
      <c r="Z746" s="1">
        <v>31</v>
      </c>
      <c r="AA746" s="1">
        <v>57</v>
      </c>
      <c r="AB746" s="6">
        <v>0.54385964912280704</v>
      </c>
      <c r="AC746" s="1">
        <v>34</v>
      </c>
      <c r="AD746" s="1">
        <v>44</v>
      </c>
      <c r="AE746" s="6">
        <v>0.77272727272727271</v>
      </c>
      <c r="AF746" s="1">
        <v>40</v>
      </c>
      <c r="AG746" s="1">
        <v>46</v>
      </c>
      <c r="AH746" s="6">
        <v>0.86956521739130432</v>
      </c>
      <c r="AI746" s="1">
        <v>34</v>
      </c>
      <c r="AJ746" s="1">
        <v>44</v>
      </c>
      <c r="AK746" s="6">
        <v>0.77272727272727271</v>
      </c>
      <c r="BD746" s="1">
        <v>120</v>
      </c>
      <c r="BE746" s="1">
        <v>200</v>
      </c>
      <c r="BF746" s="6">
        <v>0.6</v>
      </c>
      <c r="BG746" s="1">
        <v>143</v>
      </c>
      <c r="BH746" s="1">
        <v>204</v>
      </c>
      <c r="BI746" s="6">
        <v>0.7009803921568627</v>
      </c>
      <c r="BJ746" s="1">
        <v>113</v>
      </c>
      <c r="BK746" s="1">
        <v>200</v>
      </c>
      <c r="BL746" s="6">
        <v>0.56499999999999995</v>
      </c>
    </row>
    <row r="747" spans="1:64" x14ac:dyDescent="0.2">
      <c r="A747" s="2" t="s">
        <v>262</v>
      </c>
      <c r="B747" s="2" t="s">
        <v>263</v>
      </c>
      <c r="C747" s="2" t="s">
        <v>2167</v>
      </c>
      <c r="D747" s="2" t="s">
        <v>2168</v>
      </c>
      <c r="E747" s="2" t="str">
        <f t="shared" si="33"/>
        <v>Marsh Elementary School</v>
      </c>
      <c r="F747" s="2">
        <f>IFERROR(VLOOKUP(C747,'[1]2017'!$C$2:$N$1876,11,FALSE),"")</f>
        <v>256</v>
      </c>
      <c r="G747" s="2">
        <f>IFERROR(VLOOKUP(C747,'[1]2017'!$C$2:$N$1876,12,FALSE),"")</f>
        <v>311</v>
      </c>
      <c r="H747" s="2">
        <f t="shared" si="34"/>
        <v>0.82315112540192925</v>
      </c>
      <c r="I747" s="6">
        <v>0.25490196078431371</v>
      </c>
      <c r="J747" s="12">
        <f t="shared" si="35"/>
        <v>1091</v>
      </c>
      <c r="K747" s="1">
        <v>21</v>
      </c>
      <c r="L747" s="1">
        <v>42</v>
      </c>
      <c r="M747" s="6">
        <v>0.5</v>
      </c>
      <c r="N747" s="1">
        <v>21</v>
      </c>
      <c r="O747" s="1">
        <v>43</v>
      </c>
      <c r="P747" s="6">
        <v>0.48837209302325579</v>
      </c>
      <c r="Q747" s="1">
        <v>18</v>
      </c>
      <c r="R747" s="1">
        <v>42</v>
      </c>
      <c r="S747" s="6">
        <v>0.42857142857142855</v>
      </c>
      <c r="T747" s="1">
        <v>18</v>
      </c>
      <c r="U747" s="1">
        <v>36</v>
      </c>
      <c r="V747" s="6">
        <v>0.5</v>
      </c>
      <c r="W747" s="1">
        <v>28</v>
      </c>
      <c r="X747" s="1">
        <v>36</v>
      </c>
      <c r="Y747" s="6">
        <v>0.77777777777777779</v>
      </c>
      <c r="Z747" s="1">
        <v>16</v>
      </c>
      <c r="AA747" s="1">
        <v>36</v>
      </c>
      <c r="AB747" s="6">
        <v>0.44444444444444442</v>
      </c>
      <c r="AC747" s="1">
        <v>22</v>
      </c>
      <c r="AD747" s="1">
        <v>44</v>
      </c>
      <c r="AE747" s="6">
        <v>0.5</v>
      </c>
      <c r="AF747" s="1">
        <v>26</v>
      </c>
      <c r="AG747" s="1">
        <v>45</v>
      </c>
      <c r="AH747" s="6">
        <v>0.57777777777777772</v>
      </c>
      <c r="AI747" s="1">
        <v>20</v>
      </c>
      <c r="AJ747" s="1">
        <v>44</v>
      </c>
      <c r="AK747" s="6">
        <v>0.45454545454545453</v>
      </c>
      <c r="BD747" s="1">
        <v>82</v>
      </c>
      <c r="BE747" s="1">
        <v>173</v>
      </c>
      <c r="BF747" s="6">
        <v>0.47398843930635837</v>
      </c>
      <c r="BG747" s="1">
        <v>91</v>
      </c>
      <c r="BH747" s="1">
        <v>175</v>
      </c>
      <c r="BI747" s="6">
        <v>0.52</v>
      </c>
      <c r="BJ747" s="1">
        <v>67</v>
      </c>
      <c r="BK747" s="1">
        <v>173</v>
      </c>
      <c r="BL747" s="6">
        <v>0.38728323699421963</v>
      </c>
    </row>
    <row r="748" spans="1:64" x14ac:dyDescent="0.2">
      <c r="A748" s="2" t="s">
        <v>262</v>
      </c>
      <c r="B748" s="2" t="s">
        <v>263</v>
      </c>
      <c r="C748" s="2" t="s">
        <v>2169</v>
      </c>
      <c r="D748" s="2" t="s">
        <v>2170</v>
      </c>
      <c r="E748" s="2" t="str">
        <f t="shared" si="33"/>
        <v>Pine Elementary School</v>
      </c>
      <c r="F748" s="2">
        <f>IFERROR(VLOOKUP(C748,'[1]2017'!$C$2:$N$1876,11,FALSE),"")</f>
        <v>339</v>
      </c>
      <c r="G748" s="2">
        <f>IFERROR(VLOOKUP(C748,'[1]2017'!$C$2:$N$1876,12,FALSE),"")</f>
        <v>420</v>
      </c>
      <c r="H748" s="2">
        <f t="shared" si="34"/>
        <v>0.80714285714285716</v>
      </c>
      <c r="I748" s="6">
        <v>0.32857142857142857</v>
      </c>
      <c r="J748" s="12">
        <f t="shared" si="35"/>
        <v>1007</v>
      </c>
      <c r="K748" s="1">
        <v>23</v>
      </c>
      <c r="L748" s="1">
        <v>51</v>
      </c>
      <c r="M748" s="6">
        <v>0.45098039215686275</v>
      </c>
      <c r="N748" s="1">
        <v>17</v>
      </c>
      <c r="O748" s="1">
        <v>51</v>
      </c>
      <c r="P748" s="6">
        <v>0.33333333333333331</v>
      </c>
      <c r="Q748" s="1">
        <v>14</v>
      </c>
      <c r="R748" s="1">
        <v>51</v>
      </c>
      <c r="S748" s="6">
        <v>0.27450980392156865</v>
      </c>
      <c r="T748" s="1">
        <v>25</v>
      </c>
      <c r="U748" s="1">
        <v>47</v>
      </c>
      <c r="V748" s="6">
        <v>0.53191489361702127</v>
      </c>
      <c r="W748" s="1">
        <v>17</v>
      </c>
      <c r="X748" s="1">
        <v>48</v>
      </c>
      <c r="Y748" s="6">
        <v>0.35416666666666669</v>
      </c>
      <c r="Z748" s="1">
        <v>13</v>
      </c>
      <c r="AA748" s="1">
        <v>47</v>
      </c>
      <c r="AB748" s="6">
        <v>0.27659574468085107</v>
      </c>
      <c r="AC748" s="1">
        <v>20</v>
      </c>
      <c r="AD748" s="1">
        <v>49</v>
      </c>
      <c r="AE748" s="6">
        <v>0.40816326530612246</v>
      </c>
      <c r="AF748" s="1">
        <v>20</v>
      </c>
      <c r="AG748" s="1">
        <v>50</v>
      </c>
      <c r="AH748" s="6">
        <v>0.4</v>
      </c>
      <c r="AI748" s="1">
        <v>13</v>
      </c>
      <c r="AJ748" s="1">
        <v>48</v>
      </c>
      <c r="AK748" s="6">
        <v>0.27083333333333331</v>
      </c>
      <c r="BD748" s="1">
        <v>105</v>
      </c>
      <c r="BE748" s="1">
        <v>218</v>
      </c>
      <c r="BF748" s="6">
        <v>0.48165137614678899</v>
      </c>
      <c r="BG748" s="1">
        <v>84</v>
      </c>
      <c r="BH748" s="1">
        <v>222</v>
      </c>
      <c r="BI748" s="6">
        <v>0.3783783783783784</v>
      </c>
      <c r="BJ748" s="1">
        <v>63</v>
      </c>
      <c r="BK748" s="1">
        <v>216</v>
      </c>
      <c r="BL748" s="6">
        <v>0.29166666666666669</v>
      </c>
    </row>
    <row r="749" spans="1:64" x14ac:dyDescent="0.2">
      <c r="A749" s="2" t="s">
        <v>264</v>
      </c>
      <c r="B749" s="2" t="s">
        <v>265</v>
      </c>
      <c r="C749" s="2" t="s">
        <v>2171</v>
      </c>
      <c r="D749" s="2" t="s">
        <v>2172</v>
      </c>
      <c r="E749" s="2" t="str">
        <f t="shared" si="33"/>
        <v>South Central Elementary School</v>
      </c>
      <c r="F749" s="2">
        <f>IFERROR(VLOOKUP(C749,'[1]2017'!$C$2:$N$1876,11,FALSE),"")</f>
        <v>166</v>
      </c>
      <c r="G749" s="2">
        <f>IFERROR(VLOOKUP(C749,'[1]2017'!$C$2:$N$1876,12,FALSE),"")</f>
        <v>487</v>
      </c>
      <c r="H749" s="2">
        <f t="shared" si="34"/>
        <v>0.34086242299794661</v>
      </c>
      <c r="I749" s="6">
        <v>0.61038961038961037</v>
      </c>
      <c r="J749" s="12">
        <f t="shared" si="35"/>
        <v>448</v>
      </c>
      <c r="K749" s="1">
        <v>49</v>
      </c>
      <c r="L749" s="1">
        <v>66</v>
      </c>
      <c r="M749" s="6">
        <v>0.74242424242424243</v>
      </c>
      <c r="N749" s="1">
        <v>44</v>
      </c>
      <c r="O749" s="1">
        <v>66</v>
      </c>
      <c r="P749" s="6">
        <v>0.66666666666666663</v>
      </c>
      <c r="Q749" s="1">
        <v>38</v>
      </c>
      <c r="R749" s="1">
        <v>65</v>
      </c>
      <c r="S749" s="6">
        <v>0.58461538461538465</v>
      </c>
      <c r="T749" s="1">
        <v>48</v>
      </c>
      <c r="U749" s="1">
        <v>73</v>
      </c>
      <c r="V749" s="6">
        <v>0.65753424657534243</v>
      </c>
      <c r="W749" s="1">
        <v>57</v>
      </c>
      <c r="X749" s="1">
        <v>73</v>
      </c>
      <c r="Y749" s="6">
        <v>0.78082191780821919</v>
      </c>
      <c r="Z749" s="1">
        <v>44</v>
      </c>
      <c r="AA749" s="1">
        <v>73</v>
      </c>
      <c r="AB749" s="6">
        <v>0.60273972602739723</v>
      </c>
      <c r="AC749" s="1">
        <v>48</v>
      </c>
      <c r="AD749" s="1">
        <v>60</v>
      </c>
      <c r="AE749" s="6">
        <v>0.8</v>
      </c>
      <c r="AF749" s="1">
        <v>48</v>
      </c>
      <c r="AG749" s="1">
        <v>60</v>
      </c>
      <c r="AH749" s="6">
        <v>0.8</v>
      </c>
      <c r="AI749" s="1">
        <v>43</v>
      </c>
      <c r="AJ749" s="1">
        <v>60</v>
      </c>
      <c r="AK749" s="6">
        <v>0.71666666666666667</v>
      </c>
      <c r="BD749" s="1">
        <v>200</v>
      </c>
      <c r="BE749" s="1">
        <v>276</v>
      </c>
      <c r="BF749" s="6">
        <v>0.72463768115942029</v>
      </c>
      <c r="BG749" s="1">
        <v>205</v>
      </c>
      <c r="BH749" s="1">
        <v>276</v>
      </c>
      <c r="BI749" s="6">
        <v>0.74275362318840576</v>
      </c>
      <c r="BJ749" s="1">
        <v>172</v>
      </c>
      <c r="BK749" s="1">
        <v>275</v>
      </c>
      <c r="BL749" s="6">
        <v>0.62545454545454549</v>
      </c>
    </row>
    <row r="750" spans="1:64" hidden="1" x14ac:dyDescent="0.2">
      <c r="A750" s="2" t="s">
        <v>264</v>
      </c>
      <c r="B750" s="2" t="s">
        <v>265</v>
      </c>
      <c r="C750" s="2" t="s">
        <v>2173</v>
      </c>
      <c r="D750" s="2" t="s">
        <v>2174</v>
      </c>
      <c r="E750" s="2" t="str">
        <f t="shared" si="33"/>
        <v>zzzz</v>
      </c>
      <c r="F750" s="2">
        <f>IFERROR(VLOOKUP(C750,'[1]2017'!$C$2:$N$1876,11,FALSE),"")</f>
        <v>117</v>
      </c>
      <c r="G750" s="2">
        <f>IFERROR(VLOOKUP(C750,'[1]2017'!$C$2:$N$1876,12,FALSE),"")</f>
        <v>466</v>
      </c>
      <c r="H750" s="2">
        <f t="shared" si="34"/>
        <v>0.25107296137339058</v>
      </c>
      <c r="J750" s="12">
        <f t="shared" si="35"/>
        <v>1215</v>
      </c>
      <c r="AL750" s="1">
        <v>51</v>
      </c>
      <c r="AM750" s="1">
        <v>84</v>
      </c>
      <c r="AN750" s="6">
        <v>0.6071428571428571</v>
      </c>
      <c r="AO750" s="1">
        <v>45</v>
      </c>
      <c r="AP750" s="1">
        <v>84</v>
      </c>
      <c r="AQ750" s="6">
        <v>0.5357142857142857</v>
      </c>
      <c r="AR750" s="1">
        <v>37</v>
      </c>
      <c r="AS750" s="1">
        <v>84</v>
      </c>
      <c r="AT750" s="6">
        <v>0.44047619047619047</v>
      </c>
      <c r="AU750" s="1">
        <v>47</v>
      </c>
      <c r="AV750" s="1">
        <v>80</v>
      </c>
      <c r="AW750" s="6">
        <v>0.58750000000000002</v>
      </c>
      <c r="AX750" s="1">
        <v>31</v>
      </c>
      <c r="AY750" s="1">
        <v>80</v>
      </c>
      <c r="AZ750" s="6">
        <v>0.38750000000000001</v>
      </c>
      <c r="BA750" s="1">
        <v>27</v>
      </c>
      <c r="BB750" s="1">
        <v>80</v>
      </c>
      <c r="BC750" s="6">
        <v>0.33750000000000002</v>
      </c>
      <c r="BD750" s="1">
        <v>98</v>
      </c>
      <c r="BE750" s="1">
        <v>164</v>
      </c>
      <c r="BF750" s="6">
        <v>0.59756097560975607</v>
      </c>
      <c r="BG750" s="1">
        <v>76</v>
      </c>
      <c r="BH750" s="1">
        <v>164</v>
      </c>
      <c r="BI750" s="6">
        <v>0.46341463414634149</v>
      </c>
      <c r="BJ750" s="1">
        <v>64</v>
      </c>
      <c r="BK750" s="1">
        <v>164</v>
      </c>
      <c r="BL750" s="6">
        <v>0.3902439024390244</v>
      </c>
    </row>
    <row r="751" spans="1:64" x14ac:dyDescent="0.2">
      <c r="A751" s="2" t="s">
        <v>266</v>
      </c>
      <c r="B751" s="2" t="s">
        <v>267</v>
      </c>
      <c r="C751" s="2" t="s">
        <v>2175</v>
      </c>
      <c r="D751" s="2" t="s">
        <v>2176</v>
      </c>
      <c r="E751" s="2" t="str">
        <f t="shared" si="33"/>
        <v>Indian Trail Elementary School</v>
      </c>
      <c r="F751" s="2">
        <f>IFERROR(VLOOKUP(C751,'[1]2017'!$C$2:$N$1876,11,FALSE),"")</f>
        <v>186</v>
      </c>
      <c r="G751" s="2">
        <f>IFERROR(VLOOKUP(C751,'[1]2017'!$C$2:$N$1876,12,FALSE),"")</f>
        <v>369</v>
      </c>
      <c r="H751" s="2">
        <f t="shared" si="34"/>
        <v>0.50406504065040647</v>
      </c>
      <c r="I751" s="6">
        <v>0.7592592592592593</v>
      </c>
      <c r="J751" s="12">
        <f t="shared" si="35"/>
        <v>162</v>
      </c>
      <c r="K751" s="1">
        <v>49</v>
      </c>
      <c r="L751" s="1">
        <v>57</v>
      </c>
      <c r="M751" s="6">
        <v>0.85964912280701755</v>
      </c>
      <c r="N751" s="1">
        <v>46</v>
      </c>
      <c r="O751" s="1">
        <v>58</v>
      </c>
      <c r="P751" s="6">
        <v>0.7931034482758621</v>
      </c>
      <c r="Q751" s="1">
        <v>44</v>
      </c>
      <c r="R751" s="1">
        <v>57</v>
      </c>
      <c r="S751" s="6">
        <v>0.77192982456140347</v>
      </c>
      <c r="T751" s="1">
        <v>37</v>
      </c>
      <c r="U751" s="1">
        <v>41</v>
      </c>
      <c r="V751" s="6">
        <v>0.90243902439024393</v>
      </c>
      <c r="W751" s="1">
        <v>40</v>
      </c>
      <c r="X751" s="1">
        <v>41</v>
      </c>
      <c r="Y751" s="6">
        <v>0.97560975609756095</v>
      </c>
      <c r="Z751" s="1">
        <v>37</v>
      </c>
      <c r="AA751" s="1">
        <v>41</v>
      </c>
      <c r="AB751" s="6">
        <v>0.90243902439024393</v>
      </c>
      <c r="BD751" s="1">
        <v>131</v>
      </c>
      <c r="BE751" s="1">
        <v>152</v>
      </c>
      <c r="BF751" s="6">
        <v>0.86184210526315785</v>
      </c>
      <c r="BG751" s="1">
        <v>128</v>
      </c>
      <c r="BH751" s="1">
        <v>154</v>
      </c>
      <c r="BI751" s="6">
        <v>0.83116883116883122</v>
      </c>
      <c r="BJ751" s="1">
        <v>122</v>
      </c>
      <c r="BK751" s="1">
        <v>152</v>
      </c>
      <c r="BL751" s="6">
        <v>0.80263157894736847</v>
      </c>
    </row>
    <row r="752" spans="1:64" hidden="1" x14ac:dyDescent="0.2">
      <c r="A752" s="2" t="s">
        <v>266</v>
      </c>
      <c r="B752" s="2" t="s">
        <v>267</v>
      </c>
      <c r="C752" s="2" t="s">
        <v>2177</v>
      </c>
      <c r="D752" s="2" t="s">
        <v>2178</v>
      </c>
      <c r="E752" s="2" t="str">
        <f t="shared" si="33"/>
        <v>zzzz</v>
      </c>
      <c r="F752" s="2">
        <f>IFERROR(VLOOKUP(C752,'[1]2017'!$C$2:$N$1876,11,FALSE),"")</f>
        <v>441</v>
      </c>
      <c r="G752" s="2">
        <f>IFERROR(VLOOKUP(C752,'[1]2017'!$C$2:$N$1876,12,FALSE),"")</f>
        <v>744</v>
      </c>
      <c r="H752" s="2">
        <f t="shared" si="34"/>
        <v>0.592741935483871</v>
      </c>
      <c r="J752" s="12">
        <f t="shared" si="35"/>
        <v>1215</v>
      </c>
      <c r="AC752" s="1">
        <v>149</v>
      </c>
      <c r="AD752" s="1">
        <v>239</v>
      </c>
      <c r="AE752" s="6">
        <v>0.62343096234309625</v>
      </c>
      <c r="AF752" s="1">
        <v>157</v>
      </c>
      <c r="AG752" s="1">
        <v>243</v>
      </c>
      <c r="AH752" s="6">
        <v>0.64609053497942381</v>
      </c>
      <c r="AI752" s="1">
        <v>130</v>
      </c>
      <c r="AJ752" s="1">
        <v>239</v>
      </c>
      <c r="AK752" s="6">
        <v>0.54393305439330542</v>
      </c>
      <c r="AL752" s="1">
        <v>168</v>
      </c>
      <c r="AM752" s="1">
        <v>230</v>
      </c>
      <c r="AN752" s="6">
        <v>0.73043478260869565</v>
      </c>
      <c r="AO752" s="1">
        <v>134</v>
      </c>
      <c r="AP752" s="1">
        <v>234</v>
      </c>
      <c r="AQ752" s="6">
        <v>0.57264957264957261</v>
      </c>
      <c r="AR752" s="1">
        <v>126</v>
      </c>
      <c r="AS752" s="1">
        <v>230</v>
      </c>
      <c r="AT752" s="6">
        <v>0.54782608695652169</v>
      </c>
      <c r="AU752" s="1">
        <v>143</v>
      </c>
      <c r="AV752" s="1">
        <v>242</v>
      </c>
      <c r="AW752" s="6">
        <v>0.59090909090909094</v>
      </c>
      <c r="AX752" s="1">
        <v>143</v>
      </c>
      <c r="AY752" s="1">
        <v>245</v>
      </c>
      <c r="AZ752" s="6">
        <v>0.58367346938775511</v>
      </c>
      <c r="BA752" s="1">
        <v>118</v>
      </c>
      <c r="BB752" s="1">
        <v>242</v>
      </c>
      <c r="BC752" s="6">
        <v>0.48760330578512395</v>
      </c>
      <c r="BD752" s="1">
        <v>460</v>
      </c>
      <c r="BE752" s="1">
        <v>711</v>
      </c>
      <c r="BF752" s="6">
        <v>0.64697609001406475</v>
      </c>
      <c r="BG752" s="1">
        <v>434</v>
      </c>
      <c r="BH752" s="1">
        <v>722</v>
      </c>
      <c r="BI752" s="6">
        <v>0.60110803324099726</v>
      </c>
      <c r="BJ752" s="1">
        <v>374</v>
      </c>
      <c r="BK752" s="1">
        <v>711</v>
      </c>
      <c r="BL752" s="6">
        <v>0.52601969057665265</v>
      </c>
    </row>
    <row r="753" spans="1:64" x14ac:dyDescent="0.2">
      <c r="A753" s="2" t="s">
        <v>266</v>
      </c>
      <c r="B753" s="2" t="s">
        <v>267</v>
      </c>
      <c r="C753" s="2" t="s">
        <v>2179</v>
      </c>
      <c r="D753" s="2" t="s">
        <v>2180</v>
      </c>
      <c r="E753" s="2" t="str">
        <f t="shared" si="33"/>
        <v>Kingsford Heights Elementary Sch</v>
      </c>
      <c r="F753" s="2">
        <f>IFERROR(VLOOKUP(C753,'[1]2017'!$C$2:$N$1876,11,FALSE),"")</f>
        <v>157</v>
      </c>
      <c r="G753" s="2">
        <f>IFERROR(VLOOKUP(C753,'[1]2017'!$C$2:$N$1876,12,FALSE),"")</f>
        <v>212</v>
      </c>
      <c r="H753" s="2">
        <f t="shared" si="34"/>
        <v>0.74056603773584906</v>
      </c>
      <c r="I753" s="6">
        <v>0.88235294117647056</v>
      </c>
      <c r="J753" s="12">
        <f t="shared" si="35"/>
        <v>35</v>
      </c>
      <c r="K753" s="1">
        <v>12</v>
      </c>
      <c r="L753" s="1">
        <v>23</v>
      </c>
      <c r="M753" s="6">
        <v>0.52173913043478259</v>
      </c>
      <c r="N753" s="1">
        <v>15</v>
      </c>
      <c r="O753" s="1">
        <v>23</v>
      </c>
      <c r="P753" s="6">
        <v>0.65217391304347827</v>
      </c>
      <c r="Q753" s="1">
        <v>11</v>
      </c>
      <c r="R753" s="1">
        <v>23</v>
      </c>
      <c r="S753" s="6">
        <v>0.47826086956521741</v>
      </c>
      <c r="T753" s="1">
        <v>12</v>
      </c>
      <c r="U753" s="1">
        <v>17</v>
      </c>
      <c r="V753" s="6">
        <v>0.70588235294117652</v>
      </c>
      <c r="W753" s="1">
        <v>14</v>
      </c>
      <c r="X753" s="1">
        <v>18</v>
      </c>
      <c r="Y753" s="6">
        <v>0.77777777777777779</v>
      </c>
      <c r="Z753" s="1">
        <v>11</v>
      </c>
      <c r="AA753" s="1">
        <v>17</v>
      </c>
      <c r="AB753" s="6">
        <v>0.6470588235294118</v>
      </c>
      <c r="BD753" s="1">
        <v>57</v>
      </c>
      <c r="BE753" s="1">
        <v>74</v>
      </c>
      <c r="BF753" s="6">
        <v>0.77027027027027029</v>
      </c>
      <c r="BG753" s="1">
        <v>59</v>
      </c>
      <c r="BH753" s="1">
        <v>76</v>
      </c>
      <c r="BI753" s="6">
        <v>0.77631578947368418</v>
      </c>
      <c r="BJ753" s="1">
        <v>52</v>
      </c>
      <c r="BK753" s="1">
        <v>74</v>
      </c>
      <c r="BL753" s="6">
        <v>0.70270270270270274</v>
      </c>
    </row>
    <row r="754" spans="1:64" x14ac:dyDescent="0.2">
      <c r="A754" s="2" t="s">
        <v>266</v>
      </c>
      <c r="B754" s="2" t="s">
        <v>267</v>
      </c>
      <c r="C754" s="2" t="s">
        <v>2181</v>
      </c>
      <c r="D754" s="2" t="s">
        <v>2182</v>
      </c>
      <c r="E754" s="2" t="str">
        <f t="shared" si="33"/>
        <v>Kingsbury Elementary School</v>
      </c>
      <c r="F754" s="2">
        <f>IFERROR(VLOOKUP(C754,'[1]2017'!$C$2:$N$1876,11,FALSE),"")</f>
        <v>196</v>
      </c>
      <c r="G754" s="2">
        <f>IFERROR(VLOOKUP(C754,'[1]2017'!$C$2:$N$1876,12,FALSE),"")</f>
        <v>431</v>
      </c>
      <c r="H754" s="2">
        <f t="shared" si="34"/>
        <v>0.45475638051044082</v>
      </c>
      <c r="I754" s="6">
        <v>0.52500000000000002</v>
      </c>
      <c r="J754" s="12">
        <f t="shared" si="35"/>
        <v>646</v>
      </c>
      <c r="K754" s="1">
        <v>35</v>
      </c>
      <c r="L754" s="1">
        <v>64</v>
      </c>
      <c r="M754" s="6">
        <v>0.546875</v>
      </c>
      <c r="N754" s="1">
        <v>45</v>
      </c>
      <c r="O754" s="1">
        <v>65</v>
      </c>
      <c r="P754" s="6">
        <v>0.69230769230769229</v>
      </c>
      <c r="Q754" s="1">
        <v>32</v>
      </c>
      <c r="R754" s="1">
        <v>64</v>
      </c>
      <c r="S754" s="6">
        <v>0.5</v>
      </c>
      <c r="T754" s="1">
        <v>41</v>
      </c>
      <c r="U754" s="1">
        <v>65</v>
      </c>
      <c r="V754" s="6">
        <v>0.63076923076923075</v>
      </c>
      <c r="W754" s="1">
        <v>48</v>
      </c>
      <c r="X754" s="1">
        <v>65</v>
      </c>
      <c r="Y754" s="6">
        <v>0.7384615384615385</v>
      </c>
      <c r="Z754" s="1">
        <v>39</v>
      </c>
      <c r="AA754" s="1">
        <v>65</v>
      </c>
      <c r="AB754" s="6">
        <v>0.6</v>
      </c>
      <c r="BD754" s="1">
        <v>131</v>
      </c>
      <c r="BE754" s="1">
        <v>209</v>
      </c>
      <c r="BF754" s="6">
        <v>0.62679425837320579</v>
      </c>
      <c r="BG754" s="1">
        <v>135</v>
      </c>
      <c r="BH754" s="1">
        <v>210</v>
      </c>
      <c r="BI754" s="6">
        <v>0.6428571428571429</v>
      </c>
      <c r="BJ754" s="1">
        <v>113</v>
      </c>
      <c r="BK754" s="1">
        <v>209</v>
      </c>
      <c r="BL754" s="6">
        <v>0.54066985645933019</v>
      </c>
    </row>
    <row r="755" spans="1:64" hidden="1" x14ac:dyDescent="0.2">
      <c r="A755" s="2" t="s">
        <v>266</v>
      </c>
      <c r="B755" s="2" t="s">
        <v>267</v>
      </c>
      <c r="C755" s="2" t="s">
        <v>2183</v>
      </c>
      <c r="D755" s="2" t="s">
        <v>2184</v>
      </c>
      <c r="E755" s="2" t="str">
        <f t="shared" si="33"/>
        <v>zzzz</v>
      </c>
      <c r="F755" s="2">
        <f>IFERROR(VLOOKUP(C755,'[1]2017'!$C$2:$N$1876,11,FALSE),"")</f>
        <v>356</v>
      </c>
      <c r="G755" s="2">
        <f>IFERROR(VLOOKUP(C755,'[1]2017'!$C$2:$N$1876,12,FALSE),"")</f>
        <v>666</v>
      </c>
      <c r="H755" s="2">
        <f t="shared" si="34"/>
        <v>0.53453453453453459</v>
      </c>
      <c r="J755" s="12">
        <f t="shared" si="35"/>
        <v>1215</v>
      </c>
      <c r="AC755" s="1">
        <v>157</v>
      </c>
      <c r="AD755" s="1">
        <v>211</v>
      </c>
      <c r="AE755" s="6">
        <v>0.74407582938388628</v>
      </c>
      <c r="AF755" s="1">
        <v>151</v>
      </c>
      <c r="AG755" s="1">
        <v>211</v>
      </c>
      <c r="AH755" s="6">
        <v>0.71563981042654023</v>
      </c>
      <c r="AI755" s="1">
        <v>135</v>
      </c>
      <c r="AJ755" s="1">
        <v>211</v>
      </c>
      <c r="AK755" s="6">
        <v>0.6398104265402843</v>
      </c>
      <c r="AL755" s="1">
        <v>152</v>
      </c>
      <c r="AM755" s="1">
        <v>236</v>
      </c>
      <c r="AN755" s="6">
        <v>0.64406779661016944</v>
      </c>
      <c r="AO755" s="1">
        <v>150</v>
      </c>
      <c r="AP755" s="1">
        <v>236</v>
      </c>
      <c r="AQ755" s="6">
        <v>0.63559322033898302</v>
      </c>
      <c r="AR755" s="1">
        <v>132</v>
      </c>
      <c r="AS755" s="1">
        <v>236</v>
      </c>
      <c r="AT755" s="6">
        <v>0.55932203389830504</v>
      </c>
      <c r="AU755" s="1">
        <v>119</v>
      </c>
      <c r="AV755" s="1">
        <v>175</v>
      </c>
      <c r="AW755" s="6">
        <v>0.68</v>
      </c>
      <c r="AX755" s="1">
        <v>97</v>
      </c>
      <c r="AY755" s="1">
        <v>150</v>
      </c>
      <c r="AZ755" s="6">
        <v>0.64666666666666661</v>
      </c>
      <c r="BA755" s="1">
        <v>85</v>
      </c>
      <c r="BB755" s="1">
        <v>149</v>
      </c>
      <c r="BC755" s="6">
        <v>0.57046979865771807</v>
      </c>
      <c r="BD755" s="1">
        <v>428</v>
      </c>
      <c r="BE755" s="1">
        <v>622</v>
      </c>
      <c r="BF755" s="6">
        <v>0.68810289389067525</v>
      </c>
      <c r="BG755" s="1">
        <v>398</v>
      </c>
      <c r="BH755" s="1">
        <v>597</v>
      </c>
      <c r="BI755" s="6">
        <v>0.66666666666666663</v>
      </c>
      <c r="BJ755" s="1">
        <v>352</v>
      </c>
      <c r="BK755" s="1">
        <v>596</v>
      </c>
      <c r="BL755" s="6">
        <v>0.59060402684563762</v>
      </c>
    </row>
    <row r="756" spans="1:64" x14ac:dyDescent="0.2">
      <c r="A756" s="2" t="s">
        <v>266</v>
      </c>
      <c r="B756" s="2" t="s">
        <v>267</v>
      </c>
      <c r="C756" s="2" t="s">
        <v>2185</v>
      </c>
      <c r="D756" s="2" t="s">
        <v>2186</v>
      </c>
      <c r="E756" s="2" t="str">
        <f t="shared" si="33"/>
        <v>Hailmann Elementary School</v>
      </c>
      <c r="F756" s="2">
        <f>IFERROR(VLOOKUP(C756,'[1]2017'!$C$2:$N$1876,11,FALSE),"")</f>
        <v>354</v>
      </c>
      <c r="G756" s="2">
        <f>IFERROR(VLOOKUP(C756,'[1]2017'!$C$2:$N$1876,12,FALSE),"")</f>
        <v>479</v>
      </c>
      <c r="H756" s="2">
        <f t="shared" si="34"/>
        <v>0.73903966597077242</v>
      </c>
      <c r="I756" s="6">
        <v>0.75324675324675328</v>
      </c>
      <c r="J756" s="12">
        <f t="shared" si="35"/>
        <v>173</v>
      </c>
      <c r="K756" s="1">
        <v>53</v>
      </c>
      <c r="L756" s="1">
        <v>76</v>
      </c>
      <c r="M756" s="6">
        <v>0.69736842105263153</v>
      </c>
      <c r="N756" s="1">
        <v>56</v>
      </c>
      <c r="O756" s="1">
        <v>77</v>
      </c>
      <c r="P756" s="6">
        <v>0.72727272727272729</v>
      </c>
      <c r="Q756" s="1">
        <v>47</v>
      </c>
      <c r="R756" s="1">
        <v>76</v>
      </c>
      <c r="S756" s="6">
        <v>0.61842105263157898</v>
      </c>
      <c r="T756" s="1">
        <v>36</v>
      </c>
      <c r="U756" s="1">
        <v>53</v>
      </c>
      <c r="V756" s="6">
        <v>0.67924528301886788</v>
      </c>
      <c r="W756" s="1">
        <v>42</v>
      </c>
      <c r="X756" s="1">
        <v>54</v>
      </c>
      <c r="Y756" s="6">
        <v>0.77777777777777779</v>
      </c>
      <c r="Z756" s="1">
        <v>34</v>
      </c>
      <c r="AA756" s="1">
        <v>53</v>
      </c>
      <c r="AB756" s="6">
        <v>0.64150943396226412</v>
      </c>
      <c r="BD756" s="1">
        <v>149</v>
      </c>
      <c r="BE756" s="1">
        <v>206</v>
      </c>
      <c r="BF756" s="6">
        <v>0.72330097087378642</v>
      </c>
      <c r="BG756" s="1">
        <v>166</v>
      </c>
      <c r="BH756" s="1">
        <v>209</v>
      </c>
      <c r="BI756" s="6">
        <v>0.79425837320574166</v>
      </c>
      <c r="BJ756" s="1">
        <v>139</v>
      </c>
      <c r="BK756" s="1">
        <v>206</v>
      </c>
      <c r="BL756" s="6">
        <v>0.67475728155339809</v>
      </c>
    </row>
    <row r="757" spans="1:64" x14ac:dyDescent="0.2">
      <c r="A757" s="2" t="s">
        <v>266</v>
      </c>
      <c r="B757" s="2" t="s">
        <v>267</v>
      </c>
      <c r="C757" s="2" t="s">
        <v>2187</v>
      </c>
      <c r="D757" s="2" t="s">
        <v>2188</v>
      </c>
      <c r="E757" s="2" t="str">
        <f t="shared" si="33"/>
        <v>F Willard Crichfield Elementary</v>
      </c>
      <c r="F757" s="2">
        <f>IFERROR(VLOOKUP(C757,'[1]2017'!$C$2:$N$1876,11,FALSE),"")</f>
        <v>126</v>
      </c>
      <c r="G757" s="2">
        <f>IFERROR(VLOOKUP(C757,'[1]2017'!$C$2:$N$1876,12,FALSE),"")</f>
        <v>559</v>
      </c>
      <c r="H757" s="2">
        <f t="shared" si="34"/>
        <v>0.22540250447227192</v>
      </c>
      <c r="I757" s="6">
        <v>0.84615384615384615</v>
      </c>
      <c r="J757" s="12">
        <f t="shared" si="35"/>
        <v>68</v>
      </c>
      <c r="K757" s="1">
        <v>63</v>
      </c>
      <c r="L757" s="1">
        <v>77</v>
      </c>
      <c r="M757" s="6">
        <v>0.81818181818181823</v>
      </c>
      <c r="N757" s="1">
        <v>67</v>
      </c>
      <c r="O757" s="1">
        <v>77</v>
      </c>
      <c r="P757" s="6">
        <v>0.87012987012987009</v>
      </c>
      <c r="Q757" s="1">
        <v>60</v>
      </c>
      <c r="R757" s="1">
        <v>77</v>
      </c>
      <c r="S757" s="6">
        <v>0.77922077922077926</v>
      </c>
      <c r="T757" s="1">
        <v>78</v>
      </c>
      <c r="U757" s="1">
        <v>95</v>
      </c>
      <c r="V757" s="6">
        <v>0.82105263157894737</v>
      </c>
      <c r="W757" s="1">
        <v>81</v>
      </c>
      <c r="X757" s="1">
        <v>95</v>
      </c>
      <c r="Y757" s="6">
        <v>0.85263157894736841</v>
      </c>
      <c r="Z757" s="1">
        <v>76</v>
      </c>
      <c r="AA757" s="1">
        <v>95</v>
      </c>
      <c r="AB757" s="6">
        <v>0.8</v>
      </c>
      <c r="BD757" s="1">
        <v>228</v>
      </c>
      <c r="BE757" s="1">
        <v>263</v>
      </c>
      <c r="BF757" s="6">
        <v>0.86692015209125473</v>
      </c>
      <c r="BG757" s="1">
        <v>228</v>
      </c>
      <c r="BH757" s="1">
        <v>264</v>
      </c>
      <c r="BI757" s="6">
        <v>0.86363636363636365</v>
      </c>
      <c r="BJ757" s="1">
        <v>213</v>
      </c>
      <c r="BK757" s="1">
        <v>263</v>
      </c>
      <c r="BL757" s="6">
        <v>0.8098859315589354</v>
      </c>
    </row>
    <row r="758" spans="1:64" x14ac:dyDescent="0.2">
      <c r="A758" s="2" t="s">
        <v>266</v>
      </c>
      <c r="B758" s="2" t="s">
        <v>267</v>
      </c>
      <c r="C758" s="2" t="s">
        <v>2189</v>
      </c>
      <c r="D758" s="2" t="s">
        <v>858</v>
      </c>
      <c r="E758" s="2" t="str">
        <f t="shared" si="33"/>
        <v>Lincoln Elementary School</v>
      </c>
      <c r="F758" s="2">
        <f>IFERROR(VLOOKUP(C758,'[1]2017'!$C$2:$N$1876,11,FALSE),"")</f>
        <v>217</v>
      </c>
      <c r="G758" s="2">
        <f>IFERROR(VLOOKUP(C758,'[1]2017'!$C$2:$N$1876,12,FALSE),"")</f>
        <v>285</v>
      </c>
      <c r="H758" s="2">
        <f t="shared" si="34"/>
        <v>0.76140350877192986</v>
      </c>
      <c r="I758" s="6">
        <v>0.40540540540540543</v>
      </c>
      <c r="J758" s="12">
        <f t="shared" si="35"/>
        <v>894</v>
      </c>
      <c r="K758" s="1">
        <v>28</v>
      </c>
      <c r="L758" s="1">
        <v>39</v>
      </c>
      <c r="M758" s="6">
        <v>0.71794871794871795</v>
      </c>
      <c r="N758" s="1">
        <v>25</v>
      </c>
      <c r="O758" s="1">
        <v>39</v>
      </c>
      <c r="P758" s="6">
        <v>0.64102564102564108</v>
      </c>
      <c r="Q758" s="1">
        <v>22</v>
      </c>
      <c r="R758" s="1">
        <v>39</v>
      </c>
      <c r="S758" s="6">
        <v>0.5641025641025641</v>
      </c>
      <c r="T758" s="1">
        <v>18</v>
      </c>
      <c r="U758" s="1">
        <v>36</v>
      </c>
      <c r="V758" s="6">
        <v>0.5</v>
      </c>
      <c r="W758" s="1">
        <v>18</v>
      </c>
      <c r="X758" s="1">
        <v>36</v>
      </c>
      <c r="Y758" s="6">
        <v>0.5</v>
      </c>
      <c r="Z758" s="1">
        <v>16</v>
      </c>
      <c r="AA758" s="1">
        <v>36</v>
      </c>
      <c r="AB758" s="6">
        <v>0.44444444444444442</v>
      </c>
      <c r="BD758" s="1">
        <v>69</v>
      </c>
      <c r="BE758" s="1">
        <v>113</v>
      </c>
      <c r="BF758" s="6">
        <v>0.61061946902654862</v>
      </c>
      <c r="BG758" s="1">
        <v>60</v>
      </c>
      <c r="BH758" s="1">
        <v>114</v>
      </c>
      <c r="BI758" s="6">
        <v>0.52631578947368418</v>
      </c>
      <c r="BJ758" s="1">
        <v>53</v>
      </c>
      <c r="BK758" s="1">
        <v>112</v>
      </c>
      <c r="BL758" s="6">
        <v>0.4732142857142857</v>
      </c>
    </row>
    <row r="759" spans="1:64" x14ac:dyDescent="0.2">
      <c r="A759" s="2" t="s">
        <v>266</v>
      </c>
      <c r="B759" s="2" t="s">
        <v>267</v>
      </c>
      <c r="C759" s="2" t="s">
        <v>2190</v>
      </c>
      <c r="D759" s="2" t="s">
        <v>2191</v>
      </c>
      <c r="E759" s="2" t="str">
        <f t="shared" si="33"/>
        <v>Riley Elementary School</v>
      </c>
      <c r="F759" s="2">
        <f>IFERROR(VLOOKUP(C759,'[1]2017'!$C$2:$N$1876,11,FALSE),"")</f>
        <v>241</v>
      </c>
      <c r="G759" s="2">
        <f>IFERROR(VLOOKUP(C759,'[1]2017'!$C$2:$N$1876,12,FALSE),"")</f>
        <v>411</v>
      </c>
      <c r="H759" s="2">
        <f t="shared" si="34"/>
        <v>0.58637469586374691</v>
      </c>
      <c r="I759" s="6">
        <v>0.46376811594202899</v>
      </c>
      <c r="J759" s="12">
        <f t="shared" si="35"/>
        <v>788</v>
      </c>
      <c r="K759" s="1">
        <v>34</v>
      </c>
      <c r="L759" s="1">
        <v>55</v>
      </c>
      <c r="M759" s="6">
        <v>0.61818181818181817</v>
      </c>
      <c r="N759" s="1">
        <v>38</v>
      </c>
      <c r="O759" s="1">
        <v>55</v>
      </c>
      <c r="P759" s="6">
        <v>0.69090909090909092</v>
      </c>
      <c r="Q759" s="1">
        <v>28</v>
      </c>
      <c r="R759" s="1">
        <v>55</v>
      </c>
      <c r="S759" s="6">
        <v>0.50909090909090904</v>
      </c>
      <c r="T759" s="1">
        <v>51</v>
      </c>
      <c r="U759" s="1">
        <v>62</v>
      </c>
      <c r="V759" s="6">
        <v>0.82258064516129037</v>
      </c>
      <c r="W759" s="1">
        <v>55</v>
      </c>
      <c r="X759" s="1">
        <v>62</v>
      </c>
      <c r="Y759" s="6">
        <v>0.88709677419354838</v>
      </c>
      <c r="Z759" s="1">
        <v>49</v>
      </c>
      <c r="AA759" s="1">
        <v>62</v>
      </c>
      <c r="AB759" s="6">
        <v>0.79032258064516125</v>
      </c>
      <c r="BD759" s="1">
        <v>130</v>
      </c>
      <c r="BE759" s="1">
        <v>187</v>
      </c>
      <c r="BF759" s="6">
        <v>0.69518716577540107</v>
      </c>
      <c r="BG759" s="1">
        <v>128</v>
      </c>
      <c r="BH759" s="1">
        <v>186</v>
      </c>
      <c r="BI759" s="6">
        <v>0.68817204301075274</v>
      </c>
      <c r="BJ759" s="1">
        <v>109</v>
      </c>
      <c r="BK759" s="1">
        <v>186</v>
      </c>
      <c r="BL759" s="6">
        <v>0.58602150537634412</v>
      </c>
    </row>
    <row r="760" spans="1:64" x14ac:dyDescent="0.2">
      <c r="A760" s="2" t="s">
        <v>266</v>
      </c>
      <c r="B760" s="2" t="s">
        <v>267</v>
      </c>
      <c r="C760" s="2" t="s">
        <v>2192</v>
      </c>
      <c r="D760" s="2" t="s">
        <v>2193</v>
      </c>
      <c r="E760" s="2" t="str">
        <f t="shared" si="33"/>
        <v>Handley Elementary School</v>
      </c>
      <c r="F760" s="2">
        <f>IFERROR(VLOOKUP(C760,'[1]2017'!$C$2:$N$1876,11,FALSE),"")</f>
        <v>258</v>
      </c>
      <c r="G760" s="2">
        <f>IFERROR(VLOOKUP(C760,'[1]2017'!$C$2:$N$1876,12,FALSE),"")</f>
        <v>354</v>
      </c>
      <c r="H760" s="2">
        <f t="shared" si="34"/>
        <v>0.72881355932203384</v>
      </c>
      <c r="I760" s="6">
        <v>0.625</v>
      </c>
      <c r="J760" s="12">
        <f t="shared" si="35"/>
        <v>418</v>
      </c>
      <c r="K760" s="1">
        <v>45</v>
      </c>
      <c r="L760" s="1">
        <v>58</v>
      </c>
      <c r="M760" s="6">
        <v>0.77586206896551724</v>
      </c>
      <c r="N760" s="1">
        <v>41</v>
      </c>
      <c r="O760" s="1">
        <v>58</v>
      </c>
      <c r="P760" s="6">
        <v>0.7068965517241379</v>
      </c>
      <c r="Q760" s="1">
        <v>39</v>
      </c>
      <c r="R760" s="1">
        <v>58</v>
      </c>
      <c r="S760" s="6">
        <v>0.67241379310344829</v>
      </c>
      <c r="T760" s="1">
        <v>33</v>
      </c>
      <c r="U760" s="1">
        <v>61</v>
      </c>
      <c r="V760" s="6">
        <v>0.54098360655737709</v>
      </c>
      <c r="W760" s="1">
        <v>44</v>
      </c>
      <c r="X760" s="1">
        <v>61</v>
      </c>
      <c r="Y760" s="6">
        <v>0.72131147540983609</v>
      </c>
      <c r="Z760" s="1">
        <v>33</v>
      </c>
      <c r="AA760" s="1">
        <v>61</v>
      </c>
      <c r="AB760" s="6">
        <v>0.54098360655737709</v>
      </c>
      <c r="BD760" s="1">
        <v>125</v>
      </c>
      <c r="BE760" s="1">
        <v>183</v>
      </c>
      <c r="BF760" s="6">
        <v>0.68306010928961747</v>
      </c>
      <c r="BG760" s="1">
        <v>132</v>
      </c>
      <c r="BH760" s="1">
        <v>183</v>
      </c>
      <c r="BI760" s="6">
        <v>0.72131147540983609</v>
      </c>
      <c r="BJ760" s="1">
        <v>112</v>
      </c>
      <c r="BK760" s="1">
        <v>183</v>
      </c>
      <c r="BL760" s="6">
        <v>0.61202185792349728</v>
      </c>
    </row>
    <row r="761" spans="1:64" x14ac:dyDescent="0.2">
      <c r="A761" s="2" t="s">
        <v>268</v>
      </c>
      <c r="B761" s="2" t="s">
        <v>269</v>
      </c>
      <c r="C761" s="2" t="s">
        <v>2194</v>
      </c>
      <c r="D761" s="2" t="s">
        <v>2195</v>
      </c>
      <c r="E761" s="2" t="str">
        <f t="shared" si="33"/>
        <v>Fayetteville Elementary School</v>
      </c>
      <c r="F761" s="2">
        <f>IFERROR(VLOOKUP(C761,'[1]2017'!$C$2:$N$1876,11,FALSE),"")</f>
        <v>80</v>
      </c>
      <c r="G761" s="2">
        <f>IFERROR(VLOOKUP(C761,'[1]2017'!$C$2:$N$1876,12,FALSE),"")</f>
        <v>165</v>
      </c>
      <c r="H761" s="2">
        <f t="shared" si="34"/>
        <v>0.48484848484848486</v>
      </c>
      <c r="I761" s="6">
        <v>0.68</v>
      </c>
      <c r="J761" s="12">
        <f t="shared" si="35"/>
        <v>303</v>
      </c>
      <c r="K761" s="1">
        <v>26</v>
      </c>
      <c r="L761" s="1">
        <v>31</v>
      </c>
      <c r="M761" s="6">
        <v>0.83870967741935487</v>
      </c>
      <c r="N761" s="1">
        <v>22</v>
      </c>
      <c r="O761" s="1">
        <v>31</v>
      </c>
      <c r="P761" s="6">
        <v>0.70967741935483875</v>
      </c>
      <c r="Q761" s="1">
        <v>20</v>
      </c>
      <c r="R761" s="1">
        <v>31</v>
      </c>
      <c r="S761" s="6">
        <v>0.64516129032258063</v>
      </c>
      <c r="T761" s="1">
        <v>18</v>
      </c>
      <c r="U761" s="1">
        <v>33</v>
      </c>
      <c r="V761" s="6">
        <v>0.54545454545454541</v>
      </c>
      <c r="W761" s="1">
        <v>18</v>
      </c>
      <c r="X761" s="1">
        <v>33</v>
      </c>
      <c r="Y761" s="6">
        <v>0.54545454545454541</v>
      </c>
      <c r="Z761" s="1">
        <v>15</v>
      </c>
      <c r="AA761" s="1">
        <v>33</v>
      </c>
      <c r="AB761" s="6">
        <v>0.45454545454545453</v>
      </c>
      <c r="BD761" s="1">
        <v>64</v>
      </c>
      <c r="BE761" s="1">
        <v>89</v>
      </c>
      <c r="BF761" s="6">
        <v>0.7191011235955056</v>
      </c>
      <c r="BG761" s="1">
        <v>57</v>
      </c>
      <c r="BH761" s="1">
        <v>89</v>
      </c>
      <c r="BI761" s="6">
        <v>0.6404494382022472</v>
      </c>
      <c r="BJ761" s="1">
        <v>52</v>
      </c>
      <c r="BK761" s="1">
        <v>89</v>
      </c>
      <c r="BL761" s="6">
        <v>0.5842696629213483</v>
      </c>
    </row>
    <row r="762" spans="1:64" x14ac:dyDescent="0.2">
      <c r="A762" s="2" t="s">
        <v>268</v>
      </c>
      <c r="B762" s="2" t="s">
        <v>269</v>
      </c>
      <c r="C762" s="2" t="s">
        <v>2196</v>
      </c>
      <c r="D762" s="2" t="s">
        <v>2197</v>
      </c>
      <c r="E762" s="2" t="str">
        <f t="shared" si="33"/>
        <v>Needmore Elementary School</v>
      </c>
      <c r="F762" s="2">
        <f>IFERROR(VLOOKUP(C762,'[1]2017'!$C$2:$N$1876,11,FALSE),"")</f>
        <v>87</v>
      </c>
      <c r="G762" s="2">
        <f>IFERROR(VLOOKUP(C762,'[1]2017'!$C$2:$N$1876,12,FALSE),"")</f>
        <v>150</v>
      </c>
      <c r="H762" s="2">
        <f t="shared" si="34"/>
        <v>0.57999999999999996</v>
      </c>
      <c r="I762" s="6">
        <v>0.5714285714285714</v>
      </c>
      <c r="J762" s="12">
        <f t="shared" si="35"/>
        <v>541</v>
      </c>
      <c r="K762" s="1">
        <v>17</v>
      </c>
      <c r="L762" s="1">
        <v>30</v>
      </c>
      <c r="M762" s="6">
        <v>0.56666666666666665</v>
      </c>
      <c r="N762" s="1">
        <v>13</v>
      </c>
      <c r="O762" s="1">
        <v>30</v>
      </c>
      <c r="P762" s="6">
        <v>0.43333333333333335</v>
      </c>
      <c r="Q762" s="1">
        <v>13</v>
      </c>
      <c r="R762" s="1">
        <v>30</v>
      </c>
      <c r="S762" s="6">
        <v>0.43333333333333335</v>
      </c>
      <c r="T762" s="1">
        <v>8</v>
      </c>
      <c r="U762" s="1">
        <v>22</v>
      </c>
      <c r="V762" s="6">
        <v>0.36363636363636365</v>
      </c>
      <c r="W762" s="1">
        <v>7</v>
      </c>
      <c r="X762" s="1">
        <v>22</v>
      </c>
      <c r="Y762" s="6">
        <v>0.31818181818181818</v>
      </c>
      <c r="Z762" s="1">
        <v>6</v>
      </c>
      <c r="AA762" s="1">
        <v>22</v>
      </c>
      <c r="AB762" s="6">
        <v>0.27272727272727271</v>
      </c>
      <c r="BD762" s="1">
        <v>45</v>
      </c>
      <c r="BE762" s="1">
        <v>80</v>
      </c>
      <c r="BF762" s="6">
        <v>0.5625</v>
      </c>
      <c r="BG762" s="1">
        <v>36</v>
      </c>
      <c r="BH762" s="1">
        <v>80</v>
      </c>
      <c r="BI762" s="6">
        <v>0.45</v>
      </c>
      <c r="BJ762" s="1">
        <v>35</v>
      </c>
      <c r="BK762" s="1">
        <v>80</v>
      </c>
      <c r="BL762" s="6">
        <v>0.4375</v>
      </c>
    </row>
    <row r="763" spans="1:64" x14ac:dyDescent="0.2">
      <c r="A763" s="2" t="s">
        <v>268</v>
      </c>
      <c r="B763" s="2" t="s">
        <v>269</v>
      </c>
      <c r="C763" s="2" t="s">
        <v>2198</v>
      </c>
      <c r="D763" s="2" t="s">
        <v>2199</v>
      </c>
      <c r="E763" s="2" t="str">
        <f t="shared" si="33"/>
        <v>Springville Elementary School</v>
      </c>
      <c r="F763" s="2">
        <f>IFERROR(VLOOKUP(C763,'[1]2017'!$C$2:$N$1876,11,FALSE),"")</f>
        <v>109</v>
      </c>
      <c r="G763" s="2">
        <f>IFERROR(VLOOKUP(C763,'[1]2017'!$C$2:$N$1876,12,FALSE),"")</f>
        <v>231</v>
      </c>
      <c r="H763" s="2">
        <f t="shared" si="34"/>
        <v>0.47186147186147187</v>
      </c>
      <c r="I763" s="6">
        <v>0.56097560975609762</v>
      </c>
      <c r="J763" s="12">
        <f t="shared" si="35"/>
        <v>568</v>
      </c>
      <c r="K763" s="1">
        <v>23</v>
      </c>
      <c r="L763" s="1">
        <v>38</v>
      </c>
      <c r="M763" s="6">
        <v>0.60526315789473684</v>
      </c>
      <c r="N763" s="1">
        <v>17</v>
      </c>
      <c r="O763" s="1">
        <v>40</v>
      </c>
      <c r="P763" s="6">
        <v>0.42499999999999999</v>
      </c>
      <c r="Q763" s="1">
        <v>15</v>
      </c>
      <c r="R763" s="1">
        <v>38</v>
      </c>
      <c r="S763" s="6">
        <v>0.39473684210526316</v>
      </c>
      <c r="T763" s="1">
        <v>21</v>
      </c>
      <c r="U763" s="1">
        <v>34</v>
      </c>
      <c r="V763" s="6">
        <v>0.61764705882352944</v>
      </c>
      <c r="W763" s="1">
        <v>17</v>
      </c>
      <c r="X763" s="1">
        <v>34</v>
      </c>
      <c r="Y763" s="6">
        <v>0.5</v>
      </c>
      <c r="Z763" s="1">
        <v>15</v>
      </c>
      <c r="AA763" s="1">
        <v>34</v>
      </c>
      <c r="AB763" s="6">
        <v>0.44117647058823528</v>
      </c>
      <c r="BD763" s="1">
        <v>75</v>
      </c>
      <c r="BE763" s="1">
        <v>113</v>
      </c>
      <c r="BF763" s="6">
        <v>0.66371681415929207</v>
      </c>
      <c r="BG763" s="1">
        <v>58</v>
      </c>
      <c r="BH763" s="1">
        <v>115</v>
      </c>
      <c r="BI763" s="6">
        <v>0.5043478260869565</v>
      </c>
      <c r="BJ763" s="1">
        <v>53</v>
      </c>
      <c r="BK763" s="1">
        <v>113</v>
      </c>
      <c r="BL763" s="6">
        <v>0.46902654867256638</v>
      </c>
    </row>
    <row r="764" spans="1:64" x14ac:dyDescent="0.2">
      <c r="A764" s="2" t="s">
        <v>268</v>
      </c>
      <c r="B764" s="2" t="s">
        <v>269</v>
      </c>
      <c r="C764" s="2" t="s">
        <v>2200</v>
      </c>
      <c r="D764" s="2" t="s">
        <v>2201</v>
      </c>
      <c r="E764" s="2" t="str">
        <f t="shared" si="33"/>
        <v>Heltonville Elementary School</v>
      </c>
      <c r="F764" s="2">
        <f>IFERROR(VLOOKUP(C764,'[1]2017'!$C$2:$N$1876,11,FALSE),"")</f>
        <v>53</v>
      </c>
      <c r="G764" s="2">
        <f>IFERROR(VLOOKUP(C764,'[1]2017'!$C$2:$N$1876,12,FALSE),"")</f>
        <v>89</v>
      </c>
      <c r="H764" s="2">
        <f t="shared" si="34"/>
        <v>0.5955056179775281</v>
      </c>
      <c r="I764" s="6">
        <v>0.2</v>
      </c>
      <c r="J764" s="12">
        <f t="shared" si="35"/>
        <v>1134</v>
      </c>
      <c r="K764" s="1">
        <v>9</v>
      </c>
      <c r="L764" s="1">
        <v>17</v>
      </c>
      <c r="M764" s="6">
        <v>0.52941176470588236</v>
      </c>
      <c r="N764" s="1">
        <v>10</v>
      </c>
      <c r="O764" s="1">
        <v>18</v>
      </c>
      <c r="P764" s="6">
        <v>0.55555555555555558</v>
      </c>
      <c r="Q764" s="1">
        <v>8</v>
      </c>
      <c r="R764" s="1">
        <v>17</v>
      </c>
      <c r="S764" s="6">
        <v>0.47058823529411764</v>
      </c>
      <c r="T764" s="1">
        <v>5</v>
      </c>
      <c r="U764" s="1">
        <v>16</v>
      </c>
      <c r="V764" s="6">
        <v>0.3125</v>
      </c>
      <c r="W764" s="1">
        <v>7</v>
      </c>
      <c r="X764" s="1">
        <v>16</v>
      </c>
      <c r="Y764" s="6">
        <v>0.4375</v>
      </c>
      <c r="Z764" s="1">
        <v>5</v>
      </c>
      <c r="AA764" s="1">
        <v>16</v>
      </c>
      <c r="AB764" s="6">
        <v>0.3125</v>
      </c>
      <c r="BD764" s="1">
        <v>24</v>
      </c>
      <c r="BE764" s="1">
        <v>48</v>
      </c>
      <c r="BF764" s="6">
        <v>0.5</v>
      </c>
      <c r="BG764" s="1">
        <v>21</v>
      </c>
      <c r="BH764" s="1">
        <v>49</v>
      </c>
      <c r="BI764" s="6">
        <v>0.42857142857142855</v>
      </c>
      <c r="BJ764" s="1">
        <v>16</v>
      </c>
      <c r="BK764" s="1">
        <v>48</v>
      </c>
      <c r="BL764" s="6">
        <v>0.33333333333333331</v>
      </c>
    </row>
    <row r="765" spans="1:64" hidden="1" x14ac:dyDescent="0.2">
      <c r="A765" s="2" t="s">
        <v>268</v>
      </c>
      <c r="B765" s="2" t="s">
        <v>269</v>
      </c>
      <c r="C765" s="2" t="s">
        <v>2202</v>
      </c>
      <c r="D765" s="2" t="s">
        <v>2203</v>
      </c>
      <c r="E765" s="2" t="str">
        <f t="shared" si="33"/>
        <v>zzzz</v>
      </c>
      <c r="F765" s="2">
        <f>IFERROR(VLOOKUP(C765,'[1]2017'!$C$2:$N$1876,11,FALSE),"")</f>
        <v>158</v>
      </c>
      <c r="G765" s="2">
        <f>IFERROR(VLOOKUP(C765,'[1]2017'!$C$2:$N$1876,12,FALSE),"")</f>
        <v>362</v>
      </c>
      <c r="H765" s="2">
        <f t="shared" si="34"/>
        <v>0.43646408839779005</v>
      </c>
      <c r="J765" s="12">
        <f t="shared" si="35"/>
        <v>1215</v>
      </c>
      <c r="AC765" s="1">
        <v>66</v>
      </c>
      <c r="AD765" s="1">
        <v>114</v>
      </c>
      <c r="AE765" s="6">
        <v>0.57894736842105265</v>
      </c>
      <c r="AF765" s="1">
        <v>59</v>
      </c>
      <c r="AG765" s="1">
        <v>115</v>
      </c>
      <c r="AH765" s="6">
        <v>0.5130434782608696</v>
      </c>
      <c r="AI765" s="1">
        <v>51</v>
      </c>
      <c r="AJ765" s="1">
        <v>114</v>
      </c>
      <c r="AK765" s="6">
        <v>0.44736842105263158</v>
      </c>
      <c r="AL765" s="1">
        <v>73</v>
      </c>
      <c r="AM765" s="1">
        <v>116</v>
      </c>
      <c r="AN765" s="6">
        <v>0.62931034482758619</v>
      </c>
      <c r="AO765" s="1">
        <v>47</v>
      </c>
      <c r="AP765" s="1">
        <v>118</v>
      </c>
      <c r="AQ765" s="6">
        <v>0.39830508474576271</v>
      </c>
      <c r="AR765" s="1">
        <v>42</v>
      </c>
      <c r="AS765" s="1">
        <v>116</v>
      </c>
      <c r="AT765" s="6">
        <v>0.36206896551724138</v>
      </c>
      <c r="AU765" s="1">
        <v>69</v>
      </c>
      <c r="AV765" s="1">
        <v>110</v>
      </c>
      <c r="AW765" s="6">
        <v>0.62727272727272732</v>
      </c>
      <c r="AX765" s="1">
        <v>63</v>
      </c>
      <c r="AY765" s="1">
        <v>111</v>
      </c>
      <c r="AZ765" s="6">
        <v>0.56756756756756754</v>
      </c>
      <c r="BA765" s="1">
        <v>54</v>
      </c>
      <c r="BB765" s="1">
        <v>110</v>
      </c>
      <c r="BC765" s="6">
        <v>0.49090909090909091</v>
      </c>
      <c r="BD765" s="1">
        <v>208</v>
      </c>
      <c r="BE765" s="1">
        <v>340</v>
      </c>
      <c r="BF765" s="6">
        <v>0.61176470588235299</v>
      </c>
      <c r="BG765" s="1">
        <v>169</v>
      </c>
      <c r="BH765" s="1">
        <v>344</v>
      </c>
      <c r="BI765" s="6">
        <v>0.49127906976744184</v>
      </c>
      <c r="BJ765" s="1">
        <v>147</v>
      </c>
      <c r="BK765" s="1">
        <v>340</v>
      </c>
      <c r="BL765" s="6">
        <v>0.43235294117647061</v>
      </c>
    </row>
    <row r="766" spans="1:64" x14ac:dyDescent="0.2">
      <c r="A766" s="2" t="s">
        <v>268</v>
      </c>
      <c r="B766" s="2" t="s">
        <v>269</v>
      </c>
      <c r="C766" s="2" t="s">
        <v>2204</v>
      </c>
      <c r="D766" s="2" t="s">
        <v>2205</v>
      </c>
      <c r="E766" s="2" t="str">
        <f t="shared" si="33"/>
        <v>Dollens Elementary School</v>
      </c>
      <c r="F766" s="2">
        <f>IFERROR(VLOOKUP(C766,'[1]2017'!$C$2:$N$1876,11,FALSE),"")</f>
        <v>112</v>
      </c>
      <c r="G766" s="2">
        <f>IFERROR(VLOOKUP(C766,'[1]2017'!$C$2:$N$1876,12,FALSE),"")</f>
        <v>211</v>
      </c>
      <c r="H766" s="2">
        <f t="shared" si="34"/>
        <v>0.53080568720379151</v>
      </c>
      <c r="I766" s="6">
        <v>0.6</v>
      </c>
      <c r="J766" s="12">
        <f t="shared" si="35"/>
        <v>469</v>
      </c>
      <c r="K766" s="1">
        <v>14</v>
      </c>
      <c r="L766" s="1">
        <v>35</v>
      </c>
      <c r="M766" s="6">
        <v>0.4</v>
      </c>
      <c r="N766" s="1">
        <v>16</v>
      </c>
      <c r="O766" s="1">
        <v>35</v>
      </c>
      <c r="P766" s="6">
        <v>0.45714285714285713</v>
      </c>
      <c r="Q766" s="1">
        <v>9</v>
      </c>
      <c r="R766" s="1">
        <v>35</v>
      </c>
      <c r="S766" s="6">
        <v>0.25714285714285712</v>
      </c>
      <c r="T766" s="1">
        <v>17</v>
      </c>
      <c r="U766" s="1">
        <v>33</v>
      </c>
      <c r="V766" s="6">
        <v>0.51515151515151514</v>
      </c>
      <c r="W766" s="1">
        <v>20</v>
      </c>
      <c r="X766" s="1">
        <v>33</v>
      </c>
      <c r="Y766" s="6">
        <v>0.60606060606060608</v>
      </c>
      <c r="Z766" s="1">
        <v>15</v>
      </c>
      <c r="AA766" s="1">
        <v>33</v>
      </c>
      <c r="AB766" s="6">
        <v>0.45454545454545453</v>
      </c>
      <c r="BD766" s="1">
        <v>54</v>
      </c>
      <c r="BE766" s="1">
        <v>98</v>
      </c>
      <c r="BF766" s="6">
        <v>0.55102040816326525</v>
      </c>
      <c r="BG766" s="1">
        <v>54</v>
      </c>
      <c r="BH766" s="1">
        <v>98</v>
      </c>
      <c r="BI766" s="6">
        <v>0.55102040816326525</v>
      </c>
      <c r="BJ766" s="1">
        <v>42</v>
      </c>
      <c r="BK766" s="1">
        <v>98</v>
      </c>
      <c r="BL766" s="6">
        <v>0.42857142857142855</v>
      </c>
    </row>
    <row r="767" spans="1:64" x14ac:dyDescent="0.2">
      <c r="A767" s="2" t="s">
        <v>268</v>
      </c>
      <c r="B767" s="2" t="s">
        <v>269</v>
      </c>
      <c r="C767" s="2" t="s">
        <v>2206</v>
      </c>
      <c r="D767" s="2" t="s">
        <v>2207</v>
      </c>
      <c r="E767" s="2" t="str">
        <f t="shared" si="33"/>
        <v>Shawswick Elementary School</v>
      </c>
      <c r="F767" s="2">
        <f>IFERROR(VLOOKUP(C767,'[1]2017'!$C$2:$N$1876,11,FALSE),"")</f>
        <v>115</v>
      </c>
      <c r="G767" s="2">
        <f>IFERROR(VLOOKUP(C767,'[1]2017'!$C$2:$N$1876,12,FALSE),"")</f>
        <v>266</v>
      </c>
      <c r="H767" s="2">
        <f t="shared" si="34"/>
        <v>0.43233082706766918</v>
      </c>
      <c r="I767" s="6">
        <v>0.41860465116279072</v>
      </c>
      <c r="J767" s="12">
        <f t="shared" si="35"/>
        <v>867</v>
      </c>
      <c r="K767" s="1">
        <v>42</v>
      </c>
      <c r="L767" s="1">
        <v>52</v>
      </c>
      <c r="M767" s="6">
        <v>0.80769230769230771</v>
      </c>
      <c r="N767" s="1">
        <v>39</v>
      </c>
      <c r="O767" s="1">
        <v>52</v>
      </c>
      <c r="P767" s="6">
        <v>0.75</v>
      </c>
      <c r="Q767" s="1">
        <v>37</v>
      </c>
      <c r="R767" s="1">
        <v>52</v>
      </c>
      <c r="S767" s="6">
        <v>0.71153846153846156</v>
      </c>
      <c r="T767" s="1">
        <v>31</v>
      </c>
      <c r="U767" s="1">
        <v>45</v>
      </c>
      <c r="V767" s="6">
        <v>0.68888888888888888</v>
      </c>
      <c r="W767" s="1">
        <v>27</v>
      </c>
      <c r="X767" s="1">
        <v>45</v>
      </c>
      <c r="Y767" s="6">
        <v>0.6</v>
      </c>
      <c r="Z767" s="1">
        <v>22</v>
      </c>
      <c r="AA767" s="1">
        <v>45</v>
      </c>
      <c r="AB767" s="6">
        <v>0.48888888888888887</v>
      </c>
      <c r="BD767" s="1">
        <v>97</v>
      </c>
      <c r="BE767" s="1">
        <v>140</v>
      </c>
      <c r="BF767" s="6">
        <v>0.69285714285714284</v>
      </c>
      <c r="BG767" s="1">
        <v>89</v>
      </c>
      <c r="BH767" s="1">
        <v>140</v>
      </c>
      <c r="BI767" s="6">
        <v>0.63571428571428568</v>
      </c>
      <c r="BJ767" s="1">
        <v>77</v>
      </c>
      <c r="BK767" s="1">
        <v>140</v>
      </c>
      <c r="BL767" s="6">
        <v>0.55000000000000004</v>
      </c>
    </row>
    <row r="768" spans="1:64" hidden="1" x14ac:dyDescent="0.2">
      <c r="A768" s="2" t="s">
        <v>268</v>
      </c>
      <c r="B768" s="2" t="s">
        <v>269</v>
      </c>
      <c r="C768" s="2" t="s">
        <v>2208</v>
      </c>
      <c r="D768" s="2" t="s">
        <v>2209</v>
      </c>
      <c r="E768" s="2" t="str">
        <f t="shared" si="33"/>
        <v>zzzz</v>
      </c>
      <c r="F768" s="2">
        <f>IFERROR(VLOOKUP(C768,'[1]2017'!$C$2:$N$1876,11,FALSE),"")</f>
        <v>86</v>
      </c>
      <c r="G768" s="2">
        <f>IFERROR(VLOOKUP(C768,'[1]2017'!$C$2:$N$1876,12,FALSE),"")</f>
        <v>221</v>
      </c>
      <c r="H768" s="2">
        <f t="shared" si="34"/>
        <v>0.38914027149321267</v>
      </c>
      <c r="J768" s="12">
        <f t="shared" si="35"/>
        <v>1215</v>
      </c>
      <c r="AC768" s="1">
        <v>45</v>
      </c>
      <c r="AD768" s="1">
        <v>65</v>
      </c>
      <c r="AE768" s="6">
        <v>0.69230769230769229</v>
      </c>
      <c r="AF768" s="1">
        <v>37</v>
      </c>
      <c r="AG768" s="1">
        <v>65</v>
      </c>
      <c r="AH768" s="6">
        <v>0.56923076923076921</v>
      </c>
      <c r="AI768" s="1">
        <v>34</v>
      </c>
      <c r="AJ768" s="1">
        <v>65</v>
      </c>
      <c r="AK768" s="6">
        <v>0.52307692307692311</v>
      </c>
      <c r="AL768" s="1">
        <v>48</v>
      </c>
      <c r="AM768" s="1">
        <v>70</v>
      </c>
      <c r="AN768" s="6">
        <v>0.68571428571428572</v>
      </c>
      <c r="AO768" s="1">
        <v>26</v>
      </c>
      <c r="AP768" s="1">
        <v>70</v>
      </c>
      <c r="AQ768" s="6">
        <v>0.37142857142857144</v>
      </c>
      <c r="AR768" s="1">
        <v>26</v>
      </c>
      <c r="AS768" s="1">
        <v>70</v>
      </c>
      <c r="AT768" s="6">
        <v>0.37142857142857144</v>
      </c>
      <c r="AU768" s="1">
        <v>48</v>
      </c>
      <c r="AV768" s="1">
        <v>82</v>
      </c>
      <c r="AW768" s="6">
        <v>0.58536585365853655</v>
      </c>
      <c r="AX768" s="1">
        <v>48</v>
      </c>
      <c r="AY768" s="1">
        <v>82</v>
      </c>
      <c r="AZ768" s="6">
        <v>0.58536585365853655</v>
      </c>
      <c r="BA768" s="1">
        <v>44</v>
      </c>
      <c r="BB768" s="1">
        <v>82</v>
      </c>
      <c r="BC768" s="6">
        <v>0.53658536585365857</v>
      </c>
      <c r="BD768" s="1">
        <v>141</v>
      </c>
      <c r="BE768" s="1">
        <v>217</v>
      </c>
      <c r="BF768" s="6">
        <v>0.64976958525345618</v>
      </c>
      <c r="BG768" s="1">
        <v>111</v>
      </c>
      <c r="BH768" s="1">
        <v>217</v>
      </c>
      <c r="BI768" s="6">
        <v>0.51152073732718895</v>
      </c>
      <c r="BJ768" s="1">
        <v>104</v>
      </c>
      <c r="BK768" s="1">
        <v>217</v>
      </c>
      <c r="BL768" s="6">
        <v>0.47926267281105989</v>
      </c>
    </row>
    <row r="769" spans="1:64" hidden="1" x14ac:dyDescent="0.2">
      <c r="A769" s="2" t="s">
        <v>268</v>
      </c>
      <c r="B769" s="2" t="s">
        <v>269</v>
      </c>
      <c r="C769" s="2" t="s">
        <v>2210</v>
      </c>
      <c r="D769" s="2" t="s">
        <v>2211</v>
      </c>
      <c r="E769" s="2" t="str">
        <f t="shared" si="33"/>
        <v>zzzz</v>
      </c>
      <c r="F769" s="2">
        <f>IFERROR(VLOOKUP(C769,'[1]2017'!$C$2:$N$1876,11,FALSE),"")</f>
        <v>299</v>
      </c>
      <c r="G769" s="2">
        <f>IFERROR(VLOOKUP(C769,'[1]2017'!$C$2:$N$1876,12,FALSE),"")</f>
        <v>544</v>
      </c>
      <c r="H769" s="2">
        <f t="shared" si="34"/>
        <v>0.54963235294117652</v>
      </c>
      <c r="J769" s="12">
        <f t="shared" si="35"/>
        <v>1215</v>
      </c>
      <c r="AC769" s="1">
        <v>101</v>
      </c>
      <c r="AD769" s="1">
        <v>178</v>
      </c>
      <c r="AE769" s="6">
        <v>0.56741573033707871</v>
      </c>
      <c r="AF769" s="1">
        <v>79</v>
      </c>
      <c r="AG769" s="1">
        <v>179</v>
      </c>
      <c r="AH769" s="6">
        <v>0.44134078212290501</v>
      </c>
      <c r="AI769" s="1">
        <v>73</v>
      </c>
      <c r="AJ769" s="1">
        <v>177</v>
      </c>
      <c r="AK769" s="6">
        <v>0.41242937853107342</v>
      </c>
      <c r="AL769" s="1">
        <v>105</v>
      </c>
      <c r="AM769" s="1">
        <v>173</v>
      </c>
      <c r="AN769" s="6">
        <v>0.60693641618497107</v>
      </c>
      <c r="AO769" s="1">
        <v>73</v>
      </c>
      <c r="AP769" s="1">
        <v>174</v>
      </c>
      <c r="AQ769" s="6">
        <v>0.41954022988505746</v>
      </c>
      <c r="AR769" s="1">
        <v>66</v>
      </c>
      <c r="AS769" s="1">
        <v>173</v>
      </c>
      <c r="AT769" s="6">
        <v>0.38150289017341038</v>
      </c>
      <c r="AU769" s="1">
        <v>88</v>
      </c>
      <c r="AV769" s="1">
        <v>162</v>
      </c>
      <c r="AW769" s="6">
        <v>0.54320987654320985</v>
      </c>
      <c r="AX769" s="1">
        <v>75</v>
      </c>
      <c r="AY769" s="1">
        <v>164</v>
      </c>
      <c r="AZ769" s="6">
        <v>0.45731707317073172</v>
      </c>
      <c r="BA769" s="1">
        <v>60</v>
      </c>
      <c r="BB769" s="1">
        <v>162</v>
      </c>
      <c r="BC769" s="6">
        <v>0.37037037037037035</v>
      </c>
      <c r="BD769" s="1">
        <v>294</v>
      </c>
      <c r="BE769" s="1">
        <v>513</v>
      </c>
      <c r="BF769" s="6">
        <v>0.57309941520467833</v>
      </c>
      <c r="BG769" s="1">
        <v>227</v>
      </c>
      <c r="BH769" s="1">
        <v>517</v>
      </c>
      <c r="BI769" s="6">
        <v>0.43907156673114117</v>
      </c>
      <c r="BJ769" s="1">
        <v>199</v>
      </c>
      <c r="BK769" s="1">
        <v>512</v>
      </c>
      <c r="BL769" s="6">
        <v>0.388671875</v>
      </c>
    </row>
    <row r="770" spans="1:64" x14ac:dyDescent="0.2">
      <c r="A770" s="2" t="s">
        <v>268</v>
      </c>
      <c r="B770" s="2" t="s">
        <v>269</v>
      </c>
      <c r="C770" s="2" t="s">
        <v>2212</v>
      </c>
      <c r="D770" s="2" t="s">
        <v>858</v>
      </c>
      <c r="E770" s="2" t="str">
        <f t="shared" si="33"/>
        <v>Lincoln Elementary School</v>
      </c>
      <c r="F770" s="2">
        <f>IFERROR(VLOOKUP(C770,'[1]2017'!$C$2:$N$1876,11,FALSE),"")</f>
        <v>213</v>
      </c>
      <c r="G770" s="2">
        <f>IFERROR(VLOOKUP(C770,'[1]2017'!$C$2:$N$1876,12,FALSE),"")</f>
        <v>329</v>
      </c>
      <c r="H770" s="2">
        <f t="shared" si="34"/>
        <v>0.64741641337386013</v>
      </c>
      <c r="I770" s="6">
        <v>0.55813953488372092</v>
      </c>
      <c r="J770" s="12">
        <f t="shared" si="35"/>
        <v>575</v>
      </c>
      <c r="K770" s="1">
        <v>41</v>
      </c>
      <c r="L770" s="1">
        <v>52</v>
      </c>
      <c r="M770" s="6">
        <v>0.78846153846153844</v>
      </c>
      <c r="N770" s="1">
        <v>45</v>
      </c>
      <c r="O770" s="1">
        <v>52</v>
      </c>
      <c r="P770" s="6">
        <v>0.86538461538461542</v>
      </c>
      <c r="Q770" s="1">
        <v>37</v>
      </c>
      <c r="R770" s="1">
        <v>51</v>
      </c>
      <c r="S770" s="6">
        <v>0.72549019607843135</v>
      </c>
      <c r="T770" s="1">
        <v>30</v>
      </c>
      <c r="U770" s="1">
        <v>45</v>
      </c>
      <c r="V770" s="6">
        <v>0.66666666666666663</v>
      </c>
      <c r="W770" s="1">
        <v>38</v>
      </c>
      <c r="X770" s="1">
        <v>45</v>
      </c>
      <c r="Y770" s="6">
        <v>0.84444444444444444</v>
      </c>
      <c r="Z770" s="1">
        <v>26</v>
      </c>
      <c r="AA770" s="1">
        <v>45</v>
      </c>
      <c r="AB770" s="6">
        <v>0.57777777777777772</v>
      </c>
      <c r="BD770" s="1">
        <v>102</v>
      </c>
      <c r="BE770" s="1">
        <v>142</v>
      </c>
      <c r="BF770" s="6">
        <v>0.71830985915492962</v>
      </c>
      <c r="BG770" s="1">
        <v>111</v>
      </c>
      <c r="BH770" s="1">
        <v>143</v>
      </c>
      <c r="BI770" s="6">
        <v>0.77622377622377625</v>
      </c>
      <c r="BJ770" s="1">
        <v>87</v>
      </c>
      <c r="BK770" s="1">
        <v>139</v>
      </c>
      <c r="BL770" s="6">
        <v>0.62589928057553956</v>
      </c>
    </row>
    <row r="771" spans="1:64" x14ac:dyDescent="0.2">
      <c r="A771" s="2" t="s">
        <v>268</v>
      </c>
      <c r="B771" s="2" t="s">
        <v>269</v>
      </c>
      <c r="C771" s="2" t="s">
        <v>2213</v>
      </c>
      <c r="D771" s="2" t="s">
        <v>2214</v>
      </c>
      <c r="E771" s="2" t="str">
        <f t="shared" si="33"/>
        <v>Stalker Elementary School</v>
      </c>
      <c r="F771" s="2">
        <f>IFERROR(VLOOKUP(C771,'[1]2017'!$C$2:$N$1876,11,FALSE),"")</f>
        <v>191</v>
      </c>
      <c r="G771" s="2">
        <f>IFERROR(VLOOKUP(C771,'[1]2017'!$C$2:$N$1876,12,FALSE),"")</f>
        <v>252</v>
      </c>
      <c r="H771" s="2">
        <f t="shared" si="34"/>
        <v>0.75793650793650791</v>
      </c>
      <c r="I771" s="6">
        <v>0.46341463414634149</v>
      </c>
      <c r="J771" s="12">
        <f t="shared" si="35"/>
        <v>789</v>
      </c>
      <c r="K771" s="1">
        <v>25</v>
      </c>
      <c r="L771" s="1">
        <v>40</v>
      </c>
      <c r="M771" s="6">
        <v>0.625</v>
      </c>
      <c r="N771" s="1">
        <v>16</v>
      </c>
      <c r="O771" s="1">
        <v>40</v>
      </c>
      <c r="P771" s="6">
        <v>0.4</v>
      </c>
      <c r="Q771" s="1">
        <v>14</v>
      </c>
      <c r="R771" s="1">
        <v>40</v>
      </c>
      <c r="S771" s="6">
        <v>0.35</v>
      </c>
      <c r="T771" s="1">
        <v>27</v>
      </c>
      <c r="U771" s="1">
        <v>40</v>
      </c>
      <c r="V771" s="6">
        <v>0.67500000000000004</v>
      </c>
      <c r="W771" s="1">
        <v>12</v>
      </c>
      <c r="X771" s="1">
        <v>40</v>
      </c>
      <c r="Y771" s="6">
        <v>0.3</v>
      </c>
      <c r="Z771" s="1">
        <v>11</v>
      </c>
      <c r="AA771" s="1">
        <v>40</v>
      </c>
      <c r="AB771" s="6">
        <v>0.27500000000000002</v>
      </c>
      <c r="BD771" s="1">
        <v>79</v>
      </c>
      <c r="BE771" s="1">
        <v>121</v>
      </c>
      <c r="BF771" s="6">
        <v>0.65289256198347112</v>
      </c>
      <c r="BG771" s="1">
        <v>49</v>
      </c>
      <c r="BH771" s="1">
        <v>121</v>
      </c>
      <c r="BI771" s="6">
        <v>0.4049586776859504</v>
      </c>
      <c r="BJ771" s="1">
        <v>44</v>
      </c>
      <c r="BK771" s="1">
        <v>121</v>
      </c>
      <c r="BL771" s="6">
        <v>0.36363636363636365</v>
      </c>
    </row>
    <row r="772" spans="1:64" hidden="1" x14ac:dyDescent="0.2">
      <c r="A772" s="2" t="s">
        <v>268</v>
      </c>
      <c r="B772" s="2" t="s">
        <v>269</v>
      </c>
      <c r="C772" s="2" t="s">
        <v>2215</v>
      </c>
      <c r="D772" s="2" t="s">
        <v>2216</v>
      </c>
      <c r="E772" s="2" t="str">
        <f t="shared" ref="E772:E835" si="36">IFERROR(IF(SEARCH("Elementary",D772,1)&gt;0,D772,"zzz"),"zzzz")</f>
        <v>zzzz</v>
      </c>
      <c r="F772" s="2">
        <f>IFERROR(VLOOKUP(C772,'[1]2017'!$C$2:$N$1876,11,FALSE),"")</f>
        <v>179</v>
      </c>
      <c r="G772" s="2">
        <f>IFERROR(VLOOKUP(C772,'[1]2017'!$C$2:$N$1876,12,FALSE),"")</f>
        <v>281</v>
      </c>
      <c r="H772" s="2">
        <f t="shared" si="34"/>
        <v>0.63701067615658358</v>
      </c>
      <c r="I772" s="6">
        <v>0.5393258426966292</v>
      </c>
      <c r="J772" s="12">
        <f t="shared" si="35"/>
        <v>611</v>
      </c>
      <c r="K772" s="1">
        <v>49</v>
      </c>
      <c r="L772" s="1">
        <v>83</v>
      </c>
      <c r="M772" s="6">
        <v>0.59036144578313254</v>
      </c>
      <c r="N772" s="1">
        <v>45</v>
      </c>
      <c r="O772" s="1">
        <v>84</v>
      </c>
      <c r="P772" s="6">
        <v>0.5357142857142857</v>
      </c>
      <c r="Q772" s="1">
        <v>41</v>
      </c>
      <c r="R772" s="1">
        <v>83</v>
      </c>
      <c r="S772" s="6">
        <v>0.49397590361445781</v>
      </c>
      <c r="T772" s="1">
        <v>57</v>
      </c>
      <c r="U772" s="1">
        <v>99</v>
      </c>
      <c r="V772" s="6">
        <v>0.5757575757575758</v>
      </c>
      <c r="W772" s="1">
        <v>49</v>
      </c>
      <c r="X772" s="1">
        <v>99</v>
      </c>
      <c r="Y772" s="6">
        <v>0.49494949494949497</v>
      </c>
      <c r="Z772" s="1">
        <v>41</v>
      </c>
      <c r="AA772" s="1">
        <v>98</v>
      </c>
      <c r="AB772" s="6">
        <v>0.41836734693877553</v>
      </c>
      <c r="BD772" s="1">
        <v>167</v>
      </c>
      <c r="BE772" s="1">
        <v>271</v>
      </c>
      <c r="BF772" s="6">
        <v>0.6162361623616236</v>
      </c>
      <c r="BG772" s="1">
        <v>148</v>
      </c>
      <c r="BH772" s="1">
        <v>273</v>
      </c>
      <c r="BI772" s="6">
        <v>0.54212454212454209</v>
      </c>
      <c r="BJ772" s="1">
        <v>130</v>
      </c>
      <c r="BK772" s="1">
        <v>270</v>
      </c>
      <c r="BL772" s="6">
        <v>0.48148148148148145</v>
      </c>
    </row>
    <row r="773" spans="1:64" x14ac:dyDescent="0.2">
      <c r="A773" s="2" t="s">
        <v>270</v>
      </c>
      <c r="B773" s="2" t="s">
        <v>271</v>
      </c>
      <c r="C773" s="2" t="s">
        <v>2217</v>
      </c>
      <c r="D773" s="2" t="s">
        <v>2218</v>
      </c>
      <c r="E773" s="2" t="str">
        <f t="shared" si="36"/>
        <v>Burris Elementary School</v>
      </c>
      <c r="F773" s="2">
        <f>IFERROR(VLOOKUP(C773,'[1]2017'!$C$2:$N$1876,11,FALSE),"")</f>
        <v>217</v>
      </c>
      <c r="G773" s="2">
        <f>IFERROR(VLOOKUP(C773,'[1]2017'!$C$2:$N$1876,12,FALSE),"")</f>
        <v>357</v>
      </c>
      <c r="H773" s="2">
        <f t="shared" ref="H773:H836" si="37">IFERROR(F773/G773,"")</f>
        <v>0.60784313725490191</v>
      </c>
      <c r="I773" s="6">
        <v>0.43243243243243246</v>
      </c>
      <c r="J773" s="12">
        <f t="shared" ref="J773:J836" si="38">RANK(I773,$I$4:$I$1705,0)</f>
        <v>844</v>
      </c>
      <c r="K773" s="1">
        <v>73</v>
      </c>
      <c r="L773" s="1">
        <v>121</v>
      </c>
      <c r="M773" s="6">
        <v>0.60330578512396693</v>
      </c>
      <c r="N773" s="1">
        <v>61</v>
      </c>
      <c r="O773" s="1">
        <v>121</v>
      </c>
      <c r="P773" s="6">
        <v>0.50413223140495866</v>
      </c>
      <c r="Q773" s="1">
        <v>56</v>
      </c>
      <c r="R773" s="1">
        <v>121</v>
      </c>
      <c r="S773" s="6">
        <v>0.46280991735537191</v>
      </c>
      <c r="T773" s="1">
        <v>63</v>
      </c>
      <c r="U773" s="1">
        <v>124</v>
      </c>
      <c r="V773" s="6">
        <v>0.50806451612903225</v>
      </c>
      <c r="W773" s="1">
        <v>63</v>
      </c>
      <c r="X773" s="1">
        <v>123</v>
      </c>
      <c r="Y773" s="6">
        <v>0.51219512195121952</v>
      </c>
      <c r="Z773" s="1">
        <v>50</v>
      </c>
      <c r="AA773" s="1">
        <v>123</v>
      </c>
      <c r="AB773" s="6">
        <v>0.4065040650406504</v>
      </c>
      <c r="BD773" s="1">
        <v>214</v>
      </c>
      <c r="BE773" s="1">
        <v>356</v>
      </c>
      <c r="BF773" s="6">
        <v>0.601123595505618</v>
      </c>
      <c r="BG773" s="1">
        <v>180</v>
      </c>
      <c r="BH773" s="1">
        <v>357</v>
      </c>
      <c r="BI773" s="6">
        <v>0.50420168067226889</v>
      </c>
      <c r="BJ773" s="1">
        <v>154</v>
      </c>
      <c r="BK773" s="1">
        <v>355</v>
      </c>
      <c r="BL773" s="6">
        <v>0.43380281690140843</v>
      </c>
    </row>
    <row r="774" spans="1:64" hidden="1" x14ac:dyDescent="0.2">
      <c r="A774" s="2" t="s">
        <v>270</v>
      </c>
      <c r="B774" s="2" t="s">
        <v>271</v>
      </c>
      <c r="C774" s="2" t="s">
        <v>2219</v>
      </c>
      <c r="D774" s="2" t="s">
        <v>2220</v>
      </c>
      <c r="E774" s="2" t="str">
        <f t="shared" si="36"/>
        <v>zzzz</v>
      </c>
      <c r="F774" s="2">
        <f>IFERROR(VLOOKUP(C774,'[1]2017'!$C$2:$N$1876,11,FALSE),"")</f>
        <v>187</v>
      </c>
      <c r="G774" s="2">
        <f>IFERROR(VLOOKUP(C774,'[1]2017'!$C$2:$N$1876,12,FALSE),"")</f>
        <v>358</v>
      </c>
      <c r="H774" s="2">
        <f t="shared" si="37"/>
        <v>0.52234636871508378</v>
      </c>
      <c r="J774" s="12">
        <f t="shared" si="38"/>
        <v>1215</v>
      </c>
      <c r="AC774" s="1">
        <v>74</v>
      </c>
      <c r="AD774" s="1">
        <v>119</v>
      </c>
      <c r="AE774" s="6">
        <v>0.62184873949579833</v>
      </c>
      <c r="AF774" s="1">
        <v>56</v>
      </c>
      <c r="AG774" s="1">
        <v>120</v>
      </c>
      <c r="AH774" s="6">
        <v>0.46666666666666667</v>
      </c>
      <c r="AI774" s="1">
        <v>50</v>
      </c>
      <c r="AJ774" s="1">
        <v>119</v>
      </c>
      <c r="AK774" s="6">
        <v>0.42016806722689076</v>
      </c>
      <c r="AL774" s="1">
        <v>66</v>
      </c>
      <c r="AM774" s="1">
        <v>109</v>
      </c>
      <c r="AN774" s="6">
        <v>0.60550458715596334</v>
      </c>
      <c r="AO774" s="1">
        <v>71</v>
      </c>
      <c r="AP774" s="1">
        <v>109</v>
      </c>
      <c r="AQ774" s="6">
        <v>0.65137614678899081</v>
      </c>
      <c r="AR774" s="1">
        <v>52</v>
      </c>
      <c r="AS774" s="1">
        <v>109</v>
      </c>
      <c r="AT774" s="6">
        <v>0.47706422018348627</v>
      </c>
      <c r="AU774" s="1">
        <v>54</v>
      </c>
      <c r="AV774" s="1">
        <v>117</v>
      </c>
      <c r="AW774" s="6">
        <v>0.46153846153846156</v>
      </c>
      <c r="AX774" s="1">
        <v>57</v>
      </c>
      <c r="AY774" s="1">
        <v>117</v>
      </c>
      <c r="AZ774" s="6">
        <v>0.48717948717948717</v>
      </c>
      <c r="BA774" s="1">
        <v>40</v>
      </c>
      <c r="BB774" s="1">
        <v>117</v>
      </c>
      <c r="BC774" s="6">
        <v>0.34188034188034189</v>
      </c>
      <c r="BD774" s="1">
        <v>194</v>
      </c>
      <c r="BE774" s="1">
        <v>345</v>
      </c>
      <c r="BF774" s="6">
        <v>0.56231884057971016</v>
      </c>
      <c r="BG774" s="1">
        <v>184</v>
      </c>
      <c r="BH774" s="1">
        <v>346</v>
      </c>
      <c r="BI774" s="6">
        <v>0.53179190751445082</v>
      </c>
      <c r="BJ774" s="1">
        <v>142</v>
      </c>
      <c r="BK774" s="1">
        <v>345</v>
      </c>
      <c r="BL774" s="6">
        <v>0.4115942028985507</v>
      </c>
    </row>
    <row r="775" spans="1:64" hidden="1" x14ac:dyDescent="0.2">
      <c r="A775" s="2" t="s">
        <v>272</v>
      </c>
      <c r="B775" s="2" t="s">
        <v>639</v>
      </c>
      <c r="C775" s="2" t="s">
        <v>2221</v>
      </c>
      <c r="D775" s="2" t="s">
        <v>2222</v>
      </c>
      <c r="E775" s="2" t="str">
        <f t="shared" si="36"/>
        <v>zzzz</v>
      </c>
      <c r="F775" s="2">
        <f>IFERROR(VLOOKUP(C775,'[1]2017'!$C$2:$N$1876,11,FALSE),"")</f>
        <v>298</v>
      </c>
      <c r="G775" s="2">
        <f>IFERROR(VLOOKUP(C775,'[1]2017'!$C$2:$N$1876,12,FALSE),"")</f>
        <v>728</v>
      </c>
      <c r="H775" s="2">
        <f t="shared" si="37"/>
        <v>0.40934065934065933</v>
      </c>
      <c r="J775" s="12">
        <f t="shared" si="38"/>
        <v>1215</v>
      </c>
      <c r="AL775" s="1">
        <v>81</v>
      </c>
      <c r="AM775" s="1">
        <v>126</v>
      </c>
      <c r="AN775" s="6">
        <v>0.6428571428571429</v>
      </c>
      <c r="AO775" s="1">
        <v>63</v>
      </c>
      <c r="AP775" s="1">
        <v>127</v>
      </c>
      <c r="AQ775" s="6">
        <v>0.49606299212598426</v>
      </c>
      <c r="AR775" s="1">
        <v>59</v>
      </c>
      <c r="AS775" s="1">
        <v>126</v>
      </c>
      <c r="AT775" s="6">
        <v>0.46825396825396826</v>
      </c>
      <c r="AU775" s="1">
        <v>59</v>
      </c>
      <c r="AV775" s="1">
        <v>120</v>
      </c>
      <c r="AW775" s="6">
        <v>0.49166666666666664</v>
      </c>
      <c r="AX775" s="1">
        <v>52</v>
      </c>
      <c r="AY775" s="1">
        <v>120</v>
      </c>
      <c r="AZ775" s="6">
        <v>0.43333333333333335</v>
      </c>
      <c r="BA775" s="1">
        <v>40</v>
      </c>
      <c r="BB775" s="1">
        <v>120</v>
      </c>
      <c r="BC775" s="6">
        <v>0.33333333333333331</v>
      </c>
      <c r="BD775" s="1">
        <v>140</v>
      </c>
      <c r="BE775" s="1">
        <v>246</v>
      </c>
      <c r="BF775" s="6">
        <v>0.56910569105691056</v>
      </c>
      <c r="BG775" s="1">
        <v>115</v>
      </c>
      <c r="BH775" s="1">
        <v>247</v>
      </c>
      <c r="BI775" s="6">
        <v>0.46558704453441296</v>
      </c>
      <c r="BJ775" s="1">
        <v>99</v>
      </c>
      <c r="BK775" s="1">
        <v>246</v>
      </c>
      <c r="BL775" s="6">
        <v>0.40243902439024393</v>
      </c>
    </row>
    <row r="776" spans="1:64" x14ac:dyDescent="0.2">
      <c r="A776" s="2" t="s">
        <v>272</v>
      </c>
      <c r="B776" s="2" t="s">
        <v>639</v>
      </c>
      <c r="C776" s="2" t="s">
        <v>2223</v>
      </c>
      <c r="D776" s="2" t="s">
        <v>2224</v>
      </c>
      <c r="E776" s="2" t="str">
        <f t="shared" si="36"/>
        <v>Frankton Elementary School</v>
      </c>
      <c r="F776" s="2">
        <f>IFERROR(VLOOKUP(C776,'[1]2017'!$C$2:$N$1876,11,FALSE),"")</f>
        <v>403</v>
      </c>
      <c r="G776" s="2">
        <f>IFERROR(VLOOKUP(C776,'[1]2017'!$C$2:$N$1876,12,FALSE),"")</f>
        <v>900</v>
      </c>
      <c r="H776" s="2">
        <f t="shared" si="37"/>
        <v>0.44777777777777777</v>
      </c>
      <c r="I776" s="6">
        <v>0.57009345794392519</v>
      </c>
      <c r="J776" s="12">
        <f t="shared" si="38"/>
        <v>545</v>
      </c>
      <c r="K776" s="1">
        <v>88</v>
      </c>
      <c r="L776" s="1">
        <v>118</v>
      </c>
      <c r="M776" s="6">
        <v>0.74576271186440679</v>
      </c>
      <c r="N776" s="1">
        <v>59</v>
      </c>
      <c r="O776" s="1">
        <v>115</v>
      </c>
      <c r="P776" s="6">
        <v>0.5130434782608696</v>
      </c>
      <c r="Q776" s="1">
        <v>57</v>
      </c>
      <c r="R776" s="1">
        <v>115</v>
      </c>
      <c r="S776" s="6">
        <v>0.4956521739130435</v>
      </c>
      <c r="T776" s="1">
        <v>88</v>
      </c>
      <c r="U776" s="1">
        <v>136</v>
      </c>
      <c r="V776" s="6">
        <v>0.6470588235294118</v>
      </c>
      <c r="W776" s="1">
        <v>93</v>
      </c>
      <c r="X776" s="1">
        <v>136</v>
      </c>
      <c r="Y776" s="6">
        <v>0.68382352941176472</v>
      </c>
      <c r="Z776" s="1">
        <v>75</v>
      </c>
      <c r="AA776" s="1">
        <v>136</v>
      </c>
      <c r="AB776" s="6">
        <v>0.55147058823529416</v>
      </c>
      <c r="AC776" s="1">
        <v>56</v>
      </c>
      <c r="AD776" s="1">
        <v>103</v>
      </c>
      <c r="AE776" s="6">
        <v>0.5436893203883495</v>
      </c>
      <c r="AF776" s="1">
        <v>56</v>
      </c>
      <c r="AG776" s="1">
        <v>103</v>
      </c>
      <c r="AH776" s="6">
        <v>0.5436893203883495</v>
      </c>
      <c r="AI776" s="1">
        <v>42</v>
      </c>
      <c r="AJ776" s="1">
        <v>103</v>
      </c>
      <c r="AK776" s="6">
        <v>0.40776699029126212</v>
      </c>
      <c r="BD776" s="1">
        <v>315</v>
      </c>
      <c r="BE776" s="1">
        <v>465</v>
      </c>
      <c r="BF776" s="6">
        <v>0.67741935483870963</v>
      </c>
      <c r="BG776" s="1">
        <v>275</v>
      </c>
      <c r="BH776" s="1">
        <v>461</v>
      </c>
      <c r="BI776" s="6">
        <v>0.59652928416485895</v>
      </c>
      <c r="BJ776" s="1">
        <v>235</v>
      </c>
      <c r="BK776" s="1">
        <v>461</v>
      </c>
      <c r="BL776" s="6">
        <v>0.50976138828633411</v>
      </c>
    </row>
    <row r="777" spans="1:64" hidden="1" x14ac:dyDescent="0.2">
      <c r="A777" s="2" t="s">
        <v>272</v>
      </c>
      <c r="B777" s="2" t="s">
        <v>639</v>
      </c>
      <c r="C777" s="2" t="s">
        <v>2225</v>
      </c>
      <c r="D777" s="2" t="s">
        <v>2226</v>
      </c>
      <c r="E777" s="2" t="str">
        <f t="shared" si="36"/>
        <v>zzzz</v>
      </c>
      <c r="F777" s="2">
        <f>IFERROR(VLOOKUP(C777,'[1]2017'!$C$2:$N$1876,11,FALSE),"")</f>
        <v>87</v>
      </c>
      <c r="G777" s="2">
        <f>IFERROR(VLOOKUP(C777,'[1]2017'!$C$2:$N$1876,12,FALSE),"")</f>
        <v>343</v>
      </c>
      <c r="H777" s="2">
        <f t="shared" si="37"/>
        <v>0.25364431486880468</v>
      </c>
      <c r="J777" s="12">
        <f t="shared" si="38"/>
        <v>1215</v>
      </c>
      <c r="AC777" s="1">
        <v>97</v>
      </c>
      <c r="AD777" s="1">
        <v>114</v>
      </c>
      <c r="AE777" s="6">
        <v>0.85087719298245612</v>
      </c>
      <c r="AF777" s="1">
        <v>77</v>
      </c>
      <c r="AG777" s="1">
        <v>114</v>
      </c>
      <c r="AH777" s="6">
        <v>0.67543859649122806</v>
      </c>
      <c r="AI777" s="1">
        <v>72</v>
      </c>
      <c r="AJ777" s="1">
        <v>114</v>
      </c>
      <c r="AK777" s="6">
        <v>0.63157894736842102</v>
      </c>
      <c r="AL777" s="1">
        <v>78</v>
      </c>
      <c r="AM777" s="1">
        <v>122</v>
      </c>
      <c r="AN777" s="6">
        <v>0.63934426229508201</v>
      </c>
      <c r="AO777" s="1">
        <v>61</v>
      </c>
      <c r="AP777" s="1">
        <v>122</v>
      </c>
      <c r="AQ777" s="6">
        <v>0.5</v>
      </c>
      <c r="AR777" s="1">
        <v>56</v>
      </c>
      <c r="AS777" s="1">
        <v>121</v>
      </c>
      <c r="AT777" s="6">
        <v>0.46280991735537191</v>
      </c>
      <c r="AU777" s="1">
        <v>66</v>
      </c>
      <c r="AV777" s="1">
        <v>100</v>
      </c>
      <c r="AW777" s="6">
        <v>0.66</v>
      </c>
      <c r="AX777" s="1">
        <v>61</v>
      </c>
      <c r="AY777" s="1">
        <v>101</v>
      </c>
      <c r="AZ777" s="6">
        <v>0.60396039603960394</v>
      </c>
      <c r="BA777" s="1">
        <v>52</v>
      </c>
      <c r="BB777" s="1">
        <v>100</v>
      </c>
      <c r="BC777" s="6">
        <v>0.52</v>
      </c>
      <c r="BD777" s="1">
        <v>241</v>
      </c>
      <c r="BE777" s="1">
        <v>336</v>
      </c>
      <c r="BF777" s="6">
        <v>0.71726190476190477</v>
      </c>
      <c r="BG777" s="1">
        <v>199</v>
      </c>
      <c r="BH777" s="1">
        <v>337</v>
      </c>
      <c r="BI777" s="6">
        <v>0.59050445103857563</v>
      </c>
      <c r="BJ777" s="1">
        <v>180</v>
      </c>
      <c r="BK777" s="1">
        <v>335</v>
      </c>
      <c r="BL777" s="6">
        <v>0.53731343283582089</v>
      </c>
    </row>
    <row r="778" spans="1:64" x14ac:dyDescent="0.2">
      <c r="A778" s="2" t="s">
        <v>272</v>
      </c>
      <c r="B778" s="2" t="s">
        <v>639</v>
      </c>
      <c r="C778" s="2" t="s">
        <v>2227</v>
      </c>
      <c r="D778" s="2" t="s">
        <v>2228</v>
      </c>
      <c r="E778" s="2" t="str">
        <f t="shared" si="36"/>
        <v>Lapel Elementary School</v>
      </c>
      <c r="F778" s="2">
        <f>IFERROR(VLOOKUP(C778,'[1]2017'!$C$2:$N$1876,11,FALSE),"")</f>
        <v>188</v>
      </c>
      <c r="G778" s="2">
        <f>IFERROR(VLOOKUP(C778,'[1]2017'!$C$2:$N$1876,12,FALSE),"")</f>
        <v>711</v>
      </c>
      <c r="H778" s="2">
        <f t="shared" si="37"/>
        <v>0.26441631504922647</v>
      </c>
      <c r="I778" s="6">
        <v>0.50961538461538458</v>
      </c>
      <c r="J778" s="12">
        <f t="shared" si="38"/>
        <v>678</v>
      </c>
      <c r="K778" s="1">
        <v>68</v>
      </c>
      <c r="L778" s="1">
        <v>95</v>
      </c>
      <c r="M778" s="6">
        <v>0.71578947368421053</v>
      </c>
      <c r="N778" s="1">
        <v>64</v>
      </c>
      <c r="O778" s="1">
        <v>95</v>
      </c>
      <c r="P778" s="6">
        <v>0.67368421052631577</v>
      </c>
      <c r="Q778" s="1">
        <v>53</v>
      </c>
      <c r="R778" s="1">
        <v>95</v>
      </c>
      <c r="S778" s="6">
        <v>0.55789473684210522</v>
      </c>
      <c r="T778" s="1">
        <v>76</v>
      </c>
      <c r="U778" s="1">
        <v>112</v>
      </c>
      <c r="V778" s="6">
        <v>0.6785714285714286</v>
      </c>
      <c r="W778" s="1">
        <v>79</v>
      </c>
      <c r="X778" s="1">
        <v>112</v>
      </c>
      <c r="Y778" s="6">
        <v>0.7053571428571429</v>
      </c>
      <c r="Z778" s="1">
        <v>64</v>
      </c>
      <c r="AA778" s="1">
        <v>112</v>
      </c>
      <c r="AB778" s="6">
        <v>0.5714285714285714</v>
      </c>
      <c r="BD778" s="1">
        <v>216</v>
      </c>
      <c r="BE778" s="1">
        <v>311</v>
      </c>
      <c r="BF778" s="6">
        <v>0.69453376205787787</v>
      </c>
      <c r="BG778" s="1">
        <v>208</v>
      </c>
      <c r="BH778" s="1">
        <v>311</v>
      </c>
      <c r="BI778" s="6">
        <v>0.6688102893890675</v>
      </c>
      <c r="BJ778" s="1">
        <v>170</v>
      </c>
      <c r="BK778" s="1">
        <v>311</v>
      </c>
      <c r="BL778" s="6">
        <v>0.54662379421221863</v>
      </c>
    </row>
    <row r="779" spans="1:64" x14ac:dyDescent="0.2">
      <c r="A779" s="2" t="s">
        <v>273</v>
      </c>
      <c r="B779" s="2" t="s">
        <v>274</v>
      </c>
      <c r="C779" s="2" t="s">
        <v>2229</v>
      </c>
      <c r="D779" s="2" t="s">
        <v>1801</v>
      </c>
      <c r="E779" s="2" t="str">
        <f t="shared" si="36"/>
        <v>East Elementary School</v>
      </c>
      <c r="F779" s="2">
        <f>IFERROR(VLOOKUP(C779,'[1]2017'!$C$2:$N$1876,11,FALSE),"")</f>
        <v>251</v>
      </c>
      <c r="G779" s="2">
        <f>IFERROR(VLOOKUP(C779,'[1]2017'!$C$2:$N$1876,12,FALSE),"")</f>
        <v>774</v>
      </c>
      <c r="H779" s="2">
        <f t="shared" si="37"/>
        <v>0.32428940568475451</v>
      </c>
      <c r="I779" s="6">
        <v>0.68627450980392157</v>
      </c>
      <c r="J779" s="12">
        <f t="shared" si="38"/>
        <v>289</v>
      </c>
      <c r="K779" s="1">
        <v>91</v>
      </c>
      <c r="L779" s="1">
        <v>121</v>
      </c>
      <c r="M779" s="6">
        <v>0.75206611570247939</v>
      </c>
      <c r="N779" s="1">
        <v>90</v>
      </c>
      <c r="O779" s="1">
        <v>123</v>
      </c>
      <c r="P779" s="6">
        <v>0.73170731707317072</v>
      </c>
      <c r="Q779" s="1">
        <v>78</v>
      </c>
      <c r="R779" s="1">
        <v>121</v>
      </c>
      <c r="S779" s="6">
        <v>0.64462809917355368</v>
      </c>
      <c r="T779" s="1">
        <v>80</v>
      </c>
      <c r="U779" s="1">
        <v>118</v>
      </c>
      <c r="V779" s="6">
        <v>0.67796610169491522</v>
      </c>
      <c r="W779" s="1">
        <v>71</v>
      </c>
      <c r="X779" s="1">
        <v>119</v>
      </c>
      <c r="Y779" s="6">
        <v>0.59663865546218486</v>
      </c>
      <c r="Z779" s="1">
        <v>63</v>
      </c>
      <c r="AA779" s="1">
        <v>118</v>
      </c>
      <c r="AB779" s="6">
        <v>0.53389830508474578</v>
      </c>
      <c r="AC779" s="1">
        <v>90</v>
      </c>
      <c r="AD779" s="1">
        <v>119</v>
      </c>
      <c r="AE779" s="6">
        <v>0.75630252100840334</v>
      </c>
      <c r="AF779" s="1">
        <v>87</v>
      </c>
      <c r="AG779" s="1">
        <v>120</v>
      </c>
      <c r="AH779" s="6">
        <v>0.72499999999999998</v>
      </c>
      <c r="AI779" s="1">
        <v>82</v>
      </c>
      <c r="AJ779" s="1">
        <v>119</v>
      </c>
      <c r="AK779" s="6">
        <v>0.68907563025210083</v>
      </c>
      <c r="BD779" s="1">
        <v>342</v>
      </c>
      <c r="BE779" s="1">
        <v>460</v>
      </c>
      <c r="BF779" s="6">
        <v>0.74347826086956526</v>
      </c>
      <c r="BG779" s="1">
        <v>322</v>
      </c>
      <c r="BH779" s="1">
        <v>464</v>
      </c>
      <c r="BI779" s="6">
        <v>0.69396551724137934</v>
      </c>
      <c r="BJ779" s="1">
        <v>293</v>
      </c>
      <c r="BK779" s="1">
        <v>460</v>
      </c>
      <c r="BL779" s="6">
        <v>0.63695652173913042</v>
      </c>
    </row>
    <row r="780" spans="1:64" hidden="1" x14ac:dyDescent="0.2">
      <c r="A780" s="2" t="s">
        <v>273</v>
      </c>
      <c r="B780" s="2" t="s">
        <v>274</v>
      </c>
      <c r="C780" s="2" t="s">
        <v>2230</v>
      </c>
      <c r="D780" s="2" t="s">
        <v>2231</v>
      </c>
      <c r="E780" s="2" t="str">
        <f t="shared" si="36"/>
        <v>zzzz</v>
      </c>
      <c r="F780" s="2">
        <f>IFERROR(VLOOKUP(C780,'[1]2017'!$C$2:$N$1876,11,FALSE),"")</f>
        <v>210</v>
      </c>
      <c r="G780" s="2">
        <f>IFERROR(VLOOKUP(C780,'[1]2017'!$C$2:$N$1876,12,FALSE),"")</f>
        <v>744</v>
      </c>
      <c r="H780" s="2">
        <f t="shared" si="37"/>
        <v>0.28225806451612906</v>
      </c>
      <c r="J780" s="12">
        <f t="shared" si="38"/>
        <v>1215</v>
      </c>
      <c r="AL780" s="1">
        <v>264</v>
      </c>
      <c r="AM780" s="1">
        <v>352</v>
      </c>
      <c r="AN780" s="6">
        <v>0.75</v>
      </c>
      <c r="AO780" s="1">
        <v>221</v>
      </c>
      <c r="AP780" s="1">
        <v>328</v>
      </c>
      <c r="AQ780" s="6">
        <v>0.67378048780487809</v>
      </c>
      <c r="AR780" s="1">
        <v>204</v>
      </c>
      <c r="AS780" s="1">
        <v>327</v>
      </c>
      <c r="AT780" s="6">
        <v>0.62385321100917435</v>
      </c>
      <c r="AU780" s="1">
        <v>258</v>
      </c>
      <c r="AV780" s="1">
        <v>376</v>
      </c>
      <c r="AW780" s="6">
        <v>0.68617021276595747</v>
      </c>
      <c r="AX780" s="1">
        <v>245</v>
      </c>
      <c r="AY780" s="1">
        <v>363</v>
      </c>
      <c r="AZ780" s="6">
        <v>0.67493112947658407</v>
      </c>
      <c r="BA780" s="1">
        <v>210</v>
      </c>
      <c r="BB780" s="1">
        <v>362</v>
      </c>
      <c r="BC780" s="6">
        <v>0.58011049723756902</v>
      </c>
      <c r="BD780" s="1">
        <v>522</v>
      </c>
      <c r="BE780" s="1">
        <v>728</v>
      </c>
      <c r="BF780" s="6">
        <v>0.71703296703296704</v>
      </c>
      <c r="BG780" s="1">
        <v>466</v>
      </c>
      <c r="BH780" s="1">
        <v>691</v>
      </c>
      <c r="BI780" s="6">
        <v>0.67438494934876991</v>
      </c>
      <c r="BJ780" s="1">
        <v>414</v>
      </c>
      <c r="BK780" s="1">
        <v>689</v>
      </c>
      <c r="BL780" s="6">
        <v>0.60087082728592167</v>
      </c>
    </row>
    <row r="781" spans="1:64" x14ac:dyDescent="0.2">
      <c r="A781" s="2" t="s">
        <v>273</v>
      </c>
      <c r="B781" s="2" t="s">
        <v>274</v>
      </c>
      <c r="C781" s="2" t="s">
        <v>2232</v>
      </c>
      <c r="D781" s="2" t="s">
        <v>2233</v>
      </c>
      <c r="E781" s="2" t="str">
        <f t="shared" si="36"/>
        <v>Pendleton Elementary School</v>
      </c>
      <c r="F781" s="2">
        <f>IFERROR(VLOOKUP(C781,'[1]2017'!$C$2:$N$1876,11,FALSE),"")</f>
        <v>243</v>
      </c>
      <c r="G781" s="2">
        <f>IFERROR(VLOOKUP(C781,'[1]2017'!$C$2:$N$1876,12,FALSE),"")</f>
        <v>855</v>
      </c>
      <c r="H781" s="2">
        <f t="shared" si="37"/>
        <v>0.28421052631578947</v>
      </c>
      <c r="I781" s="6">
        <v>0.6198347107438017</v>
      </c>
      <c r="J781" s="12">
        <f t="shared" si="38"/>
        <v>430</v>
      </c>
      <c r="K781" s="1">
        <v>88</v>
      </c>
      <c r="L781" s="1">
        <v>124</v>
      </c>
      <c r="M781" s="6">
        <v>0.70967741935483875</v>
      </c>
      <c r="N781" s="1">
        <v>80</v>
      </c>
      <c r="O781" s="1">
        <v>124</v>
      </c>
      <c r="P781" s="6">
        <v>0.64516129032258063</v>
      </c>
      <c r="Q781" s="1">
        <v>73</v>
      </c>
      <c r="R781" s="1">
        <v>124</v>
      </c>
      <c r="S781" s="6">
        <v>0.58870967741935487</v>
      </c>
      <c r="T781" s="1">
        <v>91</v>
      </c>
      <c r="U781" s="1">
        <v>136</v>
      </c>
      <c r="V781" s="6">
        <v>0.66911764705882348</v>
      </c>
      <c r="W781" s="1">
        <v>83</v>
      </c>
      <c r="X781" s="1">
        <v>136</v>
      </c>
      <c r="Y781" s="6">
        <v>0.61029411764705888</v>
      </c>
      <c r="Z781" s="1">
        <v>76</v>
      </c>
      <c r="AA781" s="1">
        <v>135</v>
      </c>
      <c r="AB781" s="6">
        <v>0.562962962962963</v>
      </c>
      <c r="AC781" s="1">
        <v>85</v>
      </c>
      <c r="AD781" s="1">
        <v>123</v>
      </c>
      <c r="AE781" s="6">
        <v>0.69105691056910568</v>
      </c>
      <c r="AF781" s="1">
        <v>82</v>
      </c>
      <c r="AG781" s="1">
        <v>123</v>
      </c>
      <c r="AH781" s="6">
        <v>0.66666666666666663</v>
      </c>
      <c r="AI781" s="1">
        <v>70</v>
      </c>
      <c r="AJ781" s="1">
        <v>123</v>
      </c>
      <c r="AK781" s="6">
        <v>0.56910569105691056</v>
      </c>
      <c r="BD781" s="1">
        <v>357</v>
      </c>
      <c r="BE781" s="1">
        <v>504</v>
      </c>
      <c r="BF781" s="6">
        <v>0.70833333333333337</v>
      </c>
      <c r="BG781" s="1">
        <v>327</v>
      </c>
      <c r="BH781" s="1">
        <v>504</v>
      </c>
      <c r="BI781" s="6">
        <v>0.64880952380952384</v>
      </c>
      <c r="BJ781" s="1">
        <v>294</v>
      </c>
      <c r="BK781" s="1">
        <v>503</v>
      </c>
      <c r="BL781" s="6">
        <v>0.58449304174950301</v>
      </c>
    </row>
    <row r="782" spans="1:64" x14ac:dyDescent="0.2">
      <c r="A782" s="2" t="s">
        <v>273</v>
      </c>
      <c r="B782" s="2" t="s">
        <v>274</v>
      </c>
      <c r="C782" s="2" t="s">
        <v>2234</v>
      </c>
      <c r="D782" s="2" t="s">
        <v>2235</v>
      </c>
      <c r="E782" s="2" t="str">
        <f t="shared" si="36"/>
        <v>Maple Ridge Elementary School</v>
      </c>
      <c r="F782" s="2">
        <f>IFERROR(VLOOKUP(C782,'[1]2017'!$C$2:$N$1876,11,FALSE),"")</f>
        <v>213</v>
      </c>
      <c r="G782" s="2">
        <f>IFERROR(VLOOKUP(C782,'[1]2017'!$C$2:$N$1876,12,FALSE),"")</f>
        <v>687</v>
      </c>
      <c r="H782" s="2">
        <f t="shared" si="37"/>
        <v>0.31004366812227074</v>
      </c>
      <c r="I782" s="6">
        <v>0.67441860465116277</v>
      </c>
      <c r="J782" s="12">
        <f t="shared" si="38"/>
        <v>315</v>
      </c>
      <c r="K782" s="1">
        <v>75</v>
      </c>
      <c r="L782" s="1">
        <v>107</v>
      </c>
      <c r="M782" s="6">
        <v>0.7009345794392523</v>
      </c>
      <c r="N782" s="1">
        <v>74</v>
      </c>
      <c r="O782" s="1">
        <v>107</v>
      </c>
      <c r="P782" s="6">
        <v>0.69158878504672894</v>
      </c>
      <c r="Q782" s="1">
        <v>62</v>
      </c>
      <c r="R782" s="1">
        <v>107</v>
      </c>
      <c r="S782" s="6">
        <v>0.57943925233644855</v>
      </c>
      <c r="T782" s="1">
        <v>56</v>
      </c>
      <c r="U782" s="1">
        <v>90</v>
      </c>
      <c r="V782" s="6">
        <v>0.62222222222222223</v>
      </c>
      <c r="W782" s="1">
        <v>61</v>
      </c>
      <c r="X782" s="1">
        <v>90</v>
      </c>
      <c r="Y782" s="6">
        <v>0.67777777777777781</v>
      </c>
      <c r="Z782" s="1">
        <v>51</v>
      </c>
      <c r="AA782" s="1">
        <v>90</v>
      </c>
      <c r="AB782" s="6">
        <v>0.56666666666666665</v>
      </c>
      <c r="AC782" s="1">
        <v>64</v>
      </c>
      <c r="AD782" s="1">
        <v>84</v>
      </c>
      <c r="AE782" s="6">
        <v>0.76190476190476186</v>
      </c>
      <c r="AF782" s="1">
        <v>62</v>
      </c>
      <c r="AG782" s="1">
        <v>84</v>
      </c>
      <c r="AH782" s="6">
        <v>0.73809523809523814</v>
      </c>
      <c r="AI782" s="1">
        <v>56</v>
      </c>
      <c r="AJ782" s="1">
        <v>84</v>
      </c>
      <c r="AK782" s="6">
        <v>0.66666666666666663</v>
      </c>
      <c r="BD782" s="1">
        <v>262</v>
      </c>
      <c r="BE782" s="1">
        <v>367</v>
      </c>
      <c r="BF782" s="6">
        <v>0.71389645776566757</v>
      </c>
      <c r="BG782" s="1">
        <v>264</v>
      </c>
      <c r="BH782" s="1">
        <v>367</v>
      </c>
      <c r="BI782" s="6">
        <v>0.71934604904632149</v>
      </c>
      <c r="BJ782" s="1">
        <v>227</v>
      </c>
      <c r="BK782" s="1">
        <v>367</v>
      </c>
      <c r="BL782" s="6">
        <v>0.61852861035422346</v>
      </c>
    </row>
    <row r="783" spans="1:64" hidden="1" x14ac:dyDescent="0.2">
      <c r="A783" s="2" t="s">
        <v>275</v>
      </c>
      <c r="B783" s="2" t="s">
        <v>602</v>
      </c>
      <c r="C783" s="2" t="s">
        <v>2236</v>
      </c>
      <c r="D783" s="2" t="s">
        <v>2237</v>
      </c>
      <c r="E783" s="2" t="str">
        <f t="shared" si="36"/>
        <v>zzzz</v>
      </c>
      <c r="F783" s="2">
        <f>IFERROR(VLOOKUP(C783,'[1]2017'!$C$2:$N$1876,11,FALSE),"")</f>
        <v>355</v>
      </c>
      <c r="G783" s="2">
        <f>IFERROR(VLOOKUP(C783,'[1]2017'!$C$2:$N$1876,12,FALSE),"")</f>
        <v>745</v>
      </c>
      <c r="H783" s="2">
        <f t="shared" si="37"/>
        <v>0.47651006711409394</v>
      </c>
      <c r="J783" s="12">
        <f t="shared" si="38"/>
        <v>1215</v>
      </c>
      <c r="AL783" s="1">
        <v>61</v>
      </c>
      <c r="AM783" s="1">
        <v>100</v>
      </c>
      <c r="AN783" s="6">
        <v>0.61</v>
      </c>
      <c r="AO783" s="1">
        <v>32</v>
      </c>
      <c r="AP783" s="1">
        <v>102</v>
      </c>
      <c r="AQ783" s="6">
        <v>0.31372549019607843</v>
      </c>
      <c r="AR783" s="1">
        <v>28</v>
      </c>
      <c r="AS783" s="1">
        <v>100</v>
      </c>
      <c r="AT783" s="6">
        <v>0.28000000000000003</v>
      </c>
      <c r="AU783" s="1">
        <v>60</v>
      </c>
      <c r="AV783" s="1">
        <v>117</v>
      </c>
      <c r="AW783" s="6">
        <v>0.51282051282051277</v>
      </c>
      <c r="AX783" s="1">
        <v>31</v>
      </c>
      <c r="AY783" s="1">
        <v>113</v>
      </c>
      <c r="AZ783" s="6">
        <v>0.27433628318584069</v>
      </c>
      <c r="BA783" s="1">
        <v>27</v>
      </c>
      <c r="BB783" s="1">
        <v>113</v>
      </c>
      <c r="BC783" s="6">
        <v>0.23893805309734514</v>
      </c>
      <c r="BD783" s="1">
        <v>121</v>
      </c>
      <c r="BE783" s="1">
        <v>217</v>
      </c>
      <c r="BF783" s="6">
        <v>0.55760368663594473</v>
      </c>
      <c r="BG783" s="1">
        <v>63</v>
      </c>
      <c r="BH783" s="1">
        <v>215</v>
      </c>
      <c r="BI783" s="6">
        <v>0.2930232558139535</v>
      </c>
      <c r="BJ783" s="1">
        <v>55</v>
      </c>
      <c r="BK783" s="1">
        <v>213</v>
      </c>
      <c r="BL783" s="6">
        <v>0.25821596244131456</v>
      </c>
    </row>
    <row r="784" spans="1:64" hidden="1" x14ac:dyDescent="0.2">
      <c r="A784" s="2" t="s">
        <v>275</v>
      </c>
      <c r="B784" s="2" t="s">
        <v>602</v>
      </c>
      <c r="C784" s="2" t="s">
        <v>2238</v>
      </c>
      <c r="D784" s="2" t="s">
        <v>2239</v>
      </c>
      <c r="E784" s="2" t="str">
        <f t="shared" si="36"/>
        <v>zzzz</v>
      </c>
      <c r="F784" s="2">
        <f>IFERROR(VLOOKUP(C784,'[1]2017'!$C$2:$N$1876,11,FALSE),"")</f>
        <v>255</v>
      </c>
      <c r="G784" s="2">
        <f>IFERROR(VLOOKUP(C784,'[1]2017'!$C$2:$N$1876,12,FALSE),"")</f>
        <v>459</v>
      </c>
      <c r="H784" s="2">
        <f t="shared" si="37"/>
        <v>0.55555555555555558</v>
      </c>
      <c r="I784" s="6">
        <v>0.5</v>
      </c>
      <c r="J784" s="12">
        <f t="shared" si="38"/>
        <v>691</v>
      </c>
      <c r="K784" s="1">
        <v>52</v>
      </c>
      <c r="L784" s="1">
        <v>90</v>
      </c>
      <c r="M784" s="6">
        <v>0.57777777777777772</v>
      </c>
      <c r="N784" s="1">
        <v>52</v>
      </c>
      <c r="O784" s="1">
        <v>94</v>
      </c>
      <c r="P784" s="6">
        <v>0.55319148936170215</v>
      </c>
      <c r="Q784" s="1">
        <v>40</v>
      </c>
      <c r="R784" s="1">
        <v>90</v>
      </c>
      <c r="S784" s="6">
        <v>0.44444444444444442</v>
      </c>
      <c r="T784" s="1">
        <v>60</v>
      </c>
      <c r="U784" s="1">
        <v>115</v>
      </c>
      <c r="V784" s="6">
        <v>0.52173913043478259</v>
      </c>
      <c r="W784" s="1">
        <v>67</v>
      </c>
      <c r="X784" s="1">
        <v>114</v>
      </c>
      <c r="Y784" s="6">
        <v>0.58771929824561409</v>
      </c>
      <c r="Z784" s="1">
        <v>46</v>
      </c>
      <c r="AA784" s="1">
        <v>113</v>
      </c>
      <c r="AB784" s="6">
        <v>0.40707964601769914</v>
      </c>
      <c r="AC784" s="1">
        <v>68</v>
      </c>
      <c r="AD784" s="1">
        <v>104</v>
      </c>
      <c r="AE784" s="6">
        <v>0.65384615384615385</v>
      </c>
      <c r="AF784" s="1">
        <v>68</v>
      </c>
      <c r="AG784" s="1">
        <v>106</v>
      </c>
      <c r="AH784" s="6">
        <v>0.64150943396226412</v>
      </c>
      <c r="AI784" s="1">
        <v>56</v>
      </c>
      <c r="AJ784" s="1">
        <v>104</v>
      </c>
      <c r="AK784" s="6">
        <v>0.53846153846153844</v>
      </c>
      <c r="BD784" s="1">
        <v>242</v>
      </c>
      <c r="BE784" s="1">
        <v>415</v>
      </c>
      <c r="BF784" s="6">
        <v>0.58313253012048194</v>
      </c>
      <c r="BG784" s="1">
        <v>249</v>
      </c>
      <c r="BH784" s="1">
        <v>421</v>
      </c>
      <c r="BI784" s="6">
        <v>0.59144893111638952</v>
      </c>
      <c r="BJ784" s="1">
        <v>195</v>
      </c>
      <c r="BK784" s="1">
        <v>413</v>
      </c>
      <c r="BL784" s="6">
        <v>0.4721549636803874</v>
      </c>
    </row>
    <row r="785" spans="1:64" x14ac:dyDescent="0.2">
      <c r="A785" s="2" t="s">
        <v>276</v>
      </c>
      <c r="B785" s="2" t="s">
        <v>277</v>
      </c>
      <c r="C785" s="2" t="s">
        <v>2240</v>
      </c>
      <c r="D785" s="2" t="s">
        <v>2160</v>
      </c>
      <c r="E785" s="2" t="str">
        <f t="shared" si="36"/>
        <v>Edgewood Elementary School</v>
      </c>
      <c r="F785" s="2">
        <f>IFERROR(VLOOKUP(C785,'[1]2017'!$C$2:$N$1876,11,FALSE),"")</f>
        <v>244</v>
      </c>
      <c r="G785" s="2">
        <f>IFERROR(VLOOKUP(C785,'[1]2017'!$C$2:$N$1876,12,FALSE),"")</f>
        <v>283</v>
      </c>
      <c r="H785" s="2">
        <f t="shared" si="37"/>
        <v>0.86219081272084808</v>
      </c>
      <c r="I785" s="6">
        <v>0.48148148148148145</v>
      </c>
      <c r="J785" s="12">
        <f t="shared" si="38"/>
        <v>744</v>
      </c>
      <c r="K785" s="1">
        <v>21</v>
      </c>
      <c r="L785" s="1">
        <v>40</v>
      </c>
      <c r="M785" s="6">
        <v>0.52500000000000002</v>
      </c>
      <c r="N785" s="1">
        <v>18</v>
      </c>
      <c r="O785" s="1">
        <v>41</v>
      </c>
      <c r="P785" s="6">
        <v>0.43902439024390244</v>
      </c>
      <c r="Q785" s="1">
        <v>15</v>
      </c>
      <c r="R785" s="1">
        <v>40</v>
      </c>
      <c r="S785" s="6">
        <v>0.375</v>
      </c>
      <c r="T785" s="1">
        <v>12</v>
      </c>
      <c r="U785" s="1">
        <v>33</v>
      </c>
      <c r="V785" s="6">
        <v>0.36363636363636365</v>
      </c>
      <c r="W785" s="1">
        <v>15</v>
      </c>
      <c r="X785" s="1">
        <v>33</v>
      </c>
      <c r="Y785" s="6">
        <v>0.45454545454545453</v>
      </c>
      <c r="Z785" s="1">
        <v>9</v>
      </c>
      <c r="AA785" s="1">
        <v>33</v>
      </c>
      <c r="AB785" s="6">
        <v>0.27272727272727271</v>
      </c>
      <c r="BD785" s="1">
        <v>69</v>
      </c>
      <c r="BE785" s="1">
        <v>127</v>
      </c>
      <c r="BF785" s="6">
        <v>0.54330708661417326</v>
      </c>
      <c r="BG785" s="1">
        <v>62</v>
      </c>
      <c r="BH785" s="1">
        <v>128</v>
      </c>
      <c r="BI785" s="6">
        <v>0.484375</v>
      </c>
      <c r="BJ785" s="1">
        <v>50</v>
      </c>
      <c r="BK785" s="1">
        <v>127</v>
      </c>
      <c r="BL785" s="6">
        <v>0.39370078740157483</v>
      </c>
    </row>
    <row r="786" spans="1:64" x14ac:dyDescent="0.2">
      <c r="A786" s="2" t="s">
        <v>276</v>
      </c>
      <c r="B786" s="2" t="s">
        <v>277</v>
      </c>
      <c r="C786" s="2" t="s">
        <v>2241</v>
      </c>
      <c r="D786" s="2" t="s">
        <v>2242</v>
      </c>
      <c r="E786" s="2" t="str">
        <f t="shared" si="36"/>
        <v>Tenth Street Elementary School</v>
      </c>
      <c r="F786" s="2">
        <f>IFERROR(VLOOKUP(C786,'[1]2017'!$C$2:$N$1876,11,FALSE),"")</f>
        <v>590</v>
      </c>
      <c r="G786" s="2">
        <f>IFERROR(VLOOKUP(C786,'[1]2017'!$C$2:$N$1876,12,FALSE),"")</f>
        <v>661</v>
      </c>
      <c r="H786" s="2">
        <f t="shared" si="37"/>
        <v>0.89258698940998482</v>
      </c>
      <c r="I786" s="6">
        <v>0.35135135135135137</v>
      </c>
      <c r="J786" s="12">
        <f t="shared" si="38"/>
        <v>978</v>
      </c>
      <c r="K786" s="1">
        <v>62</v>
      </c>
      <c r="L786" s="1">
        <v>110</v>
      </c>
      <c r="M786" s="6">
        <v>0.5636363636363636</v>
      </c>
      <c r="N786" s="1">
        <v>70</v>
      </c>
      <c r="O786" s="1">
        <v>110</v>
      </c>
      <c r="P786" s="6">
        <v>0.63636363636363635</v>
      </c>
      <c r="Q786" s="1">
        <v>48</v>
      </c>
      <c r="R786" s="1">
        <v>110</v>
      </c>
      <c r="S786" s="6">
        <v>0.43636363636363634</v>
      </c>
      <c r="T786" s="1">
        <v>46</v>
      </c>
      <c r="U786" s="1">
        <v>92</v>
      </c>
      <c r="V786" s="6">
        <v>0.5</v>
      </c>
      <c r="W786" s="1">
        <v>46</v>
      </c>
      <c r="X786" s="1">
        <v>92</v>
      </c>
      <c r="Y786" s="6">
        <v>0.5</v>
      </c>
      <c r="Z786" s="1">
        <v>34</v>
      </c>
      <c r="AA786" s="1">
        <v>92</v>
      </c>
      <c r="AB786" s="6">
        <v>0.36956521739130432</v>
      </c>
      <c r="BD786" s="1">
        <v>173</v>
      </c>
      <c r="BE786" s="1">
        <v>313</v>
      </c>
      <c r="BF786" s="6">
        <v>0.55271565495207664</v>
      </c>
      <c r="BG786" s="1">
        <v>159</v>
      </c>
      <c r="BH786" s="1">
        <v>315</v>
      </c>
      <c r="BI786" s="6">
        <v>0.50476190476190474</v>
      </c>
      <c r="BJ786" s="1">
        <v>121</v>
      </c>
      <c r="BK786" s="1">
        <v>313</v>
      </c>
      <c r="BL786" s="6">
        <v>0.38658146964856233</v>
      </c>
    </row>
    <row r="787" spans="1:64" x14ac:dyDescent="0.2">
      <c r="A787" s="2" t="s">
        <v>276</v>
      </c>
      <c r="B787" s="2" t="s">
        <v>277</v>
      </c>
      <c r="C787" s="2" t="s">
        <v>2243</v>
      </c>
      <c r="D787" s="2" t="s">
        <v>2244</v>
      </c>
      <c r="E787" s="2" t="str">
        <f t="shared" si="36"/>
        <v>Valley Grove Elementary School</v>
      </c>
      <c r="F787" s="2">
        <f>IFERROR(VLOOKUP(C787,'[1]2017'!$C$2:$N$1876,11,FALSE),"")</f>
        <v>548</v>
      </c>
      <c r="G787" s="2">
        <f>IFERROR(VLOOKUP(C787,'[1]2017'!$C$2:$N$1876,12,FALSE),"")</f>
        <v>613</v>
      </c>
      <c r="H787" s="2">
        <f t="shared" si="37"/>
        <v>0.89396411092985317</v>
      </c>
      <c r="I787" s="6">
        <v>0.47524752475247523</v>
      </c>
      <c r="J787" s="12">
        <f t="shared" si="38"/>
        <v>763</v>
      </c>
      <c r="K787" s="1">
        <v>70</v>
      </c>
      <c r="L787" s="1">
        <v>100</v>
      </c>
      <c r="M787" s="6">
        <v>0.7</v>
      </c>
      <c r="N787" s="1">
        <v>83</v>
      </c>
      <c r="O787" s="1">
        <v>100</v>
      </c>
      <c r="P787" s="6">
        <v>0.83</v>
      </c>
      <c r="Q787" s="1">
        <v>62</v>
      </c>
      <c r="R787" s="1">
        <v>100</v>
      </c>
      <c r="S787" s="6">
        <v>0.62</v>
      </c>
      <c r="T787" s="1">
        <v>48</v>
      </c>
      <c r="U787" s="1">
        <v>92</v>
      </c>
      <c r="V787" s="6">
        <v>0.52173913043478259</v>
      </c>
      <c r="W787" s="1">
        <v>69</v>
      </c>
      <c r="X787" s="1">
        <v>92</v>
      </c>
      <c r="Y787" s="6">
        <v>0.75</v>
      </c>
      <c r="Z787" s="1">
        <v>47</v>
      </c>
      <c r="AA787" s="1">
        <v>92</v>
      </c>
      <c r="AB787" s="6">
        <v>0.51086956521739135</v>
      </c>
      <c r="BD787" s="1">
        <v>185</v>
      </c>
      <c r="BE787" s="1">
        <v>293</v>
      </c>
      <c r="BF787" s="6">
        <v>0.6313993174061433</v>
      </c>
      <c r="BG787" s="1">
        <v>207</v>
      </c>
      <c r="BH787" s="1">
        <v>294</v>
      </c>
      <c r="BI787" s="6">
        <v>0.70408163265306123</v>
      </c>
      <c r="BJ787" s="1">
        <v>157</v>
      </c>
      <c r="BK787" s="1">
        <v>293</v>
      </c>
      <c r="BL787" s="6">
        <v>0.53583617747440271</v>
      </c>
    </row>
    <row r="788" spans="1:64" hidden="1" x14ac:dyDescent="0.2">
      <c r="A788" s="2" t="s">
        <v>276</v>
      </c>
      <c r="B788" s="2" t="s">
        <v>277</v>
      </c>
      <c r="C788" s="2" t="s">
        <v>2245</v>
      </c>
      <c r="D788" s="2" t="s">
        <v>2111</v>
      </c>
      <c r="E788" s="2" t="str">
        <f t="shared" si="36"/>
        <v>zzzz</v>
      </c>
      <c r="F788" s="2">
        <f>IFERROR(VLOOKUP(C788,'[1]2017'!$C$2:$N$1876,11,FALSE),"")</f>
        <v>1153</v>
      </c>
      <c r="G788" s="2">
        <f>IFERROR(VLOOKUP(C788,'[1]2017'!$C$2:$N$1876,12,FALSE),"")</f>
        <v>1403</v>
      </c>
      <c r="H788" s="2">
        <f t="shared" si="37"/>
        <v>0.82181040627227375</v>
      </c>
      <c r="J788" s="12">
        <f t="shared" si="38"/>
        <v>1215</v>
      </c>
      <c r="AC788" s="1">
        <v>211</v>
      </c>
      <c r="AD788" s="1">
        <v>460</v>
      </c>
      <c r="AE788" s="6">
        <v>0.45869565217391306</v>
      </c>
      <c r="AF788" s="1">
        <v>173</v>
      </c>
      <c r="AG788" s="1">
        <v>465</v>
      </c>
      <c r="AH788" s="6">
        <v>0.3720430107526882</v>
      </c>
      <c r="AI788" s="1">
        <v>149</v>
      </c>
      <c r="AJ788" s="1">
        <v>458</v>
      </c>
      <c r="AK788" s="6">
        <v>0.32532751091703055</v>
      </c>
      <c r="AL788" s="1">
        <v>196</v>
      </c>
      <c r="AM788" s="1">
        <v>427</v>
      </c>
      <c r="AN788" s="6">
        <v>0.45901639344262296</v>
      </c>
      <c r="AO788" s="1">
        <v>146</v>
      </c>
      <c r="AP788" s="1">
        <v>432</v>
      </c>
      <c r="AQ788" s="6">
        <v>0.33796296296296297</v>
      </c>
      <c r="AR788" s="1">
        <v>124</v>
      </c>
      <c r="AS788" s="1">
        <v>426</v>
      </c>
      <c r="AT788" s="6">
        <v>0.29107981220657275</v>
      </c>
      <c r="AU788" s="1">
        <v>126</v>
      </c>
      <c r="AV788" s="1">
        <v>396</v>
      </c>
      <c r="AW788" s="6">
        <v>0.31818181818181818</v>
      </c>
      <c r="AX788" s="1">
        <v>105</v>
      </c>
      <c r="AY788" s="1">
        <v>408</v>
      </c>
      <c r="AZ788" s="6">
        <v>0.25735294117647056</v>
      </c>
      <c r="BA788" s="1">
        <v>80</v>
      </c>
      <c r="BB788" s="1">
        <v>396</v>
      </c>
      <c r="BC788" s="6">
        <v>0.20202020202020202</v>
      </c>
      <c r="BD788" s="1">
        <v>533</v>
      </c>
      <c r="BE788" s="1">
        <v>1283</v>
      </c>
      <c r="BF788" s="6">
        <v>0.41543257989088073</v>
      </c>
      <c r="BG788" s="1">
        <v>424</v>
      </c>
      <c r="BH788" s="1">
        <v>1305</v>
      </c>
      <c r="BI788" s="6">
        <v>0.32490421455938695</v>
      </c>
      <c r="BJ788" s="1">
        <v>353</v>
      </c>
      <c r="BK788" s="1">
        <v>1280</v>
      </c>
      <c r="BL788" s="6">
        <v>0.27578124999999998</v>
      </c>
    </row>
    <row r="789" spans="1:64" x14ac:dyDescent="0.2">
      <c r="A789" s="2" t="s">
        <v>276</v>
      </c>
      <c r="B789" s="2" t="s">
        <v>277</v>
      </c>
      <c r="C789" s="2" t="s">
        <v>2246</v>
      </c>
      <c r="D789" s="2" t="s">
        <v>2247</v>
      </c>
      <c r="E789" s="2" t="str">
        <f t="shared" si="36"/>
        <v>Eastside Elementary School</v>
      </c>
      <c r="F789" s="2">
        <f>IFERROR(VLOOKUP(C789,'[1]2017'!$C$2:$N$1876,11,FALSE),"")</f>
        <v>494</v>
      </c>
      <c r="G789" s="2">
        <f>IFERROR(VLOOKUP(C789,'[1]2017'!$C$2:$N$1876,12,FALSE),"")</f>
        <v>623</v>
      </c>
      <c r="H789" s="2">
        <f t="shared" si="37"/>
        <v>0.7929373996789727</v>
      </c>
      <c r="I789" s="6">
        <v>0.48648648648648651</v>
      </c>
      <c r="J789" s="12">
        <f t="shared" si="38"/>
        <v>740</v>
      </c>
      <c r="K789" s="1">
        <v>81</v>
      </c>
      <c r="L789" s="1">
        <v>124</v>
      </c>
      <c r="M789" s="6">
        <v>0.65322580645161288</v>
      </c>
      <c r="N789" s="1">
        <v>70</v>
      </c>
      <c r="O789" s="1">
        <v>124</v>
      </c>
      <c r="P789" s="6">
        <v>0.56451612903225812</v>
      </c>
      <c r="Q789" s="1">
        <v>60</v>
      </c>
      <c r="R789" s="1">
        <v>124</v>
      </c>
      <c r="S789" s="6">
        <v>0.4838709677419355</v>
      </c>
      <c r="T789" s="1">
        <v>63</v>
      </c>
      <c r="U789" s="1">
        <v>102</v>
      </c>
      <c r="V789" s="6">
        <v>0.61764705882352944</v>
      </c>
      <c r="W789" s="1">
        <v>71</v>
      </c>
      <c r="X789" s="1">
        <v>102</v>
      </c>
      <c r="Y789" s="6">
        <v>0.69607843137254899</v>
      </c>
      <c r="Z789" s="1">
        <v>58</v>
      </c>
      <c r="AA789" s="1">
        <v>102</v>
      </c>
      <c r="AB789" s="6">
        <v>0.56862745098039214</v>
      </c>
      <c r="BD789" s="1">
        <v>212</v>
      </c>
      <c r="BE789" s="1">
        <v>337</v>
      </c>
      <c r="BF789" s="6">
        <v>0.62908011869436198</v>
      </c>
      <c r="BG789" s="1">
        <v>201</v>
      </c>
      <c r="BH789" s="1">
        <v>340</v>
      </c>
      <c r="BI789" s="6">
        <v>0.5911764705882353</v>
      </c>
      <c r="BJ789" s="1">
        <v>172</v>
      </c>
      <c r="BK789" s="1">
        <v>337</v>
      </c>
      <c r="BL789" s="6">
        <v>0.51038575667655783</v>
      </c>
    </row>
    <row r="790" spans="1:64" x14ac:dyDescent="0.2">
      <c r="A790" s="2" t="s">
        <v>276</v>
      </c>
      <c r="B790" s="2" t="s">
        <v>277</v>
      </c>
      <c r="C790" s="2" t="s">
        <v>2248</v>
      </c>
      <c r="D790" s="2" t="s">
        <v>2249</v>
      </c>
      <c r="E790" s="2" t="str">
        <f t="shared" si="36"/>
        <v>Anderson Elementary School</v>
      </c>
      <c r="F790" s="2">
        <f>IFERROR(VLOOKUP(C790,'[1]2017'!$C$2:$N$1876,11,FALSE),"")</f>
        <v>598</v>
      </c>
      <c r="G790" s="2">
        <f>IFERROR(VLOOKUP(C790,'[1]2017'!$C$2:$N$1876,12,FALSE),"")</f>
        <v>621</v>
      </c>
      <c r="H790" s="2">
        <f t="shared" si="37"/>
        <v>0.96296296296296291</v>
      </c>
      <c r="I790" s="6">
        <v>0.35714285714285715</v>
      </c>
      <c r="J790" s="12">
        <f t="shared" si="38"/>
        <v>972</v>
      </c>
      <c r="K790" s="1">
        <v>42</v>
      </c>
      <c r="L790" s="1">
        <v>116</v>
      </c>
      <c r="M790" s="6">
        <v>0.36206896551724138</v>
      </c>
      <c r="N790" s="1">
        <v>48</v>
      </c>
      <c r="O790" s="1">
        <v>118</v>
      </c>
      <c r="P790" s="6">
        <v>0.40677966101694918</v>
      </c>
      <c r="Q790" s="1">
        <v>34</v>
      </c>
      <c r="R790" s="1">
        <v>116</v>
      </c>
      <c r="S790" s="6">
        <v>0.29310344827586204</v>
      </c>
      <c r="T790" s="1">
        <v>41</v>
      </c>
      <c r="U790" s="1">
        <v>97</v>
      </c>
      <c r="V790" s="6">
        <v>0.42268041237113402</v>
      </c>
      <c r="W790" s="1">
        <v>60</v>
      </c>
      <c r="X790" s="1">
        <v>100</v>
      </c>
      <c r="Y790" s="6">
        <v>0.6</v>
      </c>
      <c r="Z790" s="1">
        <v>35</v>
      </c>
      <c r="AA790" s="1">
        <v>97</v>
      </c>
      <c r="AB790" s="6">
        <v>0.36082474226804123</v>
      </c>
      <c r="BD790" s="1">
        <v>138</v>
      </c>
      <c r="BE790" s="1">
        <v>312</v>
      </c>
      <c r="BF790" s="6">
        <v>0.44230769230769229</v>
      </c>
      <c r="BG790" s="1">
        <v>151</v>
      </c>
      <c r="BH790" s="1">
        <v>322</v>
      </c>
      <c r="BI790" s="6">
        <v>0.46894409937888198</v>
      </c>
      <c r="BJ790" s="1">
        <v>104</v>
      </c>
      <c r="BK790" s="1">
        <v>311</v>
      </c>
      <c r="BL790" s="6">
        <v>0.33440514469453375</v>
      </c>
    </row>
    <row r="791" spans="1:64" x14ac:dyDescent="0.2">
      <c r="A791" s="2" t="s">
        <v>276</v>
      </c>
      <c r="B791" s="2" t="s">
        <v>277</v>
      </c>
      <c r="C791" s="2" t="s">
        <v>2250</v>
      </c>
      <c r="D791" s="2" t="s">
        <v>2251</v>
      </c>
      <c r="E791" s="2" t="str">
        <f t="shared" si="36"/>
        <v>Erskine Elementary School</v>
      </c>
      <c r="F791" s="2">
        <f>IFERROR(VLOOKUP(C791,'[1]2017'!$C$2:$N$1876,11,FALSE),"")</f>
        <v>536</v>
      </c>
      <c r="G791" s="2">
        <f>IFERROR(VLOOKUP(C791,'[1]2017'!$C$2:$N$1876,12,FALSE),"")</f>
        <v>626</v>
      </c>
      <c r="H791" s="2">
        <f t="shared" si="37"/>
        <v>0.85623003194888181</v>
      </c>
      <c r="I791" s="6">
        <v>0.31578947368421051</v>
      </c>
      <c r="J791" s="12">
        <f t="shared" si="38"/>
        <v>1022</v>
      </c>
      <c r="K791" s="1">
        <v>38</v>
      </c>
      <c r="L791" s="1">
        <v>85</v>
      </c>
      <c r="M791" s="6">
        <v>0.44705882352941179</v>
      </c>
      <c r="N791" s="1">
        <v>38</v>
      </c>
      <c r="O791" s="1">
        <v>85</v>
      </c>
      <c r="P791" s="6">
        <v>0.44705882352941179</v>
      </c>
      <c r="Q791" s="1">
        <v>29</v>
      </c>
      <c r="R791" s="1">
        <v>84</v>
      </c>
      <c r="S791" s="6">
        <v>0.34523809523809523</v>
      </c>
      <c r="T791" s="1">
        <v>35</v>
      </c>
      <c r="U791" s="1">
        <v>89</v>
      </c>
      <c r="V791" s="6">
        <v>0.39325842696629215</v>
      </c>
      <c r="W791" s="1">
        <v>39</v>
      </c>
      <c r="X791" s="1">
        <v>89</v>
      </c>
      <c r="Y791" s="6">
        <v>0.43820224719101125</v>
      </c>
      <c r="Z791" s="1">
        <v>28</v>
      </c>
      <c r="AA791" s="1">
        <v>89</v>
      </c>
      <c r="AB791" s="6">
        <v>0.3146067415730337</v>
      </c>
      <c r="BD791" s="1">
        <v>128</v>
      </c>
      <c r="BE791" s="1">
        <v>269</v>
      </c>
      <c r="BF791" s="6">
        <v>0.47583643122676578</v>
      </c>
      <c r="BG791" s="1">
        <v>112</v>
      </c>
      <c r="BH791" s="1">
        <v>276</v>
      </c>
      <c r="BI791" s="6">
        <v>0.40579710144927539</v>
      </c>
      <c r="BJ791" s="1">
        <v>87</v>
      </c>
      <c r="BK791" s="1">
        <v>268</v>
      </c>
      <c r="BL791" s="6">
        <v>0.32462686567164178</v>
      </c>
    </row>
    <row r="792" spans="1:64" hidden="1" x14ac:dyDescent="0.2">
      <c r="A792" s="2" t="s">
        <v>278</v>
      </c>
      <c r="B792" s="2" t="s">
        <v>279</v>
      </c>
      <c r="C792" s="2" t="s">
        <v>2252</v>
      </c>
      <c r="D792" s="2" t="s">
        <v>2253</v>
      </c>
      <c r="E792" s="2" t="str">
        <f t="shared" si="36"/>
        <v>zzzz</v>
      </c>
      <c r="F792" s="2">
        <f>IFERROR(VLOOKUP(C792,'[1]2017'!$C$2:$N$1876,11,FALSE),"")</f>
        <v>410</v>
      </c>
      <c r="G792" s="2">
        <f>IFERROR(VLOOKUP(C792,'[1]2017'!$C$2:$N$1876,12,FALSE),"")</f>
        <v>659</v>
      </c>
      <c r="H792" s="2">
        <f t="shared" si="37"/>
        <v>0.62215477996965096</v>
      </c>
      <c r="J792" s="12">
        <f t="shared" si="38"/>
        <v>1215</v>
      </c>
      <c r="AL792" s="1">
        <v>52</v>
      </c>
      <c r="AM792" s="1">
        <v>109</v>
      </c>
      <c r="AN792" s="6">
        <v>0.47706422018348627</v>
      </c>
      <c r="AO792" s="1">
        <v>31</v>
      </c>
      <c r="AP792" s="1">
        <v>109</v>
      </c>
      <c r="AQ792" s="6">
        <v>0.28440366972477066</v>
      </c>
      <c r="AR792" s="1">
        <v>29</v>
      </c>
      <c r="AS792" s="1">
        <v>109</v>
      </c>
      <c r="AT792" s="6">
        <v>0.26605504587155965</v>
      </c>
      <c r="AU792" s="1">
        <v>35</v>
      </c>
      <c r="AV792" s="1">
        <v>95</v>
      </c>
      <c r="AW792" s="6">
        <v>0.36842105263157893</v>
      </c>
      <c r="AX792" s="1">
        <v>22</v>
      </c>
      <c r="AY792" s="1">
        <v>96</v>
      </c>
      <c r="AZ792" s="6">
        <v>0.22916666666666666</v>
      </c>
      <c r="BA792" s="1">
        <v>18</v>
      </c>
      <c r="BB792" s="1">
        <v>95</v>
      </c>
      <c r="BC792" s="6">
        <v>0.18947368421052632</v>
      </c>
      <c r="BD792" s="1">
        <v>87</v>
      </c>
      <c r="BE792" s="1">
        <v>204</v>
      </c>
      <c r="BF792" s="6">
        <v>0.4264705882352941</v>
      </c>
      <c r="BG792" s="1">
        <v>53</v>
      </c>
      <c r="BH792" s="1">
        <v>205</v>
      </c>
      <c r="BI792" s="6">
        <v>0.25853658536585367</v>
      </c>
      <c r="BJ792" s="1">
        <v>47</v>
      </c>
      <c r="BK792" s="1">
        <v>204</v>
      </c>
      <c r="BL792" s="6">
        <v>0.23039215686274508</v>
      </c>
    </row>
    <row r="793" spans="1:64" hidden="1" x14ac:dyDescent="0.2">
      <c r="A793" s="2" t="s">
        <v>278</v>
      </c>
      <c r="B793" s="2" t="s">
        <v>279</v>
      </c>
      <c r="C793" s="2" t="s">
        <v>2254</v>
      </c>
      <c r="D793" s="2" t="s">
        <v>2255</v>
      </c>
      <c r="E793" s="2" t="str">
        <f t="shared" si="36"/>
        <v>zzzz</v>
      </c>
      <c r="F793" s="2">
        <f>IFERROR(VLOOKUP(C793,'[1]2017'!$C$2:$N$1876,11,FALSE),"")</f>
        <v>303</v>
      </c>
      <c r="G793" s="2">
        <f>IFERROR(VLOOKUP(C793,'[1]2017'!$C$2:$N$1876,12,FALSE),"")</f>
        <v>462</v>
      </c>
      <c r="H793" s="2">
        <f t="shared" si="37"/>
        <v>0.6558441558441559</v>
      </c>
      <c r="I793" s="6">
        <v>0.375</v>
      </c>
      <c r="J793" s="12">
        <f t="shared" si="38"/>
        <v>936</v>
      </c>
      <c r="K793" s="1">
        <v>59</v>
      </c>
      <c r="L793" s="1">
        <v>109</v>
      </c>
      <c r="M793" s="6">
        <v>0.54128440366972475</v>
      </c>
      <c r="N793" s="1">
        <v>45</v>
      </c>
      <c r="O793" s="1">
        <v>109</v>
      </c>
      <c r="P793" s="6">
        <v>0.41284403669724773</v>
      </c>
      <c r="Q793" s="1">
        <v>38</v>
      </c>
      <c r="R793" s="1">
        <v>109</v>
      </c>
      <c r="S793" s="6">
        <v>0.34862385321100919</v>
      </c>
      <c r="T793" s="1">
        <v>42</v>
      </c>
      <c r="U793" s="1">
        <v>105</v>
      </c>
      <c r="V793" s="6">
        <v>0.4</v>
      </c>
      <c r="W793" s="1">
        <v>62</v>
      </c>
      <c r="X793" s="1">
        <v>105</v>
      </c>
      <c r="Y793" s="6">
        <v>0.59047619047619049</v>
      </c>
      <c r="Z793" s="1">
        <v>40</v>
      </c>
      <c r="AA793" s="1">
        <v>104</v>
      </c>
      <c r="AB793" s="6">
        <v>0.38461538461538464</v>
      </c>
      <c r="AC793" s="1">
        <v>51</v>
      </c>
      <c r="AD793" s="1">
        <v>116</v>
      </c>
      <c r="AE793" s="6">
        <v>0.43965517241379309</v>
      </c>
      <c r="AF793" s="1">
        <v>33</v>
      </c>
      <c r="AG793" s="1">
        <v>116</v>
      </c>
      <c r="AH793" s="6">
        <v>0.28448275862068967</v>
      </c>
      <c r="AI793" s="1">
        <v>28</v>
      </c>
      <c r="AJ793" s="1">
        <v>116</v>
      </c>
      <c r="AK793" s="6">
        <v>0.2413793103448276</v>
      </c>
      <c r="BD793" s="1">
        <v>225</v>
      </c>
      <c r="BE793" s="1">
        <v>458</v>
      </c>
      <c r="BF793" s="6">
        <v>0.49126637554585151</v>
      </c>
      <c r="BG793" s="1">
        <v>197</v>
      </c>
      <c r="BH793" s="1">
        <v>458</v>
      </c>
      <c r="BI793" s="6">
        <v>0.43013100436681223</v>
      </c>
      <c r="BJ793" s="1">
        <v>154</v>
      </c>
      <c r="BK793" s="1">
        <v>457</v>
      </c>
      <c r="BL793" s="6">
        <v>0.33698030634573306</v>
      </c>
    </row>
    <row r="794" spans="1:64" hidden="1" x14ac:dyDescent="0.2">
      <c r="A794" s="2" t="s">
        <v>280</v>
      </c>
      <c r="B794" s="2" t="s">
        <v>281</v>
      </c>
      <c r="C794" s="2" t="s">
        <v>2256</v>
      </c>
      <c r="D794" s="2" t="s">
        <v>2257</v>
      </c>
      <c r="E794" s="2" t="str">
        <f t="shared" si="36"/>
        <v>zzzz</v>
      </c>
      <c r="F794" s="2">
        <f>IFERROR(VLOOKUP(C794,'[1]2017'!$C$2:$N$1876,11,FALSE),"")</f>
        <v>427</v>
      </c>
      <c r="G794" s="2">
        <f>IFERROR(VLOOKUP(C794,'[1]2017'!$C$2:$N$1876,12,FALSE),"")</f>
        <v>588</v>
      </c>
      <c r="H794" s="2">
        <f t="shared" si="37"/>
        <v>0.72619047619047616</v>
      </c>
      <c r="I794" s="6">
        <v>0.41176470588235292</v>
      </c>
      <c r="J794" s="12">
        <f t="shared" si="38"/>
        <v>879</v>
      </c>
      <c r="K794" s="1">
        <v>51</v>
      </c>
      <c r="L794" s="1">
        <v>98</v>
      </c>
      <c r="M794" s="6">
        <v>0.52040816326530615</v>
      </c>
      <c r="N794" s="1">
        <v>51</v>
      </c>
      <c r="O794" s="1">
        <v>99</v>
      </c>
      <c r="P794" s="6">
        <v>0.51515151515151514</v>
      </c>
      <c r="Q794" s="1">
        <v>34</v>
      </c>
      <c r="R794" s="1">
        <v>97</v>
      </c>
      <c r="S794" s="6">
        <v>0.35051546391752575</v>
      </c>
      <c r="T794" s="1">
        <v>41</v>
      </c>
      <c r="U794" s="1">
        <v>99</v>
      </c>
      <c r="V794" s="6">
        <v>0.41414141414141414</v>
      </c>
      <c r="W794" s="1">
        <v>58</v>
      </c>
      <c r="X794" s="1">
        <v>99</v>
      </c>
      <c r="Y794" s="6">
        <v>0.58585858585858586</v>
      </c>
      <c r="Z794" s="1">
        <v>34</v>
      </c>
      <c r="AA794" s="1">
        <v>99</v>
      </c>
      <c r="AB794" s="6">
        <v>0.34343434343434343</v>
      </c>
      <c r="AC794" s="1">
        <v>53</v>
      </c>
      <c r="AD794" s="1">
        <v>95</v>
      </c>
      <c r="AE794" s="6">
        <v>0.55789473684210522</v>
      </c>
      <c r="AF794" s="1">
        <v>45</v>
      </c>
      <c r="AG794" s="1">
        <v>96</v>
      </c>
      <c r="AH794" s="6">
        <v>0.46875</v>
      </c>
      <c r="AI794" s="1">
        <v>39</v>
      </c>
      <c r="AJ794" s="1">
        <v>95</v>
      </c>
      <c r="AK794" s="6">
        <v>0.41052631578947368</v>
      </c>
      <c r="BD794" s="1">
        <v>200</v>
      </c>
      <c r="BE794" s="1">
        <v>377</v>
      </c>
      <c r="BF794" s="6">
        <v>0.5305039787798409</v>
      </c>
      <c r="BG794" s="1">
        <v>193</v>
      </c>
      <c r="BH794" s="1">
        <v>381</v>
      </c>
      <c r="BI794" s="6">
        <v>0.5065616797900262</v>
      </c>
      <c r="BJ794" s="1">
        <v>142</v>
      </c>
      <c r="BK794" s="1">
        <v>376</v>
      </c>
      <c r="BL794" s="6">
        <v>0.37765957446808512</v>
      </c>
    </row>
    <row r="795" spans="1:64" hidden="1" x14ac:dyDescent="0.2">
      <c r="A795" s="2" t="s">
        <v>280</v>
      </c>
      <c r="B795" s="2" t="s">
        <v>281</v>
      </c>
      <c r="C795" s="2" t="s">
        <v>2258</v>
      </c>
      <c r="D795" s="2" t="s">
        <v>2259</v>
      </c>
      <c r="E795" s="2" t="str">
        <f t="shared" si="36"/>
        <v>zzzz</v>
      </c>
      <c r="F795" s="2">
        <f>IFERROR(VLOOKUP(C795,'[1]2017'!$C$2:$N$1876,11,FALSE),"")</f>
        <v>440</v>
      </c>
      <c r="G795" s="2">
        <f>IFERROR(VLOOKUP(C795,'[1]2017'!$C$2:$N$1876,12,FALSE),"")</f>
        <v>631</v>
      </c>
      <c r="H795" s="2">
        <f t="shared" si="37"/>
        <v>0.69730586370839942</v>
      </c>
      <c r="I795" s="6">
        <v>0.49074074074074076</v>
      </c>
      <c r="J795" s="12">
        <f t="shared" si="38"/>
        <v>731</v>
      </c>
      <c r="K795" s="1">
        <v>60</v>
      </c>
      <c r="L795" s="1">
        <v>101</v>
      </c>
      <c r="M795" s="6">
        <v>0.59405940594059403</v>
      </c>
      <c r="N795" s="1">
        <v>57</v>
      </c>
      <c r="O795" s="1">
        <v>104</v>
      </c>
      <c r="P795" s="6">
        <v>0.54807692307692313</v>
      </c>
      <c r="Q795" s="1">
        <v>48</v>
      </c>
      <c r="R795" s="1">
        <v>101</v>
      </c>
      <c r="S795" s="6">
        <v>0.47524752475247523</v>
      </c>
      <c r="T795" s="1">
        <v>72</v>
      </c>
      <c r="U795" s="1">
        <v>105</v>
      </c>
      <c r="V795" s="6">
        <v>0.68571428571428572</v>
      </c>
      <c r="W795" s="1">
        <v>69</v>
      </c>
      <c r="X795" s="1">
        <v>107</v>
      </c>
      <c r="Y795" s="6">
        <v>0.64485981308411211</v>
      </c>
      <c r="Z795" s="1">
        <v>57</v>
      </c>
      <c r="AA795" s="1">
        <v>105</v>
      </c>
      <c r="AB795" s="6">
        <v>0.54285714285714282</v>
      </c>
      <c r="AC795" s="1">
        <v>66</v>
      </c>
      <c r="AD795" s="1">
        <v>96</v>
      </c>
      <c r="AE795" s="6">
        <v>0.6875</v>
      </c>
      <c r="AF795" s="1">
        <v>52</v>
      </c>
      <c r="AG795" s="1">
        <v>98</v>
      </c>
      <c r="AH795" s="6">
        <v>0.53061224489795922</v>
      </c>
      <c r="AI795" s="1">
        <v>43</v>
      </c>
      <c r="AJ795" s="1">
        <v>95</v>
      </c>
      <c r="AK795" s="6">
        <v>0.45263157894736844</v>
      </c>
      <c r="BD795" s="1">
        <v>274</v>
      </c>
      <c r="BE795" s="1">
        <v>410</v>
      </c>
      <c r="BF795" s="6">
        <v>0.66829268292682931</v>
      </c>
      <c r="BG795" s="1">
        <v>240</v>
      </c>
      <c r="BH795" s="1">
        <v>420</v>
      </c>
      <c r="BI795" s="6">
        <v>0.5714285714285714</v>
      </c>
      <c r="BJ795" s="1">
        <v>201</v>
      </c>
      <c r="BK795" s="1">
        <v>409</v>
      </c>
      <c r="BL795" s="6">
        <v>0.49144254278728605</v>
      </c>
    </row>
    <row r="796" spans="1:64" hidden="1" x14ac:dyDescent="0.2">
      <c r="A796" s="2" t="s">
        <v>280</v>
      </c>
      <c r="B796" s="2" t="s">
        <v>281</v>
      </c>
      <c r="C796" s="2" t="s">
        <v>2260</v>
      </c>
      <c r="D796" s="2" t="s">
        <v>2261</v>
      </c>
      <c r="E796" s="2" t="str">
        <f t="shared" si="36"/>
        <v>zzzz</v>
      </c>
      <c r="F796" s="2">
        <f>IFERROR(VLOOKUP(C796,'[1]2017'!$C$2:$N$1876,11,FALSE),"")</f>
        <v>651</v>
      </c>
      <c r="G796" s="2">
        <f>IFERROR(VLOOKUP(C796,'[1]2017'!$C$2:$N$1876,12,FALSE),"")</f>
        <v>933</v>
      </c>
      <c r="H796" s="2">
        <f t="shared" si="37"/>
        <v>0.69774919614147912</v>
      </c>
      <c r="J796" s="12">
        <f t="shared" si="38"/>
        <v>1215</v>
      </c>
      <c r="AL796" s="1">
        <v>258</v>
      </c>
      <c r="AM796" s="1">
        <v>447</v>
      </c>
      <c r="AN796" s="6">
        <v>0.57718120805369133</v>
      </c>
      <c r="AO796" s="1">
        <v>153</v>
      </c>
      <c r="AP796" s="1">
        <v>451</v>
      </c>
      <c r="AQ796" s="6">
        <v>0.3392461197339246</v>
      </c>
      <c r="AR796" s="1">
        <v>143</v>
      </c>
      <c r="AS796" s="1">
        <v>445</v>
      </c>
      <c r="AT796" s="6">
        <v>0.32134831460674157</v>
      </c>
      <c r="AU796" s="1">
        <v>212</v>
      </c>
      <c r="AV796" s="1">
        <v>462</v>
      </c>
      <c r="AW796" s="6">
        <v>0.45887445887445888</v>
      </c>
      <c r="AX796" s="1">
        <v>154</v>
      </c>
      <c r="AY796" s="1">
        <v>452</v>
      </c>
      <c r="AZ796" s="6">
        <v>0.34070796460176989</v>
      </c>
      <c r="BA796" s="1">
        <v>123</v>
      </c>
      <c r="BB796" s="1">
        <v>445</v>
      </c>
      <c r="BC796" s="6">
        <v>0.27640449438202247</v>
      </c>
      <c r="BD796" s="1">
        <v>470</v>
      </c>
      <c r="BE796" s="1">
        <v>909</v>
      </c>
      <c r="BF796" s="6">
        <v>0.51705170517051702</v>
      </c>
      <c r="BG796" s="1">
        <v>307</v>
      </c>
      <c r="BH796" s="1">
        <v>903</v>
      </c>
      <c r="BI796" s="6">
        <v>0.33997785160575861</v>
      </c>
      <c r="BJ796" s="1">
        <v>266</v>
      </c>
      <c r="BK796" s="1">
        <v>890</v>
      </c>
      <c r="BL796" s="6">
        <v>0.29887640449438202</v>
      </c>
    </row>
    <row r="797" spans="1:64" x14ac:dyDescent="0.2">
      <c r="A797" s="2" t="s">
        <v>280</v>
      </c>
      <c r="B797" s="2" t="s">
        <v>281</v>
      </c>
      <c r="C797" s="2" t="s">
        <v>2262</v>
      </c>
      <c r="D797" s="2" t="s">
        <v>2263</v>
      </c>
      <c r="E797" s="2" t="str">
        <f t="shared" si="36"/>
        <v>Stephen Decatur Elementary School</v>
      </c>
      <c r="F797" s="2">
        <f>IFERROR(VLOOKUP(C797,'[1]2017'!$C$2:$N$1876,11,FALSE),"")</f>
        <v>401</v>
      </c>
      <c r="G797" s="2">
        <f>IFERROR(VLOOKUP(C797,'[1]2017'!$C$2:$N$1876,12,FALSE),"")</f>
        <v>522</v>
      </c>
      <c r="H797" s="2">
        <f t="shared" si="37"/>
        <v>0.76819923371647514</v>
      </c>
      <c r="I797" s="6">
        <v>0.47945205479452052</v>
      </c>
      <c r="J797" s="12">
        <f t="shared" si="38"/>
        <v>754</v>
      </c>
      <c r="K797" s="1">
        <v>47</v>
      </c>
      <c r="L797" s="1">
        <v>92</v>
      </c>
      <c r="M797" s="6">
        <v>0.51086956521739135</v>
      </c>
      <c r="N797" s="1">
        <v>40</v>
      </c>
      <c r="O797" s="1">
        <v>93</v>
      </c>
      <c r="P797" s="6">
        <v>0.43010752688172044</v>
      </c>
      <c r="Q797" s="1">
        <v>34</v>
      </c>
      <c r="R797" s="1">
        <v>92</v>
      </c>
      <c r="S797" s="6">
        <v>0.36956521739130432</v>
      </c>
      <c r="T797" s="1">
        <v>32</v>
      </c>
      <c r="U797" s="1">
        <v>78</v>
      </c>
      <c r="V797" s="6">
        <v>0.41025641025641024</v>
      </c>
      <c r="W797" s="1">
        <v>42</v>
      </c>
      <c r="X797" s="1">
        <v>78</v>
      </c>
      <c r="Y797" s="6">
        <v>0.53846153846153844</v>
      </c>
      <c r="Z797" s="1">
        <v>26</v>
      </c>
      <c r="AA797" s="1">
        <v>78</v>
      </c>
      <c r="AB797" s="6">
        <v>0.33333333333333331</v>
      </c>
      <c r="AC797" s="1">
        <v>48</v>
      </c>
      <c r="AD797" s="1">
        <v>96</v>
      </c>
      <c r="AE797" s="6">
        <v>0.5</v>
      </c>
      <c r="AF797" s="1">
        <v>27</v>
      </c>
      <c r="AG797" s="1">
        <v>96</v>
      </c>
      <c r="AH797" s="6">
        <v>0.28125</v>
      </c>
      <c r="AI797" s="1">
        <v>22</v>
      </c>
      <c r="AJ797" s="1">
        <v>95</v>
      </c>
      <c r="AK797" s="6">
        <v>0.23157894736842105</v>
      </c>
      <c r="BD797" s="1">
        <v>172</v>
      </c>
      <c r="BE797" s="1">
        <v>339</v>
      </c>
      <c r="BF797" s="6">
        <v>0.50737463126843663</v>
      </c>
      <c r="BG797" s="1">
        <v>152</v>
      </c>
      <c r="BH797" s="1">
        <v>340</v>
      </c>
      <c r="BI797" s="6">
        <v>0.44705882352941179</v>
      </c>
      <c r="BJ797" s="1">
        <v>117</v>
      </c>
      <c r="BK797" s="1">
        <v>338</v>
      </c>
      <c r="BL797" s="6">
        <v>0.34615384615384615</v>
      </c>
    </row>
    <row r="798" spans="1:64" x14ac:dyDescent="0.2">
      <c r="A798" s="2" t="s">
        <v>280</v>
      </c>
      <c r="B798" s="2" t="s">
        <v>281</v>
      </c>
      <c r="C798" s="2" t="s">
        <v>2264</v>
      </c>
      <c r="D798" s="2" t="s">
        <v>2265</v>
      </c>
      <c r="E798" s="2" t="str">
        <f t="shared" si="36"/>
        <v>Valley Mills Elementary School</v>
      </c>
      <c r="F798" s="2">
        <f>IFERROR(VLOOKUP(C798,'[1]2017'!$C$2:$N$1876,11,FALSE),"")</f>
        <v>365</v>
      </c>
      <c r="G798" s="2">
        <f>IFERROR(VLOOKUP(C798,'[1]2017'!$C$2:$N$1876,12,FALSE),"")</f>
        <v>540</v>
      </c>
      <c r="H798" s="2">
        <f t="shared" si="37"/>
        <v>0.67592592592592593</v>
      </c>
      <c r="I798" s="6">
        <v>0.43181818181818182</v>
      </c>
      <c r="J798" s="12">
        <f t="shared" si="38"/>
        <v>846</v>
      </c>
      <c r="K798" s="1">
        <v>51</v>
      </c>
      <c r="L798" s="1">
        <v>85</v>
      </c>
      <c r="M798" s="6">
        <v>0.6</v>
      </c>
      <c r="N798" s="1">
        <v>56</v>
      </c>
      <c r="O798" s="1">
        <v>87</v>
      </c>
      <c r="P798" s="6">
        <v>0.64367816091954022</v>
      </c>
      <c r="Q798" s="1">
        <v>44</v>
      </c>
      <c r="R798" s="1">
        <v>84</v>
      </c>
      <c r="S798" s="6">
        <v>0.52380952380952384</v>
      </c>
      <c r="T798" s="1">
        <v>40</v>
      </c>
      <c r="U798" s="1">
        <v>83</v>
      </c>
      <c r="V798" s="6">
        <v>0.48192771084337349</v>
      </c>
      <c r="W798" s="1">
        <v>49</v>
      </c>
      <c r="X798" s="1">
        <v>82</v>
      </c>
      <c r="Y798" s="6">
        <v>0.59756097560975607</v>
      </c>
      <c r="Z798" s="1">
        <v>33</v>
      </c>
      <c r="AA798" s="1">
        <v>82</v>
      </c>
      <c r="AB798" s="6">
        <v>0.40243902439024393</v>
      </c>
      <c r="AC798" s="1">
        <v>58</v>
      </c>
      <c r="AD798" s="1">
        <v>94</v>
      </c>
      <c r="AE798" s="6">
        <v>0.61702127659574468</v>
      </c>
      <c r="AF798" s="1">
        <v>59</v>
      </c>
      <c r="AG798" s="1">
        <v>95</v>
      </c>
      <c r="AH798" s="6">
        <v>0.62105263157894741</v>
      </c>
      <c r="AI798" s="1">
        <v>49</v>
      </c>
      <c r="AJ798" s="1">
        <v>94</v>
      </c>
      <c r="AK798" s="6">
        <v>0.52127659574468088</v>
      </c>
      <c r="BD798" s="1">
        <v>203</v>
      </c>
      <c r="BE798" s="1">
        <v>350</v>
      </c>
      <c r="BF798" s="6">
        <v>0.57999999999999996</v>
      </c>
      <c r="BG798" s="1">
        <v>206</v>
      </c>
      <c r="BH798" s="1">
        <v>353</v>
      </c>
      <c r="BI798" s="6">
        <v>0.58356940509915012</v>
      </c>
      <c r="BJ798" s="1">
        <v>164</v>
      </c>
      <c r="BK798" s="1">
        <v>348</v>
      </c>
      <c r="BL798" s="6">
        <v>0.47126436781609193</v>
      </c>
    </row>
    <row r="799" spans="1:64" x14ac:dyDescent="0.2">
      <c r="A799" s="2" t="s">
        <v>280</v>
      </c>
      <c r="B799" s="2" t="s">
        <v>281</v>
      </c>
      <c r="C799" s="2" t="s">
        <v>2266</v>
      </c>
      <c r="D799" s="2" t="s">
        <v>2267</v>
      </c>
      <c r="E799" s="2" t="str">
        <f t="shared" si="36"/>
        <v>West Newton Elementary School</v>
      </c>
      <c r="F799" s="2">
        <f>IFERROR(VLOOKUP(C799,'[1]2017'!$C$2:$N$1876,11,FALSE),"")</f>
        <v>411</v>
      </c>
      <c r="G799" s="2">
        <f>IFERROR(VLOOKUP(C799,'[1]2017'!$C$2:$N$1876,12,FALSE),"")</f>
        <v>640</v>
      </c>
      <c r="H799" s="2">
        <f t="shared" si="37"/>
        <v>0.64218750000000002</v>
      </c>
      <c r="I799" s="6">
        <v>0.37272727272727274</v>
      </c>
      <c r="J799" s="12">
        <f t="shared" si="38"/>
        <v>945</v>
      </c>
      <c r="K799" s="1">
        <v>79</v>
      </c>
      <c r="L799" s="1">
        <v>122</v>
      </c>
      <c r="M799" s="6">
        <v>0.64754098360655743</v>
      </c>
      <c r="N799" s="1">
        <v>66</v>
      </c>
      <c r="O799" s="1">
        <v>125</v>
      </c>
      <c r="P799" s="6">
        <v>0.52800000000000002</v>
      </c>
      <c r="Q799" s="1">
        <v>56</v>
      </c>
      <c r="R799" s="1">
        <v>122</v>
      </c>
      <c r="S799" s="6">
        <v>0.45901639344262296</v>
      </c>
      <c r="T799" s="1">
        <v>50</v>
      </c>
      <c r="U799" s="1">
        <v>104</v>
      </c>
      <c r="V799" s="6">
        <v>0.48076923076923078</v>
      </c>
      <c r="W799" s="1">
        <v>56</v>
      </c>
      <c r="X799" s="1">
        <v>104</v>
      </c>
      <c r="Y799" s="6">
        <v>0.53846153846153844</v>
      </c>
      <c r="Z799" s="1">
        <v>40</v>
      </c>
      <c r="AA799" s="1">
        <v>104</v>
      </c>
      <c r="AB799" s="6">
        <v>0.38461538461538464</v>
      </c>
      <c r="AC799" s="1">
        <v>77</v>
      </c>
      <c r="AD799" s="1">
        <v>110</v>
      </c>
      <c r="AE799" s="6">
        <v>0.7</v>
      </c>
      <c r="AF799" s="1">
        <v>55</v>
      </c>
      <c r="AG799" s="1">
        <v>110</v>
      </c>
      <c r="AH799" s="6">
        <v>0.5</v>
      </c>
      <c r="AI799" s="1">
        <v>50</v>
      </c>
      <c r="AJ799" s="1">
        <v>110</v>
      </c>
      <c r="AK799" s="6">
        <v>0.45454545454545453</v>
      </c>
      <c r="BD799" s="1">
        <v>273</v>
      </c>
      <c r="BE799" s="1">
        <v>446</v>
      </c>
      <c r="BF799" s="6">
        <v>0.61210762331838564</v>
      </c>
      <c r="BG799" s="1">
        <v>220</v>
      </c>
      <c r="BH799" s="1">
        <v>450</v>
      </c>
      <c r="BI799" s="6">
        <v>0.48888888888888887</v>
      </c>
      <c r="BJ799" s="1">
        <v>187</v>
      </c>
      <c r="BK799" s="1">
        <v>446</v>
      </c>
      <c r="BL799" s="6">
        <v>0.41928251121076232</v>
      </c>
    </row>
    <row r="800" spans="1:64" x14ac:dyDescent="0.2">
      <c r="A800" s="2" t="s">
        <v>282</v>
      </c>
      <c r="B800" s="2" t="s">
        <v>283</v>
      </c>
      <c r="C800" s="2" t="s">
        <v>2268</v>
      </c>
      <c r="D800" s="2" t="s">
        <v>2269</v>
      </c>
      <c r="E800" s="2" t="str">
        <f t="shared" si="36"/>
        <v>South Creek Elementary</v>
      </c>
      <c r="F800" s="2">
        <f>IFERROR(VLOOKUP(C800,'[1]2017'!$C$2:$N$1876,11,FALSE),"")</f>
        <v>52</v>
      </c>
      <c r="G800" s="2">
        <f>IFERROR(VLOOKUP(C800,'[1]2017'!$C$2:$N$1876,12,FALSE),"")</f>
        <v>444</v>
      </c>
      <c r="H800" s="2">
        <f t="shared" si="37"/>
        <v>0.11711711711711711</v>
      </c>
      <c r="I800" s="6">
        <v>0.75609756097560976</v>
      </c>
      <c r="J800" s="12">
        <f t="shared" si="38"/>
        <v>168</v>
      </c>
      <c r="K800" s="1">
        <v>63</v>
      </c>
      <c r="L800" s="1">
        <v>70</v>
      </c>
      <c r="M800" s="6">
        <v>0.9</v>
      </c>
      <c r="N800" s="1">
        <v>69</v>
      </c>
      <c r="O800" s="1">
        <v>70</v>
      </c>
      <c r="P800" s="6">
        <v>0.98571428571428577</v>
      </c>
      <c r="Q800" s="1">
        <v>61</v>
      </c>
      <c r="R800" s="1">
        <v>69</v>
      </c>
      <c r="S800" s="6">
        <v>0.88405797101449279</v>
      </c>
      <c r="T800" s="1">
        <v>44</v>
      </c>
      <c r="U800" s="1">
        <v>55</v>
      </c>
      <c r="V800" s="6">
        <v>0.8</v>
      </c>
      <c r="W800" s="1">
        <v>47</v>
      </c>
      <c r="X800" s="1">
        <v>55</v>
      </c>
      <c r="Y800" s="6">
        <v>0.8545454545454545</v>
      </c>
      <c r="Z800" s="1">
        <v>43</v>
      </c>
      <c r="AA800" s="1">
        <v>55</v>
      </c>
      <c r="AB800" s="6">
        <v>0.78181818181818186</v>
      </c>
      <c r="BD800" s="1">
        <v>177</v>
      </c>
      <c r="BE800" s="1">
        <v>208</v>
      </c>
      <c r="BF800" s="6">
        <v>0.85096153846153844</v>
      </c>
      <c r="BG800" s="1">
        <v>180</v>
      </c>
      <c r="BH800" s="1">
        <v>207</v>
      </c>
      <c r="BI800" s="6">
        <v>0.86956521739130432</v>
      </c>
      <c r="BJ800" s="1">
        <v>166</v>
      </c>
      <c r="BK800" s="1">
        <v>206</v>
      </c>
      <c r="BL800" s="6">
        <v>0.80582524271844658</v>
      </c>
    </row>
    <row r="801" spans="1:64" hidden="1" x14ac:dyDescent="0.2">
      <c r="A801" s="2" t="s">
        <v>282</v>
      </c>
      <c r="B801" s="2" t="s">
        <v>283</v>
      </c>
      <c r="C801" s="2" t="s">
        <v>2270</v>
      </c>
      <c r="D801" s="2" t="s">
        <v>2271</v>
      </c>
      <c r="E801" s="2" t="str">
        <f t="shared" si="36"/>
        <v>zzzz</v>
      </c>
      <c r="F801" s="2">
        <f>IFERROR(VLOOKUP(C801,'[1]2017'!$C$2:$N$1876,11,FALSE),"")</f>
        <v>480</v>
      </c>
      <c r="G801" s="2">
        <f>IFERROR(VLOOKUP(C801,'[1]2017'!$C$2:$N$1876,12,FALSE),"")</f>
        <v>1251</v>
      </c>
      <c r="H801" s="2">
        <f t="shared" si="37"/>
        <v>0.38369304556354916</v>
      </c>
      <c r="J801" s="12">
        <f t="shared" si="38"/>
        <v>1215</v>
      </c>
      <c r="AC801" s="1">
        <v>258</v>
      </c>
      <c r="AD801" s="1">
        <v>367</v>
      </c>
      <c r="AE801" s="6">
        <v>0.70299727520435973</v>
      </c>
      <c r="AF801" s="1">
        <v>243</v>
      </c>
      <c r="AG801" s="1">
        <v>368</v>
      </c>
      <c r="AH801" s="6">
        <v>0.66032608695652173</v>
      </c>
      <c r="AI801" s="1">
        <v>217</v>
      </c>
      <c r="AJ801" s="1">
        <v>366</v>
      </c>
      <c r="AK801" s="6">
        <v>0.59289617486338797</v>
      </c>
      <c r="AL801" s="1">
        <v>321</v>
      </c>
      <c r="AM801" s="1">
        <v>449</v>
      </c>
      <c r="AN801" s="6">
        <v>0.71492204899777279</v>
      </c>
      <c r="AO801" s="1">
        <v>304</v>
      </c>
      <c r="AP801" s="1">
        <v>450</v>
      </c>
      <c r="AQ801" s="6">
        <v>0.67555555555555558</v>
      </c>
      <c r="AR801" s="1">
        <v>270</v>
      </c>
      <c r="AS801" s="1">
        <v>448</v>
      </c>
      <c r="AT801" s="6">
        <v>0.6026785714285714</v>
      </c>
      <c r="AU801" s="1">
        <v>302</v>
      </c>
      <c r="AV801" s="1">
        <v>418</v>
      </c>
      <c r="AW801" s="6">
        <v>0.72248803827751196</v>
      </c>
      <c r="AX801" s="1">
        <v>309</v>
      </c>
      <c r="AY801" s="1">
        <v>418</v>
      </c>
      <c r="AZ801" s="6">
        <v>0.73923444976076558</v>
      </c>
      <c r="BA801" s="1">
        <v>264</v>
      </c>
      <c r="BB801" s="1">
        <v>418</v>
      </c>
      <c r="BC801" s="6">
        <v>0.63157894736842102</v>
      </c>
      <c r="BD801" s="1">
        <v>881</v>
      </c>
      <c r="BE801" s="1">
        <v>1234</v>
      </c>
      <c r="BF801" s="6">
        <v>0.71393841166936789</v>
      </c>
      <c r="BG801" s="1">
        <v>856</v>
      </c>
      <c r="BH801" s="1">
        <v>1236</v>
      </c>
      <c r="BI801" s="6">
        <v>0.69255663430420711</v>
      </c>
      <c r="BJ801" s="1">
        <v>751</v>
      </c>
      <c r="BK801" s="1">
        <v>1232</v>
      </c>
      <c r="BL801" s="6">
        <v>0.60957792207792205</v>
      </c>
    </row>
    <row r="802" spans="1:64" hidden="1" x14ac:dyDescent="0.2">
      <c r="A802" s="2" t="s">
        <v>282</v>
      </c>
      <c r="B802" s="2" t="s">
        <v>283</v>
      </c>
      <c r="C802" s="2" t="s">
        <v>2272</v>
      </c>
      <c r="D802" s="2" t="s">
        <v>2273</v>
      </c>
      <c r="E802" s="2" t="str">
        <f t="shared" si="36"/>
        <v>zzzz</v>
      </c>
      <c r="F802" s="2">
        <f>IFERROR(VLOOKUP(C802,'[1]2017'!$C$2:$N$1876,11,FALSE),"")</f>
        <v>357</v>
      </c>
      <c r="G802" s="2">
        <f>IFERROR(VLOOKUP(C802,'[1]2017'!$C$2:$N$1876,12,FALSE),"")</f>
        <v>916</v>
      </c>
      <c r="H802" s="2">
        <f t="shared" si="37"/>
        <v>0.38973799126637554</v>
      </c>
      <c r="J802" s="12">
        <f t="shared" si="38"/>
        <v>1215</v>
      </c>
      <c r="AC802" s="1">
        <v>218</v>
      </c>
      <c r="AD802" s="1">
        <v>317</v>
      </c>
      <c r="AE802" s="6">
        <v>0.68769716088328081</v>
      </c>
      <c r="AF802" s="1">
        <v>207</v>
      </c>
      <c r="AG802" s="1">
        <v>317</v>
      </c>
      <c r="AH802" s="6">
        <v>0.65299684542586756</v>
      </c>
      <c r="AI802" s="1">
        <v>183</v>
      </c>
      <c r="AJ802" s="1">
        <v>317</v>
      </c>
      <c r="AK802" s="6">
        <v>0.57728706624605675</v>
      </c>
      <c r="AL802" s="1">
        <v>211</v>
      </c>
      <c r="AM802" s="1">
        <v>291</v>
      </c>
      <c r="AN802" s="6">
        <v>0.72508591065292094</v>
      </c>
      <c r="AO802" s="1">
        <v>171</v>
      </c>
      <c r="AP802" s="1">
        <v>291</v>
      </c>
      <c r="AQ802" s="6">
        <v>0.58762886597938147</v>
      </c>
      <c r="AR802" s="1">
        <v>159</v>
      </c>
      <c r="AS802" s="1">
        <v>291</v>
      </c>
      <c r="AT802" s="6">
        <v>0.54639175257731953</v>
      </c>
      <c r="AU802" s="1">
        <v>177</v>
      </c>
      <c r="AV802" s="1">
        <v>273</v>
      </c>
      <c r="AW802" s="6">
        <v>0.64835164835164838</v>
      </c>
      <c r="AX802" s="1">
        <v>162</v>
      </c>
      <c r="AY802" s="1">
        <v>273</v>
      </c>
      <c r="AZ802" s="6">
        <v>0.59340659340659341</v>
      </c>
      <c r="BA802" s="1">
        <v>145</v>
      </c>
      <c r="BB802" s="1">
        <v>272</v>
      </c>
      <c r="BC802" s="6">
        <v>0.53308823529411764</v>
      </c>
      <c r="BD802" s="1">
        <v>606</v>
      </c>
      <c r="BE802" s="1">
        <v>881</v>
      </c>
      <c r="BF802" s="6">
        <v>0.68785471055618619</v>
      </c>
      <c r="BG802" s="1">
        <v>540</v>
      </c>
      <c r="BH802" s="1">
        <v>881</v>
      </c>
      <c r="BI802" s="6">
        <v>0.61293984108967081</v>
      </c>
      <c r="BJ802" s="1">
        <v>487</v>
      </c>
      <c r="BK802" s="1">
        <v>880</v>
      </c>
      <c r="BL802" s="6">
        <v>0.55340909090909096</v>
      </c>
    </row>
    <row r="803" spans="1:64" x14ac:dyDescent="0.2">
      <c r="A803" s="2" t="s">
        <v>282</v>
      </c>
      <c r="B803" s="2" t="s">
        <v>283</v>
      </c>
      <c r="C803" s="2" t="s">
        <v>2274</v>
      </c>
      <c r="D803" s="2" t="s">
        <v>2275</v>
      </c>
      <c r="E803" s="2" t="str">
        <f t="shared" si="36"/>
        <v>Thompson Crossing Elementary Sch</v>
      </c>
      <c r="F803" s="2">
        <f>IFERROR(VLOOKUP(C803,'[1]2017'!$C$2:$N$1876,11,FALSE),"")</f>
        <v>190</v>
      </c>
      <c r="G803" s="2">
        <f>IFERROR(VLOOKUP(C803,'[1]2017'!$C$2:$N$1876,12,FALSE),"")</f>
        <v>596</v>
      </c>
      <c r="H803" s="2">
        <f t="shared" si="37"/>
        <v>0.31879194630872482</v>
      </c>
      <c r="I803" s="6">
        <v>0.75471698113207553</v>
      </c>
      <c r="J803" s="12">
        <f t="shared" si="38"/>
        <v>171</v>
      </c>
      <c r="K803" s="1">
        <v>96</v>
      </c>
      <c r="L803" s="1">
        <v>118</v>
      </c>
      <c r="M803" s="6">
        <v>0.81355932203389836</v>
      </c>
      <c r="N803" s="1">
        <v>102</v>
      </c>
      <c r="O803" s="1">
        <v>118</v>
      </c>
      <c r="P803" s="6">
        <v>0.86440677966101698</v>
      </c>
      <c r="Q803" s="1">
        <v>89</v>
      </c>
      <c r="R803" s="1">
        <v>118</v>
      </c>
      <c r="S803" s="6">
        <v>0.75423728813559321</v>
      </c>
      <c r="T803" s="1">
        <v>76</v>
      </c>
      <c r="U803" s="1">
        <v>95</v>
      </c>
      <c r="V803" s="6">
        <v>0.8</v>
      </c>
      <c r="W803" s="1">
        <v>84</v>
      </c>
      <c r="X803" s="1">
        <v>95</v>
      </c>
      <c r="Y803" s="6">
        <v>0.88421052631578945</v>
      </c>
      <c r="Z803" s="1">
        <v>72</v>
      </c>
      <c r="AA803" s="1">
        <v>95</v>
      </c>
      <c r="AB803" s="6">
        <v>0.75789473684210529</v>
      </c>
      <c r="BD803" s="1">
        <v>262</v>
      </c>
      <c r="BE803" s="1">
        <v>319</v>
      </c>
      <c r="BF803" s="6">
        <v>0.82131661442006265</v>
      </c>
      <c r="BG803" s="1">
        <v>271</v>
      </c>
      <c r="BH803" s="1">
        <v>319</v>
      </c>
      <c r="BI803" s="6">
        <v>0.84952978056426331</v>
      </c>
      <c r="BJ803" s="1">
        <v>241</v>
      </c>
      <c r="BK803" s="1">
        <v>319</v>
      </c>
      <c r="BL803" s="6">
        <v>0.75548589341692785</v>
      </c>
    </row>
    <row r="804" spans="1:64" x14ac:dyDescent="0.2">
      <c r="A804" s="2" t="s">
        <v>282</v>
      </c>
      <c r="B804" s="2" t="s">
        <v>283</v>
      </c>
      <c r="C804" s="2" t="s">
        <v>2276</v>
      </c>
      <c r="D804" s="2" t="s">
        <v>2277</v>
      </c>
      <c r="E804" s="2" t="str">
        <f t="shared" si="36"/>
        <v>Mary Adams Elementary School</v>
      </c>
      <c r="F804" s="2">
        <f>IFERROR(VLOOKUP(C804,'[1]2017'!$C$2:$N$1876,11,FALSE),"")</f>
        <v>165</v>
      </c>
      <c r="G804" s="2">
        <f>IFERROR(VLOOKUP(C804,'[1]2017'!$C$2:$N$1876,12,FALSE),"")</f>
        <v>539</v>
      </c>
      <c r="H804" s="2">
        <f t="shared" si="37"/>
        <v>0.30612244897959184</v>
      </c>
      <c r="I804" s="6">
        <v>0.70833333333333337</v>
      </c>
      <c r="J804" s="12">
        <f t="shared" si="38"/>
        <v>240</v>
      </c>
      <c r="K804" s="1">
        <v>71</v>
      </c>
      <c r="L804" s="1">
        <v>90</v>
      </c>
      <c r="M804" s="6">
        <v>0.78888888888888886</v>
      </c>
      <c r="N804" s="1">
        <v>68</v>
      </c>
      <c r="O804" s="1">
        <v>91</v>
      </c>
      <c r="P804" s="6">
        <v>0.74725274725274726</v>
      </c>
      <c r="Q804" s="1">
        <v>59</v>
      </c>
      <c r="R804" s="1">
        <v>90</v>
      </c>
      <c r="S804" s="6">
        <v>0.65555555555555556</v>
      </c>
      <c r="T804" s="1">
        <v>60</v>
      </c>
      <c r="U804" s="1">
        <v>80</v>
      </c>
      <c r="V804" s="6">
        <v>0.75</v>
      </c>
      <c r="W804" s="1">
        <v>70</v>
      </c>
      <c r="X804" s="1">
        <v>81</v>
      </c>
      <c r="Y804" s="6">
        <v>0.86419753086419748</v>
      </c>
      <c r="Z804" s="1">
        <v>58</v>
      </c>
      <c r="AA804" s="1">
        <v>80</v>
      </c>
      <c r="AB804" s="6">
        <v>0.72499999999999998</v>
      </c>
      <c r="BD804" s="1">
        <v>211</v>
      </c>
      <c r="BE804" s="1">
        <v>266</v>
      </c>
      <c r="BF804" s="6">
        <v>0.79323308270676696</v>
      </c>
      <c r="BG804" s="1">
        <v>210</v>
      </c>
      <c r="BH804" s="1">
        <v>269</v>
      </c>
      <c r="BI804" s="6">
        <v>0.7806691449814126</v>
      </c>
      <c r="BJ804" s="1">
        <v>185</v>
      </c>
      <c r="BK804" s="1">
        <v>266</v>
      </c>
      <c r="BL804" s="6">
        <v>0.69548872180451127</v>
      </c>
    </row>
    <row r="805" spans="1:64" x14ac:dyDescent="0.2">
      <c r="A805" s="2" t="s">
        <v>282</v>
      </c>
      <c r="B805" s="2" t="s">
        <v>283</v>
      </c>
      <c r="C805" s="2" t="s">
        <v>2278</v>
      </c>
      <c r="D805" s="2" t="s">
        <v>2279</v>
      </c>
      <c r="E805" s="2" t="str">
        <f t="shared" si="36"/>
        <v>Acton Elementary School</v>
      </c>
      <c r="F805" s="2">
        <f>IFERROR(VLOOKUP(C805,'[1]2017'!$C$2:$N$1876,11,FALSE),"")</f>
        <v>129</v>
      </c>
      <c r="G805" s="2">
        <f>IFERROR(VLOOKUP(C805,'[1]2017'!$C$2:$N$1876,12,FALSE),"")</f>
        <v>420</v>
      </c>
      <c r="H805" s="2">
        <f t="shared" si="37"/>
        <v>0.30714285714285716</v>
      </c>
      <c r="I805" s="6">
        <v>0.80281690140845074</v>
      </c>
      <c r="J805" s="12">
        <f t="shared" si="38"/>
        <v>109</v>
      </c>
      <c r="K805" s="1">
        <v>49</v>
      </c>
      <c r="L805" s="1">
        <v>66</v>
      </c>
      <c r="M805" s="6">
        <v>0.74242424242424243</v>
      </c>
      <c r="N805" s="1">
        <v>53</v>
      </c>
      <c r="O805" s="1">
        <v>66</v>
      </c>
      <c r="P805" s="6">
        <v>0.80303030303030298</v>
      </c>
      <c r="Q805" s="1">
        <v>47</v>
      </c>
      <c r="R805" s="1">
        <v>66</v>
      </c>
      <c r="S805" s="6">
        <v>0.71212121212121215</v>
      </c>
      <c r="T805" s="1">
        <v>47</v>
      </c>
      <c r="U805" s="1">
        <v>63</v>
      </c>
      <c r="V805" s="6">
        <v>0.74603174603174605</v>
      </c>
      <c r="W805" s="1">
        <v>58</v>
      </c>
      <c r="X805" s="1">
        <v>63</v>
      </c>
      <c r="Y805" s="6">
        <v>0.92063492063492058</v>
      </c>
      <c r="Z805" s="1">
        <v>47</v>
      </c>
      <c r="AA805" s="1">
        <v>63</v>
      </c>
      <c r="AB805" s="6">
        <v>0.74603174603174605</v>
      </c>
      <c r="BD805" s="1">
        <v>158</v>
      </c>
      <c r="BE805" s="1">
        <v>200</v>
      </c>
      <c r="BF805" s="6">
        <v>0.79</v>
      </c>
      <c r="BG805" s="1">
        <v>173</v>
      </c>
      <c r="BH805" s="1">
        <v>200</v>
      </c>
      <c r="BI805" s="6">
        <v>0.86499999999999999</v>
      </c>
      <c r="BJ805" s="1">
        <v>151</v>
      </c>
      <c r="BK805" s="1">
        <v>200</v>
      </c>
      <c r="BL805" s="6">
        <v>0.755</v>
      </c>
    </row>
    <row r="806" spans="1:64" x14ac:dyDescent="0.2">
      <c r="A806" s="2" t="s">
        <v>282</v>
      </c>
      <c r="B806" s="2" t="s">
        <v>283</v>
      </c>
      <c r="C806" s="2" t="s">
        <v>2280</v>
      </c>
      <c r="D806" s="2" t="s">
        <v>862</v>
      </c>
      <c r="E806" s="2" t="str">
        <f t="shared" si="36"/>
        <v>Arlington Elementary School</v>
      </c>
      <c r="F806" s="2">
        <f>IFERROR(VLOOKUP(C806,'[1]2017'!$C$2:$N$1876,11,FALSE),"")</f>
        <v>320</v>
      </c>
      <c r="G806" s="2">
        <f>IFERROR(VLOOKUP(C806,'[1]2017'!$C$2:$N$1876,12,FALSE),"")</f>
        <v>565</v>
      </c>
      <c r="H806" s="2">
        <f t="shared" si="37"/>
        <v>0.5663716814159292</v>
      </c>
      <c r="I806" s="6">
        <v>0.59740259740259738</v>
      </c>
      <c r="J806" s="12">
        <f t="shared" si="38"/>
        <v>482</v>
      </c>
      <c r="K806" s="1">
        <v>69</v>
      </c>
      <c r="L806" s="1">
        <v>101</v>
      </c>
      <c r="M806" s="6">
        <v>0.68316831683168322</v>
      </c>
      <c r="N806" s="1">
        <v>64</v>
      </c>
      <c r="O806" s="1">
        <v>102</v>
      </c>
      <c r="P806" s="6">
        <v>0.62745098039215685</v>
      </c>
      <c r="Q806" s="1">
        <v>60</v>
      </c>
      <c r="R806" s="1">
        <v>101</v>
      </c>
      <c r="S806" s="6">
        <v>0.59405940594059403</v>
      </c>
      <c r="T806" s="1">
        <v>72</v>
      </c>
      <c r="U806" s="1">
        <v>108</v>
      </c>
      <c r="V806" s="6">
        <v>0.66666666666666663</v>
      </c>
      <c r="W806" s="1">
        <v>82</v>
      </c>
      <c r="X806" s="1">
        <v>108</v>
      </c>
      <c r="Y806" s="6">
        <v>0.7592592592592593</v>
      </c>
      <c r="Z806" s="1">
        <v>70</v>
      </c>
      <c r="AA806" s="1">
        <v>108</v>
      </c>
      <c r="AB806" s="6">
        <v>0.64814814814814814</v>
      </c>
      <c r="BD806" s="1">
        <v>195</v>
      </c>
      <c r="BE806" s="1">
        <v>286</v>
      </c>
      <c r="BF806" s="6">
        <v>0.68181818181818177</v>
      </c>
      <c r="BG806" s="1">
        <v>199</v>
      </c>
      <c r="BH806" s="1">
        <v>288</v>
      </c>
      <c r="BI806" s="6">
        <v>0.69097222222222221</v>
      </c>
      <c r="BJ806" s="1">
        <v>176</v>
      </c>
      <c r="BK806" s="1">
        <v>286</v>
      </c>
      <c r="BL806" s="6">
        <v>0.61538461538461542</v>
      </c>
    </row>
    <row r="807" spans="1:64" x14ac:dyDescent="0.2">
      <c r="A807" s="2" t="s">
        <v>282</v>
      </c>
      <c r="B807" s="2" t="s">
        <v>283</v>
      </c>
      <c r="C807" s="2" t="s">
        <v>2281</v>
      </c>
      <c r="D807" s="2" t="s">
        <v>2282</v>
      </c>
      <c r="E807" s="2" t="str">
        <f t="shared" si="36"/>
        <v>Lillie Idella Kitley Elementary</v>
      </c>
      <c r="F807" s="2">
        <f>IFERROR(VLOOKUP(C807,'[1]2017'!$C$2:$N$1876,11,FALSE),"")</f>
        <v>580</v>
      </c>
      <c r="G807" s="2">
        <f>IFERROR(VLOOKUP(C807,'[1]2017'!$C$2:$N$1876,12,FALSE),"")</f>
        <v>1154</v>
      </c>
      <c r="H807" s="2">
        <f t="shared" si="37"/>
        <v>0.50259965337954937</v>
      </c>
      <c r="I807" s="6">
        <v>0.44692737430167595</v>
      </c>
      <c r="J807" s="12">
        <f t="shared" si="38"/>
        <v>820</v>
      </c>
      <c r="K807" s="1">
        <v>103</v>
      </c>
      <c r="L807" s="1">
        <v>187</v>
      </c>
      <c r="M807" s="6">
        <v>0.55080213903743314</v>
      </c>
      <c r="N807" s="1">
        <v>111</v>
      </c>
      <c r="O807" s="1">
        <v>187</v>
      </c>
      <c r="P807" s="6">
        <v>0.5935828877005348</v>
      </c>
      <c r="Q807" s="1">
        <v>90</v>
      </c>
      <c r="R807" s="1">
        <v>187</v>
      </c>
      <c r="S807" s="6">
        <v>0.48128342245989303</v>
      </c>
      <c r="T807" s="1">
        <v>96</v>
      </c>
      <c r="U807" s="1">
        <v>183</v>
      </c>
      <c r="V807" s="6">
        <v>0.52459016393442626</v>
      </c>
      <c r="W807" s="1">
        <v>113</v>
      </c>
      <c r="X807" s="1">
        <v>186</v>
      </c>
      <c r="Y807" s="6">
        <v>0.60752688172043012</v>
      </c>
      <c r="Z807" s="1">
        <v>80</v>
      </c>
      <c r="AA807" s="1">
        <v>183</v>
      </c>
      <c r="AB807" s="6">
        <v>0.43715846994535518</v>
      </c>
      <c r="BD807" s="1">
        <v>312</v>
      </c>
      <c r="BE807" s="1">
        <v>554</v>
      </c>
      <c r="BF807" s="6">
        <v>0.56317689530685922</v>
      </c>
      <c r="BG807" s="1">
        <v>325</v>
      </c>
      <c r="BH807" s="1">
        <v>554</v>
      </c>
      <c r="BI807" s="6">
        <v>0.58664259927797835</v>
      </c>
      <c r="BJ807" s="1">
        <v>250</v>
      </c>
      <c r="BK807" s="1">
        <v>549</v>
      </c>
      <c r="BL807" s="6">
        <v>0.45537340619307831</v>
      </c>
    </row>
    <row r="808" spans="1:64" x14ac:dyDescent="0.2">
      <c r="A808" s="2" t="s">
        <v>282</v>
      </c>
      <c r="B808" s="2" t="s">
        <v>283</v>
      </c>
      <c r="C808" s="2" t="s">
        <v>2283</v>
      </c>
      <c r="D808" s="2" t="s">
        <v>2284</v>
      </c>
      <c r="E808" s="2" t="str">
        <f t="shared" si="36"/>
        <v>Bunker Hill Elementary School</v>
      </c>
      <c r="F808" s="2">
        <f>IFERROR(VLOOKUP(C808,'[1]2017'!$C$2:$N$1876,11,FALSE),"")</f>
        <v>187</v>
      </c>
      <c r="G808" s="2">
        <f>IFERROR(VLOOKUP(C808,'[1]2017'!$C$2:$N$1876,12,FALSE),"")</f>
        <v>597</v>
      </c>
      <c r="H808" s="2">
        <f t="shared" si="37"/>
        <v>0.31323283082077052</v>
      </c>
      <c r="I808" s="6">
        <v>0.77570093457943923</v>
      </c>
      <c r="J808" s="12">
        <f t="shared" si="38"/>
        <v>145</v>
      </c>
      <c r="K808" s="1">
        <v>74</v>
      </c>
      <c r="L808" s="1">
        <v>94</v>
      </c>
      <c r="M808" s="6">
        <v>0.78723404255319152</v>
      </c>
      <c r="N808" s="1">
        <v>78</v>
      </c>
      <c r="O808" s="1">
        <v>95</v>
      </c>
      <c r="P808" s="6">
        <v>0.82105263157894737</v>
      </c>
      <c r="Q808" s="1">
        <v>72</v>
      </c>
      <c r="R808" s="1">
        <v>94</v>
      </c>
      <c r="S808" s="6">
        <v>0.76595744680851063</v>
      </c>
      <c r="T808" s="1">
        <v>69</v>
      </c>
      <c r="U808" s="1">
        <v>83</v>
      </c>
      <c r="V808" s="6">
        <v>0.83132530120481929</v>
      </c>
      <c r="W808" s="1">
        <v>72</v>
      </c>
      <c r="X808" s="1">
        <v>85</v>
      </c>
      <c r="Y808" s="6">
        <v>0.84705882352941175</v>
      </c>
      <c r="Z808" s="1">
        <v>66</v>
      </c>
      <c r="AA808" s="1">
        <v>83</v>
      </c>
      <c r="AB808" s="6">
        <v>0.79518072289156627</v>
      </c>
      <c r="BD808" s="1">
        <v>240</v>
      </c>
      <c r="BE808" s="1">
        <v>284</v>
      </c>
      <c r="BF808" s="6">
        <v>0.84507042253521125</v>
      </c>
      <c r="BG808" s="1">
        <v>237</v>
      </c>
      <c r="BH808" s="1">
        <v>288</v>
      </c>
      <c r="BI808" s="6">
        <v>0.82291666666666663</v>
      </c>
      <c r="BJ808" s="1">
        <v>221</v>
      </c>
      <c r="BK808" s="1">
        <v>284</v>
      </c>
      <c r="BL808" s="6">
        <v>0.778169014084507</v>
      </c>
    </row>
    <row r="809" spans="1:64" hidden="1" x14ac:dyDescent="0.2">
      <c r="A809" s="2" t="s">
        <v>284</v>
      </c>
      <c r="B809" s="2" t="s">
        <v>285</v>
      </c>
      <c r="C809" s="2" t="s">
        <v>2285</v>
      </c>
      <c r="D809" s="2" t="s">
        <v>2286</v>
      </c>
      <c r="E809" s="2" t="str">
        <f t="shared" si="36"/>
        <v>zzzz</v>
      </c>
      <c r="F809" s="2">
        <f>IFERROR(VLOOKUP(C809,'[1]2017'!$C$2:$N$1876,11,FALSE),"")</f>
        <v>787</v>
      </c>
      <c r="G809" s="2">
        <f>IFERROR(VLOOKUP(C809,'[1]2017'!$C$2:$N$1876,12,FALSE),"")</f>
        <v>1157</v>
      </c>
      <c r="H809" s="2">
        <f t="shared" si="37"/>
        <v>0.68020743301642173</v>
      </c>
      <c r="J809" s="12">
        <f t="shared" si="38"/>
        <v>1215</v>
      </c>
      <c r="AL809" s="1">
        <v>304</v>
      </c>
      <c r="AM809" s="1">
        <v>537</v>
      </c>
      <c r="AN809" s="6">
        <v>0.56610800744878953</v>
      </c>
      <c r="AO809" s="1">
        <v>209</v>
      </c>
      <c r="AP809" s="1">
        <v>544</v>
      </c>
      <c r="AQ809" s="6">
        <v>0.38419117647058826</v>
      </c>
      <c r="AR809" s="1">
        <v>187</v>
      </c>
      <c r="AS809" s="1">
        <v>533</v>
      </c>
      <c r="AT809" s="6">
        <v>0.35084427767354598</v>
      </c>
      <c r="AU809" s="1">
        <v>249</v>
      </c>
      <c r="AV809" s="1">
        <v>565</v>
      </c>
      <c r="AW809" s="6">
        <v>0.44070796460176992</v>
      </c>
      <c r="AX809" s="1">
        <v>244</v>
      </c>
      <c r="AY809" s="1">
        <v>568</v>
      </c>
      <c r="AZ809" s="6">
        <v>0.42957746478873238</v>
      </c>
      <c r="BA809" s="1">
        <v>197</v>
      </c>
      <c r="BB809" s="1">
        <v>563</v>
      </c>
      <c r="BC809" s="6">
        <v>0.34991119005328597</v>
      </c>
      <c r="BD809" s="1">
        <v>553</v>
      </c>
      <c r="BE809" s="1">
        <v>1102</v>
      </c>
      <c r="BF809" s="6">
        <v>0.50181488203266789</v>
      </c>
      <c r="BG809" s="1">
        <v>453</v>
      </c>
      <c r="BH809" s="1">
        <v>1112</v>
      </c>
      <c r="BI809" s="6">
        <v>0.40737410071942448</v>
      </c>
      <c r="BJ809" s="1">
        <v>384</v>
      </c>
      <c r="BK809" s="1">
        <v>1096</v>
      </c>
      <c r="BL809" s="6">
        <v>0.35036496350364965</v>
      </c>
    </row>
    <row r="810" spans="1:64" x14ac:dyDescent="0.2">
      <c r="A810" s="2" t="s">
        <v>284</v>
      </c>
      <c r="B810" s="2" t="s">
        <v>285</v>
      </c>
      <c r="C810" s="2" t="s">
        <v>2287</v>
      </c>
      <c r="D810" s="2" t="s">
        <v>2288</v>
      </c>
      <c r="E810" s="2" t="str">
        <f t="shared" si="36"/>
        <v>Brook Park Elementary School</v>
      </c>
      <c r="F810" s="2">
        <f>IFERROR(VLOOKUP(C810,'[1]2017'!$C$2:$N$1876,11,FALSE),"")</f>
        <v>535</v>
      </c>
      <c r="G810" s="2">
        <f>IFERROR(VLOOKUP(C810,'[1]2017'!$C$2:$N$1876,12,FALSE),"")</f>
        <v>643</v>
      </c>
      <c r="H810" s="2">
        <f t="shared" si="37"/>
        <v>0.83203732503888028</v>
      </c>
      <c r="I810" s="6">
        <v>0.20370370370370369</v>
      </c>
      <c r="J810" s="12">
        <f t="shared" si="38"/>
        <v>1132</v>
      </c>
      <c r="K810" s="1">
        <v>29</v>
      </c>
      <c r="L810" s="1">
        <v>95</v>
      </c>
      <c r="M810" s="6">
        <v>0.30526315789473685</v>
      </c>
      <c r="N810" s="1">
        <v>28</v>
      </c>
      <c r="O810" s="1">
        <v>100</v>
      </c>
      <c r="P810" s="6">
        <v>0.28000000000000003</v>
      </c>
      <c r="Q810" s="1">
        <v>20</v>
      </c>
      <c r="R810" s="1">
        <v>95</v>
      </c>
      <c r="S810" s="6">
        <v>0.21052631578947367</v>
      </c>
      <c r="T810" s="1">
        <v>36</v>
      </c>
      <c r="U810" s="1">
        <v>105</v>
      </c>
      <c r="V810" s="6">
        <v>0.34285714285714286</v>
      </c>
      <c r="W810" s="1">
        <v>36</v>
      </c>
      <c r="X810" s="1">
        <v>105</v>
      </c>
      <c r="Y810" s="6">
        <v>0.34285714285714286</v>
      </c>
      <c r="Z810" s="1">
        <v>23</v>
      </c>
      <c r="AA810" s="1">
        <v>105</v>
      </c>
      <c r="AB810" s="6">
        <v>0.21904761904761905</v>
      </c>
      <c r="AC810" s="1">
        <v>34</v>
      </c>
      <c r="AD810" s="1">
        <v>105</v>
      </c>
      <c r="AE810" s="6">
        <v>0.32380952380952382</v>
      </c>
      <c r="AF810" s="1">
        <v>23</v>
      </c>
      <c r="AG810" s="1">
        <v>105</v>
      </c>
      <c r="AH810" s="6">
        <v>0.21904761904761905</v>
      </c>
      <c r="AI810" s="1">
        <v>21</v>
      </c>
      <c r="AJ810" s="1">
        <v>105</v>
      </c>
      <c r="AK810" s="6">
        <v>0.2</v>
      </c>
      <c r="BD810" s="1">
        <v>145</v>
      </c>
      <c r="BE810" s="1">
        <v>414</v>
      </c>
      <c r="BF810" s="6">
        <v>0.35024154589371981</v>
      </c>
      <c r="BG810" s="1">
        <v>113</v>
      </c>
      <c r="BH810" s="1">
        <v>422</v>
      </c>
      <c r="BI810" s="6">
        <v>0.26777251184834122</v>
      </c>
      <c r="BJ810" s="1">
        <v>86</v>
      </c>
      <c r="BK810" s="1">
        <v>413</v>
      </c>
      <c r="BL810" s="6">
        <v>0.20823244552058112</v>
      </c>
    </row>
    <row r="811" spans="1:64" x14ac:dyDescent="0.2">
      <c r="A811" s="2" t="s">
        <v>284</v>
      </c>
      <c r="B811" s="2" t="s">
        <v>285</v>
      </c>
      <c r="C811" s="2" t="s">
        <v>2289</v>
      </c>
      <c r="D811" s="2" t="s">
        <v>2290</v>
      </c>
      <c r="E811" s="2" t="str">
        <f t="shared" si="36"/>
        <v>Mary Evelyn Castle Elementary Sch</v>
      </c>
      <c r="F811" s="2">
        <f>IFERROR(VLOOKUP(C811,'[1]2017'!$C$2:$N$1876,11,FALSE),"")</f>
        <v>406</v>
      </c>
      <c r="G811" s="2">
        <f>IFERROR(VLOOKUP(C811,'[1]2017'!$C$2:$N$1876,12,FALSE),"")</f>
        <v>700</v>
      </c>
      <c r="H811" s="2">
        <f t="shared" si="37"/>
        <v>0.57999999999999996</v>
      </c>
      <c r="I811" s="6">
        <v>0.38095238095238093</v>
      </c>
      <c r="J811" s="12">
        <f t="shared" si="38"/>
        <v>930</v>
      </c>
      <c r="K811" s="1">
        <v>62</v>
      </c>
      <c r="L811" s="1">
        <v>115</v>
      </c>
      <c r="M811" s="6">
        <v>0.53913043478260869</v>
      </c>
      <c r="N811" s="1">
        <v>61</v>
      </c>
      <c r="O811" s="1">
        <v>116</v>
      </c>
      <c r="P811" s="6">
        <v>0.52586206896551724</v>
      </c>
      <c r="Q811" s="1">
        <v>47</v>
      </c>
      <c r="R811" s="1">
        <v>115</v>
      </c>
      <c r="S811" s="6">
        <v>0.40869565217391307</v>
      </c>
      <c r="T811" s="1">
        <v>76</v>
      </c>
      <c r="U811" s="1">
        <v>118</v>
      </c>
      <c r="V811" s="6">
        <v>0.64406779661016944</v>
      </c>
      <c r="W811" s="1">
        <v>74</v>
      </c>
      <c r="X811" s="1">
        <v>120</v>
      </c>
      <c r="Y811" s="6">
        <v>0.6166666666666667</v>
      </c>
      <c r="Z811" s="1">
        <v>67</v>
      </c>
      <c r="AA811" s="1">
        <v>117</v>
      </c>
      <c r="AB811" s="6">
        <v>0.57264957264957261</v>
      </c>
      <c r="AC811" s="1">
        <v>61</v>
      </c>
      <c r="AD811" s="1">
        <v>96</v>
      </c>
      <c r="AE811" s="6">
        <v>0.63541666666666663</v>
      </c>
      <c r="AF811" s="1">
        <v>64</v>
      </c>
      <c r="AG811" s="1">
        <v>98</v>
      </c>
      <c r="AH811" s="6">
        <v>0.65306122448979587</v>
      </c>
      <c r="AI811" s="1">
        <v>54</v>
      </c>
      <c r="AJ811" s="1">
        <v>96</v>
      </c>
      <c r="AK811" s="6">
        <v>0.5625</v>
      </c>
      <c r="BD811" s="1">
        <v>267</v>
      </c>
      <c r="BE811" s="1">
        <v>455</v>
      </c>
      <c r="BF811" s="6">
        <v>0.58681318681318684</v>
      </c>
      <c r="BG811" s="1">
        <v>254</v>
      </c>
      <c r="BH811" s="1">
        <v>462</v>
      </c>
      <c r="BI811" s="6">
        <v>0.54978354978354982</v>
      </c>
      <c r="BJ811" s="1">
        <v>216</v>
      </c>
      <c r="BK811" s="1">
        <v>454</v>
      </c>
      <c r="BL811" s="6">
        <v>0.47577092511013214</v>
      </c>
    </row>
    <row r="812" spans="1:64" x14ac:dyDescent="0.2">
      <c r="A812" s="2" t="s">
        <v>284</v>
      </c>
      <c r="B812" s="2" t="s">
        <v>285</v>
      </c>
      <c r="C812" s="2" t="s">
        <v>2291</v>
      </c>
      <c r="D812" s="2" t="s">
        <v>2292</v>
      </c>
      <c r="E812" s="2" t="str">
        <f t="shared" si="36"/>
        <v>Crestview Elementary School</v>
      </c>
      <c r="F812" s="2">
        <f>IFERROR(VLOOKUP(C812,'[1]2017'!$C$2:$N$1876,11,FALSE),"")</f>
        <v>379</v>
      </c>
      <c r="G812" s="2">
        <f>IFERROR(VLOOKUP(C812,'[1]2017'!$C$2:$N$1876,12,FALSE),"")</f>
        <v>541</v>
      </c>
      <c r="H812" s="2">
        <f t="shared" si="37"/>
        <v>0.70055452865064693</v>
      </c>
      <c r="I812" s="6">
        <v>0.33333333333333331</v>
      </c>
      <c r="J812" s="12">
        <f t="shared" si="38"/>
        <v>996</v>
      </c>
      <c r="K812" s="1">
        <v>47</v>
      </c>
      <c r="L812" s="1">
        <v>89</v>
      </c>
      <c r="M812" s="6">
        <v>0.5280898876404494</v>
      </c>
      <c r="N812" s="1">
        <v>30</v>
      </c>
      <c r="O812" s="1">
        <v>90</v>
      </c>
      <c r="P812" s="6">
        <v>0.33333333333333331</v>
      </c>
      <c r="Q812" s="1">
        <v>27</v>
      </c>
      <c r="R812" s="1">
        <v>88</v>
      </c>
      <c r="S812" s="6">
        <v>0.30681818181818182</v>
      </c>
      <c r="T812" s="1">
        <v>47</v>
      </c>
      <c r="U812" s="1">
        <v>90</v>
      </c>
      <c r="V812" s="6">
        <v>0.52222222222222225</v>
      </c>
      <c r="W812" s="1">
        <v>39</v>
      </c>
      <c r="X812" s="1">
        <v>91</v>
      </c>
      <c r="Y812" s="6">
        <v>0.42857142857142855</v>
      </c>
      <c r="Z812" s="1">
        <v>33</v>
      </c>
      <c r="AA812" s="1">
        <v>89</v>
      </c>
      <c r="AB812" s="6">
        <v>0.3707865168539326</v>
      </c>
      <c r="AC812" s="1">
        <v>47</v>
      </c>
      <c r="AD812" s="1">
        <v>74</v>
      </c>
      <c r="AE812" s="6">
        <v>0.63513513513513509</v>
      </c>
      <c r="AF812" s="1">
        <v>36</v>
      </c>
      <c r="AG812" s="1">
        <v>76</v>
      </c>
      <c r="AH812" s="6">
        <v>0.47368421052631576</v>
      </c>
      <c r="AI812" s="1">
        <v>34</v>
      </c>
      <c r="AJ812" s="1">
        <v>74</v>
      </c>
      <c r="AK812" s="6">
        <v>0.45945945945945948</v>
      </c>
      <c r="BD812" s="1">
        <v>185</v>
      </c>
      <c r="BE812" s="1">
        <v>338</v>
      </c>
      <c r="BF812" s="6">
        <v>0.5473372781065089</v>
      </c>
      <c r="BG812" s="1">
        <v>136</v>
      </c>
      <c r="BH812" s="1">
        <v>342</v>
      </c>
      <c r="BI812" s="6">
        <v>0.39766081871345027</v>
      </c>
      <c r="BJ812" s="1">
        <v>122</v>
      </c>
      <c r="BK812" s="1">
        <v>335</v>
      </c>
      <c r="BL812" s="6">
        <v>0.36417910447761193</v>
      </c>
    </row>
    <row r="813" spans="1:64" x14ac:dyDescent="0.2">
      <c r="A813" s="2" t="s">
        <v>284</v>
      </c>
      <c r="B813" s="2" t="s">
        <v>285</v>
      </c>
      <c r="C813" s="2" t="s">
        <v>2293</v>
      </c>
      <c r="D813" s="2" t="s">
        <v>2294</v>
      </c>
      <c r="E813" s="2" t="str">
        <f t="shared" si="36"/>
        <v>Amy Beverland Elementary</v>
      </c>
      <c r="F813" s="2">
        <f>IFERROR(VLOOKUP(C813,'[1]2017'!$C$2:$N$1876,11,FALSE),"")</f>
        <v>203</v>
      </c>
      <c r="G813" s="2">
        <f>IFERROR(VLOOKUP(C813,'[1]2017'!$C$2:$N$1876,12,FALSE),"")</f>
        <v>814</v>
      </c>
      <c r="H813" s="2">
        <f t="shared" si="37"/>
        <v>0.24938574938574939</v>
      </c>
      <c r="I813" s="6">
        <v>0.71232876712328763</v>
      </c>
      <c r="J813" s="12">
        <f t="shared" si="38"/>
        <v>233</v>
      </c>
      <c r="K813" s="1">
        <v>96</v>
      </c>
      <c r="L813" s="1">
        <v>121</v>
      </c>
      <c r="M813" s="6">
        <v>0.79338842975206614</v>
      </c>
      <c r="N813" s="1">
        <v>86</v>
      </c>
      <c r="O813" s="1">
        <v>121</v>
      </c>
      <c r="P813" s="6">
        <v>0.71074380165289253</v>
      </c>
      <c r="Q813" s="1">
        <v>83</v>
      </c>
      <c r="R813" s="1">
        <v>121</v>
      </c>
      <c r="S813" s="6">
        <v>0.68595041322314054</v>
      </c>
      <c r="T813" s="1">
        <v>110</v>
      </c>
      <c r="U813" s="1">
        <v>140</v>
      </c>
      <c r="V813" s="6">
        <v>0.7857142857142857</v>
      </c>
      <c r="W813" s="1">
        <v>115</v>
      </c>
      <c r="X813" s="1">
        <v>140</v>
      </c>
      <c r="Y813" s="6">
        <v>0.8214285714285714</v>
      </c>
      <c r="Z813" s="1">
        <v>103</v>
      </c>
      <c r="AA813" s="1">
        <v>140</v>
      </c>
      <c r="AB813" s="6">
        <v>0.73571428571428577</v>
      </c>
      <c r="AC813" s="1">
        <v>101</v>
      </c>
      <c r="AD813" s="1">
        <v>123</v>
      </c>
      <c r="AE813" s="6">
        <v>0.82113821138211385</v>
      </c>
      <c r="AF813" s="1">
        <v>93</v>
      </c>
      <c r="AG813" s="1">
        <v>122</v>
      </c>
      <c r="AH813" s="6">
        <v>0.76229508196721307</v>
      </c>
      <c r="AI813" s="1">
        <v>88</v>
      </c>
      <c r="AJ813" s="1">
        <v>122</v>
      </c>
      <c r="AK813" s="6">
        <v>0.72131147540983609</v>
      </c>
      <c r="BD813" s="1">
        <v>426</v>
      </c>
      <c r="BE813" s="1">
        <v>530</v>
      </c>
      <c r="BF813" s="6">
        <v>0.80377358490566042</v>
      </c>
      <c r="BG813" s="1">
        <v>406</v>
      </c>
      <c r="BH813" s="1">
        <v>529</v>
      </c>
      <c r="BI813" s="6">
        <v>0.76748582230623819</v>
      </c>
      <c r="BJ813" s="1">
        <v>378</v>
      </c>
      <c r="BK813" s="1">
        <v>529</v>
      </c>
      <c r="BL813" s="6">
        <v>0.71455576559546319</v>
      </c>
    </row>
    <row r="814" spans="1:64" x14ac:dyDescent="0.2">
      <c r="A814" s="2" t="s">
        <v>284</v>
      </c>
      <c r="B814" s="2" t="s">
        <v>285</v>
      </c>
      <c r="C814" s="2" t="s">
        <v>2295</v>
      </c>
      <c r="D814" s="2" t="s">
        <v>824</v>
      </c>
      <c r="E814" s="2" t="str">
        <f t="shared" si="36"/>
        <v>Harrison Hill Elementary School</v>
      </c>
      <c r="F814" s="2">
        <f>IFERROR(VLOOKUP(C814,'[1]2017'!$C$2:$N$1876,11,FALSE),"")</f>
        <v>656</v>
      </c>
      <c r="G814" s="2">
        <f>IFERROR(VLOOKUP(C814,'[1]2017'!$C$2:$N$1876,12,FALSE),"")</f>
        <v>745</v>
      </c>
      <c r="H814" s="2">
        <f t="shared" si="37"/>
        <v>0.88053691275167789</v>
      </c>
      <c r="I814" s="6">
        <v>0.23770491803278687</v>
      </c>
      <c r="J814" s="12">
        <f t="shared" si="38"/>
        <v>1107</v>
      </c>
      <c r="K814" s="1">
        <v>29</v>
      </c>
      <c r="L814" s="1">
        <v>129</v>
      </c>
      <c r="M814" s="6">
        <v>0.22480620155038761</v>
      </c>
      <c r="N814" s="1">
        <v>27</v>
      </c>
      <c r="O814" s="1">
        <v>131</v>
      </c>
      <c r="P814" s="6">
        <v>0.20610687022900764</v>
      </c>
      <c r="Q814" s="1">
        <v>17</v>
      </c>
      <c r="R814" s="1">
        <v>129</v>
      </c>
      <c r="S814" s="6">
        <v>0.13178294573643412</v>
      </c>
      <c r="T814" s="1">
        <v>38</v>
      </c>
      <c r="U814" s="1">
        <v>126</v>
      </c>
      <c r="V814" s="6">
        <v>0.30158730158730157</v>
      </c>
      <c r="W814" s="1">
        <v>52</v>
      </c>
      <c r="X814" s="1">
        <v>129</v>
      </c>
      <c r="Y814" s="6">
        <v>0.40310077519379844</v>
      </c>
      <c r="Z814" s="1">
        <v>33</v>
      </c>
      <c r="AA814" s="1">
        <v>126</v>
      </c>
      <c r="AB814" s="6">
        <v>0.26190476190476192</v>
      </c>
      <c r="AC814" s="1">
        <v>59</v>
      </c>
      <c r="AD814" s="1">
        <v>135</v>
      </c>
      <c r="AE814" s="6">
        <v>0.43703703703703706</v>
      </c>
      <c r="AF814" s="1">
        <v>50</v>
      </c>
      <c r="AG814" s="1">
        <v>135</v>
      </c>
      <c r="AH814" s="6">
        <v>0.37037037037037035</v>
      </c>
      <c r="AI814" s="1">
        <v>40</v>
      </c>
      <c r="AJ814" s="1">
        <v>134</v>
      </c>
      <c r="AK814" s="6">
        <v>0.29850746268656714</v>
      </c>
      <c r="BD814" s="1">
        <v>182</v>
      </c>
      <c r="BE814" s="1">
        <v>514</v>
      </c>
      <c r="BF814" s="6">
        <v>0.35408560311284049</v>
      </c>
      <c r="BG814" s="1">
        <v>166</v>
      </c>
      <c r="BH814" s="1">
        <v>523</v>
      </c>
      <c r="BI814" s="6">
        <v>0.31739961759082219</v>
      </c>
      <c r="BJ814" s="1">
        <v>119</v>
      </c>
      <c r="BK814" s="1">
        <v>511</v>
      </c>
      <c r="BL814" s="6">
        <v>0.23287671232876711</v>
      </c>
    </row>
    <row r="815" spans="1:64" hidden="1" x14ac:dyDescent="0.2">
      <c r="A815" s="2" t="s">
        <v>284</v>
      </c>
      <c r="B815" s="2" t="s">
        <v>285</v>
      </c>
      <c r="C815" s="2" t="s">
        <v>2296</v>
      </c>
      <c r="D815" s="2" t="s">
        <v>2297</v>
      </c>
      <c r="E815" s="2" t="str">
        <f t="shared" si="36"/>
        <v>zzzz</v>
      </c>
      <c r="F815" s="2">
        <f>IFERROR(VLOOKUP(C815,'[1]2017'!$C$2:$N$1876,11,FALSE),"")</f>
        <v>755</v>
      </c>
      <c r="G815" s="2">
        <f>IFERROR(VLOOKUP(C815,'[1]2017'!$C$2:$N$1876,12,FALSE),"")</f>
        <v>1238</v>
      </c>
      <c r="H815" s="2">
        <f t="shared" si="37"/>
        <v>0.60985460420032311</v>
      </c>
      <c r="J815" s="12">
        <f t="shared" si="38"/>
        <v>1215</v>
      </c>
      <c r="AL815" s="1">
        <v>339</v>
      </c>
      <c r="AM815" s="1">
        <v>610</v>
      </c>
      <c r="AN815" s="6">
        <v>0.55573770491803276</v>
      </c>
      <c r="AO815" s="1">
        <v>217</v>
      </c>
      <c r="AP815" s="1">
        <v>610</v>
      </c>
      <c r="AQ815" s="6">
        <v>0.3557377049180328</v>
      </c>
      <c r="AR815" s="1">
        <v>205</v>
      </c>
      <c r="AS815" s="1">
        <v>608</v>
      </c>
      <c r="AT815" s="6">
        <v>0.33717105263157893</v>
      </c>
      <c r="AU815" s="1">
        <v>334</v>
      </c>
      <c r="AV815" s="1">
        <v>578</v>
      </c>
      <c r="AW815" s="6">
        <v>0.57785467128027679</v>
      </c>
      <c r="AX815" s="1">
        <v>203</v>
      </c>
      <c r="AY815" s="1">
        <v>580</v>
      </c>
      <c r="AZ815" s="6">
        <v>0.35</v>
      </c>
      <c r="BA815" s="1">
        <v>194</v>
      </c>
      <c r="BB815" s="1">
        <v>577</v>
      </c>
      <c r="BC815" s="6">
        <v>0.33622183708838821</v>
      </c>
      <c r="BD815" s="1">
        <v>673</v>
      </c>
      <c r="BE815" s="1">
        <v>1188</v>
      </c>
      <c r="BF815" s="6">
        <v>0.5664983164983165</v>
      </c>
      <c r="BG815" s="1">
        <v>420</v>
      </c>
      <c r="BH815" s="1">
        <v>1190</v>
      </c>
      <c r="BI815" s="6">
        <v>0.35294117647058826</v>
      </c>
      <c r="BJ815" s="1">
        <v>399</v>
      </c>
      <c r="BK815" s="1">
        <v>1185</v>
      </c>
      <c r="BL815" s="6">
        <v>0.33670886075949369</v>
      </c>
    </row>
    <row r="816" spans="1:64" x14ac:dyDescent="0.2">
      <c r="A816" s="2" t="s">
        <v>284</v>
      </c>
      <c r="B816" s="2" t="s">
        <v>285</v>
      </c>
      <c r="C816" s="2" t="s">
        <v>2298</v>
      </c>
      <c r="D816" s="2" t="s">
        <v>2299</v>
      </c>
      <c r="E816" s="2" t="str">
        <f t="shared" si="36"/>
        <v>Indian Creek Elementary School</v>
      </c>
      <c r="F816" s="2">
        <f>IFERROR(VLOOKUP(C816,'[1]2017'!$C$2:$N$1876,11,FALSE),"")</f>
        <v>553</v>
      </c>
      <c r="G816" s="2">
        <f>IFERROR(VLOOKUP(C816,'[1]2017'!$C$2:$N$1876,12,FALSE),"")</f>
        <v>690</v>
      </c>
      <c r="H816" s="2">
        <f t="shared" si="37"/>
        <v>0.8014492753623188</v>
      </c>
      <c r="I816" s="6">
        <v>0.27966101694915252</v>
      </c>
      <c r="J816" s="12">
        <f t="shared" si="38"/>
        <v>1069</v>
      </c>
      <c r="K816" s="1">
        <v>45</v>
      </c>
      <c r="L816" s="1">
        <v>105</v>
      </c>
      <c r="M816" s="6">
        <v>0.42857142857142855</v>
      </c>
      <c r="N816" s="1">
        <v>45</v>
      </c>
      <c r="O816" s="1">
        <v>109</v>
      </c>
      <c r="P816" s="6">
        <v>0.41284403669724773</v>
      </c>
      <c r="Q816" s="1">
        <v>35</v>
      </c>
      <c r="R816" s="1">
        <v>105</v>
      </c>
      <c r="S816" s="6">
        <v>0.33333333333333331</v>
      </c>
      <c r="T816" s="1">
        <v>54</v>
      </c>
      <c r="U816" s="1">
        <v>118</v>
      </c>
      <c r="V816" s="6">
        <v>0.4576271186440678</v>
      </c>
      <c r="W816" s="1">
        <v>61</v>
      </c>
      <c r="X816" s="1">
        <v>120</v>
      </c>
      <c r="Y816" s="6">
        <v>0.5083333333333333</v>
      </c>
      <c r="Z816" s="1">
        <v>46</v>
      </c>
      <c r="AA816" s="1">
        <v>118</v>
      </c>
      <c r="AB816" s="6">
        <v>0.38983050847457629</v>
      </c>
      <c r="AC816" s="1">
        <v>61</v>
      </c>
      <c r="AD816" s="1">
        <v>107</v>
      </c>
      <c r="AE816" s="6">
        <v>0.57009345794392519</v>
      </c>
      <c r="AF816" s="1">
        <v>47</v>
      </c>
      <c r="AG816" s="1">
        <v>108</v>
      </c>
      <c r="AH816" s="6">
        <v>0.43518518518518517</v>
      </c>
      <c r="AI816" s="1">
        <v>41</v>
      </c>
      <c r="AJ816" s="1">
        <v>107</v>
      </c>
      <c r="AK816" s="6">
        <v>0.38317757009345793</v>
      </c>
      <c r="BD816" s="1">
        <v>219</v>
      </c>
      <c r="BE816" s="1">
        <v>448</v>
      </c>
      <c r="BF816" s="6">
        <v>0.4888392857142857</v>
      </c>
      <c r="BG816" s="1">
        <v>192</v>
      </c>
      <c r="BH816" s="1">
        <v>459</v>
      </c>
      <c r="BI816" s="6">
        <v>0.41830065359477125</v>
      </c>
      <c r="BJ816" s="1">
        <v>155</v>
      </c>
      <c r="BK816" s="1">
        <v>448</v>
      </c>
      <c r="BL816" s="6">
        <v>0.34598214285714285</v>
      </c>
    </row>
    <row r="817" spans="1:64" x14ac:dyDescent="0.2">
      <c r="A817" s="2" t="s">
        <v>284</v>
      </c>
      <c r="B817" s="2" t="s">
        <v>285</v>
      </c>
      <c r="C817" s="2" t="s">
        <v>2300</v>
      </c>
      <c r="D817" s="2" t="s">
        <v>2301</v>
      </c>
      <c r="E817" s="2" t="str">
        <f t="shared" si="36"/>
        <v>Forest Glen Elementary School</v>
      </c>
      <c r="F817" s="2">
        <f>IFERROR(VLOOKUP(C817,'[1]2017'!$C$2:$N$1876,11,FALSE),"")</f>
        <v>326</v>
      </c>
      <c r="G817" s="2">
        <f>IFERROR(VLOOKUP(C817,'[1]2017'!$C$2:$N$1876,12,FALSE),"")</f>
        <v>698</v>
      </c>
      <c r="H817" s="2">
        <f t="shared" si="37"/>
        <v>0.46704871060171921</v>
      </c>
      <c r="I817" s="6">
        <v>0.63636363636363635</v>
      </c>
      <c r="J817" s="12">
        <f t="shared" si="38"/>
        <v>393</v>
      </c>
      <c r="K817" s="1">
        <v>71</v>
      </c>
      <c r="L817" s="1">
        <v>95</v>
      </c>
      <c r="M817" s="6">
        <v>0.74736842105263157</v>
      </c>
      <c r="N817" s="1">
        <v>69</v>
      </c>
      <c r="O817" s="1">
        <v>95</v>
      </c>
      <c r="P817" s="6">
        <v>0.72631578947368425</v>
      </c>
      <c r="Q817" s="1">
        <v>59</v>
      </c>
      <c r="R817" s="1">
        <v>95</v>
      </c>
      <c r="S817" s="6">
        <v>0.62105263157894741</v>
      </c>
      <c r="T817" s="1">
        <v>59</v>
      </c>
      <c r="U817" s="1">
        <v>86</v>
      </c>
      <c r="V817" s="6">
        <v>0.68604651162790697</v>
      </c>
      <c r="W817" s="1">
        <v>61</v>
      </c>
      <c r="X817" s="1">
        <v>86</v>
      </c>
      <c r="Y817" s="6">
        <v>0.70930232558139539</v>
      </c>
      <c r="Z817" s="1">
        <v>55</v>
      </c>
      <c r="AA817" s="1">
        <v>86</v>
      </c>
      <c r="AB817" s="6">
        <v>0.63953488372093026</v>
      </c>
      <c r="AC817" s="1">
        <v>60</v>
      </c>
      <c r="AD817" s="1">
        <v>76</v>
      </c>
      <c r="AE817" s="6">
        <v>0.78947368421052633</v>
      </c>
      <c r="AF817" s="1">
        <v>62</v>
      </c>
      <c r="AG817" s="1">
        <v>76</v>
      </c>
      <c r="AH817" s="6">
        <v>0.81578947368421051</v>
      </c>
      <c r="AI817" s="1">
        <v>57</v>
      </c>
      <c r="AJ817" s="1">
        <v>76</v>
      </c>
      <c r="AK817" s="6">
        <v>0.75</v>
      </c>
      <c r="BD817" s="1">
        <v>264</v>
      </c>
      <c r="BE817" s="1">
        <v>357</v>
      </c>
      <c r="BF817" s="6">
        <v>0.73949579831932777</v>
      </c>
      <c r="BG817" s="1">
        <v>261</v>
      </c>
      <c r="BH817" s="1">
        <v>357</v>
      </c>
      <c r="BI817" s="6">
        <v>0.73109243697478987</v>
      </c>
      <c r="BJ817" s="1">
        <v>234</v>
      </c>
      <c r="BK817" s="1">
        <v>356</v>
      </c>
      <c r="BL817" s="6">
        <v>0.65730337078651691</v>
      </c>
    </row>
    <row r="818" spans="1:64" x14ac:dyDescent="0.2">
      <c r="A818" s="2" t="s">
        <v>284</v>
      </c>
      <c r="B818" s="2" t="s">
        <v>285</v>
      </c>
      <c r="C818" s="2" t="s">
        <v>2302</v>
      </c>
      <c r="D818" s="2" t="s">
        <v>2303</v>
      </c>
      <c r="E818" s="2" t="str">
        <f t="shared" si="36"/>
        <v>Winding Ridge Elementary School</v>
      </c>
      <c r="F818" s="2">
        <f>IFERROR(VLOOKUP(C818,'[1]2017'!$C$2:$N$1876,11,FALSE),"")</f>
        <v>572</v>
      </c>
      <c r="G818" s="2">
        <f>IFERROR(VLOOKUP(C818,'[1]2017'!$C$2:$N$1876,12,FALSE),"")</f>
        <v>675</v>
      </c>
      <c r="H818" s="2">
        <f t="shared" si="37"/>
        <v>0.84740740740740739</v>
      </c>
      <c r="I818" s="6">
        <v>0.20909090909090908</v>
      </c>
      <c r="J818" s="12">
        <f t="shared" si="38"/>
        <v>1129</v>
      </c>
      <c r="K818" s="1">
        <v>51</v>
      </c>
      <c r="L818" s="1">
        <v>121</v>
      </c>
      <c r="M818" s="6">
        <v>0.42148760330578511</v>
      </c>
      <c r="N818" s="1">
        <v>43</v>
      </c>
      <c r="O818" s="1">
        <v>121</v>
      </c>
      <c r="P818" s="6">
        <v>0.35537190082644626</v>
      </c>
      <c r="Q818" s="1">
        <v>33</v>
      </c>
      <c r="R818" s="1">
        <v>121</v>
      </c>
      <c r="S818" s="6">
        <v>0.27272727272727271</v>
      </c>
      <c r="T818" s="1">
        <v>44</v>
      </c>
      <c r="U818" s="1">
        <v>119</v>
      </c>
      <c r="V818" s="6">
        <v>0.36974789915966388</v>
      </c>
      <c r="W818" s="1">
        <v>46</v>
      </c>
      <c r="X818" s="1">
        <v>120</v>
      </c>
      <c r="Y818" s="6">
        <v>0.38333333333333336</v>
      </c>
      <c r="Z818" s="1">
        <v>31</v>
      </c>
      <c r="AA818" s="1">
        <v>119</v>
      </c>
      <c r="AB818" s="6">
        <v>0.26050420168067229</v>
      </c>
      <c r="AC818" s="1">
        <v>51</v>
      </c>
      <c r="AD818" s="1">
        <v>113</v>
      </c>
      <c r="AE818" s="6">
        <v>0.45132743362831856</v>
      </c>
      <c r="AF818" s="1">
        <v>51</v>
      </c>
      <c r="AG818" s="1">
        <v>113</v>
      </c>
      <c r="AH818" s="6">
        <v>0.45132743362831856</v>
      </c>
      <c r="AI818" s="1">
        <v>37</v>
      </c>
      <c r="AJ818" s="1">
        <v>113</v>
      </c>
      <c r="AK818" s="6">
        <v>0.32743362831858408</v>
      </c>
      <c r="BD818" s="1">
        <v>198</v>
      </c>
      <c r="BE818" s="1">
        <v>463</v>
      </c>
      <c r="BF818" s="6">
        <v>0.42764578833693306</v>
      </c>
      <c r="BG818" s="1">
        <v>169</v>
      </c>
      <c r="BH818" s="1">
        <v>465</v>
      </c>
      <c r="BI818" s="6">
        <v>0.36344086021505378</v>
      </c>
      <c r="BJ818" s="1">
        <v>124</v>
      </c>
      <c r="BK818" s="1">
        <v>463</v>
      </c>
      <c r="BL818" s="6">
        <v>0.2678185745140389</v>
      </c>
    </row>
    <row r="819" spans="1:64" x14ac:dyDescent="0.2">
      <c r="A819" s="2" t="s">
        <v>284</v>
      </c>
      <c r="B819" s="2" t="s">
        <v>285</v>
      </c>
      <c r="C819" s="2" t="s">
        <v>2304</v>
      </c>
      <c r="D819" s="2" t="s">
        <v>2305</v>
      </c>
      <c r="E819" s="2" t="str">
        <f t="shared" si="36"/>
        <v>Oaklandon Elementary School</v>
      </c>
      <c r="F819" s="2">
        <f>IFERROR(VLOOKUP(C819,'[1]2017'!$C$2:$N$1876,11,FALSE),"")</f>
        <v>365</v>
      </c>
      <c r="G819" s="2">
        <f>IFERROR(VLOOKUP(C819,'[1]2017'!$C$2:$N$1876,12,FALSE),"")</f>
        <v>603</v>
      </c>
      <c r="H819" s="2">
        <f t="shared" si="37"/>
        <v>0.6053067993366501</v>
      </c>
      <c r="I819" s="6">
        <v>0.47422680412371132</v>
      </c>
      <c r="J819" s="12">
        <f t="shared" si="38"/>
        <v>766</v>
      </c>
      <c r="K819" s="1">
        <v>52</v>
      </c>
      <c r="L819" s="1">
        <v>97</v>
      </c>
      <c r="M819" s="6">
        <v>0.53608247422680411</v>
      </c>
      <c r="N819" s="1">
        <v>44</v>
      </c>
      <c r="O819" s="1">
        <v>99</v>
      </c>
      <c r="P819" s="6">
        <v>0.44444444444444442</v>
      </c>
      <c r="Q819" s="1">
        <v>38</v>
      </c>
      <c r="R819" s="1">
        <v>97</v>
      </c>
      <c r="S819" s="6">
        <v>0.39175257731958762</v>
      </c>
      <c r="T819" s="1">
        <v>52</v>
      </c>
      <c r="U819" s="1">
        <v>115</v>
      </c>
      <c r="V819" s="6">
        <v>0.45217391304347826</v>
      </c>
      <c r="W819" s="1">
        <v>58</v>
      </c>
      <c r="X819" s="1">
        <v>117</v>
      </c>
      <c r="Y819" s="6">
        <v>0.49572649572649574</v>
      </c>
      <c r="Z819" s="1">
        <v>40</v>
      </c>
      <c r="AA819" s="1">
        <v>115</v>
      </c>
      <c r="AB819" s="6">
        <v>0.34782608695652173</v>
      </c>
      <c r="AC819" s="1">
        <v>64</v>
      </c>
      <c r="AD819" s="1">
        <v>124</v>
      </c>
      <c r="AE819" s="6">
        <v>0.5161290322580645</v>
      </c>
      <c r="AF819" s="1">
        <v>52</v>
      </c>
      <c r="AG819" s="1">
        <v>126</v>
      </c>
      <c r="AH819" s="6">
        <v>0.41269841269841268</v>
      </c>
      <c r="AI819" s="1">
        <v>45</v>
      </c>
      <c r="AJ819" s="1">
        <v>123</v>
      </c>
      <c r="AK819" s="6">
        <v>0.36585365853658536</v>
      </c>
      <c r="BD819" s="1">
        <v>222</v>
      </c>
      <c r="BE819" s="1">
        <v>433</v>
      </c>
      <c r="BF819" s="6">
        <v>0.51270207852193994</v>
      </c>
      <c r="BG819" s="1">
        <v>206</v>
      </c>
      <c r="BH819" s="1">
        <v>443</v>
      </c>
      <c r="BI819" s="6">
        <v>0.4650112866817156</v>
      </c>
      <c r="BJ819" s="1">
        <v>169</v>
      </c>
      <c r="BK819" s="1">
        <v>432</v>
      </c>
      <c r="BL819" s="6">
        <v>0.39120370370370372</v>
      </c>
    </row>
    <row r="820" spans="1:64" x14ac:dyDescent="0.2">
      <c r="A820" s="2" t="s">
        <v>284</v>
      </c>
      <c r="B820" s="2" t="s">
        <v>285</v>
      </c>
      <c r="C820" s="2" t="s">
        <v>2306</v>
      </c>
      <c r="D820" s="2" t="s">
        <v>2307</v>
      </c>
      <c r="E820" s="2" t="str">
        <f t="shared" si="36"/>
        <v>Skiles Test Elementary School</v>
      </c>
      <c r="F820" s="2">
        <f>IFERROR(VLOOKUP(C820,'[1]2017'!$C$2:$N$1876,11,FALSE),"")</f>
        <v>405</v>
      </c>
      <c r="G820" s="2">
        <f>IFERROR(VLOOKUP(C820,'[1]2017'!$C$2:$N$1876,12,FALSE),"")</f>
        <v>536</v>
      </c>
      <c r="H820" s="2">
        <f t="shared" si="37"/>
        <v>0.75559701492537312</v>
      </c>
      <c r="I820" s="6">
        <v>0.2</v>
      </c>
      <c r="J820" s="12">
        <f t="shared" si="38"/>
        <v>1134</v>
      </c>
      <c r="K820" s="1">
        <v>38</v>
      </c>
      <c r="L820" s="1">
        <v>82</v>
      </c>
      <c r="M820" s="6">
        <v>0.46341463414634149</v>
      </c>
      <c r="N820" s="1">
        <v>45</v>
      </c>
      <c r="O820" s="1">
        <v>83</v>
      </c>
      <c r="P820" s="6">
        <v>0.54216867469879515</v>
      </c>
      <c r="Q820" s="1">
        <v>33</v>
      </c>
      <c r="R820" s="1">
        <v>82</v>
      </c>
      <c r="S820" s="6">
        <v>0.40243902439024393</v>
      </c>
      <c r="T820" s="1">
        <v>36</v>
      </c>
      <c r="U820" s="1">
        <v>89</v>
      </c>
      <c r="V820" s="6">
        <v>0.4044943820224719</v>
      </c>
      <c r="W820" s="1">
        <v>42</v>
      </c>
      <c r="X820" s="1">
        <v>89</v>
      </c>
      <c r="Y820" s="6">
        <v>0.47191011235955055</v>
      </c>
      <c r="Z820" s="1">
        <v>30</v>
      </c>
      <c r="AA820" s="1">
        <v>89</v>
      </c>
      <c r="AB820" s="6">
        <v>0.33707865168539325</v>
      </c>
      <c r="AC820" s="1">
        <v>37</v>
      </c>
      <c r="AD820" s="1">
        <v>85</v>
      </c>
      <c r="AE820" s="6">
        <v>0.43529411764705883</v>
      </c>
      <c r="AF820" s="1">
        <v>32</v>
      </c>
      <c r="AG820" s="1">
        <v>86</v>
      </c>
      <c r="AH820" s="6">
        <v>0.37209302325581395</v>
      </c>
      <c r="AI820" s="1">
        <v>26</v>
      </c>
      <c r="AJ820" s="1">
        <v>85</v>
      </c>
      <c r="AK820" s="6">
        <v>0.30588235294117649</v>
      </c>
      <c r="BD820" s="1">
        <v>151</v>
      </c>
      <c r="BE820" s="1">
        <v>358</v>
      </c>
      <c r="BF820" s="6">
        <v>0.42178770949720673</v>
      </c>
      <c r="BG820" s="1">
        <v>147</v>
      </c>
      <c r="BH820" s="1">
        <v>359</v>
      </c>
      <c r="BI820" s="6">
        <v>0.40947075208913647</v>
      </c>
      <c r="BJ820" s="1">
        <v>109</v>
      </c>
      <c r="BK820" s="1">
        <v>356</v>
      </c>
      <c r="BL820" s="6">
        <v>0.3061797752808989</v>
      </c>
    </row>
    <row r="821" spans="1:64" x14ac:dyDescent="0.2">
      <c r="A821" s="2" t="s">
        <v>284</v>
      </c>
      <c r="B821" s="2" t="s">
        <v>285</v>
      </c>
      <c r="C821" s="2" t="s">
        <v>2308</v>
      </c>
      <c r="D821" s="2" t="s">
        <v>1693</v>
      </c>
      <c r="E821" s="2" t="str">
        <f t="shared" si="36"/>
        <v>Sunnyside Elementary School</v>
      </c>
      <c r="F821" s="2">
        <f>IFERROR(VLOOKUP(C821,'[1]2017'!$C$2:$N$1876,11,FALSE),"")</f>
        <v>605</v>
      </c>
      <c r="G821" s="2">
        <f>IFERROR(VLOOKUP(C821,'[1]2017'!$C$2:$N$1876,12,FALSE),"")</f>
        <v>732</v>
      </c>
      <c r="H821" s="2">
        <f t="shared" si="37"/>
        <v>0.82650273224043713</v>
      </c>
      <c r="I821" s="6">
        <v>0.20689655172413793</v>
      </c>
      <c r="J821" s="12">
        <f t="shared" si="38"/>
        <v>1130</v>
      </c>
      <c r="K821" s="1">
        <v>46</v>
      </c>
      <c r="L821" s="1">
        <v>116</v>
      </c>
      <c r="M821" s="6">
        <v>0.39655172413793105</v>
      </c>
      <c r="N821" s="1">
        <v>48</v>
      </c>
      <c r="O821" s="1">
        <v>120</v>
      </c>
      <c r="P821" s="6">
        <v>0.4</v>
      </c>
      <c r="Q821" s="1">
        <v>31</v>
      </c>
      <c r="R821" s="1">
        <v>116</v>
      </c>
      <c r="S821" s="6">
        <v>0.26724137931034481</v>
      </c>
      <c r="T821" s="1">
        <v>71</v>
      </c>
      <c r="U821" s="1">
        <v>144</v>
      </c>
      <c r="V821" s="6">
        <v>0.49305555555555558</v>
      </c>
      <c r="W821" s="1">
        <v>105</v>
      </c>
      <c r="X821" s="1">
        <v>147</v>
      </c>
      <c r="Y821" s="6">
        <v>0.7142857142857143</v>
      </c>
      <c r="Z821" s="1">
        <v>68</v>
      </c>
      <c r="AA821" s="1">
        <v>144</v>
      </c>
      <c r="AB821" s="6">
        <v>0.47222222222222221</v>
      </c>
      <c r="AC821" s="1">
        <v>66</v>
      </c>
      <c r="AD821" s="1">
        <v>136</v>
      </c>
      <c r="AE821" s="6">
        <v>0.48529411764705882</v>
      </c>
      <c r="AF821" s="1">
        <v>45</v>
      </c>
      <c r="AG821" s="1">
        <v>138</v>
      </c>
      <c r="AH821" s="6">
        <v>0.32608695652173914</v>
      </c>
      <c r="AI821" s="1">
        <v>38</v>
      </c>
      <c r="AJ821" s="1">
        <v>136</v>
      </c>
      <c r="AK821" s="6">
        <v>0.27941176470588236</v>
      </c>
      <c r="BD821" s="1">
        <v>238</v>
      </c>
      <c r="BE821" s="1">
        <v>513</v>
      </c>
      <c r="BF821" s="6">
        <v>0.46393762183235865</v>
      </c>
      <c r="BG821" s="1">
        <v>226</v>
      </c>
      <c r="BH821" s="1">
        <v>524</v>
      </c>
      <c r="BI821" s="6">
        <v>0.43129770992366412</v>
      </c>
      <c r="BJ821" s="1">
        <v>161</v>
      </c>
      <c r="BK821" s="1">
        <v>512</v>
      </c>
      <c r="BL821" s="6">
        <v>0.314453125</v>
      </c>
    </row>
    <row r="822" spans="1:64" hidden="1" x14ac:dyDescent="0.2">
      <c r="A822" s="2" t="s">
        <v>286</v>
      </c>
      <c r="B822" s="2" t="s">
        <v>590</v>
      </c>
      <c r="C822" s="2" t="s">
        <v>282</v>
      </c>
      <c r="D822" s="2" t="s">
        <v>2309</v>
      </c>
      <c r="E822" s="2" t="str">
        <f t="shared" si="36"/>
        <v>zzzz</v>
      </c>
      <c r="F822" s="2">
        <f>IFERROR(VLOOKUP(C822,'[1]2017'!$C$2:$N$1876,11,FALSE),"")</f>
        <v>378</v>
      </c>
      <c r="G822" s="2">
        <f>IFERROR(VLOOKUP(C822,'[1]2017'!$C$2:$N$1876,12,FALSE),"")</f>
        <v>541</v>
      </c>
      <c r="H822" s="2">
        <f t="shared" si="37"/>
        <v>0.69870609981515708</v>
      </c>
      <c r="J822" s="12">
        <f t="shared" si="38"/>
        <v>1215</v>
      </c>
      <c r="AC822" s="1">
        <v>335</v>
      </c>
      <c r="AD822" s="1">
        <v>517</v>
      </c>
      <c r="AE822" s="6">
        <v>0.6479690522243714</v>
      </c>
      <c r="AF822" s="1">
        <v>305</v>
      </c>
      <c r="AG822" s="1">
        <v>540</v>
      </c>
      <c r="AH822" s="6">
        <v>0.56481481481481477</v>
      </c>
      <c r="AI822" s="1">
        <v>264</v>
      </c>
      <c r="AJ822" s="1">
        <v>516</v>
      </c>
      <c r="AK822" s="6">
        <v>0.51162790697674421</v>
      </c>
      <c r="BD822" s="1">
        <v>335</v>
      </c>
      <c r="BE822" s="1">
        <v>517</v>
      </c>
      <c r="BF822" s="6">
        <v>0.6479690522243714</v>
      </c>
      <c r="BG822" s="1">
        <v>305</v>
      </c>
      <c r="BH822" s="1">
        <v>540</v>
      </c>
      <c r="BI822" s="6">
        <v>0.56481481481481477</v>
      </c>
      <c r="BJ822" s="1">
        <v>264</v>
      </c>
      <c r="BK822" s="1">
        <v>516</v>
      </c>
      <c r="BL822" s="6">
        <v>0.51162790697674421</v>
      </c>
    </row>
    <row r="823" spans="1:64" hidden="1" x14ac:dyDescent="0.2">
      <c r="A823" s="2" t="s">
        <v>286</v>
      </c>
      <c r="B823" s="2" t="s">
        <v>590</v>
      </c>
      <c r="C823" s="2" t="s">
        <v>2310</v>
      </c>
      <c r="D823" s="2" t="s">
        <v>2311</v>
      </c>
      <c r="E823" s="2" t="str">
        <f t="shared" si="36"/>
        <v>zzzz</v>
      </c>
      <c r="F823" s="2">
        <f>IFERROR(VLOOKUP(C823,'[1]2017'!$C$2:$N$1876,11,FALSE),"")</f>
        <v>347</v>
      </c>
      <c r="G823" s="2">
        <f>IFERROR(VLOOKUP(C823,'[1]2017'!$C$2:$N$1876,12,FALSE),"")</f>
        <v>578</v>
      </c>
      <c r="H823" s="2">
        <f t="shared" si="37"/>
        <v>0.60034602076124566</v>
      </c>
      <c r="J823" s="12">
        <f t="shared" si="38"/>
        <v>1215</v>
      </c>
      <c r="AC823" s="1">
        <v>379</v>
      </c>
      <c r="AD823" s="1">
        <v>561</v>
      </c>
      <c r="AE823" s="6">
        <v>0.67557932263814613</v>
      </c>
      <c r="AF823" s="1">
        <v>354</v>
      </c>
      <c r="AG823" s="1">
        <v>579</v>
      </c>
      <c r="AH823" s="6">
        <v>0.6113989637305699</v>
      </c>
      <c r="AI823" s="1">
        <v>313</v>
      </c>
      <c r="AJ823" s="1">
        <v>561</v>
      </c>
      <c r="AK823" s="6">
        <v>0.5579322638146168</v>
      </c>
      <c r="BD823" s="1">
        <v>379</v>
      </c>
      <c r="BE823" s="1">
        <v>561</v>
      </c>
      <c r="BF823" s="6">
        <v>0.67557932263814613</v>
      </c>
      <c r="BG823" s="1">
        <v>354</v>
      </c>
      <c r="BH823" s="1">
        <v>579</v>
      </c>
      <c r="BI823" s="6">
        <v>0.6113989637305699</v>
      </c>
      <c r="BJ823" s="1">
        <v>313</v>
      </c>
      <c r="BK823" s="1">
        <v>561</v>
      </c>
      <c r="BL823" s="6">
        <v>0.5579322638146168</v>
      </c>
    </row>
    <row r="824" spans="1:64" hidden="1" x14ac:dyDescent="0.2">
      <c r="A824" s="2" t="s">
        <v>286</v>
      </c>
      <c r="B824" s="2" t="s">
        <v>590</v>
      </c>
      <c r="C824" s="2" t="s">
        <v>2312</v>
      </c>
      <c r="D824" s="2" t="s">
        <v>2313</v>
      </c>
      <c r="E824" s="2" t="str">
        <f t="shared" si="36"/>
        <v>zzzz</v>
      </c>
      <c r="F824" s="2">
        <f>IFERROR(VLOOKUP(C824,'[1]2017'!$C$2:$N$1876,11,FALSE),"")</f>
        <v>760</v>
      </c>
      <c r="G824" s="2">
        <f>IFERROR(VLOOKUP(C824,'[1]2017'!$C$2:$N$1876,12,FALSE),"")</f>
        <v>1151</v>
      </c>
      <c r="H824" s="2">
        <f t="shared" si="37"/>
        <v>0.6602953953084274</v>
      </c>
      <c r="J824" s="12">
        <f t="shared" si="38"/>
        <v>1215</v>
      </c>
      <c r="AL824" s="1">
        <v>322</v>
      </c>
      <c r="AM824" s="1">
        <v>556</v>
      </c>
      <c r="AN824" s="6">
        <v>0.57913669064748197</v>
      </c>
      <c r="AO824" s="1">
        <v>277</v>
      </c>
      <c r="AP824" s="1">
        <v>572</v>
      </c>
      <c r="AQ824" s="6">
        <v>0.48426573426573427</v>
      </c>
      <c r="AR824" s="1">
        <v>240</v>
      </c>
      <c r="AS824" s="1">
        <v>552</v>
      </c>
      <c r="AT824" s="6">
        <v>0.43478260869565216</v>
      </c>
      <c r="AU824" s="1">
        <v>269</v>
      </c>
      <c r="AV824" s="1">
        <v>553</v>
      </c>
      <c r="AW824" s="6">
        <v>0.48643761301989152</v>
      </c>
      <c r="AX824" s="1">
        <v>302</v>
      </c>
      <c r="AY824" s="1">
        <v>568</v>
      </c>
      <c r="AZ824" s="6">
        <v>0.53169014084507038</v>
      </c>
      <c r="BA824" s="1">
        <v>229</v>
      </c>
      <c r="BB824" s="1">
        <v>549</v>
      </c>
      <c r="BC824" s="6">
        <v>0.41712204007285975</v>
      </c>
      <c r="BD824" s="1">
        <v>591</v>
      </c>
      <c r="BE824" s="1">
        <v>1109</v>
      </c>
      <c r="BF824" s="6">
        <v>0.53291253381424708</v>
      </c>
      <c r="BG824" s="1">
        <v>579</v>
      </c>
      <c r="BH824" s="1">
        <v>1140</v>
      </c>
      <c r="BI824" s="6">
        <v>0.50789473684210529</v>
      </c>
      <c r="BJ824" s="1">
        <v>469</v>
      </c>
      <c r="BK824" s="1">
        <v>1101</v>
      </c>
      <c r="BL824" s="6">
        <v>0.42597638510445052</v>
      </c>
    </row>
    <row r="825" spans="1:64" hidden="1" x14ac:dyDescent="0.2">
      <c r="A825" s="2" t="s">
        <v>286</v>
      </c>
      <c r="B825" s="2" t="s">
        <v>590</v>
      </c>
      <c r="C825" s="2" t="s">
        <v>2314</v>
      </c>
      <c r="D825" s="2" t="s">
        <v>2315</v>
      </c>
      <c r="E825" s="2" t="str">
        <f t="shared" si="36"/>
        <v>zzzz</v>
      </c>
      <c r="F825" s="2">
        <f>IFERROR(VLOOKUP(C825,'[1]2017'!$C$2:$N$1876,11,FALSE),"")</f>
        <v>711</v>
      </c>
      <c r="G825" s="2">
        <f>IFERROR(VLOOKUP(C825,'[1]2017'!$C$2:$N$1876,12,FALSE),"")</f>
        <v>1202</v>
      </c>
      <c r="H825" s="2">
        <f t="shared" si="37"/>
        <v>0.59151414309484196</v>
      </c>
      <c r="J825" s="12">
        <f t="shared" si="38"/>
        <v>1215</v>
      </c>
      <c r="AL825" s="1">
        <v>361</v>
      </c>
      <c r="AM825" s="1">
        <v>599</v>
      </c>
      <c r="AN825" s="6">
        <v>0.60267111853088484</v>
      </c>
      <c r="AO825" s="1">
        <v>346</v>
      </c>
      <c r="AP825" s="1">
        <v>612</v>
      </c>
      <c r="AQ825" s="6">
        <v>0.565359477124183</v>
      </c>
      <c r="AR825" s="1">
        <v>279</v>
      </c>
      <c r="AS825" s="1">
        <v>596</v>
      </c>
      <c r="AT825" s="6">
        <v>0.46812080536912754</v>
      </c>
      <c r="AU825" s="1">
        <v>331</v>
      </c>
      <c r="AV825" s="1">
        <v>569</v>
      </c>
      <c r="AW825" s="6">
        <v>0.58172231985940248</v>
      </c>
      <c r="AX825" s="1">
        <v>358</v>
      </c>
      <c r="AY825" s="1">
        <v>587</v>
      </c>
      <c r="AZ825" s="6">
        <v>0.60988074957410565</v>
      </c>
      <c r="BA825" s="1">
        <v>283</v>
      </c>
      <c r="BB825" s="1">
        <v>567</v>
      </c>
      <c r="BC825" s="6">
        <v>0.49911816578483242</v>
      </c>
      <c r="BD825" s="1">
        <v>692</v>
      </c>
      <c r="BE825" s="1">
        <v>1168</v>
      </c>
      <c r="BF825" s="6">
        <v>0.59246575342465757</v>
      </c>
      <c r="BG825" s="1">
        <v>704</v>
      </c>
      <c r="BH825" s="1">
        <v>1199</v>
      </c>
      <c r="BI825" s="6">
        <v>0.58715596330275233</v>
      </c>
      <c r="BJ825" s="1">
        <v>562</v>
      </c>
      <c r="BK825" s="1">
        <v>1163</v>
      </c>
      <c r="BL825" s="6">
        <v>0.48323301805674979</v>
      </c>
    </row>
    <row r="826" spans="1:64" x14ac:dyDescent="0.2">
      <c r="A826" s="2" t="s">
        <v>286</v>
      </c>
      <c r="B826" s="2" t="s">
        <v>590</v>
      </c>
      <c r="C826" s="2" t="s">
        <v>2316</v>
      </c>
      <c r="D826" s="2" t="s">
        <v>2317</v>
      </c>
      <c r="E826" s="2" t="str">
        <f t="shared" si="36"/>
        <v>William Henry Burkhart Elementary</v>
      </c>
      <c r="F826" s="2">
        <f>IFERROR(VLOOKUP(C826,'[1]2017'!$C$2:$N$1876,11,FALSE),"")</f>
        <v>478</v>
      </c>
      <c r="G826" s="2">
        <f>IFERROR(VLOOKUP(C826,'[1]2017'!$C$2:$N$1876,12,FALSE),"")</f>
        <v>661</v>
      </c>
      <c r="H826" s="2">
        <f t="shared" si="37"/>
        <v>0.72314674735249618</v>
      </c>
      <c r="I826" s="6">
        <v>0.64150943396226412</v>
      </c>
      <c r="J826" s="12">
        <f t="shared" si="38"/>
        <v>382</v>
      </c>
      <c r="K826" s="1">
        <v>56</v>
      </c>
      <c r="L826" s="1">
        <v>78</v>
      </c>
      <c r="M826" s="6">
        <v>0.71794871794871795</v>
      </c>
      <c r="N826" s="1">
        <v>58</v>
      </c>
      <c r="O826" s="1">
        <v>83</v>
      </c>
      <c r="P826" s="6">
        <v>0.6987951807228916</v>
      </c>
      <c r="Q826" s="1">
        <v>52</v>
      </c>
      <c r="R826" s="1">
        <v>78</v>
      </c>
      <c r="S826" s="6">
        <v>0.66666666666666663</v>
      </c>
      <c r="T826" s="1">
        <v>60</v>
      </c>
      <c r="U826" s="1">
        <v>93</v>
      </c>
      <c r="V826" s="6">
        <v>0.64516129032258063</v>
      </c>
      <c r="W826" s="1">
        <v>73</v>
      </c>
      <c r="X826" s="1">
        <v>101</v>
      </c>
      <c r="Y826" s="6">
        <v>0.72277227722772275</v>
      </c>
      <c r="Z826" s="1">
        <v>55</v>
      </c>
      <c r="AA826" s="1">
        <v>93</v>
      </c>
      <c r="AB826" s="6">
        <v>0.59139784946236562</v>
      </c>
      <c r="BD826" s="1">
        <v>195</v>
      </c>
      <c r="BE826" s="1">
        <v>277</v>
      </c>
      <c r="BF826" s="6">
        <v>0.70397111913357402</v>
      </c>
      <c r="BG826" s="1">
        <v>204</v>
      </c>
      <c r="BH826" s="1">
        <v>296</v>
      </c>
      <c r="BI826" s="6">
        <v>0.68918918918918914</v>
      </c>
      <c r="BJ826" s="1">
        <v>175</v>
      </c>
      <c r="BK826" s="1">
        <v>277</v>
      </c>
      <c r="BL826" s="6">
        <v>0.63176895306859204</v>
      </c>
    </row>
    <row r="827" spans="1:64" x14ac:dyDescent="0.2">
      <c r="A827" s="2" t="s">
        <v>286</v>
      </c>
      <c r="B827" s="2" t="s">
        <v>590</v>
      </c>
      <c r="C827" s="2" t="s">
        <v>2318</v>
      </c>
      <c r="D827" s="2" t="s">
        <v>2319</v>
      </c>
      <c r="E827" s="2" t="str">
        <f t="shared" si="36"/>
        <v>Mary Bryan Elementary School</v>
      </c>
      <c r="F827" s="2">
        <f>IFERROR(VLOOKUP(C827,'[1]2017'!$C$2:$N$1876,11,FALSE),"")</f>
        <v>547</v>
      </c>
      <c r="G827" s="2">
        <f>IFERROR(VLOOKUP(C827,'[1]2017'!$C$2:$N$1876,12,FALSE),"")</f>
        <v>893</v>
      </c>
      <c r="H827" s="2">
        <f t="shared" si="37"/>
        <v>0.61254199328107506</v>
      </c>
      <c r="I827" s="6">
        <v>0.5</v>
      </c>
      <c r="J827" s="12">
        <f t="shared" si="38"/>
        <v>691</v>
      </c>
      <c r="K827" s="1">
        <v>95</v>
      </c>
      <c r="L827" s="1">
        <v>126</v>
      </c>
      <c r="M827" s="6">
        <v>0.75396825396825395</v>
      </c>
      <c r="N827" s="1">
        <v>85</v>
      </c>
      <c r="O827" s="1">
        <v>130</v>
      </c>
      <c r="P827" s="6">
        <v>0.65384615384615385</v>
      </c>
      <c r="Q827" s="1">
        <v>77</v>
      </c>
      <c r="R827" s="1">
        <v>126</v>
      </c>
      <c r="S827" s="6">
        <v>0.61111111111111116</v>
      </c>
      <c r="T827" s="1">
        <v>73</v>
      </c>
      <c r="U827" s="1">
        <v>117</v>
      </c>
      <c r="V827" s="6">
        <v>0.62393162393162394</v>
      </c>
      <c r="W827" s="1">
        <v>79</v>
      </c>
      <c r="X827" s="1">
        <v>118</v>
      </c>
      <c r="Y827" s="6">
        <v>0.66949152542372881</v>
      </c>
      <c r="Z827" s="1">
        <v>62</v>
      </c>
      <c r="AA827" s="1">
        <v>117</v>
      </c>
      <c r="AB827" s="6">
        <v>0.52991452991452992</v>
      </c>
      <c r="BD827" s="1">
        <v>252</v>
      </c>
      <c r="BE827" s="1">
        <v>365</v>
      </c>
      <c r="BF827" s="6">
        <v>0.69041095890410964</v>
      </c>
      <c r="BG827" s="1">
        <v>232</v>
      </c>
      <c r="BH827" s="1">
        <v>371</v>
      </c>
      <c r="BI827" s="6">
        <v>0.6253369272237197</v>
      </c>
      <c r="BJ827" s="1">
        <v>200</v>
      </c>
      <c r="BK827" s="1">
        <v>365</v>
      </c>
      <c r="BL827" s="6">
        <v>0.54794520547945202</v>
      </c>
    </row>
    <row r="828" spans="1:64" x14ac:dyDescent="0.2">
      <c r="A828" s="2" t="s">
        <v>286</v>
      </c>
      <c r="B828" s="2" t="s">
        <v>590</v>
      </c>
      <c r="C828" s="2" t="s">
        <v>2320</v>
      </c>
      <c r="D828" s="2" t="s">
        <v>2321</v>
      </c>
      <c r="E828" s="2" t="str">
        <f t="shared" si="36"/>
        <v>Clinton Young Elementary School</v>
      </c>
      <c r="F828" s="2">
        <f>IFERROR(VLOOKUP(C828,'[1]2017'!$C$2:$N$1876,11,FALSE),"")</f>
        <v>627</v>
      </c>
      <c r="G828" s="2">
        <f>IFERROR(VLOOKUP(C828,'[1]2017'!$C$2:$N$1876,12,FALSE),"")</f>
        <v>797</v>
      </c>
      <c r="H828" s="2">
        <f t="shared" si="37"/>
        <v>0.78670012547051438</v>
      </c>
      <c r="I828" s="6">
        <v>0.30701754385964913</v>
      </c>
      <c r="J828" s="12">
        <f t="shared" si="38"/>
        <v>1034</v>
      </c>
      <c r="K828" s="1">
        <v>43</v>
      </c>
      <c r="L828" s="1">
        <v>122</v>
      </c>
      <c r="M828" s="6">
        <v>0.35245901639344263</v>
      </c>
      <c r="N828" s="1">
        <v>40</v>
      </c>
      <c r="O828" s="1">
        <v>129</v>
      </c>
      <c r="P828" s="6">
        <v>0.31007751937984496</v>
      </c>
      <c r="Q828" s="1">
        <v>29</v>
      </c>
      <c r="R828" s="1">
        <v>122</v>
      </c>
      <c r="S828" s="6">
        <v>0.23770491803278687</v>
      </c>
      <c r="T828" s="1">
        <v>43</v>
      </c>
      <c r="U828" s="1">
        <v>107</v>
      </c>
      <c r="V828" s="6">
        <v>0.40186915887850466</v>
      </c>
      <c r="W828" s="1">
        <v>63</v>
      </c>
      <c r="X828" s="1">
        <v>111</v>
      </c>
      <c r="Y828" s="6">
        <v>0.56756756756756754</v>
      </c>
      <c r="Z828" s="1">
        <v>39</v>
      </c>
      <c r="AA828" s="1">
        <v>107</v>
      </c>
      <c r="AB828" s="6">
        <v>0.3644859813084112</v>
      </c>
      <c r="BD828" s="1">
        <v>142</v>
      </c>
      <c r="BE828" s="1">
        <v>343</v>
      </c>
      <c r="BF828" s="6">
        <v>0.4139941690962099</v>
      </c>
      <c r="BG828" s="1">
        <v>145</v>
      </c>
      <c r="BH828" s="1">
        <v>362</v>
      </c>
      <c r="BI828" s="6">
        <v>0.40055248618784528</v>
      </c>
      <c r="BJ828" s="1">
        <v>103</v>
      </c>
      <c r="BK828" s="1">
        <v>343</v>
      </c>
      <c r="BL828" s="6">
        <v>0.30029154518950435</v>
      </c>
    </row>
    <row r="829" spans="1:64" x14ac:dyDescent="0.2">
      <c r="A829" s="2" t="s">
        <v>286</v>
      </c>
      <c r="B829" s="2" t="s">
        <v>590</v>
      </c>
      <c r="C829" s="2" t="s">
        <v>2322</v>
      </c>
      <c r="D829" s="2" t="s">
        <v>2323</v>
      </c>
      <c r="E829" s="2" t="str">
        <f t="shared" si="36"/>
        <v>Glenns Valley Elementary School</v>
      </c>
      <c r="F829" s="2">
        <f>IFERROR(VLOOKUP(C829,'[1]2017'!$C$2:$N$1876,11,FALSE),"")</f>
        <v>445</v>
      </c>
      <c r="G829" s="2">
        <f>IFERROR(VLOOKUP(C829,'[1]2017'!$C$2:$N$1876,12,FALSE),"")</f>
        <v>732</v>
      </c>
      <c r="H829" s="2">
        <f t="shared" si="37"/>
        <v>0.60792349726775952</v>
      </c>
      <c r="I829" s="6">
        <v>0.6454545454545455</v>
      </c>
      <c r="J829" s="12">
        <f t="shared" si="38"/>
        <v>374</v>
      </c>
      <c r="K829" s="1">
        <v>81</v>
      </c>
      <c r="L829" s="1">
        <v>111</v>
      </c>
      <c r="M829" s="6">
        <v>0.72972972972972971</v>
      </c>
      <c r="N829" s="1">
        <v>74</v>
      </c>
      <c r="O829" s="1">
        <v>118</v>
      </c>
      <c r="P829" s="6">
        <v>0.6271186440677966</v>
      </c>
      <c r="Q829" s="1">
        <v>65</v>
      </c>
      <c r="R829" s="1">
        <v>111</v>
      </c>
      <c r="S829" s="6">
        <v>0.5855855855855856</v>
      </c>
      <c r="T829" s="1">
        <v>84</v>
      </c>
      <c r="U829" s="1">
        <v>117</v>
      </c>
      <c r="V829" s="6">
        <v>0.71794871794871795</v>
      </c>
      <c r="W829" s="1">
        <v>82</v>
      </c>
      <c r="X829" s="1">
        <v>123</v>
      </c>
      <c r="Y829" s="6">
        <v>0.66666666666666663</v>
      </c>
      <c r="Z829" s="1">
        <v>70</v>
      </c>
      <c r="AA829" s="1">
        <v>117</v>
      </c>
      <c r="AB829" s="6">
        <v>0.59829059829059827</v>
      </c>
      <c r="BD829" s="1">
        <v>248</v>
      </c>
      <c r="BE829" s="1">
        <v>339</v>
      </c>
      <c r="BF829" s="6">
        <v>0.73156342182890854</v>
      </c>
      <c r="BG829" s="1">
        <v>236</v>
      </c>
      <c r="BH829" s="1">
        <v>354</v>
      </c>
      <c r="BI829" s="6">
        <v>0.66666666666666663</v>
      </c>
      <c r="BJ829" s="1">
        <v>206</v>
      </c>
      <c r="BK829" s="1">
        <v>338</v>
      </c>
      <c r="BL829" s="6">
        <v>0.60946745562130178</v>
      </c>
    </row>
    <row r="830" spans="1:64" x14ac:dyDescent="0.2">
      <c r="A830" s="2" t="s">
        <v>286</v>
      </c>
      <c r="B830" s="2" t="s">
        <v>590</v>
      </c>
      <c r="C830" s="2" t="s">
        <v>2324</v>
      </c>
      <c r="D830" s="2" t="s">
        <v>2037</v>
      </c>
      <c r="E830" s="2" t="str">
        <f t="shared" si="36"/>
        <v>Abraham Lincoln Elementary School</v>
      </c>
      <c r="F830" s="2">
        <f>IFERROR(VLOOKUP(C830,'[1]2017'!$C$2:$N$1876,11,FALSE),"")</f>
        <v>755</v>
      </c>
      <c r="G830" s="2">
        <f>IFERROR(VLOOKUP(C830,'[1]2017'!$C$2:$N$1876,12,FALSE),"")</f>
        <v>980</v>
      </c>
      <c r="H830" s="2">
        <f t="shared" si="37"/>
        <v>0.77040816326530615</v>
      </c>
      <c r="I830" s="6">
        <v>0.43262411347517732</v>
      </c>
      <c r="J830" s="12">
        <f t="shared" si="38"/>
        <v>843</v>
      </c>
      <c r="K830" s="1">
        <v>91</v>
      </c>
      <c r="L830" s="1">
        <v>135</v>
      </c>
      <c r="M830" s="6">
        <v>0.67407407407407405</v>
      </c>
      <c r="N830" s="1">
        <v>93</v>
      </c>
      <c r="O830" s="1">
        <v>135</v>
      </c>
      <c r="P830" s="6">
        <v>0.68888888888888888</v>
      </c>
      <c r="Q830" s="1">
        <v>83</v>
      </c>
      <c r="R830" s="1">
        <v>135</v>
      </c>
      <c r="S830" s="6">
        <v>0.61481481481481481</v>
      </c>
      <c r="T830" s="1">
        <v>75</v>
      </c>
      <c r="U830" s="1">
        <v>127</v>
      </c>
      <c r="V830" s="6">
        <v>0.59055118110236215</v>
      </c>
      <c r="W830" s="1">
        <v>78</v>
      </c>
      <c r="X830" s="1">
        <v>127</v>
      </c>
      <c r="Y830" s="6">
        <v>0.61417322834645671</v>
      </c>
      <c r="Z830" s="1">
        <v>62</v>
      </c>
      <c r="AA830" s="1">
        <v>127</v>
      </c>
      <c r="AB830" s="6">
        <v>0.48818897637795278</v>
      </c>
      <c r="BD830" s="1">
        <v>252</v>
      </c>
      <c r="BE830" s="1">
        <v>404</v>
      </c>
      <c r="BF830" s="6">
        <v>0.62376237623762376</v>
      </c>
      <c r="BG830" s="1">
        <v>240</v>
      </c>
      <c r="BH830" s="1">
        <v>406</v>
      </c>
      <c r="BI830" s="6">
        <v>0.59113300492610843</v>
      </c>
      <c r="BJ830" s="1">
        <v>206</v>
      </c>
      <c r="BK830" s="1">
        <v>403</v>
      </c>
      <c r="BL830" s="6">
        <v>0.51116625310173702</v>
      </c>
    </row>
    <row r="831" spans="1:64" x14ac:dyDescent="0.2">
      <c r="A831" s="2" t="s">
        <v>286</v>
      </c>
      <c r="B831" s="2" t="s">
        <v>590</v>
      </c>
      <c r="C831" s="2" t="s">
        <v>2325</v>
      </c>
      <c r="D831" s="2" t="s">
        <v>2326</v>
      </c>
      <c r="E831" s="2" t="str">
        <f t="shared" si="36"/>
        <v>Douglas MacArthur Elementary Sch</v>
      </c>
      <c r="F831" s="2">
        <f>IFERROR(VLOOKUP(C831,'[1]2017'!$C$2:$N$1876,11,FALSE),"")</f>
        <v>465</v>
      </c>
      <c r="G831" s="2">
        <f>IFERROR(VLOOKUP(C831,'[1]2017'!$C$2:$N$1876,12,FALSE),"")</f>
        <v>743</v>
      </c>
      <c r="H831" s="2">
        <f t="shared" si="37"/>
        <v>0.62584118438761771</v>
      </c>
      <c r="I831" s="6">
        <v>0.66666666666666663</v>
      </c>
      <c r="J831" s="12">
        <f t="shared" si="38"/>
        <v>321</v>
      </c>
      <c r="K831" s="1">
        <v>76</v>
      </c>
      <c r="L831" s="1">
        <v>118</v>
      </c>
      <c r="M831" s="6">
        <v>0.64406779661016944</v>
      </c>
      <c r="N831" s="1">
        <v>79</v>
      </c>
      <c r="O831" s="1">
        <v>118</v>
      </c>
      <c r="P831" s="6">
        <v>0.66949152542372881</v>
      </c>
      <c r="Q831" s="1">
        <v>65</v>
      </c>
      <c r="R831" s="1">
        <v>117</v>
      </c>
      <c r="S831" s="6">
        <v>0.55555555555555558</v>
      </c>
      <c r="T831" s="1">
        <v>88</v>
      </c>
      <c r="U831" s="1">
        <v>114</v>
      </c>
      <c r="V831" s="6">
        <v>0.77192982456140347</v>
      </c>
      <c r="W831" s="1">
        <v>87</v>
      </c>
      <c r="X831" s="1">
        <v>115</v>
      </c>
      <c r="Y831" s="6">
        <v>0.75652173913043474</v>
      </c>
      <c r="Z831" s="1">
        <v>77</v>
      </c>
      <c r="AA831" s="1">
        <v>114</v>
      </c>
      <c r="AB831" s="6">
        <v>0.67543859649122806</v>
      </c>
      <c r="BD831" s="1">
        <v>264</v>
      </c>
      <c r="BE831" s="1">
        <v>358</v>
      </c>
      <c r="BF831" s="6">
        <v>0.73743016759776536</v>
      </c>
      <c r="BG831" s="1">
        <v>256</v>
      </c>
      <c r="BH831" s="1">
        <v>360</v>
      </c>
      <c r="BI831" s="6">
        <v>0.71111111111111114</v>
      </c>
      <c r="BJ831" s="1">
        <v>226</v>
      </c>
      <c r="BK831" s="1">
        <v>357</v>
      </c>
      <c r="BL831" s="6">
        <v>0.63305322128851538</v>
      </c>
    </row>
    <row r="832" spans="1:64" x14ac:dyDescent="0.2">
      <c r="A832" s="2" t="s">
        <v>286</v>
      </c>
      <c r="B832" s="2" t="s">
        <v>590</v>
      </c>
      <c r="C832" s="2" t="s">
        <v>2327</v>
      </c>
      <c r="D832" s="2" t="s">
        <v>2328</v>
      </c>
      <c r="E832" s="2" t="str">
        <f t="shared" si="36"/>
        <v>Homecroft Elementary School</v>
      </c>
      <c r="F832" s="2">
        <f>IFERROR(VLOOKUP(C832,'[1]2017'!$C$2:$N$1876,11,FALSE),"")</f>
        <v>475</v>
      </c>
      <c r="G832" s="2">
        <f>IFERROR(VLOOKUP(C832,'[1]2017'!$C$2:$N$1876,12,FALSE),"")</f>
        <v>610</v>
      </c>
      <c r="H832" s="2">
        <f t="shared" si="37"/>
        <v>0.77868852459016391</v>
      </c>
      <c r="I832" s="6">
        <v>0.42307692307692307</v>
      </c>
      <c r="J832" s="12">
        <f t="shared" si="38"/>
        <v>860</v>
      </c>
      <c r="K832" s="1">
        <v>57</v>
      </c>
      <c r="L832" s="1">
        <v>100</v>
      </c>
      <c r="M832" s="6">
        <v>0.56999999999999995</v>
      </c>
      <c r="N832" s="1">
        <v>52</v>
      </c>
      <c r="O832" s="1">
        <v>106</v>
      </c>
      <c r="P832" s="6">
        <v>0.49056603773584906</v>
      </c>
      <c r="Q832" s="1">
        <v>43</v>
      </c>
      <c r="R832" s="1">
        <v>100</v>
      </c>
      <c r="S832" s="6">
        <v>0.43</v>
      </c>
      <c r="T832" s="1">
        <v>54</v>
      </c>
      <c r="U832" s="1">
        <v>97</v>
      </c>
      <c r="V832" s="6">
        <v>0.55670103092783507</v>
      </c>
      <c r="W832" s="1">
        <v>67</v>
      </c>
      <c r="X832" s="1">
        <v>102</v>
      </c>
      <c r="Y832" s="6">
        <v>0.65686274509803921</v>
      </c>
      <c r="Z832" s="1">
        <v>46</v>
      </c>
      <c r="AA832" s="1">
        <v>97</v>
      </c>
      <c r="AB832" s="6">
        <v>0.47422680412371132</v>
      </c>
      <c r="BD832" s="1">
        <v>161</v>
      </c>
      <c r="BE832" s="1">
        <v>275</v>
      </c>
      <c r="BF832" s="6">
        <v>0.58545454545454545</v>
      </c>
      <c r="BG832" s="1">
        <v>157</v>
      </c>
      <c r="BH832" s="1">
        <v>288</v>
      </c>
      <c r="BI832" s="6">
        <v>0.54513888888888884</v>
      </c>
      <c r="BJ832" s="1">
        <v>122</v>
      </c>
      <c r="BK832" s="1">
        <v>275</v>
      </c>
      <c r="BL832" s="6">
        <v>0.44363636363636366</v>
      </c>
    </row>
    <row r="833" spans="1:64" x14ac:dyDescent="0.2">
      <c r="A833" s="2" t="s">
        <v>286</v>
      </c>
      <c r="B833" s="2" t="s">
        <v>590</v>
      </c>
      <c r="C833" s="2" t="s">
        <v>2329</v>
      </c>
      <c r="D833" s="2" t="s">
        <v>2330</v>
      </c>
      <c r="E833" s="2" t="str">
        <f t="shared" si="36"/>
        <v>Southport Elementary School</v>
      </c>
      <c r="F833" s="2">
        <f>IFERROR(VLOOKUP(C833,'[1]2017'!$C$2:$N$1876,11,FALSE),"")</f>
        <v>545</v>
      </c>
      <c r="G833" s="2">
        <f>IFERROR(VLOOKUP(C833,'[1]2017'!$C$2:$N$1876,12,FALSE),"")</f>
        <v>672</v>
      </c>
      <c r="H833" s="2">
        <f t="shared" si="37"/>
        <v>0.81101190476190477</v>
      </c>
      <c r="I833" s="6">
        <v>0.54651162790697672</v>
      </c>
      <c r="J833" s="12">
        <f t="shared" si="38"/>
        <v>601</v>
      </c>
      <c r="K833" s="1">
        <v>57</v>
      </c>
      <c r="L833" s="1">
        <v>84</v>
      </c>
      <c r="M833" s="6">
        <v>0.6785714285714286</v>
      </c>
      <c r="N833" s="1">
        <v>57</v>
      </c>
      <c r="O833" s="1">
        <v>89</v>
      </c>
      <c r="P833" s="6">
        <v>0.6404494382022472</v>
      </c>
      <c r="Q833" s="1">
        <v>49</v>
      </c>
      <c r="R833" s="1">
        <v>84</v>
      </c>
      <c r="S833" s="6">
        <v>0.58333333333333337</v>
      </c>
      <c r="T833" s="1">
        <v>55</v>
      </c>
      <c r="U833" s="1">
        <v>87</v>
      </c>
      <c r="V833" s="6">
        <v>0.63218390804597702</v>
      </c>
      <c r="W833" s="1">
        <v>51</v>
      </c>
      <c r="X833" s="1">
        <v>89</v>
      </c>
      <c r="Y833" s="6">
        <v>0.5730337078651685</v>
      </c>
      <c r="Z833" s="1">
        <v>48</v>
      </c>
      <c r="AA833" s="1">
        <v>87</v>
      </c>
      <c r="AB833" s="6">
        <v>0.55172413793103448</v>
      </c>
      <c r="BD833" s="1">
        <v>181</v>
      </c>
      <c r="BE833" s="1">
        <v>260</v>
      </c>
      <c r="BF833" s="6">
        <v>0.69615384615384612</v>
      </c>
      <c r="BG833" s="1">
        <v>156</v>
      </c>
      <c r="BH833" s="1">
        <v>264</v>
      </c>
      <c r="BI833" s="6">
        <v>0.59090909090909094</v>
      </c>
      <c r="BJ833" s="1">
        <v>144</v>
      </c>
      <c r="BK833" s="1">
        <v>257</v>
      </c>
      <c r="BL833" s="6">
        <v>0.56031128404669261</v>
      </c>
    </row>
    <row r="834" spans="1:64" x14ac:dyDescent="0.2">
      <c r="A834" s="2" t="s">
        <v>286</v>
      </c>
      <c r="B834" s="2" t="s">
        <v>590</v>
      </c>
      <c r="C834" s="2" t="s">
        <v>2331</v>
      </c>
      <c r="D834" s="2" t="s">
        <v>2332</v>
      </c>
      <c r="E834" s="2" t="str">
        <f t="shared" si="36"/>
        <v>Winchester Village Elementary</v>
      </c>
      <c r="F834" s="2">
        <f>IFERROR(VLOOKUP(C834,'[1]2017'!$C$2:$N$1876,11,FALSE),"")</f>
        <v>593</v>
      </c>
      <c r="G834" s="2">
        <f>IFERROR(VLOOKUP(C834,'[1]2017'!$C$2:$N$1876,12,FALSE),"")</f>
        <v>676</v>
      </c>
      <c r="H834" s="2">
        <f t="shared" si="37"/>
        <v>0.87721893491124259</v>
      </c>
      <c r="I834" s="6">
        <v>0.44086021505376344</v>
      </c>
      <c r="J834" s="12">
        <f t="shared" si="38"/>
        <v>832</v>
      </c>
      <c r="K834" s="1">
        <v>42</v>
      </c>
      <c r="L834" s="1">
        <v>103</v>
      </c>
      <c r="M834" s="6">
        <v>0.40776699029126212</v>
      </c>
      <c r="N834" s="1">
        <v>46</v>
      </c>
      <c r="O834" s="1">
        <v>107</v>
      </c>
      <c r="P834" s="6">
        <v>0.42990654205607476</v>
      </c>
      <c r="Q834" s="1">
        <v>34</v>
      </c>
      <c r="R834" s="1">
        <v>103</v>
      </c>
      <c r="S834" s="6">
        <v>0.3300970873786408</v>
      </c>
      <c r="T834" s="1">
        <v>39</v>
      </c>
      <c r="U834" s="1">
        <v>95</v>
      </c>
      <c r="V834" s="6">
        <v>0.41052631578947368</v>
      </c>
      <c r="W834" s="1">
        <v>50</v>
      </c>
      <c r="X834" s="1">
        <v>98</v>
      </c>
      <c r="Y834" s="6">
        <v>0.51020408163265307</v>
      </c>
      <c r="Z834" s="1">
        <v>35</v>
      </c>
      <c r="AA834" s="1">
        <v>95</v>
      </c>
      <c r="AB834" s="6">
        <v>0.36842105263157893</v>
      </c>
      <c r="BD834" s="1">
        <v>142</v>
      </c>
      <c r="BE834" s="1">
        <v>291</v>
      </c>
      <c r="BF834" s="6">
        <v>0.48797250859106528</v>
      </c>
      <c r="BG834" s="1">
        <v>142</v>
      </c>
      <c r="BH834" s="1">
        <v>303</v>
      </c>
      <c r="BI834" s="6">
        <v>0.46864686468646866</v>
      </c>
      <c r="BJ834" s="1">
        <v>110</v>
      </c>
      <c r="BK834" s="1">
        <v>291</v>
      </c>
      <c r="BL834" s="6">
        <v>0.37800687285223367</v>
      </c>
    </row>
    <row r="835" spans="1:64" x14ac:dyDescent="0.2">
      <c r="A835" s="2" t="s">
        <v>286</v>
      </c>
      <c r="B835" s="2" t="s">
        <v>590</v>
      </c>
      <c r="C835" s="2" t="s">
        <v>2333</v>
      </c>
      <c r="D835" s="2" t="s">
        <v>2334</v>
      </c>
      <c r="E835" s="2" t="str">
        <f t="shared" si="36"/>
        <v>Jeremiah Gray Elementary School</v>
      </c>
      <c r="F835" s="2">
        <f>IFERROR(VLOOKUP(C835,'[1]2017'!$C$2:$N$1876,11,FALSE),"")</f>
        <v>309</v>
      </c>
      <c r="G835" s="2">
        <f>IFERROR(VLOOKUP(C835,'[1]2017'!$C$2:$N$1876,12,FALSE),"")</f>
        <v>588</v>
      </c>
      <c r="H835" s="2">
        <f t="shared" si="37"/>
        <v>0.52551020408163263</v>
      </c>
      <c r="I835" s="6">
        <v>0.65432098765432101</v>
      </c>
      <c r="J835" s="12">
        <f t="shared" si="38"/>
        <v>350</v>
      </c>
      <c r="K835" s="1">
        <v>63</v>
      </c>
      <c r="L835" s="1">
        <v>91</v>
      </c>
      <c r="M835" s="6">
        <v>0.69230769230769229</v>
      </c>
      <c r="N835" s="1">
        <v>66</v>
      </c>
      <c r="O835" s="1">
        <v>95</v>
      </c>
      <c r="P835" s="6">
        <v>0.69473684210526321</v>
      </c>
      <c r="Q835" s="1">
        <v>57</v>
      </c>
      <c r="R835" s="1">
        <v>91</v>
      </c>
      <c r="S835" s="6">
        <v>0.62637362637362637</v>
      </c>
      <c r="T835" s="1">
        <v>63</v>
      </c>
      <c r="U835" s="1">
        <v>95</v>
      </c>
      <c r="V835" s="6">
        <v>0.66315789473684206</v>
      </c>
      <c r="W835" s="1">
        <v>67</v>
      </c>
      <c r="X835" s="1">
        <v>98</v>
      </c>
      <c r="Y835" s="6">
        <v>0.68367346938775508</v>
      </c>
      <c r="Z835" s="1">
        <v>56</v>
      </c>
      <c r="AA835" s="1">
        <v>95</v>
      </c>
      <c r="AB835" s="6">
        <v>0.58947368421052626</v>
      </c>
      <c r="BD835" s="1">
        <v>191</v>
      </c>
      <c r="BE835" s="1">
        <v>267</v>
      </c>
      <c r="BF835" s="6">
        <v>0.71535580524344566</v>
      </c>
      <c r="BG835" s="1">
        <v>190</v>
      </c>
      <c r="BH835" s="1">
        <v>277</v>
      </c>
      <c r="BI835" s="6">
        <v>0.6859205776173285</v>
      </c>
      <c r="BJ835" s="1">
        <v>166</v>
      </c>
      <c r="BK835" s="1">
        <v>267</v>
      </c>
      <c r="BL835" s="6">
        <v>0.62172284644194753</v>
      </c>
    </row>
    <row r="836" spans="1:64" x14ac:dyDescent="0.2">
      <c r="A836" s="2" t="s">
        <v>286</v>
      </c>
      <c r="B836" s="2" t="s">
        <v>590</v>
      </c>
      <c r="C836" s="2" t="s">
        <v>2335</v>
      </c>
      <c r="D836" s="2" t="s">
        <v>2336</v>
      </c>
      <c r="E836" s="2" t="str">
        <f t="shared" ref="E836:E899" si="39">IFERROR(IF(SEARCH("Elementary",D836,1)&gt;0,D836,"zzz"),"zzzz")</f>
        <v>Rosa Parks Elementary School</v>
      </c>
      <c r="F836" s="2">
        <f>IFERROR(VLOOKUP(C836,'[1]2017'!$C$2:$N$1876,11,FALSE),"")</f>
        <v>257</v>
      </c>
      <c r="G836" s="2">
        <f>IFERROR(VLOOKUP(C836,'[1]2017'!$C$2:$N$1876,12,FALSE),"")</f>
        <v>755</v>
      </c>
      <c r="H836" s="2">
        <f t="shared" si="37"/>
        <v>0.34039735099337748</v>
      </c>
      <c r="I836" s="6">
        <v>0.5934959349593496</v>
      </c>
      <c r="J836" s="12">
        <f t="shared" si="38"/>
        <v>490</v>
      </c>
      <c r="K836" s="1">
        <v>84</v>
      </c>
      <c r="L836" s="1">
        <v>116</v>
      </c>
      <c r="M836" s="6">
        <v>0.72413793103448276</v>
      </c>
      <c r="N836" s="1">
        <v>83</v>
      </c>
      <c r="O836" s="1">
        <v>118</v>
      </c>
      <c r="P836" s="6">
        <v>0.70338983050847459</v>
      </c>
      <c r="Q836" s="1">
        <v>76</v>
      </c>
      <c r="R836" s="1">
        <v>116</v>
      </c>
      <c r="S836" s="6">
        <v>0.65517241379310343</v>
      </c>
      <c r="T836" s="1">
        <v>90</v>
      </c>
      <c r="U836" s="1">
        <v>115</v>
      </c>
      <c r="V836" s="6">
        <v>0.78260869565217395</v>
      </c>
      <c r="W836" s="1">
        <v>107</v>
      </c>
      <c r="X836" s="1">
        <v>115</v>
      </c>
      <c r="Y836" s="6">
        <v>0.93043478260869561</v>
      </c>
      <c r="Z836" s="1">
        <v>89</v>
      </c>
      <c r="AA836" s="1">
        <v>115</v>
      </c>
      <c r="AB836" s="6">
        <v>0.77391304347826084</v>
      </c>
      <c r="BD836" s="1">
        <v>267</v>
      </c>
      <c r="BE836" s="1">
        <v>354</v>
      </c>
      <c r="BF836" s="6">
        <v>0.75423728813559321</v>
      </c>
      <c r="BG836" s="1">
        <v>268</v>
      </c>
      <c r="BH836" s="1">
        <v>357</v>
      </c>
      <c r="BI836" s="6">
        <v>0.75070028011204482</v>
      </c>
      <c r="BJ836" s="1">
        <v>238</v>
      </c>
      <c r="BK836" s="1">
        <v>354</v>
      </c>
      <c r="BL836" s="6">
        <v>0.67231638418079098</v>
      </c>
    </row>
    <row r="837" spans="1:64" hidden="1" x14ac:dyDescent="0.2">
      <c r="A837" s="2" t="s">
        <v>287</v>
      </c>
      <c r="B837" s="2" t="s">
        <v>288</v>
      </c>
      <c r="C837" s="2" t="s">
        <v>2337</v>
      </c>
      <c r="D837" s="2" t="s">
        <v>2338</v>
      </c>
      <c r="E837" s="2" t="str">
        <f t="shared" si="39"/>
        <v>zzzz</v>
      </c>
      <c r="F837" s="2">
        <f>IFERROR(VLOOKUP(C837,'[1]2017'!$C$2:$N$1876,11,FALSE),"")</f>
        <v>240</v>
      </c>
      <c r="G837" s="2">
        <f>IFERROR(VLOOKUP(C837,'[1]2017'!$C$2:$N$1876,12,FALSE),"")</f>
        <v>548</v>
      </c>
      <c r="H837" s="2">
        <f t="shared" ref="H837:H900" si="40">IFERROR(F837/G837,"")</f>
        <v>0.43795620437956206</v>
      </c>
      <c r="I837" s="6">
        <v>0.46236559139784944</v>
      </c>
      <c r="J837" s="12">
        <f t="shared" ref="J837:J900" si="41">RANK(I837,$I$4:$I$1705,0)</f>
        <v>795</v>
      </c>
      <c r="K837" s="1">
        <v>64</v>
      </c>
      <c r="L837" s="1">
        <v>92</v>
      </c>
      <c r="M837" s="6">
        <v>0.69565217391304346</v>
      </c>
      <c r="N837" s="1">
        <v>57</v>
      </c>
      <c r="O837" s="1">
        <v>93</v>
      </c>
      <c r="P837" s="6">
        <v>0.61290322580645162</v>
      </c>
      <c r="Q837" s="1">
        <v>55</v>
      </c>
      <c r="R837" s="1">
        <v>91</v>
      </c>
      <c r="S837" s="6">
        <v>0.60439560439560436</v>
      </c>
      <c r="T837" s="1">
        <v>66</v>
      </c>
      <c r="U837" s="1">
        <v>100</v>
      </c>
      <c r="V837" s="6">
        <v>0.66</v>
      </c>
      <c r="W837" s="1">
        <v>58</v>
      </c>
      <c r="X837" s="1">
        <v>101</v>
      </c>
      <c r="Y837" s="6">
        <v>0.57425742574257421</v>
      </c>
      <c r="Z837" s="1">
        <v>51</v>
      </c>
      <c r="AA837" s="1">
        <v>100</v>
      </c>
      <c r="AB837" s="6">
        <v>0.51</v>
      </c>
      <c r="BD837" s="1">
        <v>193</v>
      </c>
      <c r="BE837" s="1">
        <v>285</v>
      </c>
      <c r="BF837" s="6">
        <v>0.67719298245614035</v>
      </c>
      <c r="BG837" s="1">
        <v>160</v>
      </c>
      <c r="BH837" s="1">
        <v>290</v>
      </c>
      <c r="BI837" s="6">
        <v>0.55172413793103448</v>
      </c>
      <c r="BJ837" s="1">
        <v>149</v>
      </c>
      <c r="BK837" s="1">
        <v>284</v>
      </c>
      <c r="BL837" s="6">
        <v>0.52464788732394363</v>
      </c>
    </row>
    <row r="838" spans="1:64" x14ac:dyDescent="0.2">
      <c r="A838" s="2" t="s">
        <v>287</v>
      </c>
      <c r="B838" s="2" t="s">
        <v>288</v>
      </c>
      <c r="C838" s="2" t="s">
        <v>2339</v>
      </c>
      <c r="D838" s="2" t="s">
        <v>2340</v>
      </c>
      <c r="E838" s="2" t="str">
        <f t="shared" si="39"/>
        <v>Deer Run Elementary</v>
      </c>
      <c r="F838" s="2">
        <f>IFERROR(VLOOKUP(C838,'[1]2017'!$C$2:$N$1876,11,FALSE),"")</f>
        <v>554</v>
      </c>
      <c r="G838" s="2">
        <f>IFERROR(VLOOKUP(C838,'[1]2017'!$C$2:$N$1876,12,FALSE),"")</f>
        <v>653</v>
      </c>
      <c r="H838" s="2">
        <f t="shared" si="40"/>
        <v>0.84839203675344566</v>
      </c>
      <c r="I838" s="6">
        <v>0.32203389830508472</v>
      </c>
      <c r="J838" s="12">
        <f t="shared" si="41"/>
        <v>1014</v>
      </c>
      <c r="K838" s="1">
        <v>56</v>
      </c>
      <c r="L838" s="1">
        <v>98</v>
      </c>
      <c r="M838" s="6">
        <v>0.5714285714285714</v>
      </c>
      <c r="N838" s="1">
        <v>49</v>
      </c>
      <c r="O838" s="1">
        <v>101</v>
      </c>
      <c r="P838" s="6">
        <v>0.48514851485148514</v>
      </c>
      <c r="Q838" s="1">
        <v>40</v>
      </c>
      <c r="R838" s="1">
        <v>98</v>
      </c>
      <c r="S838" s="6">
        <v>0.40816326530612246</v>
      </c>
      <c r="T838" s="1">
        <v>51</v>
      </c>
      <c r="U838" s="1">
        <v>105</v>
      </c>
      <c r="V838" s="6">
        <v>0.48571428571428571</v>
      </c>
      <c r="W838" s="1">
        <v>69</v>
      </c>
      <c r="X838" s="1">
        <v>107</v>
      </c>
      <c r="Y838" s="6">
        <v>0.64485981308411211</v>
      </c>
      <c r="Z838" s="1">
        <v>48</v>
      </c>
      <c r="AA838" s="1">
        <v>105</v>
      </c>
      <c r="AB838" s="6">
        <v>0.45714285714285713</v>
      </c>
      <c r="BD838" s="1">
        <v>173</v>
      </c>
      <c r="BE838" s="1">
        <v>321</v>
      </c>
      <c r="BF838" s="6">
        <v>0.5389408099688473</v>
      </c>
      <c r="BG838" s="1">
        <v>160</v>
      </c>
      <c r="BH838" s="1">
        <v>327</v>
      </c>
      <c r="BI838" s="6">
        <v>0.4892966360856269</v>
      </c>
      <c r="BJ838" s="1">
        <v>126</v>
      </c>
      <c r="BK838" s="1">
        <v>321</v>
      </c>
      <c r="BL838" s="6">
        <v>0.3925233644859813</v>
      </c>
    </row>
    <row r="839" spans="1:64" x14ac:dyDescent="0.2">
      <c r="A839" s="2" t="s">
        <v>287</v>
      </c>
      <c r="B839" s="2" t="s">
        <v>288</v>
      </c>
      <c r="C839" s="2" t="s">
        <v>2341</v>
      </c>
      <c r="D839" s="2" t="s">
        <v>2342</v>
      </c>
      <c r="E839" s="2" t="str">
        <f t="shared" si="39"/>
        <v>College Park Elementary School</v>
      </c>
      <c r="F839" s="2">
        <f>IFERROR(VLOOKUP(C839,'[1]2017'!$C$2:$N$1876,11,FALSE),"")</f>
        <v>385</v>
      </c>
      <c r="G839" s="2">
        <f>IFERROR(VLOOKUP(C839,'[1]2017'!$C$2:$N$1876,12,FALSE),"")</f>
        <v>489</v>
      </c>
      <c r="H839" s="2">
        <f t="shared" si="40"/>
        <v>0.787321063394683</v>
      </c>
      <c r="I839" s="6">
        <v>0.22222222222222221</v>
      </c>
      <c r="J839" s="12">
        <f t="shared" si="41"/>
        <v>1114</v>
      </c>
      <c r="K839" s="1">
        <v>51</v>
      </c>
      <c r="L839" s="1">
        <v>98</v>
      </c>
      <c r="M839" s="6">
        <v>0.52040816326530615</v>
      </c>
      <c r="N839" s="1">
        <v>55</v>
      </c>
      <c r="O839" s="1">
        <v>100</v>
      </c>
      <c r="P839" s="6">
        <v>0.55000000000000004</v>
      </c>
      <c r="Q839" s="1">
        <v>39</v>
      </c>
      <c r="R839" s="1">
        <v>98</v>
      </c>
      <c r="S839" s="6">
        <v>0.39795918367346939</v>
      </c>
      <c r="T839" s="1">
        <v>35</v>
      </c>
      <c r="U839" s="1">
        <v>72</v>
      </c>
      <c r="V839" s="6">
        <v>0.4861111111111111</v>
      </c>
      <c r="W839" s="1">
        <v>37</v>
      </c>
      <c r="X839" s="1">
        <v>73</v>
      </c>
      <c r="Y839" s="6">
        <v>0.50684931506849318</v>
      </c>
      <c r="Z839" s="1">
        <v>26</v>
      </c>
      <c r="AA839" s="1">
        <v>72</v>
      </c>
      <c r="AB839" s="6">
        <v>0.3611111111111111</v>
      </c>
      <c r="BD839" s="1">
        <v>123</v>
      </c>
      <c r="BE839" s="1">
        <v>242</v>
      </c>
      <c r="BF839" s="6">
        <v>0.50826446280991733</v>
      </c>
      <c r="BG839" s="1">
        <v>112</v>
      </c>
      <c r="BH839" s="1">
        <v>248</v>
      </c>
      <c r="BI839" s="6">
        <v>0.45161290322580644</v>
      </c>
      <c r="BJ839" s="1">
        <v>81</v>
      </c>
      <c r="BK839" s="1">
        <v>242</v>
      </c>
      <c r="BL839" s="6">
        <v>0.33471074380165289</v>
      </c>
    </row>
    <row r="840" spans="1:64" hidden="1" x14ac:dyDescent="0.2">
      <c r="A840" s="2" t="s">
        <v>287</v>
      </c>
      <c r="B840" s="2" t="s">
        <v>288</v>
      </c>
      <c r="C840" s="2" t="s">
        <v>2343</v>
      </c>
      <c r="D840" s="2" t="s">
        <v>988</v>
      </c>
      <c r="E840" s="2" t="str">
        <f t="shared" si="39"/>
        <v>zzzz</v>
      </c>
      <c r="F840" s="2">
        <f>IFERROR(VLOOKUP(C840,'[1]2017'!$C$2:$N$1876,11,FALSE),"")</f>
        <v>683</v>
      </c>
      <c r="G840" s="2">
        <f>IFERROR(VLOOKUP(C840,'[1]2017'!$C$2:$N$1876,12,FALSE),"")</f>
        <v>870</v>
      </c>
      <c r="H840" s="2">
        <f t="shared" si="40"/>
        <v>0.78505747126436787</v>
      </c>
      <c r="J840" s="12">
        <f t="shared" si="41"/>
        <v>1215</v>
      </c>
      <c r="AC840" s="1">
        <v>123</v>
      </c>
      <c r="AD840" s="1">
        <v>284</v>
      </c>
      <c r="AE840" s="6">
        <v>0.43309859154929575</v>
      </c>
      <c r="AF840" s="1">
        <v>91</v>
      </c>
      <c r="AG840" s="1">
        <v>295</v>
      </c>
      <c r="AH840" s="6">
        <v>0.30847457627118646</v>
      </c>
      <c r="AI840" s="1">
        <v>71</v>
      </c>
      <c r="AJ840" s="1">
        <v>284</v>
      </c>
      <c r="AK840" s="6">
        <v>0.25</v>
      </c>
      <c r="AL840" s="1">
        <v>118</v>
      </c>
      <c r="AM840" s="1">
        <v>304</v>
      </c>
      <c r="AN840" s="6">
        <v>0.38815789473684209</v>
      </c>
      <c r="AO840" s="1">
        <v>87</v>
      </c>
      <c r="AP840" s="1">
        <v>313</v>
      </c>
      <c r="AQ840" s="6">
        <v>0.27795527156549521</v>
      </c>
      <c r="AR840" s="1">
        <v>72</v>
      </c>
      <c r="AS840" s="1">
        <v>304</v>
      </c>
      <c r="AT840" s="6">
        <v>0.23684210526315788</v>
      </c>
      <c r="AU840" s="1">
        <v>96</v>
      </c>
      <c r="AV840" s="1">
        <v>245</v>
      </c>
      <c r="AW840" s="6">
        <v>0.39183673469387753</v>
      </c>
      <c r="AX840" s="1">
        <v>65</v>
      </c>
      <c r="AY840" s="1">
        <v>252</v>
      </c>
      <c r="AZ840" s="6">
        <v>0.25793650793650796</v>
      </c>
      <c r="BA840" s="1">
        <v>48</v>
      </c>
      <c r="BB840" s="1">
        <v>245</v>
      </c>
      <c r="BC840" s="6">
        <v>0.19591836734693877</v>
      </c>
      <c r="BD840" s="1">
        <v>337</v>
      </c>
      <c r="BE840" s="1">
        <v>833</v>
      </c>
      <c r="BF840" s="6">
        <v>0.40456182472989194</v>
      </c>
      <c r="BG840" s="1">
        <v>243</v>
      </c>
      <c r="BH840" s="1">
        <v>860</v>
      </c>
      <c r="BI840" s="6">
        <v>0.28255813953488373</v>
      </c>
      <c r="BJ840" s="1">
        <v>191</v>
      </c>
      <c r="BK840" s="1">
        <v>833</v>
      </c>
      <c r="BL840" s="6">
        <v>0.22929171668667467</v>
      </c>
    </row>
    <row r="841" spans="1:64" hidden="1" x14ac:dyDescent="0.2">
      <c r="A841" s="2" t="s">
        <v>287</v>
      </c>
      <c r="B841" s="2" t="s">
        <v>288</v>
      </c>
      <c r="C841" s="2" t="s">
        <v>2344</v>
      </c>
      <c r="D841" s="2" t="s">
        <v>2345</v>
      </c>
      <c r="E841" s="2" t="str">
        <f t="shared" si="39"/>
        <v>zzzz</v>
      </c>
      <c r="F841" s="2">
        <f>IFERROR(VLOOKUP(C841,'[1]2017'!$C$2:$N$1876,11,FALSE),"")</f>
        <v>765</v>
      </c>
      <c r="G841" s="2">
        <f>IFERROR(VLOOKUP(C841,'[1]2017'!$C$2:$N$1876,12,FALSE),"")</f>
        <v>949</v>
      </c>
      <c r="H841" s="2">
        <f t="shared" si="40"/>
        <v>0.80611169652265546</v>
      </c>
      <c r="J841" s="12">
        <f t="shared" si="41"/>
        <v>1215</v>
      </c>
      <c r="AC841" s="1">
        <v>152</v>
      </c>
      <c r="AD841" s="1">
        <v>305</v>
      </c>
      <c r="AE841" s="6">
        <v>0.49836065573770494</v>
      </c>
      <c r="AF841" s="1">
        <v>91</v>
      </c>
      <c r="AG841" s="1">
        <v>312</v>
      </c>
      <c r="AH841" s="6">
        <v>0.29166666666666669</v>
      </c>
      <c r="AI841" s="1">
        <v>77</v>
      </c>
      <c r="AJ841" s="1">
        <v>304</v>
      </c>
      <c r="AK841" s="6">
        <v>0.25328947368421051</v>
      </c>
      <c r="AL841" s="1">
        <v>139</v>
      </c>
      <c r="AM841" s="1">
        <v>300</v>
      </c>
      <c r="AN841" s="6">
        <v>0.46333333333333332</v>
      </c>
      <c r="AO841" s="1">
        <v>98</v>
      </c>
      <c r="AP841" s="1">
        <v>307</v>
      </c>
      <c r="AQ841" s="6">
        <v>0.31921824104234525</v>
      </c>
      <c r="AR841" s="1">
        <v>84</v>
      </c>
      <c r="AS841" s="1">
        <v>300</v>
      </c>
      <c r="AT841" s="6">
        <v>0.28000000000000003</v>
      </c>
      <c r="AU841" s="1">
        <v>128</v>
      </c>
      <c r="AV841" s="1">
        <v>297</v>
      </c>
      <c r="AW841" s="6">
        <v>0.43097643097643096</v>
      </c>
      <c r="AX841" s="1">
        <v>119</v>
      </c>
      <c r="AY841" s="1">
        <v>309</v>
      </c>
      <c r="AZ841" s="6">
        <v>0.38511326860841422</v>
      </c>
      <c r="BA841" s="1">
        <v>92</v>
      </c>
      <c r="BB841" s="1">
        <v>295</v>
      </c>
      <c r="BC841" s="6">
        <v>0.31186440677966104</v>
      </c>
      <c r="BD841" s="1">
        <v>419</v>
      </c>
      <c r="BE841" s="1">
        <v>902</v>
      </c>
      <c r="BF841" s="6">
        <v>0.46452328159645234</v>
      </c>
      <c r="BG841" s="1">
        <v>308</v>
      </c>
      <c r="BH841" s="1">
        <v>928</v>
      </c>
      <c r="BI841" s="6">
        <v>0.33189655172413796</v>
      </c>
      <c r="BJ841" s="1">
        <v>253</v>
      </c>
      <c r="BK841" s="1">
        <v>899</v>
      </c>
      <c r="BL841" s="6">
        <v>0.28142380422691882</v>
      </c>
    </row>
    <row r="842" spans="1:64" x14ac:dyDescent="0.2">
      <c r="A842" s="2" t="s">
        <v>287</v>
      </c>
      <c r="B842" s="2" t="s">
        <v>288</v>
      </c>
      <c r="C842" s="2" t="s">
        <v>2346</v>
      </c>
      <c r="D842" s="2" t="s">
        <v>954</v>
      </c>
      <c r="E842" s="2" t="str">
        <f t="shared" si="39"/>
        <v>Central Elementary School</v>
      </c>
      <c r="F842" s="2">
        <f>IFERROR(VLOOKUP(C842,'[1]2017'!$C$2:$N$1876,11,FALSE),"")</f>
        <v>601</v>
      </c>
      <c r="G842" s="2">
        <f>IFERROR(VLOOKUP(C842,'[1]2017'!$C$2:$N$1876,12,FALSE),"")</f>
        <v>722</v>
      </c>
      <c r="H842" s="2">
        <f t="shared" si="40"/>
        <v>0.83240997229916902</v>
      </c>
      <c r="I842" s="6">
        <v>0.23931623931623933</v>
      </c>
      <c r="J842" s="12">
        <f t="shared" si="41"/>
        <v>1102</v>
      </c>
      <c r="K842" s="1">
        <v>41</v>
      </c>
      <c r="L842" s="1">
        <v>100</v>
      </c>
      <c r="M842" s="6">
        <v>0.41</v>
      </c>
      <c r="N842" s="1">
        <v>28</v>
      </c>
      <c r="O842" s="1">
        <v>102</v>
      </c>
      <c r="P842" s="6">
        <v>0.27450980392156865</v>
      </c>
      <c r="Q842" s="1">
        <v>24</v>
      </c>
      <c r="R842" s="1">
        <v>100</v>
      </c>
      <c r="S842" s="6">
        <v>0.24</v>
      </c>
      <c r="T842" s="1">
        <v>48</v>
      </c>
      <c r="U842" s="1">
        <v>108</v>
      </c>
      <c r="V842" s="6">
        <v>0.44444444444444442</v>
      </c>
      <c r="W842" s="1">
        <v>42</v>
      </c>
      <c r="X842" s="1">
        <v>108</v>
      </c>
      <c r="Y842" s="6">
        <v>0.3888888888888889</v>
      </c>
      <c r="Z842" s="1">
        <v>29</v>
      </c>
      <c r="AA842" s="1">
        <v>108</v>
      </c>
      <c r="AB842" s="6">
        <v>0.26851851851851855</v>
      </c>
      <c r="BD842" s="1">
        <v>133</v>
      </c>
      <c r="BE842" s="1">
        <v>325</v>
      </c>
      <c r="BF842" s="6">
        <v>0.40923076923076923</v>
      </c>
      <c r="BG842" s="1">
        <v>102</v>
      </c>
      <c r="BH842" s="1">
        <v>328</v>
      </c>
      <c r="BI842" s="6">
        <v>0.31097560975609756</v>
      </c>
      <c r="BJ842" s="1">
        <v>81</v>
      </c>
      <c r="BK842" s="1">
        <v>325</v>
      </c>
      <c r="BL842" s="6">
        <v>0.24923076923076923</v>
      </c>
    </row>
    <row r="843" spans="1:64" x14ac:dyDescent="0.2">
      <c r="A843" s="2" t="s">
        <v>287</v>
      </c>
      <c r="B843" s="2" t="s">
        <v>288</v>
      </c>
      <c r="C843" s="2" t="s">
        <v>2347</v>
      </c>
      <c r="D843" s="2" t="s">
        <v>2348</v>
      </c>
      <c r="E843" s="2" t="str">
        <f t="shared" si="39"/>
        <v>Eagle Creek Elementary School</v>
      </c>
      <c r="F843" s="2">
        <f>IFERROR(VLOOKUP(C843,'[1]2017'!$C$2:$N$1876,11,FALSE),"")</f>
        <v>309</v>
      </c>
      <c r="G843" s="2">
        <f>IFERROR(VLOOKUP(C843,'[1]2017'!$C$2:$N$1876,12,FALSE),"")</f>
        <v>508</v>
      </c>
      <c r="H843" s="2">
        <f t="shared" si="40"/>
        <v>0.6082677165354331</v>
      </c>
      <c r="I843" s="6">
        <v>0.6</v>
      </c>
      <c r="J843" s="12">
        <f t="shared" si="41"/>
        <v>469</v>
      </c>
      <c r="K843" s="1">
        <v>63</v>
      </c>
      <c r="L843" s="1">
        <v>99</v>
      </c>
      <c r="M843" s="6">
        <v>0.63636363636363635</v>
      </c>
      <c r="N843" s="1">
        <v>63</v>
      </c>
      <c r="O843" s="1">
        <v>100</v>
      </c>
      <c r="P843" s="6">
        <v>0.63</v>
      </c>
      <c r="Q843" s="1">
        <v>54</v>
      </c>
      <c r="R843" s="1">
        <v>99</v>
      </c>
      <c r="S843" s="6">
        <v>0.54545454545454541</v>
      </c>
      <c r="T843" s="1">
        <v>60</v>
      </c>
      <c r="U843" s="1">
        <v>103</v>
      </c>
      <c r="V843" s="6">
        <v>0.58252427184466016</v>
      </c>
      <c r="W843" s="1">
        <v>72</v>
      </c>
      <c r="X843" s="1">
        <v>103</v>
      </c>
      <c r="Y843" s="6">
        <v>0.69902912621359226</v>
      </c>
      <c r="Z843" s="1">
        <v>55</v>
      </c>
      <c r="AA843" s="1">
        <v>103</v>
      </c>
      <c r="AB843" s="6">
        <v>0.53398058252427183</v>
      </c>
      <c r="BD843" s="1">
        <v>193</v>
      </c>
      <c r="BE843" s="1">
        <v>292</v>
      </c>
      <c r="BF843" s="6">
        <v>0.66095890410958902</v>
      </c>
      <c r="BG843" s="1">
        <v>192</v>
      </c>
      <c r="BH843" s="1">
        <v>293</v>
      </c>
      <c r="BI843" s="6">
        <v>0.65529010238907848</v>
      </c>
      <c r="BJ843" s="1">
        <v>163</v>
      </c>
      <c r="BK843" s="1">
        <v>292</v>
      </c>
      <c r="BL843" s="6">
        <v>0.55821917808219179</v>
      </c>
    </row>
    <row r="844" spans="1:64" x14ac:dyDescent="0.2">
      <c r="A844" s="2" t="s">
        <v>287</v>
      </c>
      <c r="B844" s="2" t="s">
        <v>288</v>
      </c>
      <c r="C844" s="2" t="s">
        <v>2349</v>
      </c>
      <c r="D844" s="2" t="s">
        <v>2350</v>
      </c>
      <c r="E844" s="2" t="str">
        <f t="shared" si="39"/>
        <v>Eastbrook Elementary School</v>
      </c>
      <c r="F844" s="2">
        <f>IFERROR(VLOOKUP(C844,'[1]2017'!$C$2:$N$1876,11,FALSE),"")</f>
        <v>530</v>
      </c>
      <c r="G844" s="2">
        <f>IFERROR(VLOOKUP(C844,'[1]2017'!$C$2:$N$1876,12,FALSE),"")</f>
        <v>664</v>
      </c>
      <c r="H844" s="2">
        <f t="shared" si="40"/>
        <v>0.79819277108433739</v>
      </c>
      <c r="I844" s="6">
        <v>0.33043478260869563</v>
      </c>
      <c r="J844" s="12">
        <f t="shared" si="41"/>
        <v>1006</v>
      </c>
      <c r="K844" s="1">
        <v>52</v>
      </c>
      <c r="L844" s="1">
        <v>90</v>
      </c>
      <c r="M844" s="6">
        <v>0.57777777777777772</v>
      </c>
      <c r="N844" s="1">
        <v>46</v>
      </c>
      <c r="O844" s="1">
        <v>98</v>
      </c>
      <c r="P844" s="6">
        <v>0.46938775510204084</v>
      </c>
      <c r="Q844" s="1">
        <v>39</v>
      </c>
      <c r="R844" s="1">
        <v>90</v>
      </c>
      <c r="S844" s="6">
        <v>0.43333333333333335</v>
      </c>
      <c r="T844" s="1">
        <v>52</v>
      </c>
      <c r="U844" s="1">
        <v>104</v>
      </c>
      <c r="V844" s="6">
        <v>0.5</v>
      </c>
      <c r="W844" s="1">
        <v>61</v>
      </c>
      <c r="X844" s="1">
        <v>105</v>
      </c>
      <c r="Y844" s="6">
        <v>0.580952380952381</v>
      </c>
      <c r="Z844" s="1">
        <v>43</v>
      </c>
      <c r="AA844" s="1">
        <v>104</v>
      </c>
      <c r="AB844" s="6">
        <v>0.41346153846153844</v>
      </c>
      <c r="BD844" s="1">
        <v>168</v>
      </c>
      <c r="BE844" s="1">
        <v>310</v>
      </c>
      <c r="BF844" s="6">
        <v>0.54193548387096779</v>
      </c>
      <c r="BG844" s="1">
        <v>149</v>
      </c>
      <c r="BH844" s="1">
        <v>320</v>
      </c>
      <c r="BI844" s="6">
        <v>0.46562500000000001</v>
      </c>
      <c r="BJ844" s="1">
        <v>120</v>
      </c>
      <c r="BK844" s="1">
        <v>309</v>
      </c>
      <c r="BL844" s="6">
        <v>0.38834951456310679</v>
      </c>
    </row>
    <row r="845" spans="1:64" x14ac:dyDescent="0.2">
      <c r="A845" s="2" t="s">
        <v>287</v>
      </c>
      <c r="B845" s="2" t="s">
        <v>288</v>
      </c>
      <c r="C845" s="2" t="s">
        <v>289</v>
      </c>
      <c r="D845" s="2" t="s">
        <v>2351</v>
      </c>
      <c r="E845" s="2" t="str">
        <f t="shared" si="39"/>
        <v>Guion Creek Elementary School</v>
      </c>
      <c r="F845" s="2">
        <f>IFERROR(VLOOKUP(C845,'[1]2017'!$C$2:$N$1876,11,FALSE),"")</f>
        <v>519</v>
      </c>
      <c r="G845" s="2">
        <f>IFERROR(VLOOKUP(C845,'[1]2017'!$C$2:$N$1876,12,FALSE),"")</f>
        <v>733</v>
      </c>
      <c r="H845" s="2">
        <f t="shared" si="40"/>
        <v>0.7080491132332879</v>
      </c>
      <c r="I845" s="6">
        <v>0.35915492957746481</v>
      </c>
      <c r="J845" s="12">
        <f t="shared" si="41"/>
        <v>967</v>
      </c>
      <c r="K845" s="1">
        <v>70</v>
      </c>
      <c r="L845" s="1">
        <v>122</v>
      </c>
      <c r="M845" s="6">
        <v>0.57377049180327866</v>
      </c>
      <c r="N845" s="1">
        <v>67</v>
      </c>
      <c r="O845" s="1">
        <v>124</v>
      </c>
      <c r="P845" s="6">
        <v>0.54032258064516125</v>
      </c>
      <c r="Q845" s="1">
        <v>54</v>
      </c>
      <c r="R845" s="1">
        <v>122</v>
      </c>
      <c r="S845" s="6">
        <v>0.44262295081967212</v>
      </c>
      <c r="T845" s="1">
        <v>62</v>
      </c>
      <c r="U845" s="1">
        <v>97</v>
      </c>
      <c r="V845" s="6">
        <v>0.63917525773195871</v>
      </c>
      <c r="W845" s="1">
        <v>61</v>
      </c>
      <c r="X845" s="1">
        <v>97</v>
      </c>
      <c r="Y845" s="6">
        <v>0.62886597938144329</v>
      </c>
      <c r="Z845" s="1">
        <v>52</v>
      </c>
      <c r="AA845" s="1">
        <v>97</v>
      </c>
      <c r="AB845" s="6">
        <v>0.53608247422680411</v>
      </c>
      <c r="BD845" s="1">
        <v>213</v>
      </c>
      <c r="BE845" s="1">
        <v>361</v>
      </c>
      <c r="BF845" s="6">
        <v>0.59002770083102496</v>
      </c>
      <c r="BG845" s="1">
        <v>184</v>
      </c>
      <c r="BH845" s="1">
        <v>366</v>
      </c>
      <c r="BI845" s="6">
        <v>0.50273224043715847</v>
      </c>
      <c r="BJ845" s="1">
        <v>157</v>
      </c>
      <c r="BK845" s="1">
        <v>361</v>
      </c>
      <c r="BL845" s="6">
        <v>0.43490304709141275</v>
      </c>
    </row>
    <row r="846" spans="1:64" x14ac:dyDescent="0.2">
      <c r="A846" s="2" t="s">
        <v>287</v>
      </c>
      <c r="B846" s="2" t="s">
        <v>288</v>
      </c>
      <c r="C846" s="2" t="s">
        <v>2352</v>
      </c>
      <c r="D846" s="2" t="s">
        <v>2353</v>
      </c>
      <c r="E846" s="2" t="str">
        <f t="shared" si="39"/>
        <v>Snacks Crossing Elementary School</v>
      </c>
      <c r="F846" s="2">
        <f>IFERROR(VLOOKUP(C846,'[1]2017'!$C$2:$N$1876,11,FALSE),"")</f>
        <v>456</v>
      </c>
      <c r="G846" s="2">
        <f>IFERROR(VLOOKUP(C846,'[1]2017'!$C$2:$N$1876,12,FALSE),"")</f>
        <v>592</v>
      </c>
      <c r="H846" s="2">
        <f t="shared" si="40"/>
        <v>0.77027027027027029</v>
      </c>
      <c r="I846" s="6">
        <v>0.27368421052631581</v>
      </c>
      <c r="J846" s="12">
        <f t="shared" si="41"/>
        <v>1075</v>
      </c>
      <c r="K846" s="1">
        <v>31</v>
      </c>
      <c r="L846" s="1">
        <v>97</v>
      </c>
      <c r="M846" s="6">
        <v>0.31958762886597936</v>
      </c>
      <c r="N846" s="1">
        <v>23</v>
      </c>
      <c r="O846" s="1">
        <v>101</v>
      </c>
      <c r="P846" s="6">
        <v>0.22772277227722773</v>
      </c>
      <c r="Q846" s="1">
        <v>14</v>
      </c>
      <c r="R846" s="1">
        <v>97</v>
      </c>
      <c r="S846" s="6">
        <v>0.14432989690721648</v>
      </c>
      <c r="T846" s="1">
        <v>33</v>
      </c>
      <c r="U846" s="1">
        <v>98</v>
      </c>
      <c r="V846" s="6">
        <v>0.33673469387755101</v>
      </c>
      <c r="W846" s="1">
        <v>41</v>
      </c>
      <c r="X846" s="1">
        <v>101</v>
      </c>
      <c r="Y846" s="6">
        <v>0.40594059405940597</v>
      </c>
      <c r="Z846" s="1">
        <v>24</v>
      </c>
      <c r="AA846" s="1">
        <v>98</v>
      </c>
      <c r="AB846" s="6">
        <v>0.24489795918367346</v>
      </c>
      <c r="BD846" s="1">
        <v>106</v>
      </c>
      <c r="BE846" s="1">
        <v>290</v>
      </c>
      <c r="BF846" s="6">
        <v>0.36551724137931035</v>
      </c>
      <c r="BG846" s="1">
        <v>92</v>
      </c>
      <c r="BH846" s="1">
        <v>301</v>
      </c>
      <c r="BI846" s="6">
        <v>0.30564784053156147</v>
      </c>
      <c r="BJ846" s="1">
        <v>64</v>
      </c>
      <c r="BK846" s="1">
        <v>290</v>
      </c>
      <c r="BL846" s="6">
        <v>0.22068965517241379</v>
      </c>
    </row>
    <row r="847" spans="1:64" hidden="1" x14ac:dyDescent="0.2">
      <c r="A847" s="2" t="s">
        <v>287</v>
      </c>
      <c r="B847" s="2" t="s">
        <v>288</v>
      </c>
      <c r="C847" s="2" t="s">
        <v>2354</v>
      </c>
      <c r="D847" s="2" t="s">
        <v>2355</v>
      </c>
      <c r="E847" s="2" t="str">
        <f t="shared" si="39"/>
        <v>zzzz</v>
      </c>
      <c r="F847" s="2">
        <f>IFERROR(VLOOKUP(C847,'[1]2017'!$C$2:$N$1876,11,FALSE),"")</f>
        <v>352</v>
      </c>
      <c r="G847" s="2">
        <f>IFERROR(VLOOKUP(C847,'[1]2017'!$C$2:$N$1876,12,FALSE),"")</f>
        <v>507</v>
      </c>
      <c r="H847" s="2">
        <f t="shared" si="40"/>
        <v>0.6942800788954635</v>
      </c>
      <c r="I847" s="6">
        <v>0.30769230769230771</v>
      </c>
      <c r="J847" s="12">
        <f t="shared" si="41"/>
        <v>1032</v>
      </c>
      <c r="K847" s="1">
        <v>49</v>
      </c>
      <c r="L847" s="1">
        <v>100</v>
      </c>
      <c r="M847" s="6">
        <v>0.49</v>
      </c>
      <c r="N847" s="1">
        <v>37</v>
      </c>
      <c r="O847" s="1">
        <v>100</v>
      </c>
      <c r="P847" s="6">
        <v>0.37</v>
      </c>
      <c r="Q847" s="1">
        <v>31</v>
      </c>
      <c r="R847" s="1">
        <v>100</v>
      </c>
      <c r="S847" s="6">
        <v>0.31</v>
      </c>
      <c r="T847" s="1">
        <v>36</v>
      </c>
      <c r="U847" s="1">
        <v>106</v>
      </c>
      <c r="V847" s="6">
        <v>0.33962264150943394</v>
      </c>
      <c r="W847" s="1">
        <v>32</v>
      </c>
      <c r="X847" s="1">
        <v>106</v>
      </c>
      <c r="Y847" s="6">
        <v>0.30188679245283018</v>
      </c>
      <c r="Z847" s="1">
        <v>20</v>
      </c>
      <c r="AA847" s="1">
        <v>106</v>
      </c>
      <c r="AB847" s="6">
        <v>0.18867924528301888</v>
      </c>
      <c r="BD847" s="1">
        <v>142</v>
      </c>
      <c r="BE847" s="1">
        <v>297</v>
      </c>
      <c r="BF847" s="6">
        <v>0.4781144781144781</v>
      </c>
      <c r="BG847" s="1">
        <v>99</v>
      </c>
      <c r="BH847" s="1">
        <v>298</v>
      </c>
      <c r="BI847" s="6">
        <v>0.33221476510067116</v>
      </c>
      <c r="BJ847" s="1">
        <v>79</v>
      </c>
      <c r="BK847" s="1">
        <v>297</v>
      </c>
      <c r="BL847" s="6">
        <v>0.265993265993266</v>
      </c>
    </row>
    <row r="848" spans="1:64" hidden="1" x14ac:dyDescent="0.2">
      <c r="A848" s="2" t="s">
        <v>287</v>
      </c>
      <c r="B848" s="2" t="s">
        <v>288</v>
      </c>
      <c r="C848" s="2" t="s">
        <v>295</v>
      </c>
      <c r="D848" s="2" t="s">
        <v>2356</v>
      </c>
      <c r="E848" s="2" t="str">
        <f t="shared" si="39"/>
        <v>zzzz</v>
      </c>
      <c r="F848" s="2">
        <f>IFERROR(VLOOKUP(C848,'[1]2017'!$C$2:$N$1876,11,FALSE),"")</f>
        <v>440</v>
      </c>
      <c r="G848" s="2">
        <f>IFERROR(VLOOKUP(C848,'[1]2017'!$C$2:$N$1876,12,FALSE),"")</f>
        <v>828</v>
      </c>
      <c r="H848" s="2">
        <f t="shared" si="40"/>
        <v>0.53140096618357491</v>
      </c>
      <c r="J848" s="12">
        <f t="shared" si="41"/>
        <v>1215</v>
      </c>
      <c r="AC848" s="1">
        <v>150</v>
      </c>
      <c r="AD848" s="1">
        <v>270</v>
      </c>
      <c r="AE848" s="6">
        <v>0.55555555555555558</v>
      </c>
      <c r="AF848" s="1">
        <v>149</v>
      </c>
      <c r="AG848" s="1">
        <v>272</v>
      </c>
      <c r="AH848" s="6">
        <v>0.54779411764705888</v>
      </c>
      <c r="AI848" s="1">
        <v>122</v>
      </c>
      <c r="AJ848" s="1">
        <v>270</v>
      </c>
      <c r="AK848" s="6">
        <v>0.45185185185185184</v>
      </c>
      <c r="AL848" s="1">
        <v>177</v>
      </c>
      <c r="AM848" s="1">
        <v>291</v>
      </c>
      <c r="AN848" s="6">
        <v>0.60824742268041232</v>
      </c>
      <c r="AO848" s="1">
        <v>123</v>
      </c>
      <c r="AP848" s="1">
        <v>291</v>
      </c>
      <c r="AQ848" s="6">
        <v>0.42268041237113402</v>
      </c>
      <c r="AR848" s="1">
        <v>110</v>
      </c>
      <c r="AS848" s="1">
        <v>291</v>
      </c>
      <c r="AT848" s="6">
        <v>0.37800687285223367</v>
      </c>
      <c r="AU848" s="1">
        <v>140</v>
      </c>
      <c r="AV848" s="1">
        <v>252</v>
      </c>
      <c r="AW848" s="6">
        <v>0.55555555555555558</v>
      </c>
      <c r="AX848" s="1">
        <v>129</v>
      </c>
      <c r="AY848" s="1">
        <v>254</v>
      </c>
      <c r="AZ848" s="6">
        <v>0.50787401574803148</v>
      </c>
      <c r="BA848" s="1">
        <v>104</v>
      </c>
      <c r="BB848" s="1">
        <v>251</v>
      </c>
      <c r="BC848" s="6">
        <v>0.41434262948207173</v>
      </c>
      <c r="BD848" s="1">
        <v>467</v>
      </c>
      <c r="BE848" s="1">
        <v>813</v>
      </c>
      <c r="BF848" s="6">
        <v>0.57441574415744157</v>
      </c>
      <c r="BG848" s="1">
        <v>401</v>
      </c>
      <c r="BH848" s="1">
        <v>817</v>
      </c>
      <c r="BI848" s="6">
        <v>0.49082007343941247</v>
      </c>
      <c r="BJ848" s="1">
        <v>336</v>
      </c>
      <c r="BK848" s="1">
        <v>812</v>
      </c>
      <c r="BL848" s="6">
        <v>0.41379310344827586</v>
      </c>
    </row>
    <row r="849" spans="1:64" hidden="1" x14ac:dyDescent="0.2">
      <c r="A849" s="2" t="s">
        <v>289</v>
      </c>
      <c r="B849" s="2" t="s">
        <v>290</v>
      </c>
      <c r="C849" s="2" t="s">
        <v>2357</v>
      </c>
      <c r="D849" s="2" t="s">
        <v>2358</v>
      </c>
      <c r="E849" s="2" t="str">
        <f t="shared" si="39"/>
        <v>zzzz</v>
      </c>
      <c r="F849" s="2">
        <f>IFERROR(VLOOKUP(C849,'[1]2017'!$C$2:$N$1876,11,FALSE),"")</f>
        <v>451</v>
      </c>
      <c r="G849" s="2">
        <f>IFERROR(VLOOKUP(C849,'[1]2017'!$C$2:$N$1876,12,FALSE),"")</f>
        <v>612</v>
      </c>
      <c r="H849" s="2">
        <f t="shared" si="40"/>
        <v>0.73692810457516345</v>
      </c>
      <c r="J849" s="12">
        <f t="shared" si="41"/>
        <v>1215</v>
      </c>
      <c r="AL849" s="1">
        <v>136</v>
      </c>
      <c r="AM849" s="1">
        <v>295</v>
      </c>
      <c r="AN849" s="6">
        <v>0.46101694915254238</v>
      </c>
      <c r="AO849" s="1">
        <v>78</v>
      </c>
      <c r="AP849" s="1">
        <v>298</v>
      </c>
      <c r="AQ849" s="6">
        <v>0.26174496644295303</v>
      </c>
      <c r="AR849" s="1">
        <v>69</v>
      </c>
      <c r="AS849" s="1">
        <v>294</v>
      </c>
      <c r="AT849" s="6">
        <v>0.23469387755102042</v>
      </c>
      <c r="AU849" s="1">
        <v>124</v>
      </c>
      <c r="AV849" s="1">
        <v>297</v>
      </c>
      <c r="AW849" s="6">
        <v>0.4175084175084175</v>
      </c>
      <c r="AX849" s="1">
        <v>88</v>
      </c>
      <c r="AY849" s="1">
        <v>297</v>
      </c>
      <c r="AZ849" s="6">
        <v>0.29629629629629628</v>
      </c>
      <c r="BA849" s="1">
        <v>67</v>
      </c>
      <c r="BB849" s="1">
        <v>295</v>
      </c>
      <c r="BC849" s="6">
        <v>0.22711864406779661</v>
      </c>
      <c r="BD849" s="1">
        <v>260</v>
      </c>
      <c r="BE849" s="1">
        <v>592</v>
      </c>
      <c r="BF849" s="6">
        <v>0.4391891891891892</v>
      </c>
      <c r="BG849" s="1">
        <v>166</v>
      </c>
      <c r="BH849" s="1">
        <v>595</v>
      </c>
      <c r="BI849" s="6">
        <v>0.27899159663865547</v>
      </c>
      <c r="BJ849" s="1">
        <v>136</v>
      </c>
      <c r="BK849" s="1">
        <v>589</v>
      </c>
      <c r="BL849" s="6">
        <v>0.23089983022071306</v>
      </c>
    </row>
    <row r="850" spans="1:64" hidden="1" x14ac:dyDescent="0.2">
      <c r="A850" s="2" t="s">
        <v>289</v>
      </c>
      <c r="B850" s="2" t="s">
        <v>290</v>
      </c>
      <c r="C850" s="2" t="s">
        <v>2359</v>
      </c>
      <c r="D850" s="2" t="s">
        <v>2360</v>
      </c>
      <c r="E850" s="2" t="str">
        <f t="shared" si="39"/>
        <v>zzzz</v>
      </c>
      <c r="F850" s="2">
        <f>IFERROR(VLOOKUP(C850,'[1]2017'!$C$2:$N$1876,11,FALSE),"")</f>
        <v>468</v>
      </c>
      <c r="G850" s="2">
        <f>IFERROR(VLOOKUP(C850,'[1]2017'!$C$2:$N$1876,12,FALSE),"")</f>
        <v>591</v>
      </c>
      <c r="H850" s="2">
        <f t="shared" si="40"/>
        <v>0.79187817258883253</v>
      </c>
      <c r="J850" s="12">
        <f t="shared" si="41"/>
        <v>1215</v>
      </c>
      <c r="AC850" s="1" t="s">
        <v>734</v>
      </c>
      <c r="AD850" s="1" t="s">
        <v>734</v>
      </c>
      <c r="AE850" s="6" t="s">
        <v>734</v>
      </c>
      <c r="AF850" s="1" t="s">
        <v>734</v>
      </c>
      <c r="AG850" s="1" t="s">
        <v>734</v>
      </c>
      <c r="AH850" s="6" t="s">
        <v>734</v>
      </c>
      <c r="AI850" s="1" t="s">
        <v>734</v>
      </c>
      <c r="AJ850" s="1" t="s">
        <v>734</v>
      </c>
      <c r="AK850" s="6" t="s">
        <v>734</v>
      </c>
      <c r="AL850" s="1">
        <v>112</v>
      </c>
      <c r="AM850" s="1">
        <v>294</v>
      </c>
      <c r="AN850" s="6">
        <v>0.38095238095238093</v>
      </c>
      <c r="AO850" s="1">
        <v>57</v>
      </c>
      <c r="AP850" s="1">
        <v>298</v>
      </c>
      <c r="AQ850" s="6">
        <v>0.1912751677852349</v>
      </c>
      <c r="AR850" s="1">
        <v>46</v>
      </c>
      <c r="AS850" s="1">
        <v>291</v>
      </c>
      <c r="AT850" s="6">
        <v>0.15807560137457044</v>
      </c>
      <c r="AU850" s="1">
        <v>92</v>
      </c>
      <c r="AV850" s="1">
        <v>261</v>
      </c>
      <c r="AW850" s="6">
        <v>0.35249042145593867</v>
      </c>
      <c r="AX850" s="1">
        <v>60</v>
      </c>
      <c r="AY850" s="1">
        <v>259</v>
      </c>
      <c r="AZ850" s="6">
        <v>0.23166023166023167</v>
      </c>
      <c r="BA850" s="1">
        <v>45</v>
      </c>
      <c r="BB850" s="1">
        <v>259</v>
      </c>
      <c r="BC850" s="6">
        <v>0.17374517374517376</v>
      </c>
      <c r="BD850" s="1">
        <v>204</v>
      </c>
      <c r="BE850" s="1">
        <v>556</v>
      </c>
      <c r="BF850" s="6">
        <v>0.36690647482014388</v>
      </c>
      <c r="BG850" s="1">
        <v>117</v>
      </c>
      <c r="BH850" s="1">
        <v>558</v>
      </c>
      <c r="BI850" s="6">
        <v>0.20967741935483872</v>
      </c>
      <c r="BJ850" s="1">
        <v>91</v>
      </c>
      <c r="BK850" s="1">
        <v>551</v>
      </c>
      <c r="BL850" s="6">
        <v>0.16515426497277677</v>
      </c>
    </row>
    <row r="851" spans="1:64" hidden="1" x14ac:dyDescent="0.2">
      <c r="A851" s="2" t="s">
        <v>289</v>
      </c>
      <c r="B851" s="2" t="s">
        <v>290</v>
      </c>
      <c r="C851" s="2" t="s">
        <v>2361</v>
      </c>
      <c r="D851" s="2" t="s">
        <v>2362</v>
      </c>
      <c r="E851" s="2" t="str">
        <f t="shared" si="39"/>
        <v>zzzz</v>
      </c>
      <c r="F851" s="2">
        <f>IFERROR(VLOOKUP(C851,'[1]2017'!$C$2:$N$1876,11,FALSE),"")</f>
        <v>413</v>
      </c>
      <c r="G851" s="2">
        <f>IFERROR(VLOOKUP(C851,'[1]2017'!$C$2:$N$1876,12,FALSE),"")</f>
        <v>608</v>
      </c>
      <c r="H851" s="2">
        <f t="shared" si="40"/>
        <v>0.67927631578947367</v>
      </c>
      <c r="J851" s="12">
        <f t="shared" si="41"/>
        <v>1215</v>
      </c>
      <c r="AL851" s="1">
        <v>156</v>
      </c>
      <c r="AM851" s="1">
        <v>296</v>
      </c>
      <c r="AN851" s="6">
        <v>0.52702702702702697</v>
      </c>
      <c r="AO851" s="1">
        <v>105</v>
      </c>
      <c r="AP851" s="1">
        <v>298</v>
      </c>
      <c r="AQ851" s="6">
        <v>0.3523489932885906</v>
      </c>
      <c r="AR851" s="1">
        <v>94</v>
      </c>
      <c r="AS851" s="1">
        <v>296</v>
      </c>
      <c r="AT851" s="6">
        <v>0.31756756756756754</v>
      </c>
      <c r="AU851" s="1">
        <v>143</v>
      </c>
      <c r="AV851" s="1">
        <v>295</v>
      </c>
      <c r="AW851" s="6">
        <v>0.48474576271186443</v>
      </c>
      <c r="AX851" s="1">
        <v>133</v>
      </c>
      <c r="AY851" s="1">
        <v>295</v>
      </c>
      <c r="AZ851" s="6">
        <v>0.45084745762711864</v>
      </c>
      <c r="BA851" s="1">
        <v>108</v>
      </c>
      <c r="BB851" s="1">
        <v>295</v>
      </c>
      <c r="BC851" s="6">
        <v>0.36610169491525424</v>
      </c>
      <c r="BD851" s="1">
        <v>299</v>
      </c>
      <c r="BE851" s="1">
        <v>591</v>
      </c>
      <c r="BF851" s="6">
        <v>0.50592216582064298</v>
      </c>
      <c r="BG851" s="1">
        <v>238</v>
      </c>
      <c r="BH851" s="1">
        <v>593</v>
      </c>
      <c r="BI851" s="6">
        <v>0.40134907251264756</v>
      </c>
      <c r="BJ851" s="1">
        <v>202</v>
      </c>
      <c r="BK851" s="1">
        <v>591</v>
      </c>
      <c r="BL851" s="6">
        <v>0.34179357021996615</v>
      </c>
    </row>
    <row r="852" spans="1:64" x14ac:dyDescent="0.2">
      <c r="A852" s="2" t="s">
        <v>289</v>
      </c>
      <c r="B852" s="2" t="s">
        <v>290</v>
      </c>
      <c r="C852" s="2" t="s">
        <v>2363</v>
      </c>
      <c r="D852" s="2" t="s">
        <v>2364</v>
      </c>
      <c r="E852" s="2" t="str">
        <f t="shared" si="39"/>
        <v>Eastridge Elementary School</v>
      </c>
      <c r="F852" s="2">
        <f>IFERROR(VLOOKUP(C852,'[1]2017'!$C$2:$N$1876,11,FALSE),"")</f>
        <v>366</v>
      </c>
      <c r="G852" s="2">
        <f>IFERROR(VLOOKUP(C852,'[1]2017'!$C$2:$N$1876,12,FALSE),"")</f>
        <v>461</v>
      </c>
      <c r="H852" s="2">
        <f t="shared" si="40"/>
        <v>0.79392624728850325</v>
      </c>
      <c r="I852" s="6">
        <v>0.24444444444444444</v>
      </c>
      <c r="J852" s="12">
        <f t="shared" si="41"/>
        <v>1100</v>
      </c>
      <c r="K852" s="1">
        <v>32</v>
      </c>
      <c r="L852" s="1">
        <v>77</v>
      </c>
      <c r="M852" s="6">
        <v>0.41558441558441561</v>
      </c>
      <c r="N852" s="1">
        <v>25</v>
      </c>
      <c r="O852" s="1">
        <v>77</v>
      </c>
      <c r="P852" s="6">
        <v>0.32467532467532467</v>
      </c>
      <c r="Q852" s="1">
        <v>18</v>
      </c>
      <c r="R852" s="1">
        <v>77</v>
      </c>
      <c r="S852" s="6">
        <v>0.23376623376623376</v>
      </c>
      <c r="BD852" s="1">
        <v>72</v>
      </c>
      <c r="BE852" s="1">
        <v>167</v>
      </c>
      <c r="BF852" s="6">
        <v>0.43113772455089822</v>
      </c>
      <c r="BG852" s="1">
        <v>51</v>
      </c>
      <c r="BH852" s="1">
        <v>169</v>
      </c>
      <c r="BI852" s="6">
        <v>0.30177514792899407</v>
      </c>
      <c r="BJ852" s="1">
        <v>40</v>
      </c>
      <c r="BK852" s="1">
        <v>167</v>
      </c>
      <c r="BL852" s="6">
        <v>0.23952095808383234</v>
      </c>
    </row>
    <row r="853" spans="1:64" x14ac:dyDescent="0.2">
      <c r="A853" s="2" t="s">
        <v>289</v>
      </c>
      <c r="B853" s="2" t="s">
        <v>290</v>
      </c>
      <c r="C853" s="2" t="s">
        <v>291</v>
      </c>
      <c r="D853" s="2" t="s">
        <v>1299</v>
      </c>
      <c r="E853" s="2" t="str">
        <f t="shared" si="39"/>
        <v>Hawthorne Elementary School</v>
      </c>
      <c r="F853" s="2">
        <f>IFERROR(VLOOKUP(C853,'[1]2017'!$C$2:$N$1876,11,FALSE),"")</f>
        <v>368</v>
      </c>
      <c r="G853" s="2">
        <f>IFERROR(VLOOKUP(C853,'[1]2017'!$C$2:$N$1876,12,FALSE),"")</f>
        <v>461</v>
      </c>
      <c r="H853" s="2">
        <f t="shared" si="40"/>
        <v>0.79826464208242953</v>
      </c>
      <c r="I853" s="6">
        <v>0.17894736842105263</v>
      </c>
      <c r="J853" s="12">
        <f t="shared" si="41"/>
        <v>1156</v>
      </c>
      <c r="K853" s="1">
        <v>50</v>
      </c>
      <c r="L853" s="1">
        <v>96</v>
      </c>
      <c r="M853" s="6">
        <v>0.52083333333333337</v>
      </c>
      <c r="N853" s="1">
        <v>54</v>
      </c>
      <c r="O853" s="1">
        <v>97</v>
      </c>
      <c r="P853" s="6">
        <v>0.55670103092783507</v>
      </c>
      <c r="Q853" s="1">
        <v>44</v>
      </c>
      <c r="R853" s="1">
        <v>95</v>
      </c>
      <c r="S853" s="6">
        <v>0.4631578947368421</v>
      </c>
      <c r="BD853" s="1">
        <v>91</v>
      </c>
      <c r="BE853" s="1">
        <v>191</v>
      </c>
      <c r="BF853" s="6">
        <v>0.47643979057591623</v>
      </c>
      <c r="BG853" s="1">
        <v>78</v>
      </c>
      <c r="BH853" s="1">
        <v>193</v>
      </c>
      <c r="BI853" s="6">
        <v>0.40414507772020725</v>
      </c>
      <c r="BJ853" s="1">
        <v>61</v>
      </c>
      <c r="BK853" s="1">
        <v>190</v>
      </c>
      <c r="BL853" s="6">
        <v>0.32105263157894737</v>
      </c>
    </row>
    <row r="854" spans="1:64" x14ac:dyDescent="0.2">
      <c r="A854" s="2" t="s">
        <v>289</v>
      </c>
      <c r="B854" s="2" t="s">
        <v>290</v>
      </c>
      <c r="C854" s="2" t="s">
        <v>2365</v>
      </c>
      <c r="D854" s="2" t="s">
        <v>1835</v>
      </c>
      <c r="E854" s="2" t="str">
        <f t="shared" si="39"/>
        <v>Grassy Creek Elementary School</v>
      </c>
      <c r="F854" s="2">
        <f>IFERROR(VLOOKUP(C854,'[1]2017'!$C$2:$N$1876,11,FALSE),"")</f>
        <v>288</v>
      </c>
      <c r="G854" s="2">
        <f>IFERROR(VLOOKUP(C854,'[1]2017'!$C$2:$N$1876,12,FALSE),"")</f>
        <v>485</v>
      </c>
      <c r="H854" s="2">
        <f t="shared" si="40"/>
        <v>0.59381443298969072</v>
      </c>
      <c r="I854" s="6">
        <v>0.37373737373737376</v>
      </c>
      <c r="J854" s="12">
        <f t="shared" si="41"/>
        <v>942</v>
      </c>
      <c r="K854" s="1">
        <v>62</v>
      </c>
      <c r="L854" s="1">
        <v>105</v>
      </c>
      <c r="M854" s="6">
        <v>0.59047619047619049</v>
      </c>
      <c r="N854" s="1">
        <v>67</v>
      </c>
      <c r="O854" s="1">
        <v>105</v>
      </c>
      <c r="P854" s="6">
        <v>0.63809523809523805</v>
      </c>
      <c r="Q854" s="1">
        <v>51</v>
      </c>
      <c r="R854" s="1">
        <v>105</v>
      </c>
      <c r="S854" s="6">
        <v>0.48571428571428571</v>
      </c>
      <c r="BD854" s="1">
        <v>117</v>
      </c>
      <c r="BE854" s="1">
        <v>204</v>
      </c>
      <c r="BF854" s="6">
        <v>0.57352941176470584</v>
      </c>
      <c r="BG854" s="1">
        <v>111</v>
      </c>
      <c r="BH854" s="1">
        <v>205</v>
      </c>
      <c r="BI854" s="6">
        <v>0.54146341463414638</v>
      </c>
      <c r="BJ854" s="1">
        <v>88</v>
      </c>
      <c r="BK854" s="1">
        <v>204</v>
      </c>
      <c r="BL854" s="6">
        <v>0.43137254901960786</v>
      </c>
    </row>
    <row r="855" spans="1:64" x14ac:dyDescent="0.2">
      <c r="A855" s="2" t="s">
        <v>289</v>
      </c>
      <c r="B855" s="2" t="s">
        <v>290</v>
      </c>
      <c r="C855" s="2" t="s">
        <v>293</v>
      </c>
      <c r="D855" s="2" t="s">
        <v>2366</v>
      </c>
      <c r="E855" s="2" t="str">
        <f t="shared" si="39"/>
        <v>Lakeside Elementary School</v>
      </c>
      <c r="F855" s="2">
        <f>IFERROR(VLOOKUP(C855,'[1]2017'!$C$2:$N$1876,11,FALSE),"")</f>
        <v>434</v>
      </c>
      <c r="G855" s="2">
        <f>IFERROR(VLOOKUP(C855,'[1]2017'!$C$2:$N$1876,12,FALSE),"")</f>
        <v>524</v>
      </c>
      <c r="H855" s="2">
        <f t="shared" si="40"/>
        <v>0.8282442748091603</v>
      </c>
      <c r="I855" s="6">
        <v>0.25490196078431371</v>
      </c>
      <c r="J855" s="12">
        <f t="shared" si="41"/>
        <v>1091</v>
      </c>
      <c r="K855" s="1">
        <v>45</v>
      </c>
      <c r="L855" s="1">
        <v>96</v>
      </c>
      <c r="M855" s="6">
        <v>0.46875</v>
      </c>
      <c r="N855" s="1">
        <v>38</v>
      </c>
      <c r="O855" s="1">
        <v>97</v>
      </c>
      <c r="P855" s="6">
        <v>0.39175257731958762</v>
      </c>
      <c r="Q855" s="1">
        <v>31</v>
      </c>
      <c r="R855" s="1">
        <v>96</v>
      </c>
      <c r="S855" s="6">
        <v>0.32291666666666669</v>
      </c>
      <c r="BD855" s="1">
        <v>119</v>
      </c>
      <c r="BE855" s="1">
        <v>249</v>
      </c>
      <c r="BF855" s="6">
        <v>0.47791164658634538</v>
      </c>
      <c r="BG855" s="1">
        <v>83</v>
      </c>
      <c r="BH855" s="1">
        <v>252</v>
      </c>
      <c r="BI855" s="6">
        <v>0.32936507936507936</v>
      </c>
      <c r="BJ855" s="1">
        <v>70</v>
      </c>
      <c r="BK855" s="1">
        <v>249</v>
      </c>
      <c r="BL855" s="6">
        <v>0.28112449799196787</v>
      </c>
    </row>
    <row r="856" spans="1:64" x14ac:dyDescent="0.2">
      <c r="A856" s="2" t="s">
        <v>289</v>
      </c>
      <c r="B856" s="2" t="s">
        <v>290</v>
      </c>
      <c r="C856" s="2" t="s">
        <v>2367</v>
      </c>
      <c r="D856" s="2" t="s">
        <v>2368</v>
      </c>
      <c r="E856" s="2" t="str">
        <f t="shared" si="39"/>
        <v>Lowell Elementary School</v>
      </c>
      <c r="F856" s="2">
        <f>IFERROR(VLOOKUP(C856,'[1]2017'!$C$2:$N$1876,11,FALSE),"")</f>
        <v>345</v>
      </c>
      <c r="G856" s="2">
        <f>IFERROR(VLOOKUP(C856,'[1]2017'!$C$2:$N$1876,12,FALSE),"")</f>
        <v>541</v>
      </c>
      <c r="H856" s="2">
        <f t="shared" si="40"/>
        <v>0.63770794824399257</v>
      </c>
      <c r="I856" s="6">
        <v>0.2978723404255319</v>
      </c>
      <c r="J856" s="12">
        <f t="shared" si="41"/>
        <v>1044</v>
      </c>
      <c r="K856" s="1">
        <v>61</v>
      </c>
      <c r="L856" s="1">
        <v>114</v>
      </c>
      <c r="M856" s="6">
        <v>0.53508771929824561</v>
      </c>
      <c r="N856" s="1">
        <v>62</v>
      </c>
      <c r="O856" s="1">
        <v>114</v>
      </c>
      <c r="P856" s="6">
        <v>0.54385964912280704</v>
      </c>
      <c r="Q856" s="1">
        <v>51</v>
      </c>
      <c r="R856" s="1">
        <v>114</v>
      </c>
      <c r="S856" s="6">
        <v>0.44736842105263158</v>
      </c>
      <c r="BD856" s="1">
        <v>131</v>
      </c>
      <c r="BE856" s="1">
        <v>255</v>
      </c>
      <c r="BF856" s="6">
        <v>0.51372549019607838</v>
      </c>
      <c r="BG856" s="1">
        <v>112</v>
      </c>
      <c r="BH856" s="1">
        <v>256</v>
      </c>
      <c r="BI856" s="6">
        <v>0.4375</v>
      </c>
      <c r="BJ856" s="1">
        <v>93</v>
      </c>
      <c r="BK856" s="1">
        <v>255</v>
      </c>
      <c r="BL856" s="6">
        <v>0.36470588235294116</v>
      </c>
    </row>
    <row r="857" spans="1:64" x14ac:dyDescent="0.2">
      <c r="A857" s="2" t="s">
        <v>289</v>
      </c>
      <c r="B857" s="2" t="s">
        <v>290</v>
      </c>
      <c r="C857" s="2" t="s">
        <v>2369</v>
      </c>
      <c r="D857" s="2" t="s">
        <v>2370</v>
      </c>
      <c r="E857" s="2" t="str">
        <f t="shared" si="39"/>
        <v>Pleasant Run Elementary School</v>
      </c>
      <c r="F857" s="2">
        <f>IFERROR(VLOOKUP(C857,'[1]2017'!$C$2:$N$1876,11,FALSE),"")</f>
        <v>458</v>
      </c>
      <c r="G857" s="2">
        <f>IFERROR(VLOOKUP(C857,'[1]2017'!$C$2:$N$1876,12,FALSE),"")</f>
        <v>540</v>
      </c>
      <c r="H857" s="2">
        <f t="shared" si="40"/>
        <v>0.8481481481481481</v>
      </c>
      <c r="I857" s="6">
        <v>0.16216216216216217</v>
      </c>
      <c r="J857" s="12">
        <f t="shared" si="41"/>
        <v>1166</v>
      </c>
      <c r="K857" s="1">
        <v>56</v>
      </c>
      <c r="L857" s="1">
        <v>111</v>
      </c>
      <c r="M857" s="6">
        <v>0.50450450450450446</v>
      </c>
      <c r="N857" s="1">
        <v>46</v>
      </c>
      <c r="O857" s="1">
        <v>111</v>
      </c>
      <c r="P857" s="6">
        <v>0.4144144144144144</v>
      </c>
      <c r="Q857" s="1">
        <v>40</v>
      </c>
      <c r="R857" s="1">
        <v>110</v>
      </c>
      <c r="S857" s="6">
        <v>0.36363636363636365</v>
      </c>
      <c r="BD857" s="1">
        <v>96</v>
      </c>
      <c r="BE857" s="1">
        <v>222</v>
      </c>
      <c r="BF857" s="6">
        <v>0.43243243243243246</v>
      </c>
      <c r="BG857" s="1">
        <v>68</v>
      </c>
      <c r="BH857" s="1">
        <v>225</v>
      </c>
      <c r="BI857" s="6">
        <v>0.30222222222222223</v>
      </c>
      <c r="BJ857" s="1">
        <v>58</v>
      </c>
      <c r="BK857" s="1">
        <v>221</v>
      </c>
      <c r="BL857" s="6">
        <v>0.26244343891402716</v>
      </c>
    </row>
    <row r="858" spans="1:64" x14ac:dyDescent="0.2">
      <c r="A858" s="2" t="s">
        <v>289</v>
      </c>
      <c r="B858" s="2" t="s">
        <v>290</v>
      </c>
      <c r="C858" s="2" t="s">
        <v>2371</v>
      </c>
      <c r="D858" s="2" t="s">
        <v>2372</v>
      </c>
      <c r="E858" s="2" t="str">
        <f t="shared" si="39"/>
        <v>Sunny Heights Elementary School</v>
      </c>
      <c r="F858" s="2">
        <f>IFERROR(VLOOKUP(C858,'[1]2017'!$C$2:$N$1876,11,FALSE),"")</f>
        <v>405</v>
      </c>
      <c r="G858" s="2">
        <f>IFERROR(VLOOKUP(C858,'[1]2017'!$C$2:$N$1876,12,FALSE),"")</f>
        <v>485</v>
      </c>
      <c r="H858" s="2">
        <f t="shared" si="40"/>
        <v>0.83505154639175261</v>
      </c>
      <c r="I858" s="6">
        <v>0.23584905660377359</v>
      </c>
      <c r="J858" s="12">
        <f t="shared" si="41"/>
        <v>1109</v>
      </c>
      <c r="K858" s="1">
        <v>42</v>
      </c>
      <c r="L858" s="1">
        <v>105</v>
      </c>
      <c r="M858" s="6">
        <v>0.4</v>
      </c>
      <c r="N858" s="1">
        <v>40</v>
      </c>
      <c r="O858" s="1">
        <v>105</v>
      </c>
      <c r="P858" s="6">
        <v>0.38095238095238093</v>
      </c>
      <c r="Q858" s="1">
        <v>26</v>
      </c>
      <c r="R858" s="1">
        <v>105</v>
      </c>
      <c r="S858" s="6">
        <v>0.24761904761904763</v>
      </c>
      <c r="BD858" s="1">
        <v>89</v>
      </c>
      <c r="BE858" s="1">
        <v>211</v>
      </c>
      <c r="BF858" s="6">
        <v>0.4218009478672986</v>
      </c>
      <c r="BG858" s="1">
        <v>70</v>
      </c>
      <c r="BH858" s="1">
        <v>211</v>
      </c>
      <c r="BI858" s="6">
        <v>0.33175355450236965</v>
      </c>
      <c r="BJ858" s="1">
        <v>51</v>
      </c>
      <c r="BK858" s="1">
        <v>211</v>
      </c>
      <c r="BL858" s="6">
        <v>0.24170616113744076</v>
      </c>
    </row>
    <row r="859" spans="1:64" x14ac:dyDescent="0.2">
      <c r="A859" s="2" t="s">
        <v>289</v>
      </c>
      <c r="B859" s="2" t="s">
        <v>290</v>
      </c>
      <c r="C859" s="2" t="s">
        <v>2373</v>
      </c>
      <c r="D859" s="2" t="s">
        <v>2374</v>
      </c>
      <c r="E859" s="2" t="str">
        <f t="shared" si="39"/>
        <v>Brookview Elementary School</v>
      </c>
      <c r="F859" s="2">
        <f>IFERROR(VLOOKUP(C859,'[1]2017'!$C$2:$N$1876,11,FALSE),"")</f>
        <v>468</v>
      </c>
      <c r="G859" s="2">
        <f>IFERROR(VLOOKUP(C859,'[1]2017'!$C$2:$N$1876,12,FALSE),"")</f>
        <v>592</v>
      </c>
      <c r="H859" s="2">
        <f t="shared" si="40"/>
        <v>0.79054054054054057</v>
      </c>
      <c r="I859" s="6">
        <v>0.2781954887218045</v>
      </c>
      <c r="J859" s="12">
        <f t="shared" si="41"/>
        <v>1070</v>
      </c>
      <c r="K859" s="1">
        <v>62</v>
      </c>
      <c r="L859" s="1">
        <v>127</v>
      </c>
      <c r="M859" s="6">
        <v>0.48818897637795278</v>
      </c>
      <c r="N859" s="1">
        <v>67</v>
      </c>
      <c r="O859" s="1">
        <v>127</v>
      </c>
      <c r="P859" s="6">
        <v>0.52755905511811019</v>
      </c>
      <c r="Q859" s="1">
        <v>47</v>
      </c>
      <c r="R859" s="1">
        <v>127</v>
      </c>
      <c r="S859" s="6">
        <v>0.37007874015748032</v>
      </c>
      <c r="BD859" s="1">
        <v>120</v>
      </c>
      <c r="BE859" s="1">
        <v>260</v>
      </c>
      <c r="BF859" s="6">
        <v>0.46153846153846156</v>
      </c>
      <c r="BG859" s="1">
        <v>117</v>
      </c>
      <c r="BH859" s="1">
        <v>261</v>
      </c>
      <c r="BI859" s="6">
        <v>0.44827586206896552</v>
      </c>
      <c r="BJ859" s="1">
        <v>84</v>
      </c>
      <c r="BK859" s="1">
        <v>260</v>
      </c>
      <c r="BL859" s="6">
        <v>0.32307692307692309</v>
      </c>
    </row>
    <row r="860" spans="1:64" x14ac:dyDescent="0.2">
      <c r="A860" s="2" t="s">
        <v>289</v>
      </c>
      <c r="B860" s="2" t="s">
        <v>290</v>
      </c>
      <c r="C860" s="2" t="s">
        <v>2375</v>
      </c>
      <c r="D860" s="2" t="s">
        <v>2376</v>
      </c>
      <c r="E860" s="2" t="str">
        <f t="shared" si="39"/>
        <v>Liberty Park Elementary School</v>
      </c>
      <c r="F860" s="2">
        <f>IFERROR(VLOOKUP(C860,'[1]2017'!$C$2:$N$1876,11,FALSE),"")</f>
        <v>363</v>
      </c>
      <c r="G860" s="2">
        <f>IFERROR(VLOOKUP(C860,'[1]2017'!$C$2:$N$1876,12,FALSE),"")</f>
        <v>524</v>
      </c>
      <c r="H860" s="2">
        <f t="shared" si="40"/>
        <v>0.6927480916030534</v>
      </c>
      <c r="I860" s="6">
        <v>0.23636363636363636</v>
      </c>
      <c r="J860" s="12">
        <f t="shared" si="41"/>
        <v>1108</v>
      </c>
      <c r="K860" s="1">
        <v>49</v>
      </c>
      <c r="L860" s="1">
        <v>91</v>
      </c>
      <c r="M860" s="6">
        <v>0.53846153846153844</v>
      </c>
      <c r="N860" s="1">
        <v>61</v>
      </c>
      <c r="O860" s="1">
        <v>92</v>
      </c>
      <c r="P860" s="6">
        <v>0.66304347826086951</v>
      </c>
      <c r="Q860" s="1">
        <v>43</v>
      </c>
      <c r="R860" s="1">
        <v>91</v>
      </c>
      <c r="S860" s="6">
        <v>0.47252747252747251</v>
      </c>
      <c r="BD860" s="1">
        <v>110</v>
      </c>
      <c r="BE860" s="1">
        <v>201</v>
      </c>
      <c r="BF860" s="6">
        <v>0.54726368159203975</v>
      </c>
      <c r="BG860" s="1">
        <v>99</v>
      </c>
      <c r="BH860" s="1">
        <v>203</v>
      </c>
      <c r="BI860" s="6">
        <v>0.48768472906403942</v>
      </c>
      <c r="BJ860" s="1">
        <v>69</v>
      </c>
      <c r="BK860" s="1">
        <v>201</v>
      </c>
      <c r="BL860" s="6">
        <v>0.34328358208955223</v>
      </c>
    </row>
    <row r="861" spans="1:64" hidden="1" x14ac:dyDescent="0.2">
      <c r="A861" s="2" t="s">
        <v>289</v>
      </c>
      <c r="B861" s="2" t="s">
        <v>290</v>
      </c>
      <c r="C861" s="2" t="s">
        <v>2377</v>
      </c>
      <c r="D861" s="2" t="s">
        <v>2378</v>
      </c>
      <c r="E861" s="2" t="str">
        <f t="shared" si="39"/>
        <v>zzzz</v>
      </c>
      <c r="F861" s="2">
        <f>IFERROR(VLOOKUP(C861,'[1]2017'!$C$2:$N$1876,11,FALSE),"")</f>
        <v>440</v>
      </c>
      <c r="G861" s="2">
        <f>IFERROR(VLOOKUP(C861,'[1]2017'!$C$2:$N$1876,12,FALSE),"")</f>
        <v>568</v>
      </c>
      <c r="H861" s="2">
        <f t="shared" si="40"/>
        <v>0.77464788732394363</v>
      </c>
      <c r="J861" s="12">
        <f t="shared" si="41"/>
        <v>1215</v>
      </c>
      <c r="T861" s="1">
        <v>113</v>
      </c>
      <c r="U861" s="1">
        <v>287</v>
      </c>
      <c r="V861" s="6">
        <v>0.39372822299651566</v>
      </c>
      <c r="W861" s="1">
        <v>118</v>
      </c>
      <c r="X861" s="1">
        <v>293</v>
      </c>
      <c r="Y861" s="6">
        <v>0.40273037542662116</v>
      </c>
      <c r="Z861" s="1">
        <v>87</v>
      </c>
      <c r="AA861" s="1">
        <v>287</v>
      </c>
      <c r="AB861" s="6">
        <v>0.30313588850174217</v>
      </c>
      <c r="AC861" s="1">
        <v>149</v>
      </c>
      <c r="AD861" s="1">
        <v>274</v>
      </c>
      <c r="AE861" s="6">
        <v>0.54379562043795615</v>
      </c>
      <c r="AF861" s="1">
        <v>111</v>
      </c>
      <c r="AG861" s="1">
        <v>275</v>
      </c>
      <c r="AH861" s="6">
        <v>0.40363636363636363</v>
      </c>
      <c r="AI861" s="1">
        <v>91</v>
      </c>
      <c r="AJ861" s="1">
        <v>274</v>
      </c>
      <c r="AK861" s="6">
        <v>0.33211678832116787</v>
      </c>
      <c r="BD861" s="1">
        <v>262</v>
      </c>
      <c r="BE861" s="1">
        <v>561</v>
      </c>
      <c r="BF861" s="6">
        <v>0.46702317290552586</v>
      </c>
      <c r="BG861" s="1">
        <v>229</v>
      </c>
      <c r="BH861" s="1">
        <v>568</v>
      </c>
      <c r="BI861" s="6">
        <v>0.40316901408450706</v>
      </c>
      <c r="BJ861" s="1">
        <v>178</v>
      </c>
      <c r="BK861" s="1">
        <v>561</v>
      </c>
      <c r="BL861" s="6">
        <v>0.3172905525846702</v>
      </c>
    </row>
    <row r="862" spans="1:64" hidden="1" x14ac:dyDescent="0.2">
      <c r="A862" s="2" t="s">
        <v>289</v>
      </c>
      <c r="B862" s="2" t="s">
        <v>290</v>
      </c>
      <c r="C862" s="2" t="s">
        <v>2379</v>
      </c>
      <c r="D862" s="2" t="s">
        <v>2380</v>
      </c>
      <c r="E862" s="2" t="str">
        <f t="shared" si="39"/>
        <v>zzzz</v>
      </c>
      <c r="F862" s="2">
        <f>IFERROR(VLOOKUP(C862,'[1]2017'!$C$2:$N$1876,11,FALSE),"")</f>
        <v>503</v>
      </c>
      <c r="G862" s="2">
        <f>IFERROR(VLOOKUP(C862,'[1]2017'!$C$2:$N$1876,12,FALSE),"")</f>
        <v>593</v>
      </c>
      <c r="H862" s="2">
        <f t="shared" si="40"/>
        <v>0.84822934232715008</v>
      </c>
      <c r="J862" s="12">
        <f t="shared" si="41"/>
        <v>1215</v>
      </c>
      <c r="T862" s="1">
        <v>87</v>
      </c>
      <c r="U862" s="1">
        <v>287</v>
      </c>
      <c r="V862" s="6">
        <v>0.30313588850174217</v>
      </c>
      <c r="W862" s="1">
        <v>102</v>
      </c>
      <c r="X862" s="1">
        <v>288</v>
      </c>
      <c r="Y862" s="6">
        <v>0.35416666666666669</v>
      </c>
      <c r="Z862" s="1">
        <v>65</v>
      </c>
      <c r="AA862" s="1">
        <v>285</v>
      </c>
      <c r="AB862" s="6">
        <v>0.22807017543859648</v>
      </c>
      <c r="AC862" s="1">
        <v>110</v>
      </c>
      <c r="AD862" s="1">
        <v>286</v>
      </c>
      <c r="AE862" s="6">
        <v>0.38461538461538464</v>
      </c>
      <c r="AF862" s="1">
        <v>85</v>
      </c>
      <c r="AG862" s="1">
        <v>286</v>
      </c>
      <c r="AH862" s="6">
        <v>0.29720279720279719</v>
      </c>
      <c r="AI862" s="1">
        <v>69</v>
      </c>
      <c r="AJ862" s="1">
        <v>284</v>
      </c>
      <c r="AK862" s="6">
        <v>0.24295774647887325</v>
      </c>
      <c r="BD862" s="1">
        <v>197</v>
      </c>
      <c r="BE862" s="1">
        <v>573</v>
      </c>
      <c r="BF862" s="6">
        <v>0.343804537521815</v>
      </c>
      <c r="BG862" s="1">
        <v>187</v>
      </c>
      <c r="BH862" s="1">
        <v>574</v>
      </c>
      <c r="BI862" s="6">
        <v>0.32578397212543553</v>
      </c>
      <c r="BJ862" s="1">
        <v>134</v>
      </c>
      <c r="BK862" s="1">
        <v>569</v>
      </c>
      <c r="BL862" s="6">
        <v>0.23550087873462214</v>
      </c>
    </row>
    <row r="863" spans="1:64" hidden="1" x14ac:dyDescent="0.2">
      <c r="A863" s="2" t="s">
        <v>289</v>
      </c>
      <c r="B863" s="2" t="s">
        <v>290</v>
      </c>
      <c r="C863" s="2" t="s">
        <v>2381</v>
      </c>
      <c r="D863" s="2" t="s">
        <v>2382</v>
      </c>
      <c r="E863" s="2" t="str">
        <f t="shared" si="39"/>
        <v>zzzz</v>
      </c>
      <c r="F863" s="2">
        <f>IFERROR(VLOOKUP(C863,'[1]2017'!$C$2:$N$1876,11,FALSE),"")</f>
        <v>469</v>
      </c>
      <c r="G863" s="2">
        <f>IFERROR(VLOOKUP(C863,'[1]2017'!$C$2:$N$1876,12,FALSE),"")</f>
        <v>649</v>
      </c>
      <c r="H863" s="2">
        <f t="shared" si="40"/>
        <v>0.72265023112480742</v>
      </c>
      <c r="J863" s="12">
        <f t="shared" si="41"/>
        <v>1215</v>
      </c>
      <c r="T863" s="1">
        <v>140</v>
      </c>
      <c r="U863" s="1">
        <v>320</v>
      </c>
      <c r="V863" s="6">
        <v>0.4375</v>
      </c>
      <c r="W863" s="1">
        <v>124</v>
      </c>
      <c r="X863" s="1">
        <v>323</v>
      </c>
      <c r="Y863" s="6">
        <v>0.38390092879256965</v>
      </c>
      <c r="Z863" s="1">
        <v>96</v>
      </c>
      <c r="AA863" s="1">
        <v>318</v>
      </c>
      <c r="AB863" s="6">
        <v>0.30188679245283018</v>
      </c>
      <c r="AC863" s="1">
        <v>168</v>
      </c>
      <c r="AD863" s="1">
        <v>298</v>
      </c>
      <c r="AE863" s="6">
        <v>0.56375838926174493</v>
      </c>
      <c r="AF863" s="1">
        <v>128</v>
      </c>
      <c r="AG863" s="1">
        <v>302</v>
      </c>
      <c r="AH863" s="6">
        <v>0.42384105960264901</v>
      </c>
      <c r="AI863" s="1">
        <v>111</v>
      </c>
      <c r="AJ863" s="1">
        <v>298</v>
      </c>
      <c r="AK863" s="6">
        <v>0.37248322147651008</v>
      </c>
      <c r="BD863" s="1">
        <v>308</v>
      </c>
      <c r="BE863" s="1">
        <v>618</v>
      </c>
      <c r="BF863" s="6">
        <v>0.49838187702265374</v>
      </c>
      <c r="BG863" s="1">
        <v>252</v>
      </c>
      <c r="BH863" s="1">
        <v>625</v>
      </c>
      <c r="BI863" s="6">
        <v>0.4032</v>
      </c>
      <c r="BJ863" s="1">
        <v>207</v>
      </c>
      <c r="BK863" s="1">
        <v>616</v>
      </c>
      <c r="BL863" s="6">
        <v>0.33603896103896103</v>
      </c>
    </row>
    <row r="864" spans="1:64" x14ac:dyDescent="0.2">
      <c r="A864" s="2" t="s">
        <v>291</v>
      </c>
      <c r="B864" s="2" t="s">
        <v>292</v>
      </c>
      <c r="C864" s="2" t="s">
        <v>2383</v>
      </c>
      <c r="D864" s="2" t="s">
        <v>2384</v>
      </c>
      <c r="E864" s="2" t="str">
        <f t="shared" si="39"/>
        <v>Allisonville Elementary School</v>
      </c>
      <c r="F864" s="2">
        <f>IFERROR(VLOOKUP(C864,'[1]2017'!$C$2:$N$1876,11,FALSE),"")</f>
        <v>276</v>
      </c>
      <c r="G864" s="2">
        <f>IFERROR(VLOOKUP(C864,'[1]2017'!$C$2:$N$1876,12,FALSE),"")</f>
        <v>739</v>
      </c>
      <c r="H864" s="2">
        <f t="shared" si="40"/>
        <v>0.37347767253044656</v>
      </c>
      <c r="I864" s="6">
        <v>0.72077922077922074</v>
      </c>
      <c r="J864" s="12">
        <f t="shared" si="41"/>
        <v>225</v>
      </c>
      <c r="K864" s="1">
        <v>115</v>
      </c>
      <c r="L864" s="1">
        <v>150</v>
      </c>
      <c r="M864" s="6">
        <v>0.76666666666666672</v>
      </c>
      <c r="N864" s="1">
        <v>92</v>
      </c>
      <c r="O864" s="1">
        <v>152</v>
      </c>
      <c r="P864" s="6">
        <v>0.60526315789473684</v>
      </c>
      <c r="Q864" s="1">
        <v>86</v>
      </c>
      <c r="R864" s="1">
        <v>150</v>
      </c>
      <c r="S864" s="6">
        <v>0.57333333333333336</v>
      </c>
      <c r="T864" s="1">
        <v>115</v>
      </c>
      <c r="U864" s="1">
        <v>156</v>
      </c>
      <c r="V864" s="6">
        <v>0.73717948717948723</v>
      </c>
      <c r="W864" s="1">
        <v>113</v>
      </c>
      <c r="X864" s="1">
        <v>157</v>
      </c>
      <c r="Y864" s="6">
        <v>0.71974522292993626</v>
      </c>
      <c r="Z864" s="1">
        <v>101</v>
      </c>
      <c r="AA864" s="1">
        <v>156</v>
      </c>
      <c r="AB864" s="6">
        <v>0.64743589743589747</v>
      </c>
      <c r="BD864" s="1">
        <v>360</v>
      </c>
      <c r="BE864" s="1">
        <v>461</v>
      </c>
      <c r="BF864" s="6">
        <v>0.78091106290672452</v>
      </c>
      <c r="BG864" s="1">
        <v>320</v>
      </c>
      <c r="BH864" s="1">
        <v>468</v>
      </c>
      <c r="BI864" s="6">
        <v>0.68376068376068377</v>
      </c>
      <c r="BJ864" s="1">
        <v>298</v>
      </c>
      <c r="BK864" s="1">
        <v>460</v>
      </c>
      <c r="BL864" s="6">
        <v>0.64782608695652177</v>
      </c>
    </row>
    <row r="865" spans="1:64" x14ac:dyDescent="0.2">
      <c r="A865" s="2" t="s">
        <v>291</v>
      </c>
      <c r="B865" s="2" t="s">
        <v>292</v>
      </c>
      <c r="C865" s="2" t="s">
        <v>2385</v>
      </c>
      <c r="D865" s="2" t="s">
        <v>2386</v>
      </c>
      <c r="E865" s="2" t="str">
        <f t="shared" si="39"/>
        <v>Crooked Creek Elementary School</v>
      </c>
      <c r="F865" s="2">
        <f>IFERROR(VLOOKUP(C865,'[1]2017'!$C$2:$N$1876,11,FALSE),"")</f>
        <v>351</v>
      </c>
      <c r="G865" s="2">
        <f>IFERROR(VLOOKUP(C865,'[1]2017'!$C$2:$N$1876,12,FALSE),"")</f>
        <v>735</v>
      </c>
      <c r="H865" s="2">
        <f t="shared" si="40"/>
        <v>0.47755102040816327</v>
      </c>
      <c r="I865" s="6">
        <v>0.50819672131147542</v>
      </c>
      <c r="J865" s="12">
        <f t="shared" si="41"/>
        <v>681</v>
      </c>
      <c r="K865" s="1">
        <v>73</v>
      </c>
      <c r="L865" s="1">
        <v>118</v>
      </c>
      <c r="M865" s="6">
        <v>0.61864406779661019</v>
      </c>
      <c r="N865" s="1">
        <v>76</v>
      </c>
      <c r="O865" s="1">
        <v>118</v>
      </c>
      <c r="P865" s="6">
        <v>0.64406779661016944</v>
      </c>
      <c r="Q865" s="1">
        <v>64</v>
      </c>
      <c r="R865" s="1">
        <v>118</v>
      </c>
      <c r="S865" s="6">
        <v>0.5423728813559322</v>
      </c>
      <c r="T865" s="1">
        <v>77</v>
      </c>
      <c r="U865" s="1">
        <v>110</v>
      </c>
      <c r="V865" s="6">
        <v>0.7</v>
      </c>
      <c r="W865" s="1">
        <v>65</v>
      </c>
      <c r="X865" s="1">
        <v>110</v>
      </c>
      <c r="Y865" s="6">
        <v>0.59090909090909094</v>
      </c>
      <c r="Z865" s="1">
        <v>60</v>
      </c>
      <c r="AA865" s="1">
        <v>109</v>
      </c>
      <c r="AB865" s="6">
        <v>0.55045871559633031</v>
      </c>
      <c r="BD865" s="1">
        <v>240</v>
      </c>
      <c r="BE865" s="1">
        <v>351</v>
      </c>
      <c r="BF865" s="6">
        <v>0.68376068376068377</v>
      </c>
      <c r="BG865" s="1">
        <v>209</v>
      </c>
      <c r="BH865" s="1">
        <v>352</v>
      </c>
      <c r="BI865" s="6">
        <v>0.59375</v>
      </c>
      <c r="BJ865" s="1">
        <v>186</v>
      </c>
      <c r="BK865" s="1">
        <v>349</v>
      </c>
      <c r="BL865" s="6">
        <v>0.53295128939828085</v>
      </c>
    </row>
    <row r="866" spans="1:64" x14ac:dyDescent="0.2">
      <c r="A866" s="2" t="s">
        <v>291</v>
      </c>
      <c r="B866" s="2" t="s">
        <v>292</v>
      </c>
      <c r="C866" s="2" t="s">
        <v>2387</v>
      </c>
      <c r="D866" s="2" t="s">
        <v>2388</v>
      </c>
      <c r="E866" s="2" t="str">
        <f t="shared" si="39"/>
        <v>Greenbriar Elementary School</v>
      </c>
      <c r="F866" s="2">
        <f>IFERROR(VLOOKUP(C866,'[1]2017'!$C$2:$N$1876,11,FALSE),"")</f>
        <v>655</v>
      </c>
      <c r="G866" s="2">
        <f>IFERROR(VLOOKUP(C866,'[1]2017'!$C$2:$N$1876,12,FALSE),"")</f>
        <v>812</v>
      </c>
      <c r="H866" s="2">
        <f t="shared" si="40"/>
        <v>0.80665024630541871</v>
      </c>
      <c r="I866" s="6">
        <v>0.38582677165354329</v>
      </c>
      <c r="J866" s="12">
        <f t="shared" si="41"/>
        <v>925</v>
      </c>
      <c r="K866" s="1">
        <v>68</v>
      </c>
      <c r="L866" s="1">
        <v>124</v>
      </c>
      <c r="M866" s="6">
        <v>0.54838709677419351</v>
      </c>
      <c r="N866" s="1">
        <v>52</v>
      </c>
      <c r="O866" s="1">
        <v>128</v>
      </c>
      <c r="P866" s="6">
        <v>0.40625</v>
      </c>
      <c r="Q866" s="1">
        <v>45</v>
      </c>
      <c r="R866" s="1">
        <v>124</v>
      </c>
      <c r="S866" s="6">
        <v>0.36290322580645162</v>
      </c>
      <c r="T866" s="1">
        <v>61</v>
      </c>
      <c r="U866" s="1">
        <v>140</v>
      </c>
      <c r="V866" s="6">
        <v>0.43571428571428572</v>
      </c>
      <c r="W866" s="1">
        <v>47</v>
      </c>
      <c r="X866" s="1">
        <v>142</v>
      </c>
      <c r="Y866" s="6">
        <v>0.33098591549295775</v>
      </c>
      <c r="Z866" s="1">
        <v>38</v>
      </c>
      <c r="AA866" s="1">
        <v>139</v>
      </c>
      <c r="AB866" s="6">
        <v>0.2733812949640288</v>
      </c>
      <c r="BD866" s="1">
        <v>196</v>
      </c>
      <c r="BE866" s="1">
        <v>391</v>
      </c>
      <c r="BF866" s="6">
        <v>0.50127877237851659</v>
      </c>
      <c r="BG866" s="1">
        <v>158</v>
      </c>
      <c r="BH866" s="1">
        <v>400</v>
      </c>
      <c r="BI866" s="6">
        <v>0.39500000000000002</v>
      </c>
      <c r="BJ866" s="1">
        <v>132</v>
      </c>
      <c r="BK866" s="1">
        <v>390</v>
      </c>
      <c r="BL866" s="6">
        <v>0.33846153846153848</v>
      </c>
    </row>
    <row r="867" spans="1:64" x14ac:dyDescent="0.2">
      <c r="A867" s="2" t="s">
        <v>291</v>
      </c>
      <c r="B867" s="2" t="s">
        <v>292</v>
      </c>
      <c r="C867" s="2" t="s">
        <v>2389</v>
      </c>
      <c r="D867" s="2" t="s">
        <v>2390</v>
      </c>
      <c r="E867" s="2" t="str">
        <f t="shared" si="39"/>
        <v>John Strange Elementary School</v>
      </c>
      <c r="F867" s="2">
        <f>IFERROR(VLOOKUP(C867,'[1]2017'!$C$2:$N$1876,11,FALSE),"")</f>
        <v>286</v>
      </c>
      <c r="G867" s="2">
        <f>IFERROR(VLOOKUP(C867,'[1]2017'!$C$2:$N$1876,12,FALSE),"")</f>
        <v>631</v>
      </c>
      <c r="H867" s="2">
        <f t="shared" si="40"/>
        <v>0.45324881141045958</v>
      </c>
      <c r="I867" s="6">
        <v>0.5662650602409639</v>
      </c>
      <c r="J867" s="12">
        <f t="shared" si="41"/>
        <v>553</v>
      </c>
      <c r="K867" s="1">
        <v>58</v>
      </c>
      <c r="L867" s="1">
        <v>80</v>
      </c>
      <c r="M867" s="6">
        <v>0.72499999999999998</v>
      </c>
      <c r="N867" s="1">
        <v>44</v>
      </c>
      <c r="O867" s="1">
        <v>81</v>
      </c>
      <c r="P867" s="6">
        <v>0.54320987654320985</v>
      </c>
      <c r="Q867" s="1">
        <v>43</v>
      </c>
      <c r="R867" s="1">
        <v>80</v>
      </c>
      <c r="S867" s="6">
        <v>0.53749999999999998</v>
      </c>
      <c r="T867" s="1">
        <v>61</v>
      </c>
      <c r="U867" s="1">
        <v>76</v>
      </c>
      <c r="V867" s="6">
        <v>0.80263157894736847</v>
      </c>
      <c r="W867" s="1">
        <v>60</v>
      </c>
      <c r="X867" s="1">
        <v>78</v>
      </c>
      <c r="Y867" s="6">
        <v>0.76923076923076927</v>
      </c>
      <c r="Z867" s="1">
        <v>55</v>
      </c>
      <c r="AA867" s="1">
        <v>76</v>
      </c>
      <c r="AB867" s="6">
        <v>0.72368421052631582</v>
      </c>
      <c r="BD867" s="1">
        <v>181</v>
      </c>
      <c r="BE867" s="1">
        <v>239</v>
      </c>
      <c r="BF867" s="6">
        <v>0.75732217573221761</v>
      </c>
      <c r="BG867" s="1">
        <v>154</v>
      </c>
      <c r="BH867" s="1">
        <v>242</v>
      </c>
      <c r="BI867" s="6">
        <v>0.63636363636363635</v>
      </c>
      <c r="BJ867" s="1">
        <v>145</v>
      </c>
      <c r="BK867" s="1">
        <v>239</v>
      </c>
      <c r="BL867" s="6">
        <v>0.60669456066945604</v>
      </c>
    </row>
    <row r="868" spans="1:64" x14ac:dyDescent="0.2">
      <c r="A868" s="2" t="s">
        <v>291</v>
      </c>
      <c r="B868" s="2" t="s">
        <v>292</v>
      </c>
      <c r="C868" s="2" t="s">
        <v>2391</v>
      </c>
      <c r="D868" s="2" t="s">
        <v>2392</v>
      </c>
      <c r="E868" s="2" t="str">
        <f t="shared" si="39"/>
        <v>Nora Elementary School</v>
      </c>
      <c r="F868" s="2">
        <f>IFERROR(VLOOKUP(C868,'[1]2017'!$C$2:$N$1876,11,FALSE),"")</f>
        <v>543</v>
      </c>
      <c r="G868" s="2">
        <f>IFERROR(VLOOKUP(C868,'[1]2017'!$C$2:$N$1876,12,FALSE),"")</f>
        <v>694</v>
      </c>
      <c r="H868" s="2">
        <f t="shared" si="40"/>
        <v>0.78242074927953886</v>
      </c>
      <c r="I868" s="6">
        <v>0.3504273504273504</v>
      </c>
      <c r="J868" s="12">
        <f t="shared" si="41"/>
        <v>979</v>
      </c>
      <c r="K868" s="1">
        <v>47</v>
      </c>
      <c r="L868" s="1">
        <v>95</v>
      </c>
      <c r="M868" s="6">
        <v>0.49473684210526314</v>
      </c>
      <c r="N868" s="1">
        <v>34</v>
      </c>
      <c r="O868" s="1">
        <v>98</v>
      </c>
      <c r="P868" s="6">
        <v>0.34693877551020408</v>
      </c>
      <c r="Q868" s="1">
        <v>29</v>
      </c>
      <c r="R868" s="1">
        <v>95</v>
      </c>
      <c r="S868" s="6">
        <v>0.30526315789473685</v>
      </c>
      <c r="T868" s="1">
        <v>62</v>
      </c>
      <c r="U868" s="1">
        <v>104</v>
      </c>
      <c r="V868" s="6">
        <v>0.59615384615384615</v>
      </c>
      <c r="W868" s="1">
        <v>78</v>
      </c>
      <c r="X868" s="1">
        <v>106</v>
      </c>
      <c r="Y868" s="6">
        <v>0.73584905660377353</v>
      </c>
      <c r="Z868" s="1">
        <v>55</v>
      </c>
      <c r="AA868" s="1">
        <v>104</v>
      </c>
      <c r="AB868" s="6">
        <v>0.52884615384615385</v>
      </c>
      <c r="BD868" s="1">
        <v>174</v>
      </c>
      <c r="BE868" s="1">
        <v>316</v>
      </c>
      <c r="BF868" s="6">
        <v>0.55063291139240511</v>
      </c>
      <c r="BG868" s="1">
        <v>159</v>
      </c>
      <c r="BH868" s="1">
        <v>325</v>
      </c>
      <c r="BI868" s="6">
        <v>0.48923076923076925</v>
      </c>
      <c r="BJ868" s="1">
        <v>125</v>
      </c>
      <c r="BK868" s="1">
        <v>316</v>
      </c>
      <c r="BL868" s="6">
        <v>0.39556962025316456</v>
      </c>
    </row>
    <row r="869" spans="1:64" x14ac:dyDescent="0.2">
      <c r="A869" s="2" t="s">
        <v>291</v>
      </c>
      <c r="B869" s="2" t="s">
        <v>292</v>
      </c>
      <c r="C869" s="2" t="s">
        <v>2393</v>
      </c>
      <c r="D869" s="2" t="s">
        <v>2394</v>
      </c>
      <c r="E869" s="2" t="str">
        <f t="shared" si="39"/>
        <v>Spring Mill Elementary School</v>
      </c>
      <c r="F869" s="2">
        <f>IFERROR(VLOOKUP(C869,'[1]2017'!$C$2:$N$1876,11,FALSE),"")</f>
        <v>434</v>
      </c>
      <c r="G869" s="2">
        <f>IFERROR(VLOOKUP(C869,'[1]2017'!$C$2:$N$1876,12,FALSE),"")</f>
        <v>701</v>
      </c>
      <c r="H869" s="2">
        <f t="shared" si="40"/>
        <v>0.61911554921540657</v>
      </c>
      <c r="I869" s="6">
        <v>0.46464646464646464</v>
      </c>
      <c r="J869" s="12">
        <f t="shared" si="41"/>
        <v>784</v>
      </c>
      <c r="K869" s="1">
        <v>61</v>
      </c>
      <c r="L869" s="1">
        <v>116</v>
      </c>
      <c r="M869" s="6">
        <v>0.52586206896551724</v>
      </c>
      <c r="N869" s="1">
        <v>51</v>
      </c>
      <c r="O869" s="1">
        <v>118</v>
      </c>
      <c r="P869" s="6">
        <v>0.43220338983050849</v>
      </c>
      <c r="Q869" s="1">
        <v>44</v>
      </c>
      <c r="R869" s="1">
        <v>116</v>
      </c>
      <c r="S869" s="6">
        <v>0.37931034482758619</v>
      </c>
      <c r="T869" s="1">
        <v>60</v>
      </c>
      <c r="U869" s="1">
        <v>98</v>
      </c>
      <c r="V869" s="6">
        <v>0.61224489795918369</v>
      </c>
      <c r="W869" s="1">
        <v>58</v>
      </c>
      <c r="X869" s="1">
        <v>101</v>
      </c>
      <c r="Y869" s="6">
        <v>0.57425742574257421</v>
      </c>
      <c r="Z869" s="1">
        <v>50</v>
      </c>
      <c r="AA869" s="1">
        <v>98</v>
      </c>
      <c r="AB869" s="6">
        <v>0.51020408163265307</v>
      </c>
      <c r="BD869" s="1">
        <v>189</v>
      </c>
      <c r="BE869" s="1">
        <v>314</v>
      </c>
      <c r="BF869" s="6">
        <v>0.60191082802547768</v>
      </c>
      <c r="BG869" s="1">
        <v>159</v>
      </c>
      <c r="BH869" s="1">
        <v>320</v>
      </c>
      <c r="BI869" s="6">
        <v>0.49687500000000001</v>
      </c>
      <c r="BJ869" s="1">
        <v>140</v>
      </c>
      <c r="BK869" s="1">
        <v>313</v>
      </c>
      <c r="BL869" s="6">
        <v>0.4472843450479233</v>
      </c>
    </row>
    <row r="870" spans="1:64" x14ac:dyDescent="0.2">
      <c r="A870" s="2" t="s">
        <v>291</v>
      </c>
      <c r="B870" s="2" t="s">
        <v>292</v>
      </c>
      <c r="C870" s="2" t="s">
        <v>2395</v>
      </c>
      <c r="D870" s="2" t="s">
        <v>2396</v>
      </c>
      <c r="E870" s="2" t="str">
        <f t="shared" si="39"/>
        <v>Fox Hill Elementary School</v>
      </c>
      <c r="F870" s="2">
        <f>IFERROR(VLOOKUP(C870,'[1]2017'!$C$2:$N$1876,11,FALSE),"")</f>
        <v>582</v>
      </c>
      <c r="G870" s="2">
        <f>IFERROR(VLOOKUP(C870,'[1]2017'!$C$2:$N$1876,12,FALSE),"")</f>
        <v>789</v>
      </c>
      <c r="H870" s="2">
        <f t="shared" si="40"/>
        <v>0.73764258555133078</v>
      </c>
      <c r="I870" s="6">
        <v>0.30201342281879195</v>
      </c>
      <c r="J870" s="12">
        <f t="shared" si="41"/>
        <v>1041</v>
      </c>
      <c r="K870" s="1">
        <v>64</v>
      </c>
      <c r="L870" s="1">
        <v>138</v>
      </c>
      <c r="M870" s="6">
        <v>0.46376811594202899</v>
      </c>
      <c r="N870" s="1">
        <v>61</v>
      </c>
      <c r="O870" s="1">
        <v>139</v>
      </c>
      <c r="P870" s="6">
        <v>0.43884892086330934</v>
      </c>
      <c r="Q870" s="1">
        <v>53</v>
      </c>
      <c r="R870" s="1">
        <v>138</v>
      </c>
      <c r="S870" s="6">
        <v>0.38405797101449274</v>
      </c>
      <c r="T870" s="1">
        <v>70</v>
      </c>
      <c r="U870" s="1">
        <v>141</v>
      </c>
      <c r="V870" s="6">
        <v>0.49645390070921985</v>
      </c>
      <c r="W870" s="1">
        <v>76</v>
      </c>
      <c r="X870" s="1">
        <v>143</v>
      </c>
      <c r="Y870" s="6">
        <v>0.53146853146853146</v>
      </c>
      <c r="Z870" s="1">
        <v>57</v>
      </c>
      <c r="AA870" s="1">
        <v>141</v>
      </c>
      <c r="AB870" s="6">
        <v>0.40425531914893614</v>
      </c>
      <c r="BD870" s="1">
        <v>213</v>
      </c>
      <c r="BE870" s="1">
        <v>428</v>
      </c>
      <c r="BF870" s="6">
        <v>0.49766355140186919</v>
      </c>
      <c r="BG870" s="1">
        <v>189</v>
      </c>
      <c r="BH870" s="1">
        <v>432</v>
      </c>
      <c r="BI870" s="6">
        <v>0.4375</v>
      </c>
      <c r="BJ870" s="1">
        <v>155</v>
      </c>
      <c r="BK870" s="1">
        <v>428</v>
      </c>
      <c r="BL870" s="6">
        <v>0.36214953271028039</v>
      </c>
    </row>
    <row r="871" spans="1:64" hidden="1" x14ac:dyDescent="0.2">
      <c r="A871" s="2" t="s">
        <v>291</v>
      </c>
      <c r="B871" s="2" t="s">
        <v>292</v>
      </c>
      <c r="C871" s="2" t="s">
        <v>2397</v>
      </c>
      <c r="D871" s="2" t="s">
        <v>2398</v>
      </c>
      <c r="E871" s="2" t="str">
        <f t="shared" si="39"/>
        <v>zzzz</v>
      </c>
      <c r="F871" s="2">
        <f>IFERROR(VLOOKUP(C871,'[1]2017'!$C$2:$N$1876,11,FALSE),"")</f>
        <v>345</v>
      </c>
      <c r="G871" s="2">
        <f>IFERROR(VLOOKUP(C871,'[1]2017'!$C$2:$N$1876,12,FALSE),"")</f>
        <v>804</v>
      </c>
      <c r="H871" s="2">
        <f t="shared" si="40"/>
        <v>0.42910447761194032</v>
      </c>
      <c r="J871" s="12">
        <f t="shared" si="41"/>
        <v>1215</v>
      </c>
      <c r="AC871" s="1">
        <v>174</v>
      </c>
      <c r="AD871" s="1">
        <v>252</v>
      </c>
      <c r="AE871" s="6">
        <v>0.69047619047619047</v>
      </c>
      <c r="AF871" s="1">
        <v>150</v>
      </c>
      <c r="AG871" s="1">
        <v>256</v>
      </c>
      <c r="AH871" s="6">
        <v>0.5859375</v>
      </c>
      <c r="AI871" s="1">
        <v>135</v>
      </c>
      <c r="AJ871" s="1">
        <v>252</v>
      </c>
      <c r="AK871" s="6">
        <v>0.5357142857142857</v>
      </c>
      <c r="AL871" s="1">
        <v>165</v>
      </c>
      <c r="AM871" s="1">
        <v>260</v>
      </c>
      <c r="AN871" s="6">
        <v>0.63461538461538458</v>
      </c>
      <c r="AO871" s="1">
        <v>107</v>
      </c>
      <c r="AP871" s="1">
        <v>266</v>
      </c>
      <c r="AQ871" s="6">
        <v>0.40225563909774437</v>
      </c>
      <c r="AR871" s="1">
        <v>97</v>
      </c>
      <c r="AS871" s="1">
        <v>259</v>
      </c>
      <c r="AT871" s="6">
        <v>0.37451737451737449</v>
      </c>
      <c r="AU871" s="1">
        <v>162</v>
      </c>
      <c r="AV871" s="1">
        <v>268</v>
      </c>
      <c r="AW871" s="6">
        <v>0.60447761194029848</v>
      </c>
      <c r="AX871" s="1">
        <v>133</v>
      </c>
      <c r="AY871" s="1">
        <v>271</v>
      </c>
      <c r="AZ871" s="6">
        <v>0.4907749077490775</v>
      </c>
      <c r="BA871" s="1">
        <v>124</v>
      </c>
      <c r="BB871" s="1">
        <v>267</v>
      </c>
      <c r="BC871" s="6">
        <v>0.46441947565543074</v>
      </c>
      <c r="BD871" s="1">
        <v>501</v>
      </c>
      <c r="BE871" s="1">
        <v>780</v>
      </c>
      <c r="BF871" s="6">
        <v>0.64230769230769236</v>
      </c>
      <c r="BG871" s="1">
        <v>390</v>
      </c>
      <c r="BH871" s="1">
        <v>793</v>
      </c>
      <c r="BI871" s="6">
        <v>0.49180327868852458</v>
      </c>
      <c r="BJ871" s="1">
        <v>356</v>
      </c>
      <c r="BK871" s="1">
        <v>778</v>
      </c>
      <c r="BL871" s="6">
        <v>0.45758354755784064</v>
      </c>
    </row>
    <row r="872" spans="1:64" hidden="1" x14ac:dyDescent="0.2">
      <c r="A872" s="2" t="s">
        <v>291</v>
      </c>
      <c r="B872" s="2" t="s">
        <v>292</v>
      </c>
      <c r="C872" s="2" t="s">
        <v>2399</v>
      </c>
      <c r="D872" s="2" t="s">
        <v>2400</v>
      </c>
      <c r="E872" s="2" t="str">
        <f t="shared" si="39"/>
        <v>zzzz</v>
      </c>
      <c r="F872" s="2">
        <f>IFERROR(VLOOKUP(C872,'[1]2017'!$C$2:$N$1876,11,FALSE),"")</f>
        <v>574</v>
      </c>
      <c r="G872" s="2">
        <f>IFERROR(VLOOKUP(C872,'[1]2017'!$C$2:$N$1876,12,FALSE),"")</f>
        <v>786</v>
      </c>
      <c r="H872" s="2">
        <f t="shared" si="40"/>
        <v>0.73027989821882955</v>
      </c>
      <c r="J872" s="12">
        <f t="shared" si="41"/>
        <v>1215</v>
      </c>
      <c r="AC872" s="1">
        <v>99</v>
      </c>
      <c r="AD872" s="1">
        <v>256</v>
      </c>
      <c r="AE872" s="6">
        <v>0.38671875</v>
      </c>
      <c r="AF872" s="1">
        <v>88</v>
      </c>
      <c r="AG872" s="1">
        <v>263</v>
      </c>
      <c r="AH872" s="6">
        <v>0.33460076045627374</v>
      </c>
      <c r="AI872" s="1">
        <v>66</v>
      </c>
      <c r="AJ872" s="1">
        <v>256</v>
      </c>
      <c r="AK872" s="6">
        <v>0.2578125</v>
      </c>
      <c r="AL872" s="1">
        <v>124</v>
      </c>
      <c r="AM872" s="1">
        <v>234</v>
      </c>
      <c r="AN872" s="6">
        <v>0.52991452991452992</v>
      </c>
      <c r="AO872" s="1">
        <v>73</v>
      </c>
      <c r="AP872" s="1">
        <v>242</v>
      </c>
      <c r="AQ872" s="6">
        <v>0.30165289256198347</v>
      </c>
      <c r="AR872" s="1">
        <v>65</v>
      </c>
      <c r="AS872" s="1">
        <v>234</v>
      </c>
      <c r="AT872" s="6">
        <v>0.27777777777777779</v>
      </c>
      <c r="AU872" s="1">
        <v>131</v>
      </c>
      <c r="AV872" s="1">
        <v>274</v>
      </c>
      <c r="AW872" s="6">
        <v>0.47810218978102192</v>
      </c>
      <c r="AX872" s="1">
        <v>106</v>
      </c>
      <c r="AY872" s="1">
        <v>278</v>
      </c>
      <c r="AZ872" s="6">
        <v>0.38129496402877699</v>
      </c>
      <c r="BA872" s="1">
        <v>89</v>
      </c>
      <c r="BB872" s="1">
        <v>274</v>
      </c>
      <c r="BC872" s="6">
        <v>0.32481751824817517</v>
      </c>
      <c r="BD872" s="1">
        <v>354</v>
      </c>
      <c r="BE872" s="1">
        <v>764</v>
      </c>
      <c r="BF872" s="6">
        <v>0.46335078534031415</v>
      </c>
      <c r="BG872" s="1">
        <v>267</v>
      </c>
      <c r="BH872" s="1">
        <v>783</v>
      </c>
      <c r="BI872" s="6">
        <v>0.34099616858237547</v>
      </c>
      <c r="BJ872" s="1">
        <v>220</v>
      </c>
      <c r="BK872" s="1">
        <v>764</v>
      </c>
      <c r="BL872" s="6">
        <v>0.2879581151832461</v>
      </c>
    </row>
    <row r="873" spans="1:64" hidden="1" x14ac:dyDescent="0.2">
      <c r="A873" s="2" t="s">
        <v>291</v>
      </c>
      <c r="B873" s="2" t="s">
        <v>292</v>
      </c>
      <c r="C873" s="2" t="s">
        <v>2401</v>
      </c>
      <c r="D873" s="2" t="s">
        <v>2402</v>
      </c>
      <c r="E873" s="2" t="str">
        <f t="shared" si="39"/>
        <v>zzzz</v>
      </c>
      <c r="F873" s="2">
        <f>IFERROR(VLOOKUP(C873,'[1]2017'!$C$2:$N$1876,11,FALSE),"")</f>
        <v>520</v>
      </c>
      <c r="G873" s="2">
        <f>IFERROR(VLOOKUP(C873,'[1]2017'!$C$2:$N$1876,12,FALSE),"")</f>
        <v>937</v>
      </c>
      <c r="H873" s="2">
        <f t="shared" si="40"/>
        <v>0.55496264674493068</v>
      </c>
      <c r="J873" s="12">
        <f t="shared" si="41"/>
        <v>1215</v>
      </c>
      <c r="AC873" s="1">
        <v>148</v>
      </c>
      <c r="AD873" s="1">
        <v>308</v>
      </c>
      <c r="AE873" s="6">
        <v>0.48051948051948051</v>
      </c>
      <c r="AF873" s="1">
        <v>107</v>
      </c>
      <c r="AG873" s="1">
        <v>311</v>
      </c>
      <c r="AH873" s="6">
        <v>0.34405144694533762</v>
      </c>
      <c r="AI873" s="1">
        <v>96</v>
      </c>
      <c r="AJ873" s="1">
        <v>305</v>
      </c>
      <c r="AK873" s="6">
        <v>0.31475409836065577</v>
      </c>
      <c r="AL873" s="1">
        <v>187</v>
      </c>
      <c r="AM873" s="1">
        <v>301</v>
      </c>
      <c r="AN873" s="6">
        <v>0.62126245847176076</v>
      </c>
      <c r="AO873" s="1">
        <v>96</v>
      </c>
      <c r="AP873" s="1">
        <v>304</v>
      </c>
      <c r="AQ873" s="6">
        <v>0.31578947368421051</v>
      </c>
      <c r="AR873" s="1">
        <v>93</v>
      </c>
      <c r="AS873" s="1">
        <v>301</v>
      </c>
      <c r="AT873" s="6">
        <v>0.30897009966777411</v>
      </c>
      <c r="AU873" s="1">
        <v>149</v>
      </c>
      <c r="AV873" s="1">
        <v>296</v>
      </c>
      <c r="AW873" s="6">
        <v>0.5033783783783784</v>
      </c>
      <c r="AX873" s="1">
        <v>118</v>
      </c>
      <c r="AY873" s="1">
        <v>300</v>
      </c>
      <c r="AZ873" s="6">
        <v>0.39333333333333331</v>
      </c>
      <c r="BA873" s="1">
        <v>101</v>
      </c>
      <c r="BB873" s="1">
        <v>296</v>
      </c>
      <c r="BC873" s="6">
        <v>0.34121621621621623</v>
      </c>
      <c r="BD873" s="1">
        <v>484</v>
      </c>
      <c r="BE873" s="1">
        <v>905</v>
      </c>
      <c r="BF873" s="6">
        <v>0.5348066298342542</v>
      </c>
      <c r="BG873" s="1">
        <v>321</v>
      </c>
      <c r="BH873" s="1">
        <v>915</v>
      </c>
      <c r="BI873" s="6">
        <v>0.35081967213114756</v>
      </c>
      <c r="BJ873" s="1">
        <v>290</v>
      </c>
      <c r="BK873" s="1">
        <v>902</v>
      </c>
      <c r="BL873" s="6">
        <v>0.3215077605321508</v>
      </c>
    </row>
    <row r="874" spans="1:64" hidden="1" x14ac:dyDescent="0.2">
      <c r="A874" s="2" t="s">
        <v>293</v>
      </c>
      <c r="B874" s="2" t="s">
        <v>294</v>
      </c>
      <c r="C874" s="2" t="s">
        <v>2403</v>
      </c>
      <c r="D874" s="2" t="s">
        <v>2404</v>
      </c>
      <c r="E874" s="2" t="str">
        <f t="shared" si="39"/>
        <v>zzzz</v>
      </c>
      <c r="F874" s="2">
        <f>IFERROR(VLOOKUP(C874,'[1]2017'!$C$2:$N$1876,11,FALSE),"")</f>
        <v>887</v>
      </c>
      <c r="G874" s="2">
        <f>IFERROR(VLOOKUP(C874,'[1]2017'!$C$2:$N$1876,12,FALSE),"")</f>
        <v>1171</v>
      </c>
      <c r="H874" s="2">
        <f t="shared" si="40"/>
        <v>0.75747224594363793</v>
      </c>
      <c r="J874" s="12">
        <f t="shared" si="41"/>
        <v>1215</v>
      </c>
      <c r="AL874" s="1">
        <v>305</v>
      </c>
      <c r="AM874" s="1">
        <v>584</v>
      </c>
      <c r="AN874" s="6">
        <v>0.52226027397260277</v>
      </c>
      <c r="AO874" s="1">
        <v>183</v>
      </c>
      <c r="AP874" s="1">
        <v>585</v>
      </c>
      <c r="AQ874" s="6">
        <v>0.31282051282051282</v>
      </c>
      <c r="AR874" s="1">
        <v>169</v>
      </c>
      <c r="AS874" s="1">
        <v>580</v>
      </c>
      <c r="AT874" s="6">
        <v>0.29137931034482761</v>
      </c>
      <c r="AU874" s="1">
        <v>314</v>
      </c>
      <c r="AV874" s="1">
        <v>557</v>
      </c>
      <c r="AW874" s="6">
        <v>0.56373429084380611</v>
      </c>
      <c r="AX874" s="1">
        <v>259</v>
      </c>
      <c r="AY874" s="1">
        <v>556</v>
      </c>
      <c r="AZ874" s="6">
        <v>0.46582733812949639</v>
      </c>
      <c r="BA874" s="1">
        <v>216</v>
      </c>
      <c r="BB874" s="1">
        <v>554</v>
      </c>
      <c r="BC874" s="6">
        <v>0.38989169675090252</v>
      </c>
      <c r="BD874" s="1">
        <v>619</v>
      </c>
      <c r="BE874" s="1">
        <v>1141</v>
      </c>
      <c r="BF874" s="6">
        <v>0.54250657318141982</v>
      </c>
      <c r="BG874" s="1">
        <v>442</v>
      </c>
      <c r="BH874" s="1">
        <v>1141</v>
      </c>
      <c r="BI874" s="6">
        <v>0.38737949167397018</v>
      </c>
      <c r="BJ874" s="1">
        <v>385</v>
      </c>
      <c r="BK874" s="1">
        <v>1134</v>
      </c>
      <c r="BL874" s="6">
        <v>0.33950617283950618</v>
      </c>
    </row>
    <row r="875" spans="1:64" hidden="1" x14ac:dyDescent="0.2">
      <c r="A875" s="2" t="s">
        <v>293</v>
      </c>
      <c r="B875" s="2" t="s">
        <v>294</v>
      </c>
      <c r="C875" s="2" t="s">
        <v>2405</v>
      </c>
      <c r="D875" s="2" t="s">
        <v>2406</v>
      </c>
      <c r="E875" s="2" t="str">
        <f t="shared" si="39"/>
        <v>zzzz</v>
      </c>
      <c r="F875" s="2">
        <f>IFERROR(VLOOKUP(C875,'[1]2017'!$C$2:$N$1876,11,FALSE),"")</f>
        <v>960</v>
      </c>
      <c r="G875" s="2">
        <f>IFERROR(VLOOKUP(C875,'[1]2017'!$C$2:$N$1876,12,FALSE),"")</f>
        <v>1212</v>
      </c>
      <c r="H875" s="2">
        <f t="shared" si="40"/>
        <v>0.79207920792079212</v>
      </c>
      <c r="J875" s="12">
        <f t="shared" si="41"/>
        <v>1215</v>
      </c>
      <c r="AL875" s="1">
        <v>310</v>
      </c>
      <c r="AM875" s="1">
        <v>600</v>
      </c>
      <c r="AN875" s="6">
        <v>0.51666666666666672</v>
      </c>
      <c r="AO875" s="1">
        <v>197</v>
      </c>
      <c r="AP875" s="1">
        <v>602</v>
      </c>
      <c r="AQ875" s="6">
        <v>0.3272425249169435</v>
      </c>
      <c r="AR875" s="1">
        <v>167</v>
      </c>
      <c r="AS875" s="1">
        <v>598</v>
      </c>
      <c r="AT875" s="6">
        <v>0.27926421404682272</v>
      </c>
      <c r="AU875" s="1">
        <v>296</v>
      </c>
      <c r="AV875" s="1">
        <v>576</v>
      </c>
      <c r="AW875" s="6">
        <v>0.51388888888888884</v>
      </c>
      <c r="AX875" s="1">
        <v>279</v>
      </c>
      <c r="AY875" s="1">
        <v>577</v>
      </c>
      <c r="AZ875" s="6">
        <v>0.48353552859618715</v>
      </c>
      <c r="BA875" s="1">
        <v>225</v>
      </c>
      <c r="BB875" s="1">
        <v>575</v>
      </c>
      <c r="BC875" s="6">
        <v>0.39130434782608697</v>
      </c>
      <c r="BD875" s="1">
        <v>606</v>
      </c>
      <c r="BE875" s="1">
        <v>1176</v>
      </c>
      <c r="BF875" s="6">
        <v>0.51530612244897955</v>
      </c>
      <c r="BG875" s="1">
        <v>476</v>
      </c>
      <c r="BH875" s="1">
        <v>1179</v>
      </c>
      <c r="BI875" s="6">
        <v>0.40373197625106022</v>
      </c>
      <c r="BJ875" s="1">
        <v>392</v>
      </c>
      <c r="BK875" s="1">
        <v>1173</v>
      </c>
      <c r="BL875" s="6">
        <v>0.33418584825234443</v>
      </c>
    </row>
    <row r="876" spans="1:64" x14ac:dyDescent="0.2">
      <c r="A876" s="2" t="s">
        <v>293</v>
      </c>
      <c r="B876" s="2" t="s">
        <v>294</v>
      </c>
      <c r="C876" s="2" t="s">
        <v>2407</v>
      </c>
      <c r="D876" s="2" t="s">
        <v>834</v>
      </c>
      <c r="E876" s="2" t="str">
        <f t="shared" si="39"/>
        <v>Maplewood Elementary School</v>
      </c>
      <c r="F876" s="2">
        <f>IFERROR(VLOOKUP(C876,'[1]2017'!$C$2:$N$1876,11,FALSE),"")</f>
        <v>643</v>
      </c>
      <c r="G876" s="2">
        <f>IFERROR(VLOOKUP(C876,'[1]2017'!$C$2:$N$1876,12,FALSE),"")</f>
        <v>826</v>
      </c>
      <c r="H876" s="2">
        <f t="shared" si="40"/>
        <v>0.77845036319612593</v>
      </c>
      <c r="I876" s="6">
        <v>0.28205128205128205</v>
      </c>
      <c r="J876" s="12">
        <f t="shared" si="41"/>
        <v>1063</v>
      </c>
      <c r="K876" s="1">
        <v>66</v>
      </c>
      <c r="L876" s="1">
        <v>123</v>
      </c>
      <c r="M876" s="6">
        <v>0.53658536585365857</v>
      </c>
      <c r="N876" s="1">
        <v>54</v>
      </c>
      <c r="O876" s="1">
        <v>124</v>
      </c>
      <c r="P876" s="6">
        <v>0.43548387096774194</v>
      </c>
      <c r="Q876" s="1">
        <v>44</v>
      </c>
      <c r="R876" s="1">
        <v>123</v>
      </c>
      <c r="S876" s="6">
        <v>0.35772357723577236</v>
      </c>
      <c r="T876" s="1">
        <v>27</v>
      </c>
      <c r="U876" s="1">
        <v>109</v>
      </c>
      <c r="V876" s="6">
        <v>0.24770642201834864</v>
      </c>
      <c r="W876" s="1">
        <v>36</v>
      </c>
      <c r="X876" s="1">
        <v>109</v>
      </c>
      <c r="Y876" s="6">
        <v>0.33027522935779818</v>
      </c>
      <c r="Z876" s="1">
        <v>19</v>
      </c>
      <c r="AA876" s="1">
        <v>109</v>
      </c>
      <c r="AB876" s="6">
        <v>0.1743119266055046</v>
      </c>
      <c r="AC876" s="1">
        <v>59</v>
      </c>
      <c r="AD876" s="1">
        <v>106</v>
      </c>
      <c r="AE876" s="6">
        <v>0.55660377358490565</v>
      </c>
      <c r="AF876" s="1">
        <v>54</v>
      </c>
      <c r="AG876" s="1">
        <v>106</v>
      </c>
      <c r="AH876" s="6">
        <v>0.50943396226415094</v>
      </c>
      <c r="AI876" s="1">
        <v>40</v>
      </c>
      <c r="AJ876" s="1">
        <v>106</v>
      </c>
      <c r="AK876" s="6">
        <v>0.37735849056603776</v>
      </c>
      <c r="BD876" s="1">
        <v>219</v>
      </c>
      <c r="BE876" s="1">
        <v>455</v>
      </c>
      <c r="BF876" s="6">
        <v>0.48131868131868133</v>
      </c>
      <c r="BG876" s="1">
        <v>185</v>
      </c>
      <c r="BH876" s="1">
        <v>456</v>
      </c>
      <c r="BI876" s="6">
        <v>0.4057017543859649</v>
      </c>
      <c r="BJ876" s="1">
        <v>136</v>
      </c>
      <c r="BK876" s="1">
        <v>455</v>
      </c>
      <c r="BL876" s="6">
        <v>0.29890109890109889</v>
      </c>
    </row>
    <row r="877" spans="1:64" x14ac:dyDescent="0.2">
      <c r="A877" s="2" t="s">
        <v>293</v>
      </c>
      <c r="B877" s="2" t="s">
        <v>294</v>
      </c>
      <c r="C877" s="2" t="s">
        <v>2408</v>
      </c>
      <c r="D877" s="2" t="s">
        <v>2409</v>
      </c>
      <c r="E877" s="2" t="str">
        <f t="shared" si="39"/>
        <v>Chapel Glen Elementary School</v>
      </c>
      <c r="F877" s="2">
        <f>IFERROR(VLOOKUP(C877,'[1]2017'!$C$2:$N$1876,11,FALSE),"")</f>
        <v>637</v>
      </c>
      <c r="G877" s="2">
        <f>IFERROR(VLOOKUP(C877,'[1]2017'!$C$2:$N$1876,12,FALSE),"")</f>
        <v>787</v>
      </c>
      <c r="H877" s="2">
        <f t="shared" si="40"/>
        <v>0.80940279542566707</v>
      </c>
      <c r="I877" s="6">
        <v>0.40566037735849059</v>
      </c>
      <c r="J877" s="12">
        <f t="shared" si="41"/>
        <v>893</v>
      </c>
      <c r="K877" s="1">
        <v>47</v>
      </c>
      <c r="L877" s="1">
        <v>119</v>
      </c>
      <c r="M877" s="6">
        <v>0.3949579831932773</v>
      </c>
      <c r="N877" s="1">
        <v>52</v>
      </c>
      <c r="O877" s="1">
        <v>120</v>
      </c>
      <c r="P877" s="6">
        <v>0.43333333333333335</v>
      </c>
      <c r="Q877" s="1">
        <v>33</v>
      </c>
      <c r="R877" s="1">
        <v>119</v>
      </c>
      <c r="S877" s="6">
        <v>0.27731092436974791</v>
      </c>
      <c r="T877" s="1">
        <v>42</v>
      </c>
      <c r="U877" s="1">
        <v>98</v>
      </c>
      <c r="V877" s="6">
        <v>0.42857142857142855</v>
      </c>
      <c r="W877" s="1">
        <v>57</v>
      </c>
      <c r="X877" s="1">
        <v>99</v>
      </c>
      <c r="Y877" s="6">
        <v>0.5757575757575758</v>
      </c>
      <c r="Z877" s="1">
        <v>40</v>
      </c>
      <c r="AA877" s="1">
        <v>97</v>
      </c>
      <c r="AB877" s="6">
        <v>0.41237113402061853</v>
      </c>
      <c r="AC877" s="1">
        <v>56</v>
      </c>
      <c r="AD877" s="1">
        <v>118</v>
      </c>
      <c r="AE877" s="6">
        <v>0.47457627118644069</v>
      </c>
      <c r="AF877" s="1">
        <v>46</v>
      </c>
      <c r="AG877" s="1">
        <v>116</v>
      </c>
      <c r="AH877" s="6">
        <v>0.39655172413793105</v>
      </c>
      <c r="AI877" s="1">
        <v>34</v>
      </c>
      <c r="AJ877" s="1">
        <v>116</v>
      </c>
      <c r="AK877" s="6">
        <v>0.29310344827586204</v>
      </c>
      <c r="BD877" s="1">
        <v>209</v>
      </c>
      <c r="BE877" s="1">
        <v>441</v>
      </c>
      <c r="BF877" s="6">
        <v>0.47392290249433106</v>
      </c>
      <c r="BG877" s="1">
        <v>203</v>
      </c>
      <c r="BH877" s="1">
        <v>443</v>
      </c>
      <c r="BI877" s="6">
        <v>0.45823927765237021</v>
      </c>
      <c r="BJ877" s="1">
        <v>150</v>
      </c>
      <c r="BK877" s="1">
        <v>438</v>
      </c>
      <c r="BL877" s="6">
        <v>0.34246575342465752</v>
      </c>
    </row>
    <row r="878" spans="1:64" x14ac:dyDescent="0.2">
      <c r="A878" s="2" t="s">
        <v>293</v>
      </c>
      <c r="B878" s="2" t="s">
        <v>294</v>
      </c>
      <c r="C878" s="2" t="s">
        <v>2410</v>
      </c>
      <c r="D878" s="2" t="s">
        <v>2411</v>
      </c>
      <c r="E878" s="2" t="str">
        <f t="shared" si="39"/>
        <v>Garden City Elementary School</v>
      </c>
      <c r="F878" s="2">
        <f>IFERROR(VLOOKUP(C878,'[1]2017'!$C$2:$N$1876,11,FALSE),"")</f>
        <v>755</v>
      </c>
      <c r="G878" s="2">
        <f>IFERROR(VLOOKUP(C878,'[1]2017'!$C$2:$N$1876,12,FALSE),"")</f>
        <v>834</v>
      </c>
      <c r="H878" s="2">
        <f t="shared" si="40"/>
        <v>0.90527577937649883</v>
      </c>
      <c r="I878" s="6">
        <v>0.22857142857142856</v>
      </c>
      <c r="J878" s="12">
        <f t="shared" si="41"/>
        <v>1111</v>
      </c>
      <c r="K878" s="1">
        <v>52</v>
      </c>
      <c r="L878" s="1">
        <v>125</v>
      </c>
      <c r="M878" s="6">
        <v>0.41599999999999998</v>
      </c>
      <c r="N878" s="1">
        <v>52</v>
      </c>
      <c r="O878" s="1">
        <v>125</v>
      </c>
      <c r="P878" s="6">
        <v>0.41599999999999998</v>
      </c>
      <c r="Q878" s="1">
        <v>40</v>
      </c>
      <c r="R878" s="1">
        <v>124</v>
      </c>
      <c r="S878" s="6">
        <v>0.32258064516129031</v>
      </c>
      <c r="T878" s="1">
        <v>44</v>
      </c>
      <c r="U878" s="1">
        <v>108</v>
      </c>
      <c r="V878" s="6">
        <v>0.40740740740740738</v>
      </c>
      <c r="W878" s="1">
        <v>51</v>
      </c>
      <c r="X878" s="1">
        <v>111</v>
      </c>
      <c r="Y878" s="6">
        <v>0.45945945945945948</v>
      </c>
      <c r="Z878" s="1">
        <v>38</v>
      </c>
      <c r="AA878" s="1">
        <v>107</v>
      </c>
      <c r="AB878" s="6">
        <v>0.35514018691588783</v>
      </c>
      <c r="AC878" s="1">
        <v>45</v>
      </c>
      <c r="AD878" s="1">
        <v>99</v>
      </c>
      <c r="AE878" s="6">
        <v>0.45454545454545453</v>
      </c>
      <c r="AF878" s="1">
        <v>46</v>
      </c>
      <c r="AG878" s="1">
        <v>100</v>
      </c>
      <c r="AH878" s="6">
        <v>0.46</v>
      </c>
      <c r="AI878" s="1">
        <v>30</v>
      </c>
      <c r="AJ878" s="1">
        <v>99</v>
      </c>
      <c r="AK878" s="6">
        <v>0.30303030303030304</v>
      </c>
      <c r="BD878" s="1">
        <v>190</v>
      </c>
      <c r="BE878" s="1">
        <v>437</v>
      </c>
      <c r="BF878" s="6">
        <v>0.43478260869565216</v>
      </c>
      <c r="BG878" s="1">
        <v>175</v>
      </c>
      <c r="BH878" s="1">
        <v>441</v>
      </c>
      <c r="BI878" s="6">
        <v>0.3968253968253968</v>
      </c>
      <c r="BJ878" s="1">
        <v>132</v>
      </c>
      <c r="BK878" s="1">
        <v>435</v>
      </c>
      <c r="BL878" s="6">
        <v>0.30344827586206896</v>
      </c>
    </row>
    <row r="879" spans="1:64" x14ac:dyDescent="0.2">
      <c r="A879" s="2" t="s">
        <v>293</v>
      </c>
      <c r="B879" s="2" t="s">
        <v>294</v>
      </c>
      <c r="C879" s="2" t="s">
        <v>2412</v>
      </c>
      <c r="D879" s="2" t="s">
        <v>2413</v>
      </c>
      <c r="E879" s="2" t="str">
        <f t="shared" si="39"/>
        <v>McClelland Elementary School</v>
      </c>
      <c r="F879" s="2">
        <f>IFERROR(VLOOKUP(C879,'[1]2017'!$C$2:$N$1876,11,FALSE),"")</f>
        <v>622</v>
      </c>
      <c r="G879" s="2">
        <f>IFERROR(VLOOKUP(C879,'[1]2017'!$C$2:$N$1876,12,FALSE),"")</f>
        <v>789</v>
      </c>
      <c r="H879" s="2">
        <f t="shared" si="40"/>
        <v>0.78833967046894804</v>
      </c>
      <c r="I879" s="6">
        <v>0.32330827067669171</v>
      </c>
      <c r="J879" s="12">
        <f t="shared" si="41"/>
        <v>1013</v>
      </c>
      <c r="K879" s="1">
        <v>54</v>
      </c>
      <c r="L879" s="1">
        <v>114</v>
      </c>
      <c r="M879" s="6">
        <v>0.47368421052631576</v>
      </c>
      <c r="N879" s="1">
        <v>47</v>
      </c>
      <c r="O879" s="1">
        <v>114</v>
      </c>
      <c r="P879" s="6">
        <v>0.41228070175438597</v>
      </c>
      <c r="Q879" s="1">
        <v>41</v>
      </c>
      <c r="R879" s="1">
        <v>114</v>
      </c>
      <c r="S879" s="6">
        <v>0.35964912280701755</v>
      </c>
      <c r="T879" s="1">
        <v>51</v>
      </c>
      <c r="U879" s="1">
        <v>97</v>
      </c>
      <c r="V879" s="6">
        <v>0.52577319587628868</v>
      </c>
      <c r="W879" s="1">
        <v>74</v>
      </c>
      <c r="X879" s="1">
        <v>98</v>
      </c>
      <c r="Y879" s="6">
        <v>0.75510204081632648</v>
      </c>
      <c r="Z879" s="1">
        <v>49</v>
      </c>
      <c r="AA879" s="1">
        <v>97</v>
      </c>
      <c r="AB879" s="6">
        <v>0.50515463917525771</v>
      </c>
      <c r="AC879" s="1">
        <v>64</v>
      </c>
      <c r="AD879" s="1">
        <v>105</v>
      </c>
      <c r="AE879" s="6">
        <v>0.60952380952380958</v>
      </c>
      <c r="AF879" s="1">
        <v>65</v>
      </c>
      <c r="AG879" s="1">
        <v>105</v>
      </c>
      <c r="AH879" s="6">
        <v>0.61904761904761907</v>
      </c>
      <c r="AI879" s="1">
        <v>52</v>
      </c>
      <c r="AJ879" s="1">
        <v>105</v>
      </c>
      <c r="AK879" s="6">
        <v>0.49523809523809526</v>
      </c>
      <c r="BD879" s="1">
        <v>236</v>
      </c>
      <c r="BE879" s="1">
        <v>449</v>
      </c>
      <c r="BF879" s="6">
        <v>0.52561247216035634</v>
      </c>
      <c r="BG879" s="1">
        <v>232</v>
      </c>
      <c r="BH879" s="1">
        <v>451</v>
      </c>
      <c r="BI879" s="6">
        <v>0.51441241685144123</v>
      </c>
      <c r="BJ879" s="1">
        <v>185</v>
      </c>
      <c r="BK879" s="1">
        <v>449</v>
      </c>
      <c r="BL879" s="6">
        <v>0.41202672605790647</v>
      </c>
    </row>
    <row r="880" spans="1:64" x14ac:dyDescent="0.2">
      <c r="A880" s="2" t="s">
        <v>293</v>
      </c>
      <c r="B880" s="2" t="s">
        <v>294</v>
      </c>
      <c r="C880" s="2" t="s">
        <v>2414</v>
      </c>
      <c r="D880" s="2" t="s">
        <v>2415</v>
      </c>
      <c r="E880" s="2" t="str">
        <f t="shared" si="39"/>
        <v>Rhoades Elementary School</v>
      </c>
      <c r="F880" s="2">
        <f>IFERROR(VLOOKUP(C880,'[1]2017'!$C$2:$N$1876,11,FALSE),"")</f>
        <v>707</v>
      </c>
      <c r="G880" s="2">
        <f>IFERROR(VLOOKUP(C880,'[1]2017'!$C$2:$N$1876,12,FALSE),"")</f>
        <v>808</v>
      </c>
      <c r="H880" s="2">
        <f t="shared" si="40"/>
        <v>0.875</v>
      </c>
      <c r="I880" s="6">
        <v>0.31896551724137934</v>
      </c>
      <c r="J880" s="12">
        <f t="shared" si="41"/>
        <v>1017</v>
      </c>
      <c r="K880" s="1">
        <v>41</v>
      </c>
      <c r="L880" s="1">
        <v>108</v>
      </c>
      <c r="M880" s="6">
        <v>0.37962962962962965</v>
      </c>
      <c r="N880" s="1">
        <v>47</v>
      </c>
      <c r="O880" s="1">
        <v>109</v>
      </c>
      <c r="P880" s="6">
        <v>0.43119266055045874</v>
      </c>
      <c r="Q880" s="1">
        <v>32</v>
      </c>
      <c r="R880" s="1">
        <v>108</v>
      </c>
      <c r="S880" s="6">
        <v>0.29629629629629628</v>
      </c>
      <c r="T880" s="1">
        <v>33</v>
      </c>
      <c r="U880" s="1">
        <v>106</v>
      </c>
      <c r="V880" s="6">
        <v>0.31132075471698112</v>
      </c>
      <c r="W880" s="1">
        <v>48</v>
      </c>
      <c r="X880" s="1">
        <v>107</v>
      </c>
      <c r="Y880" s="6">
        <v>0.44859813084112149</v>
      </c>
      <c r="Z880" s="1">
        <v>29</v>
      </c>
      <c r="AA880" s="1">
        <v>105</v>
      </c>
      <c r="AB880" s="6">
        <v>0.27619047619047621</v>
      </c>
      <c r="AC880" s="1">
        <v>42</v>
      </c>
      <c r="AD880" s="1">
        <v>94</v>
      </c>
      <c r="AE880" s="6">
        <v>0.44680851063829785</v>
      </c>
      <c r="AF880" s="1">
        <v>33</v>
      </c>
      <c r="AG880" s="1">
        <v>93</v>
      </c>
      <c r="AH880" s="6">
        <v>0.35483870967741937</v>
      </c>
      <c r="AI880" s="1">
        <v>26</v>
      </c>
      <c r="AJ880" s="1">
        <v>93</v>
      </c>
      <c r="AK880" s="6">
        <v>0.27956989247311825</v>
      </c>
      <c r="BD880" s="1">
        <v>183</v>
      </c>
      <c r="BE880" s="1">
        <v>424</v>
      </c>
      <c r="BF880" s="6">
        <v>0.43160377358490565</v>
      </c>
      <c r="BG880" s="1">
        <v>167</v>
      </c>
      <c r="BH880" s="1">
        <v>427</v>
      </c>
      <c r="BI880" s="6">
        <v>0.3911007025761124</v>
      </c>
      <c r="BJ880" s="1">
        <v>124</v>
      </c>
      <c r="BK880" s="1">
        <v>422</v>
      </c>
      <c r="BL880" s="6">
        <v>0.29383886255924169</v>
      </c>
    </row>
    <row r="881" spans="1:64" x14ac:dyDescent="0.2">
      <c r="A881" s="2" t="s">
        <v>293</v>
      </c>
      <c r="B881" s="2" t="s">
        <v>294</v>
      </c>
      <c r="C881" s="2" t="s">
        <v>275</v>
      </c>
      <c r="D881" s="2" t="s">
        <v>2416</v>
      </c>
      <c r="E881" s="2" t="str">
        <f t="shared" si="39"/>
        <v>Robey Elementary School</v>
      </c>
      <c r="F881" s="2">
        <f>IFERROR(VLOOKUP(C881,'[1]2017'!$C$2:$N$1876,11,FALSE),"")</f>
        <v>362</v>
      </c>
      <c r="G881" s="2">
        <f>IFERROR(VLOOKUP(C881,'[1]2017'!$C$2:$N$1876,12,FALSE),"")</f>
        <v>784</v>
      </c>
      <c r="H881" s="2">
        <f t="shared" si="40"/>
        <v>0.46173469387755101</v>
      </c>
      <c r="I881" s="6">
        <v>0.56603773584905659</v>
      </c>
      <c r="J881" s="12">
        <f t="shared" si="41"/>
        <v>554</v>
      </c>
      <c r="K881" s="1">
        <v>75</v>
      </c>
      <c r="L881" s="1">
        <v>121</v>
      </c>
      <c r="M881" s="6">
        <v>0.6198347107438017</v>
      </c>
      <c r="N881" s="1">
        <v>74</v>
      </c>
      <c r="O881" s="1">
        <v>121</v>
      </c>
      <c r="P881" s="6">
        <v>0.61157024793388426</v>
      </c>
      <c r="Q881" s="1">
        <v>62</v>
      </c>
      <c r="R881" s="1">
        <v>121</v>
      </c>
      <c r="S881" s="6">
        <v>0.51239669421487599</v>
      </c>
      <c r="T881" s="1">
        <v>71</v>
      </c>
      <c r="U881" s="1">
        <v>112</v>
      </c>
      <c r="V881" s="6">
        <v>0.6339285714285714</v>
      </c>
      <c r="W881" s="1">
        <v>86</v>
      </c>
      <c r="X881" s="1">
        <v>112</v>
      </c>
      <c r="Y881" s="6">
        <v>0.7678571428571429</v>
      </c>
      <c r="Z881" s="1">
        <v>63</v>
      </c>
      <c r="AA881" s="1">
        <v>112</v>
      </c>
      <c r="AB881" s="6">
        <v>0.5625</v>
      </c>
      <c r="AC881" s="1">
        <v>104</v>
      </c>
      <c r="AD881" s="1">
        <v>127</v>
      </c>
      <c r="AE881" s="6">
        <v>0.81889763779527558</v>
      </c>
      <c r="AF881" s="1">
        <v>99</v>
      </c>
      <c r="AG881" s="1">
        <v>127</v>
      </c>
      <c r="AH881" s="6">
        <v>0.77952755905511806</v>
      </c>
      <c r="AI881" s="1">
        <v>90</v>
      </c>
      <c r="AJ881" s="1">
        <v>127</v>
      </c>
      <c r="AK881" s="6">
        <v>0.70866141732283461</v>
      </c>
      <c r="BD881" s="1">
        <v>329</v>
      </c>
      <c r="BE881" s="1">
        <v>466</v>
      </c>
      <c r="BF881" s="6">
        <v>0.70600858369098718</v>
      </c>
      <c r="BG881" s="1">
        <v>325</v>
      </c>
      <c r="BH881" s="1">
        <v>467</v>
      </c>
      <c r="BI881" s="6">
        <v>0.69593147751605999</v>
      </c>
      <c r="BJ881" s="1">
        <v>275</v>
      </c>
      <c r="BK881" s="1">
        <v>466</v>
      </c>
      <c r="BL881" s="6">
        <v>0.59012875536480691</v>
      </c>
    </row>
    <row r="882" spans="1:64" x14ac:dyDescent="0.2">
      <c r="A882" s="2" t="s">
        <v>293</v>
      </c>
      <c r="B882" s="2" t="s">
        <v>294</v>
      </c>
      <c r="C882" s="2" t="s">
        <v>2417</v>
      </c>
      <c r="D882" s="2" t="s">
        <v>2418</v>
      </c>
      <c r="E882" s="2" t="str">
        <f t="shared" si="39"/>
        <v>North Wayne Elementary School</v>
      </c>
      <c r="F882" s="2">
        <f>IFERROR(VLOOKUP(C882,'[1]2017'!$C$2:$N$1876,11,FALSE),"")</f>
        <v>578</v>
      </c>
      <c r="G882" s="2">
        <f>IFERROR(VLOOKUP(C882,'[1]2017'!$C$2:$N$1876,12,FALSE),"")</f>
        <v>841</v>
      </c>
      <c r="H882" s="2">
        <f t="shared" si="40"/>
        <v>0.68727705112960757</v>
      </c>
      <c r="I882" s="6">
        <v>0.33333333333333331</v>
      </c>
      <c r="J882" s="12">
        <f t="shared" si="41"/>
        <v>996</v>
      </c>
      <c r="K882" s="1">
        <v>46</v>
      </c>
      <c r="L882" s="1">
        <v>137</v>
      </c>
      <c r="M882" s="6">
        <v>0.33576642335766421</v>
      </c>
      <c r="N882" s="1">
        <v>29</v>
      </c>
      <c r="O882" s="1">
        <v>137</v>
      </c>
      <c r="P882" s="6">
        <v>0.21167883211678831</v>
      </c>
      <c r="Q882" s="1">
        <v>22</v>
      </c>
      <c r="R882" s="1">
        <v>137</v>
      </c>
      <c r="S882" s="6">
        <v>0.16058394160583941</v>
      </c>
      <c r="T882" s="1">
        <v>40</v>
      </c>
      <c r="U882" s="1">
        <v>122</v>
      </c>
      <c r="V882" s="6">
        <v>0.32786885245901637</v>
      </c>
      <c r="W882" s="1">
        <v>41</v>
      </c>
      <c r="X882" s="1">
        <v>122</v>
      </c>
      <c r="Y882" s="6">
        <v>0.33606557377049179</v>
      </c>
      <c r="Z882" s="1">
        <v>20</v>
      </c>
      <c r="AA882" s="1">
        <v>122</v>
      </c>
      <c r="AB882" s="6">
        <v>0.16393442622950818</v>
      </c>
      <c r="AC882" s="1">
        <v>59</v>
      </c>
      <c r="AD882" s="1">
        <v>123</v>
      </c>
      <c r="AE882" s="6">
        <v>0.47967479674796748</v>
      </c>
      <c r="AF882" s="1">
        <v>25</v>
      </c>
      <c r="AG882" s="1">
        <v>123</v>
      </c>
      <c r="AH882" s="6">
        <v>0.2032520325203252</v>
      </c>
      <c r="AI882" s="1">
        <v>20</v>
      </c>
      <c r="AJ882" s="1">
        <v>122</v>
      </c>
      <c r="AK882" s="6">
        <v>0.16393442622950818</v>
      </c>
      <c r="BD882" s="1">
        <v>216</v>
      </c>
      <c r="BE882" s="1">
        <v>490</v>
      </c>
      <c r="BF882" s="6">
        <v>0.44081632653061226</v>
      </c>
      <c r="BG882" s="1">
        <v>133</v>
      </c>
      <c r="BH882" s="1">
        <v>490</v>
      </c>
      <c r="BI882" s="6">
        <v>0.27142857142857141</v>
      </c>
      <c r="BJ882" s="1">
        <v>98</v>
      </c>
      <c r="BK882" s="1">
        <v>489</v>
      </c>
      <c r="BL882" s="6">
        <v>0.20040899795501022</v>
      </c>
    </row>
    <row r="883" spans="1:64" x14ac:dyDescent="0.2">
      <c r="A883" s="2" t="s">
        <v>293</v>
      </c>
      <c r="B883" s="2" t="s">
        <v>294</v>
      </c>
      <c r="C883" s="2" t="s">
        <v>2419</v>
      </c>
      <c r="D883" s="2" t="s">
        <v>2420</v>
      </c>
      <c r="E883" s="2" t="str">
        <f t="shared" si="39"/>
        <v>Stout Field Elementary School</v>
      </c>
      <c r="F883" s="2">
        <f>IFERROR(VLOOKUP(C883,'[1]2017'!$C$2:$N$1876,11,FALSE),"")</f>
        <v>635</v>
      </c>
      <c r="G883" s="2">
        <f>IFERROR(VLOOKUP(C883,'[1]2017'!$C$2:$N$1876,12,FALSE),"")</f>
        <v>764</v>
      </c>
      <c r="H883" s="2">
        <f t="shared" si="40"/>
        <v>0.83115183246073299</v>
      </c>
      <c r="I883" s="6">
        <v>0.39473684210526316</v>
      </c>
      <c r="J883" s="12">
        <f t="shared" si="41"/>
        <v>912</v>
      </c>
      <c r="K883" s="1">
        <v>74</v>
      </c>
      <c r="L883" s="1">
        <v>126</v>
      </c>
      <c r="M883" s="6">
        <v>0.58730158730158732</v>
      </c>
      <c r="N883" s="1">
        <v>96</v>
      </c>
      <c r="O883" s="1">
        <v>126</v>
      </c>
      <c r="P883" s="6">
        <v>0.76190476190476186</v>
      </c>
      <c r="Q883" s="1">
        <v>69</v>
      </c>
      <c r="R883" s="1">
        <v>126</v>
      </c>
      <c r="S883" s="6">
        <v>0.54761904761904767</v>
      </c>
      <c r="T883" s="1">
        <v>38</v>
      </c>
      <c r="U883" s="1">
        <v>106</v>
      </c>
      <c r="V883" s="6">
        <v>0.35849056603773582</v>
      </c>
      <c r="W883" s="1">
        <v>60</v>
      </c>
      <c r="X883" s="1">
        <v>106</v>
      </c>
      <c r="Y883" s="6">
        <v>0.56603773584905659</v>
      </c>
      <c r="Z883" s="1">
        <v>34</v>
      </c>
      <c r="AA883" s="1">
        <v>106</v>
      </c>
      <c r="AB883" s="6">
        <v>0.32075471698113206</v>
      </c>
      <c r="AC883" s="1">
        <v>57</v>
      </c>
      <c r="AD883" s="1">
        <v>86</v>
      </c>
      <c r="AE883" s="6">
        <v>0.66279069767441856</v>
      </c>
      <c r="AF883" s="1">
        <v>45</v>
      </c>
      <c r="AG883" s="1">
        <v>87</v>
      </c>
      <c r="AH883" s="6">
        <v>0.51724137931034486</v>
      </c>
      <c r="AI883" s="1">
        <v>40</v>
      </c>
      <c r="AJ883" s="1">
        <v>86</v>
      </c>
      <c r="AK883" s="6">
        <v>0.46511627906976744</v>
      </c>
      <c r="BD883" s="1">
        <v>238</v>
      </c>
      <c r="BE883" s="1">
        <v>432</v>
      </c>
      <c r="BF883" s="6">
        <v>0.55092592592592593</v>
      </c>
      <c r="BG883" s="1">
        <v>256</v>
      </c>
      <c r="BH883" s="1">
        <v>434</v>
      </c>
      <c r="BI883" s="6">
        <v>0.58986175115207373</v>
      </c>
      <c r="BJ883" s="1">
        <v>188</v>
      </c>
      <c r="BK883" s="1">
        <v>432</v>
      </c>
      <c r="BL883" s="6">
        <v>0.43518518518518517</v>
      </c>
    </row>
    <row r="884" spans="1:64" x14ac:dyDescent="0.2">
      <c r="A884" s="2" t="s">
        <v>293</v>
      </c>
      <c r="B884" s="2" t="s">
        <v>294</v>
      </c>
      <c r="C884" s="2" t="s">
        <v>2421</v>
      </c>
      <c r="D884" s="2" t="s">
        <v>2422</v>
      </c>
      <c r="E884" s="2" t="str">
        <f t="shared" si="39"/>
        <v>Westlake Elementary School</v>
      </c>
      <c r="F884" s="2">
        <f>IFERROR(VLOOKUP(C884,'[1]2017'!$C$2:$N$1876,11,FALSE),"")</f>
        <v>590</v>
      </c>
      <c r="G884" s="2">
        <f>IFERROR(VLOOKUP(C884,'[1]2017'!$C$2:$N$1876,12,FALSE),"")</f>
        <v>777</v>
      </c>
      <c r="H884" s="2">
        <f t="shared" si="40"/>
        <v>0.75933075933075933</v>
      </c>
      <c r="I884" s="6">
        <v>0.34166666666666667</v>
      </c>
      <c r="J884" s="12">
        <f t="shared" si="41"/>
        <v>990</v>
      </c>
      <c r="K884" s="1">
        <v>52</v>
      </c>
      <c r="L884" s="1">
        <v>118</v>
      </c>
      <c r="M884" s="6">
        <v>0.44067796610169491</v>
      </c>
      <c r="N884" s="1">
        <v>52</v>
      </c>
      <c r="O884" s="1">
        <v>117</v>
      </c>
      <c r="P884" s="6">
        <v>0.44444444444444442</v>
      </c>
      <c r="Q884" s="1">
        <v>36</v>
      </c>
      <c r="R884" s="1">
        <v>117</v>
      </c>
      <c r="S884" s="6">
        <v>0.30769230769230771</v>
      </c>
      <c r="T884" s="1">
        <v>44</v>
      </c>
      <c r="U884" s="1">
        <v>107</v>
      </c>
      <c r="V884" s="6">
        <v>0.41121495327102803</v>
      </c>
      <c r="W884" s="1">
        <v>37</v>
      </c>
      <c r="X884" s="1">
        <v>107</v>
      </c>
      <c r="Y884" s="6">
        <v>0.34579439252336447</v>
      </c>
      <c r="Z884" s="1">
        <v>28</v>
      </c>
      <c r="AA884" s="1">
        <v>107</v>
      </c>
      <c r="AB884" s="6">
        <v>0.26168224299065418</v>
      </c>
      <c r="AC884" s="1">
        <v>38</v>
      </c>
      <c r="AD884" s="1">
        <v>93</v>
      </c>
      <c r="AE884" s="6">
        <v>0.40860215053763443</v>
      </c>
      <c r="AF884" s="1">
        <v>34</v>
      </c>
      <c r="AG884" s="1">
        <v>93</v>
      </c>
      <c r="AH884" s="6">
        <v>0.36559139784946237</v>
      </c>
      <c r="AI884" s="1">
        <v>28</v>
      </c>
      <c r="AJ884" s="1">
        <v>93</v>
      </c>
      <c r="AK884" s="6">
        <v>0.30107526881720431</v>
      </c>
      <c r="BD884" s="1">
        <v>206</v>
      </c>
      <c r="BE884" s="1">
        <v>438</v>
      </c>
      <c r="BF884" s="6">
        <v>0.47031963470319632</v>
      </c>
      <c r="BG884" s="1">
        <v>166</v>
      </c>
      <c r="BH884" s="1">
        <v>438</v>
      </c>
      <c r="BI884" s="6">
        <v>0.37899543378995432</v>
      </c>
      <c r="BJ884" s="1">
        <v>133</v>
      </c>
      <c r="BK884" s="1">
        <v>437</v>
      </c>
      <c r="BL884" s="6">
        <v>0.30434782608695654</v>
      </c>
    </row>
    <row r="885" spans="1:64" x14ac:dyDescent="0.2">
      <c r="A885" s="2" t="s">
        <v>293</v>
      </c>
      <c r="B885" s="2" t="s">
        <v>294</v>
      </c>
      <c r="C885" s="2" t="s">
        <v>2423</v>
      </c>
      <c r="D885" s="2" t="s">
        <v>2424</v>
      </c>
      <c r="E885" s="2" t="str">
        <f t="shared" si="39"/>
        <v>Chapelwood Elementary School</v>
      </c>
      <c r="F885" s="2">
        <f>IFERROR(VLOOKUP(C885,'[1]2017'!$C$2:$N$1876,11,FALSE),"")</f>
        <v>600</v>
      </c>
      <c r="G885" s="2">
        <f>IFERROR(VLOOKUP(C885,'[1]2017'!$C$2:$N$1876,12,FALSE),"")</f>
        <v>768</v>
      </c>
      <c r="H885" s="2">
        <f t="shared" si="40"/>
        <v>0.78125</v>
      </c>
      <c r="I885" s="6">
        <v>0.5213675213675214</v>
      </c>
      <c r="J885" s="12">
        <f t="shared" si="41"/>
        <v>656</v>
      </c>
      <c r="K885" s="1">
        <v>55</v>
      </c>
      <c r="L885" s="1">
        <v>101</v>
      </c>
      <c r="M885" s="6">
        <v>0.54455445544554459</v>
      </c>
      <c r="N885" s="1">
        <v>55</v>
      </c>
      <c r="O885" s="1">
        <v>101</v>
      </c>
      <c r="P885" s="6">
        <v>0.54455445544554459</v>
      </c>
      <c r="Q885" s="1">
        <v>41</v>
      </c>
      <c r="R885" s="1">
        <v>100</v>
      </c>
      <c r="S885" s="6">
        <v>0.41</v>
      </c>
      <c r="T885" s="1">
        <v>60</v>
      </c>
      <c r="U885" s="1">
        <v>116</v>
      </c>
      <c r="V885" s="6">
        <v>0.51724137931034486</v>
      </c>
      <c r="W885" s="1">
        <v>63</v>
      </c>
      <c r="X885" s="1">
        <v>116</v>
      </c>
      <c r="Y885" s="6">
        <v>0.5431034482758621</v>
      </c>
      <c r="Z885" s="1">
        <v>53</v>
      </c>
      <c r="AA885" s="1">
        <v>116</v>
      </c>
      <c r="AB885" s="6">
        <v>0.45689655172413796</v>
      </c>
      <c r="AC885" s="1">
        <v>60</v>
      </c>
      <c r="AD885" s="1">
        <v>102</v>
      </c>
      <c r="AE885" s="6">
        <v>0.58823529411764708</v>
      </c>
      <c r="AF885" s="1">
        <v>67</v>
      </c>
      <c r="AG885" s="1">
        <v>102</v>
      </c>
      <c r="AH885" s="6">
        <v>0.65686274509803921</v>
      </c>
      <c r="AI885" s="1">
        <v>51</v>
      </c>
      <c r="AJ885" s="1">
        <v>102</v>
      </c>
      <c r="AK885" s="6">
        <v>0.5</v>
      </c>
      <c r="BD885" s="1">
        <v>259</v>
      </c>
      <c r="BE885" s="1">
        <v>436</v>
      </c>
      <c r="BF885" s="6">
        <v>0.59403669724770647</v>
      </c>
      <c r="BG885" s="1">
        <v>253</v>
      </c>
      <c r="BH885" s="1">
        <v>440</v>
      </c>
      <c r="BI885" s="6">
        <v>0.57499999999999996</v>
      </c>
      <c r="BJ885" s="1">
        <v>206</v>
      </c>
      <c r="BK885" s="1">
        <v>435</v>
      </c>
      <c r="BL885" s="6">
        <v>0.47356321839080462</v>
      </c>
    </row>
    <row r="886" spans="1:64" x14ac:dyDescent="0.2">
      <c r="A886" s="2" t="s">
        <v>293</v>
      </c>
      <c r="B886" s="2" t="s">
        <v>294</v>
      </c>
      <c r="C886" s="2" t="s">
        <v>2425</v>
      </c>
      <c r="D886" s="2" t="s">
        <v>2426</v>
      </c>
      <c r="E886" s="2" t="str">
        <f t="shared" si="39"/>
        <v>Bridgeport Elementary School</v>
      </c>
      <c r="F886" s="2">
        <f>IFERROR(VLOOKUP(C886,'[1]2017'!$C$2:$N$1876,11,FALSE),"")</f>
        <v>469</v>
      </c>
      <c r="G886" s="2">
        <f>IFERROR(VLOOKUP(C886,'[1]2017'!$C$2:$N$1876,12,FALSE),"")</f>
        <v>720</v>
      </c>
      <c r="H886" s="2">
        <f t="shared" si="40"/>
        <v>0.65138888888888891</v>
      </c>
      <c r="I886" s="6">
        <v>0.33333333333333331</v>
      </c>
      <c r="J886" s="12">
        <f t="shared" si="41"/>
        <v>996</v>
      </c>
      <c r="K886" s="1">
        <v>54</v>
      </c>
      <c r="L886" s="1">
        <v>102</v>
      </c>
      <c r="M886" s="6">
        <v>0.52941176470588236</v>
      </c>
      <c r="N886" s="1">
        <v>44</v>
      </c>
      <c r="O886" s="1">
        <v>102</v>
      </c>
      <c r="P886" s="6">
        <v>0.43137254901960786</v>
      </c>
      <c r="Q886" s="1">
        <v>36</v>
      </c>
      <c r="R886" s="1">
        <v>102</v>
      </c>
      <c r="S886" s="6">
        <v>0.35294117647058826</v>
      </c>
      <c r="T886" s="1">
        <v>49</v>
      </c>
      <c r="U886" s="1">
        <v>107</v>
      </c>
      <c r="V886" s="6">
        <v>0.45794392523364486</v>
      </c>
      <c r="W886" s="1">
        <v>54</v>
      </c>
      <c r="X886" s="1">
        <v>108</v>
      </c>
      <c r="Y886" s="6">
        <v>0.5</v>
      </c>
      <c r="Z886" s="1">
        <v>38</v>
      </c>
      <c r="AA886" s="1">
        <v>107</v>
      </c>
      <c r="AB886" s="6">
        <v>0.35514018691588783</v>
      </c>
      <c r="AC886" s="1">
        <v>67</v>
      </c>
      <c r="AD886" s="1">
        <v>96</v>
      </c>
      <c r="AE886" s="6">
        <v>0.69791666666666663</v>
      </c>
      <c r="AF886" s="1">
        <v>62</v>
      </c>
      <c r="AG886" s="1">
        <v>96</v>
      </c>
      <c r="AH886" s="6">
        <v>0.64583333333333337</v>
      </c>
      <c r="AI886" s="1">
        <v>54</v>
      </c>
      <c r="AJ886" s="1">
        <v>96</v>
      </c>
      <c r="AK886" s="6">
        <v>0.5625</v>
      </c>
      <c r="BD886" s="1">
        <v>232</v>
      </c>
      <c r="BE886" s="1">
        <v>404</v>
      </c>
      <c r="BF886" s="6">
        <v>0.57425742574257421</v>
      </c>
      <c r="BG886" s="1">
        <v>199</v>
      </c>
      <c r="BH886" s="1">
        <v>409</v>
      </c>
      <c r="BI886" s="6">
        <v>0.48655256723716384</v>
      </c>
      <c r="BJ886" s="1">
        <v>161</v>
      </c>
      <c r="BK886" s="1">
        <v>404</v>
      </c>
      <c r="BL886" s="6">
        <v>0.39851485148514854</v>
      </c>
    </row>
    <row r="887" spans="1:64" hidden="1" x14ac:dyDescent="0.2">
      <c r="A887" s="2" t="s">
        <v>295</v>
      </c>
      <c r="B887" s="2" t="s">
        <v>296</v>
      </c>
      <c r="C887" s="2" t="s">
        <v>2427</v>
      </c>
      <c r="D887" s="2" t="s">
        <v>2428</v>
      </c>
      <c r="E887" s="2" t="str">
        <f t="shared" si="39"/>
        <v>zzzz</v>
      </c>
      <c r="F887" s="2">
        <f>IFERROR(VLOOKUP(C887,'[1]2017'!$C$2:$N$1876,11,FALSE),"")</f>
        <v>334</v>
      </c>
      <c r="G887" s="2">
        <f>IFERROR(VLOOKUP(C887,'[1]2017'!$C$2:$N$1876,12,FALSE),"")</f>
        <v>482</v>
      </c>
      <c r="H887" s="2">
        <f t="shared" si="40"/>
        <v>0.69294605809128629</v>
      </c>
      <c r="J887" s="12">
        <f t="shared" si="41"/>
        <v>1215</v>
      </c>
      <c r="AL887" s="1">
        <v>104</v>
      </c>
      <c r="AM887" s="1">
        <v>236</v>
      </c>
      <c r="AN887" s="6">
        <v>0.44067796610169491</v>
      </c>
      <c r="AO887" s="1">
        <v>93</v>
      </c>
      <c r="AP887" s="1">
        <v>237</v>
      </c>
      <c r="AQ887" s="6">
        <v>0.39240506329113922</v>
      </c>
      <c r="AR887" s="1">
        <v>75</v>
      </c>
      <c r="AS887" s="1">
        <v>235</v>
      </c>
      <c r="AT887" s="6">
        <v>0.31914893617021278</v>
      </c>
      <c r="AU887" s="1">
        <v>108</v>
      </c>
      <c r="AV887" s="1">
        <v>243</v>
      </c>
      <c r="AW887" s="6">
        <v>0.44444444444444442</v>
      </c>
      <c r="AX887" s="1">
        <v>88</v>
      </c>
      <c r="AY887" s="1">
        <v>243</v>
      </c>
      <c r="AZ887" s="6">
        <v>0.36213991769547327</v>
      </c>
      <c r="BA887" s="1">
        <v>70</v>
      </c>
      <c r="BB887" s="1">
        <v>242</v>
      </c>
      <c r="BC887" s="6">
        <v>0.28925619834710742</v>
      </c>
      <c r="BD887" s="1">
        <v>212</v>
      </c>
      <c r="BE887" s="1">
        <v>479</v>
      </c>
      <c r="BF887" s="6">
        <v>0.44258872651356995</v>
      </c>
      <c r="BG887" s="1">
        <v>181</v>
      </c>
      <c r="BH887" s="1">
        <v>480</v>
      </c>
      <c r="BI887" s="6">
        <v>0.37708333333333333</v>
      </c>
      <c r="BJ887" s="1">
        <v>145</v>
      </c>
      <c r="BK887" s="1">
        <v>477</v>
      </c>
      <c r="BL887" s="6">
        <v>0.30398322851153042</v>
      </c>
    </row>
    <row r="888" spans="1:64" x14ac:dyDescent="0.2">
      <c r="A888" s="2" t="s">
        <v>295</v>
      </c>
      <c r="B888" s="2" t="s">
        <v>296</v>
      </c>
      <c r="C888" s="2" t="s">
        <v>2429</v>
      </c>
      <c r="D888" s="2" t="s">
        <v>954</v>
      </c>
      <c r="E888" s="2" t="str">
        <f t="shared" si="39"/>
        <v>Central Elementary School</v>
      </c>
      <c r="F888" s="2">
        <f>IFERROR(VLOOKUP(C888,'[1]2017'!$C$2:$N$1876,11,FALSE),"")</f>
        <v>338</v>
      </c>
      <c r="G888" s="2">
        <f>IFERROR(VLOOKUP(C888,'[1]2017'!$C$2:$N$1876,12,FALSE),"")</f>
        <v>478</v>
      </c>
      <c r="H888" s="2">
        <f t="shared" si="40"/>
        <v>0.70711297071129708</v>
      </c>
      <c r="I888" s="6">
        <v>0.30290456431535268</v>
      </c>
      <c r="J888" s="12">
        <f t="shared" si="41"/>
        <v>1039</v>
      </c>
      <c r="BD888" s="1">
        <v>128</v>
      </c>
      <c r="BE888" s="1">
        <v>241</v>
      </c>
      <c r="BF888" s="6">
        <v>0.53112033195020747</v>
      </c>
      <c r="BG888" s="1">
        <v>84</v>
      </c>
      <c r="BH888" s="1">
        <v>243</v>
      </c>
      <c r="BI888" s="6">
        <v>0.34567901234567899</v>
      </c>
      <c r="BJ888" s="1">
        <v>73</v>
      </c>
      <c r="BK888" s="1">
        <v>241</v>
      </c>
      <c r="BL888" s="6">
        <v>0.30290456431535268</v>
      </c>
    </row>
    <row r="889" spans="1:64" hidden="1" x14ac:dyDescent="0.2">
      <c r="A889" s="2" t="s">
        <v>295</v>
      </c>
      <c r="B889" s="2" t="s">
        <v>296</v>
      </c>
      <c r="C889" s="2" t="s">
        <v>2430</v>
      </c>
      <c r="D889" s="2" t="s">
        <v>2431</v>
      </c>
      <c r="E889" s="2" t="str">
        <f t="shared" si="39"/>
        <v>zzzz</v>
      </c>
      <c r="F889" s="2">
        <f>IFERROR(VLOOKUP(C889,'[1]2017'!$C$2:$N$1876,11,FALSE),"")</f>
        <v>501</v>
      </c>
      <c r="G889" s="2">
        <f>IFERROR(VLOOKUP(C889,'[1]2017'!$C$2:$N$1876,12,FALSE),"")</f>
        <v>711</v>
      </c>
      <c r="H889" s="2">
        <f t="shared" si="40"/>
        <v>0.70464135021097052</v>
      </c>
      <c r="J889" s="12">
        <f t="shared" si="41"/>
        <v>1215</v>
      </c>
      <c r="K889" s="1">
        <v>130</v>
      </c>
      <c r="L889" s="1">
        <v>225</v>
      </c>
      <c r="M889" s="6">
        <v>0.57777777777777772</v>
      </c>
      <c r="N889" s="1">
        <v>110</v>
      </c>
      <c r="O889" s="1">
        <v>227</v>
      </c>
      <c r="P889" s="6">
        <v>0.48458149779735682</v>
      </c>
      <c r="Q889" s="1">
        <v>96</v>
      </c>
      <c r="R889" s="1">
        <v>224</v>
      </c>
      <c r="S889" s="6">
        <v>0.42857142857142855</v>
      </c>
      <c r="T889" s="1">
        <v>147</v>
      </c>
      <c r="U889" s="1">
        <v>263</v>
      </c>
      <c r="V889" s="6">
        <v>0.55893536121673004</v>
      </c>
      <c r="W889" s="1">
        <v>140</v>
      </c>
      <c r="X889" s="1">
        <v>265</v>
      </c>
      <c r="Y889" s="6">
        <v>0.52830188679245282</v>
      </c>
      <c r="Z889" s="1">
        <v>112</v>
      </c>
      <c r="AA889" s="1">
        <v>262</v>
      </c>
      <c r="AB889" s="6">
        <v>0.42748091603053434</v>
      </c>
      <c r="AC889" s="1">
        <v>117</v>
      </c>
      <c r="AD889" s="1">
        <v>220</v>
      </c>
      <c r="AE889" s="6">
        <v>0.53181818181818186</v>
      </c>
      <c r="AF889" s="1">
        <v>94</v>
      </c>
      <c r="AG889" s="1">
        <v>219</v>
      </c>
      <c r="AH889" s="6">
        <v>0.42922374429223742</v>
      </c>
      <c r="AI889" s="1">
        <v>73</v>
      </c>
      <c r="AJ889" s="1">
        <v>217</v>
      </c>
      <c r="AK889" s="6">
        <v>0.33640552995391704</v>
      </c>
      <c r="BD889" s="1">
        <v>394</v>
      </c>
      <c r="BE889" s="1">
        <v>708</v>
      </c>
      <c r="BF889" s="6">
        <v>0.55649717514124297</v>
      </c>
      <c r="BG889" s="1">
        <v>344</v>
      </c>
      <c r="BH889" s="1">
        <v>711</v>
      </c>
      <c r="BI889" s="6">
        <v>0.4838255977496484</v>
      </c>
      <c r="BJ889" s="1">
        <v>281</v>
      </c>
      <c r="BK889" s="1">
        <v>703</v>
      </c>
      <c r="BL889" s="6">
        <v>0.39971550497866287</v>
      </c>
    </row>
    <row r="890" spans="1:64" hidden="1" x14ac:dyDescent="0.2">
      <c r="A890" s="2" t="s">
        <v>297</v>
      </c>
      <c r="B890" s="2" t="s">
        <v>298</v>
      </c>
      <c r="C890" s="2" t="s">
        <v>2432</v>
      </c>
      <c r="D890" s="2" t="s">
        <v>2433</v>
      </c>
      <c r="E890" s="2" t="str">
        <f t="shared" si="39"/>
        <v>zzzz</v>
      </c>
      <c r="F890" s="2">
        <f>IFERROR(VLOOKUP(C890,'[1]2017'!$C$2:$N$1876,11,FALSE),"")</f>
        <v>194</v>
      </c>
      <c r="G890" s="2">
        <f>IFERROR(VLOOKUP(C890,'[1]2017'!$C$2:$N$1876,12,FALSE),"")</f>
        <v>273</v>
      </c>
      <c r="H890" s="2">
        <f t="shared" si="40"/>
        <v>0.71062271062271065</v>
      </c>
      <c r="J890" s="12">
        <f t="shared" si="41"/>
        <v>1215</v>
      </c>
      <c r="AL890" s="1">
        <v>21</v>
      </c>
      <c r="AM890" s="1">
        <v>143</v>
      </c>
      <c r="AN890" s="6">
        <v>0.14685314685314685</v>
      </c>
      <c r="AO890" s="1">
        <v>7</v>
      </c>
      <c r="AP890" s="1">
        <v>146</v>
      </c>
      <c r="AQ890" s="6">
        <v>4.7945205479452052E-2</v>
      </c>
      <c r="AR890" s="1">
        <v>4</v>
      </c>
      <c r="AS890" s="1">
        <v>140</v>
      </c>
      <c r="AT890" s="6">
        <v>2.8571428571428571E-2</v>
      </c>
      <c r="AU890" s="1">
        <v>16</v>
      </c>
      <c r="AV890" s="1">
        <v>117</v>
      </c>
      <c r="AW890" s="6">
        <v>0.13675213675213677</v>
      </c>
      <c r="AX890" s="1">
        <v>4</v>
      </c>
      <c r="AY890" s="1">
        <v>128</v>
      </c>
      <c r="AZ890" s="6">
        <v>3.125E-2</v>
      </c>
      <c r="BA890" s="1">
        <v>3</v>
      </c>
      <c r="BB890" s="1">
        <v>115</v>
      </c>
      <c r="BC890" s="6">
        <v>2.6086956521739129E-2</v>
      </c>
      <c r="BD890" s="1">
        <v>37</v>
      </c>
      <c r="BE890" s="1">
        <v>260</v>
      </c>
      <c r="BF890" s="6">
        <v>0.1423076923076923</v>
      </c>
      <c r="BG890" s="1">
        <v>11</v>
      </c>
      <c r="BH890" s="1">
        <v>274</v>
      </c>
      <c r="BI890" s="6">
        <v>4.0145985401459854E-2</v>
      </c>
      <c r="BJ890" s="1">
        <v>7</v>
      </c>
      <c r="BK890" s="1">
        <v>255</v>
      </c>
      <c r="BL890" s="6">
        <v>2.7450980392156862E-2</v>
      </c>
    </row>
    <row r="891" spans="1:64" hidden="1" x14ac:dyDescent="0.2">
      <c r="A891" s="2" t="s">
        <v>297</v>
      </c>
      <c r="B891" s="2" t="s">
        <v>298</v>
      </c>
      <c r="C891" s="2" t="s">
        <v>2434</v>
      </c>
      <c r="D891" s="2" t="s">
        <v>2435</v>
      </c>
      <c r="E891" s="2" t="str">
        <f t="shared" si="39"/>
        <v>zzzz</v>
      </c>
      <c r="F891" s="2">
        <f>IFERROR(VLOOKUP(C891,'[1]2017'!$C$2:$N$1876,11,FALSE),"")</f>
        <v>172</v>
      </c>
      <c r="G891" s="2">
        <f>IFERROR(VLOOKUP(C891,'[1]2017'!$C$2:$N$1876,12,FALSE),"")</f>
        <v>289</v>
      </c>
      <c r="H891" s="2">
        <f t="shared" si="40"/>
        <v>0.59515570934256057</v>
      </c>
      <c r="I891" s="6">
        <v>0.2</v>
      </c>
      <c r="J891" s="12">
        <f t="shared" si="41"/>
        <v>1134</v>
      </c>
      <c r="K891" s="1">
        <v>26</v>
      </c>
      <c r="L891" s="1">
        <v>42</v>
      </c>
      <c r="M891" s="6">
        <v>0.61904761904761907</v>
      </c>
      <c r="N891" s="1">
        <v>17</v>
      </c>
      <c r="O891" s="1">
        <v>42</v>
      </c>
      <c r="P891" s="6">
        <v>0.40476190476190477</v>
      </c>
      <c r="Q891" s="1">
        <v>17</v>
      </c>
      <c r="R891" s="1">
        <v>42</v>
      </c>
      <c r="S891" s="6">
        <v>0.40476190476190477</v>
      </c>
      <c r="T891" s="1">
        <v>19</v>
      </c>
      <c r="U891" s="1">
        <v>48</v>
      </c>
      <c r="V891" s="6">
        <v>0.39583333333333331</v>
      </c>
      <c r="W891" s="1">
        <v>22</v>
      </c>
      <c r="X891" s="1">
        <v>48</v>
      </c>
      <c r="Y891" s="6">
        <v>0.45833333333333331</v>
      </c>
      <c r="Z891" s="1">
        <v>15</v>
      </c>
      <c r="AA891" s="1">
        <v>48</v>
      </c>
      <c r="AB891" s="6">
        <v>0.3125</v>
      </c>
      <c r="AC891" s="1">
        <v>12</v>
      </c>
      <c r="AD891" s="1">
        <v>29</v>
      </c>
      <c r="AE891" s="6">
        <v>0.41379310344827586</v>
      </c>
      <c r="AF891" s="1">
        <v>14</v>
      </c>
      <c r="AG891" s="1">
        <v>29</v>
      </c>
      <c r="AH891" s="6">
        <v>0.48275862068965519</v>
      </c>
      <c r="AI891" s="1">
        <v>9</v>
      </c>
      <c r="AJ891" s="1">
        <v>29</v>
      </c>
      <c r="AK891" s="6">
        <v>0.31034482758620691</v>
      </c>
      <c r="BD891" s="1">
        <v>78</v>
      </c>
      <c r="BE891" s="1">
        <v>169</v>
      </c>
      <c r="BF891" s="6">
        <v>0.46153846153846156</v>
      </c>
      <c r="BG891" s="1">
        <v>65</v>
      </c>
      <c r="BH891" s="1">
        <v>169</v>
      </c>
      <c r="BI891" s="6">
        <v>0.38461538461538464</v>
      </c>
      <c r="BJ891" s="1">
        <v>51</v>
      </c>
      <c r="BK891" s="1">
        <v>169</v>
      </c>
      <c r="BL891" s="6">
        <v>0.30177514792899407</v>
      </c>
    </row>
    <row r="892" spans="1:64" hidden="1" x14ac:dyDescent="0.2">
      <c r="A892" s="2" t="s">
        <v>297</v>
      </c>
      <c r="B892" s="2" t="s">
        <v>298</v>
      </c>
      <c r="C892" s="2" t="s">
        <v>2436</v>
      </c>
      <c r="D892" s="2" t="s">
        <v>2437</v>
      </c>
      <c r="E892" s="2" t="str">
        <f t="shared" si="39"/>
        <v>zzzz</v>
      </c>
      <c r="F892" s="2">
        <f>IFERROR(VLOOKUP(C892,'[1]2017'!$C$2:$N$1876,11,FALSE),"")</f>
        <v>153</v>
      </c>
      <c r="G892" s="2">
        <f>IFERROR(VLOOKUP(C892,'[1]2017'!$C$2:$N$1876,12,FALSE),"")</f>
        <v>231</v>
      </c>
      <c r="H892" s="2">
        <f t="shared" si="40"/>
        <v>0.66233766233766234</v>
      </c>
      <c r="J892" s="12">
        <f t="shared" si="41"/>
        <v>1215</v>
      </c>
      <c r="AL892" s="1">
        <v>16</v>
      </c>
      <c r="AM892" s="1">
        <v>53</v>
      </c>
      <c r="AN892" s="6">
        <v>0.30188679245283018</v>
      </c>
      <c r="AO892" s="1">
        <v>4</v>
      </c>
      <c r="AP892" s="1">
        <v>60</v>
      </c>
      <c r="AQ892" s="6">
        <v>6.6666666666666666E-2</v>
      </c>
      <c r="AR892" s="1">
        <v>4</v>
      </c>
      <c r="AS892" s="1">
        <v>53</v>
      </c>
      <c r="AT892" s="6">
        <v>7.5471698113207544E-2</v>
      </c>
      <c r="AU892" s="1">
        <v>28</v>
      </c>
      <c r="AV892" s="1">
        <v>137</v>
      </c>
      <c r="AW892" s="6">
        <v>0.20437956204379562</v>
      </c>
      <c r="AX892" s="1">
        <v>8</v>
      </c>
      <c r="AY892" s="1">
        <v>140</v>
      </c>
      <c r="AZ892" s="6">
        <v>5.7142857142857141E-2</v>
      </c>
      <c r="BA892" s="1">
        <v>7</v>
      </c>
      <c r="BB892" s="1">
        <v>136</v>
      </c>
      <c r="BC892" s="6">
        <v>5.1470588235294115E-2</v>
      </c>
      <c r="BD892" s="1">
        <v>44</v>
      </c>
      <c r="BE892" s="1">
        <v>190</v>
      </c>
      <c r="BF892" s="6">
        <v>0.23157894736842105</v>
      </c>
      <c r="BG892" s="1">
        <v>12</v>
      </c>
      <c r="BH892" s="1">
        <v>200</v>
      </c>
      <c r="BI892" s="6">
        <v>0.06</v>
      </c>
      <c r="BJ892" s="1">
        <v>11</v>
      </c>
      <c r="BK892" s="1">
        <v>189</v>
      </c>
      <c r="BL892" s="6">
        <v>5.8201058201058198E-2</v>
      </c>
    </row>
    <row r="893" spans="1:64" hidden="1" x14ac:dyDescent="0.2">
      <c r="A893" s="2" t="s">
        <v>297</v>
      </c>
      <c r="B893" s="2" t="s">
        <v>298</v>
      </c>
      <c r="C893" s="2" t="s">
        <v>2438</v>
      </c>
      <c r="D893" s="2" t="s">
        <v>2439</v>
      </c>
      <c r="E893" s="2" t="str">
        <f t="shared" si="39"/>
        <v>zzzz</v>
      </c>
      <c r="F893" s="2">
        <f>IFERROR(VLOOKUP(C893,'[1]2017'!$C$2:$N$1876,11,FALSE),"")</f>
        <v>219</v>
      </c>
      <c r="G893" s="2">
        <f>IFERROR(VLOOKUP(C893,'[1]2017'!$C$2:$N$1876,12,FALSE),"")</f>
        <v>323</v>
      </c>
      <c r="H893" s="2">
        <f t="shared" si="40"/>
        <v>0.67801857585139313</v>
      </c>
      <c r="J893" s="12">
        <f t="shared" si="41"/>
        <v>1215</v>
      </c>
      <c r="AC893" s="1">
        <v>11</v>
      </c>
      <c r="AD893" s="1">
        <v>27</v>
      </c>
      <c r="AE893" s="6">
        <v>0.40740740740740738</v>
      </c>
      <c r="AF893" s="1">
        <v>6</v>
      </c>
      <c r="AG893" s="1">
        <v>26</v>
      </c>
      <c r="AH893" s="6">
        <v>0.23076923076923078</v>
      </c>
      <c r="AI893" s="1">
        <v>5</v>
      </c>
      <c r="AJ893" s="1">
        <v>26</v>
      </c>
      <c r="AK893" s="6">
        <v>0.19230769230769232</v>
      </c>
      <c r="AL893" s="1">
        <v>22</v>
      </c>
      <c r="AM893" s="1">
        <v>65</v>
      </c>
      <c r="AN893" s="6">
        <v>0.33846153846153848</v>
      </c>
      <c r="AO893" s="1">
        <v>11</v>
      </c>
      <c r="AP893" s="1">
        <v>65</v>
      </c>
      <c r="AQ893" s="6">
        <v>0.16923076923076924</v>
      </c>
      <c r="AR893" s="1">
        <v>9</v>
      </c>
      <c r="AS893" s="1">
        <v>65</v>
      </c>
      <c r="AT893" s="6">
        <v>0.13846153846153847</v>
      </c>
      <c r="AU893" s="1">
        <v>73</v>
      </c>
      <c r="AV893" s="1">
        <v>203</v>
      </c>
      <c r="AW893" s="6">
        <v>0.35960591133004927</v>
      </c>
      <c r="AX893" s="1">
        <v>31</v>
      </c>
      <c r="AY893" s="1">
        <v>203</v>
      </c>
      <c r="AZ893" s="6">
        <v>0.15270935960591134</v>
      </c>
      <c r="BA893" s="1">
        <v>27</v>
      </c>
      <c r="BB893" s="1">
        <v>201</v>
      </c>
      <c r="BC893" s="6">
        <v>0.13432835820895522</v>
      </c>
      <c r="BD893" s="1">
        <v>106</v>
      </c>
      <c r="BE893" s="1">
        <v>295</v>
      </c>
      <c r="BF893" s="6">
        <v>0.35932203389830508</v>
      </c>
      <c r="BG893" s="1">
        <v>48</v>
      </c>
      <c r="BH893" s="1">
        <v>294</v>
      </c>
      <c r="BI893" s="6">
        <v>0.16326530612244897</v>
      </c>
      <c r="BJ893" s="1">
        <v>41</v>
      </c>
      <c r="BK893" s="1">
        <v>292</v>
      </c>
      <c r="BL893" s="6">
        <v>0.1404109589041096</v>
      </c>
    </row>
    <row r="894" spans="1:64" hidden="1" x14ac:dyDescent="0.2">
      <c r="A894" s="2" t="s">
        <v>297</v>
      </c>
      <c r="B894" s="2" t="s">
        <v>298</v>
      </c>
      <c r="C894" s="2" t="s">
        <v>2440</v>
      </c>
      <c r="D894" s="2" t="s">
        <v>2441</v>
      </c>
      <c r="E894" s="2" t="str">
        <f t="shared" si="39"/>
        <v>zzzz</v>
      </c>
      <c r="F894" s="2">
        <f>IFERROR(VLOOKUP(C894,'[1]2017'!$C$2:$N$1876,11,FALSE),"")</f>
        <v>193</v>
      </c>
      <c r="G894" s="2">
        <f>IFERROR(VLOOKUP(C894,'[1]2017'!$C$2:$N$1876,12,FALSE),"")</f>
        <v>264</v>
      </c>
      <c r="H894" s="2">
        <f t="shared" si="40"/>
        <v>0.73106060606060608</v>
      </c>
      <c r="J894" s="12">
        <f t="shared" si="41"/>
        <v>1215</v>
      </c>
      <c r="AL894" s="1">
        <v>24</v>
      </c>
      <c r="AM894" s="1">
        <v>116</v>
      </c>
      <c r="AN894" s="6">
        <v>0.20689655172413793</v>
      </c>
      <c r="AO894" s="1">
        <v>14</v>
      </c>
      <c r="AP894" s="1">
        <v>119</v>
      </c>
      <c r="AQ894" s="6">
        <v>0.11764705882352941</v>
      </c>
      <c r="AR894" s="1">
        <v>11</v>
      </c>
      <c r="AS894" s="1">
        <v>114</v>
      </c>
      <c r="AT894" s="6">
        <v>9.6491228070175433E-2</v>
      </c>
      <c r="AU894" s="1">
        <v>21</v>
      </c>
      <c r="AV894" s="1">
        <v>93</v>
      </c>
      <c r="AW894" s="6">
        <v>0.22580645161290322</v>
      </c>
      <c r="AX894" s="1">
        <v>8</v>
      </c>
      <c r="AY894" s="1">
        <v>103</v>
      </c>
      <c r="AZ894" s="6">
        <v>7.7669902912621352E-2</v>
      </c>
      <c r="BA894" s="1">
        <v>6</v>
      </c>
      <c r="BB894" s="1">
        <v>92</v>
      </c>
      <c r="BC894" s="6">
        <v>6.5217391304347824E-2</v>
      </c>
      <c r="BD894" s="1">
        <v>45</v>
      </c>
      <c r="BE894" s="1">
        <v>209</v>
      </c>
      <c r="BF894" s="6">
        <v>0.21531100478468901</v>
      </c>
      <c r="BG894" s="1">
        <v>22</v>
      </c>
      <c r="BH894" s="1">
        <v>222</v>
      </c>
      <c r="BI894" s="6">
        <v>9.90990990990991E-2</v>
      </c>
      <c r="BJ894" s="1">
        <v>17</v>
      </c>
      <c r="BK894" s="1">
        <v>206</v>
      </c>
      <c r="BL894" s="6">
        <v>8.2524271844660199E-2</v>
      </c>
    </row>
    <row r="895" spans="1:64" hidden="1" x14ac:dyDescent="0.2">
      <c r="A895" s="2" t="s">
        <v>297</v>
      </c>
      <c r="B895" s="2" t="s">
        <v>298</v>
      </c>
      <c r="C895" s="2" t="s">
        <v>2442</v>
      </c>
      <c r="D895" s="2" t="s">
        <v>2443</v>
      </c>
      <c r="E895" s="2" t="str">
        <f t="shared" si="39"/>
        <v>zzzz</v>
      </c>
      <c r="F895" s="2">
        <f>IFERROR(VLOOKUP(C895,'[1]2017'!$C$2:$N$1876,11,FALSE),"")</f>
        <v>341</v>
      </c>
      <c r="G895" s="2">
        <f>IFERROR(VLOOKUP(C895,'[1]2017'!$C$2:$N$1876,12,FALSE),"")</f>
        <v>456</v>
      </c>
      <c r="H895" s="2">
        <f t="shared" si="40"/>
        <v>0.7478070175438597</v>
      </c>
      <c r="I895" s="6">
        <v>0.24528301886792453</v>
      </c>
      <c r="J895" s="12">
        <f t="shared" si="41"/>
        <v>1099</v>
      </c>
      <c r="K895" s="1">
        <v>14</v>
      </c>
      <c r="L895" s="1">
        <v>57</v>
      </c>
      <c r="M895" s="6">
        <v>0.24561403508771928</v>
      </c>
      <c r="N895" s="1">
        <v>11</v>
      </c>
      <c r="O895" s="1">
        <v>57</v>
      </c>
      <c r="P895" s="6">
        <v>0.19298245614035087</v>
      </c>
      <c r="Q895" s="1">
        <v>6</v>
      </c>
      <c r="R895" s="1">
        <v>57</v>
      </c>
      <c r="S895" s="6">
        <v>0.10526315789473684</v>
      </c>
      <c r="T895" s="1">
        <v>7</v>
      </c>
      <c r="U895" s="1">
        <v>44</v>
      </c>
      <c r="V895" s="6">
        <v>0.15909090909090909</v>
      </c>
      <c r="W895" s="1">
        <v>12</v>
      </c>
      <c r="X895" s="1">
        <v>45</v>
      </c>
      <c r="Y895" s="6">
        <v>0.26666666666666666</v>
      </c>
      <c r="Z895" s="1">
        <v>3</v>
      </c>
      <c r="AA895" s="1">
        <v>43</v>
      </c>
      <c r="AB895" s="6">
        <v>6.9767441860465115E-2</v>
      </c>
      <c r="AC895" s="1">
        <v>16</v>
      </c>
      <c r="AD895" s="1">
        <v>53</v>
      </c>
      <c r="AE895" s="6">
        <v>0.30188679245283018</v>
      </c>
      <c r="AF895" s="1">
        <v>11</v>
      </c>
      <c r="AG895" s="1">
        <v>54</v>
      </c>
      <c r="AH895" s="6">
        <v>0.20370370370370369</v>
      </c>
      <c r="AI895" s="1">
        <v>7</v>
      </c>
      <c r="AJ895" s="1">
        <v>53</v>
      </c>
      <c r="AK895" s="6">
        <v>0.13207547169811321</v>
      </c>
      <c r="BD895" s="1">
        <v>66</v>
      </c>
      <c r="BE895" s="1">
        <v>207</v>
      </c>
      <c r="BF895" s="6">
        <v>0.3188405797101449</v>
      </c>
      <c r="BG895" s="1">
        <v>50</v>
      </c>
      <c r="BH895" s="1">
        <v>209</v>
      </c>
      <c r="BI895" s="6">
        <v>0.23923444976076555</v>
      </c>
      <c r="BJ895" s="1">
        <v>29</v>
      </c>
      <c r="BK895" s="1">
        <v>206</v>
      </c>
      <c r="BL895" s="6">
        <v>0.14077669902912621</v>
      </c>
    </row>
    <row r="896" spans="1:64" hidden="1" x14ac:dyDescent="0.2">
      <c r="A896" s="2" t="s">
        <v>297</v>
      </c>
      <c r="B896" s="2" t="s">
        <v>298</v>
      </c>
      <c r="C896" s="2" t="s">
        <v>2444</v>
      </c>
      <c r="D896" s="2" t="s">
        <v>2445</v>
      </c>
      <c r="E896" s="2" t="str">
        <f t="shared" si="39"/>
        <v>zzzz</v>
      </c>
      <c r="F896" s="2">
        <f>IFERROR(VLOOKUP(C896,'[1]2017'!$C$2:$N$1876,11,FALSE),"")</f>
        <v>406</v>
      </c>
      <c r="G896" s="2">
        <f>IFERROR(VLOOKUP(C896,'[1]2017'!$C$2:$N$1876,12,FALSE),"")</f>
        <v>475</v>
      </c>
      <c r="H896" s="2">
        <f t="shared" si="40"/>
        <v>0.85473684210526313</v>
      </c>
      <c r="I896" s="6">
        <v>0.19230769230769232</v>
      </c>
      <c r="J896" s="12">
        <f t="shared" si="41"/>
        <v>1144</v>
      </c>
      <c r="K896" s="1">
        <v>18</v>
      </c>
      <c r="L896" s="1">
        <v>57</v>
      </c>
      <c r="M896" s="6">
        <v>0.31578947368421051</v>
      </c>
      <c r="N896" s="1">
        <v>9</v>
      </c>
      <c r="O896" s="1">
        <v>61</v>
      </c>
      <c r="P896" s="6">
        <v>0.14754098360655737</v>
      </c>
      <c r="Q896" s="1">
        <v>8</v>
      </c>
      <c r="R896" s="1">
        <v>57</v>
      </c>
      <c r="S896" s="6">
        <v>0.14035087719298245</v>
      </c>
      <c r="T896" s="1">
        <v>5</v>
      </c>
      <c r="U896" s="1">
        <v>59</v>
      </c>
      <c r="V896" s="6">
        <v>8.4745762711864403E-2</v>
      </c>
      <c r="W896" s="1">
        <v>8</v>
      </c>
      <c r="X896" s="1">
        <v>61</v>
      </c>
      <c r="Y896" s="6">
        <v>0.13114754098360656</v>
      </c>
      <c r="Z896" s="1">
        <v>2</v>
      </c>
      <c r="AA896" s="1">
        <v>59</v>
      </c>
      <c r="AB896" s="6">
        <v>3.3898305084745763E-2</v>
      </c>
      <c r="AC896" s="1">
        <v>16</v>
      </c>
      <c r="AD896" s="1">
        <v>57</v>
      </c>
      <c r="AE896" s="6">
        <v>0.2807017543859649</v>
      </c>
      <c r="AF896" s="1">
        <v>5</v>
      </c>
      <c r="AG896" s="1">
        <v>58</v>
      </c>
      <c r="AH896" s="6">
        <v>8.6206896551724144E-2</v>
      </c>
      <c r="AI896" s="1">
        <v>5</v>
      </c>
      <c r="AJ896" s="1">
        <v>56</v>
      </c>
      <c r="AK896" s="6">
        <v>8.9285714285714288E-2</v>
      </c>
      <c r="BD896" s="1">
        <v>63</v>
      </c>
      <c r="BE896" s="1">
        <v>251</v>
      </c>
      <c r="BF896" s="6">
        <v>0.25099601593625498</v>
      </c>
      <c r="BG896" s="1">
        <v>40</v>
      </c>
      <c r="BH896" s="1">
        <v>258</v>
      </c>
      <c r="BI896" s="6">
        <v>0.15503875968992248</v>
      </c>
      <c r="BJ896" s="1">
        <v>30</v>
      </c>
      <c r="BK896" s="1">
        <v>250</v>
      </c>
      <c r="BL896" s="6">
        <v>0.12</v>
      </c>
    </row>
    <row r="897" spans="1:64" hidden="1" x14ac:dyDescent="0.2">
      <c r="A897" s="2" t="s">
        <v>297</v>
      </c>
      <c r="B897" s="2" t="s">
        <v>298</v>
      </c>
      <c r="C897" s="2" t="s">
        <v>2446</v>
      </c>
      <c r="D897" s="2" t="s">
        <v>2447</v>
      </c>
      <c r="E897" s="2" t="str">
        <f t="shared" si="39"/>
        <v>zzzz</v>
      </c>
      <c r="F897" s="2">
        <f>IFERROR(VLOOKUP(C897,'[1]2017'!$C$2:$N$1876,11,FALSE),"")</f>
        <v>302</v>
      </c>
      <c r="G897" s="2">
        <f>IFERROR(VLOOKUP(C897,'[1]2017'!$C$2:$N$1876,12,FALSE),"")</f>
        <v>413</v>
      </c>
      <c r="H897" s="2">
        <f t="shared" si="40"/>
        <v>0.73123486682808714</v>
      </c>
      <c r="J897" s="12">
        <f t="shared" si="41"/>
        <v>1215</v>
      </c>
      <c r="AL897" s="1">
        <v>59</v>
      </c>
      <c r="AM897" s="1">
        <v>209</v>
      </c>
      <c r="AN897" s="6">
        <v>0.28229665071770332</v>
      </c>
      <c r="AO897" s="1">
        <v>18</v>
      </c>
      <c r="AP897" s="1">
        <v>228</v>
      </c>
      <c r="AQ897" s="6">
        <v>7.8947368421052627E-2</v>
      </c>
      <c r="AR897" s="1">
        <v>13</v>
      </c>
      <c r="AS897" s="1">
        <v>208</v>
      </c>
      <c r="AT897" s="6">
        <v>6.25E-2</v>
      </c>
      <c r="AU897" s="1">
        <v>28</v>
      </c>
      <c r="AV897" s="1">
        <v>151</v>
      </c>
      <c r="AW897" s="6">
        <v>0.18543046357615894</v>
      </c>
      <c r="AX897" s="1">
        <v>16</v>
      </c>
      <c r="AY897" s="1">
        <v>171</v>
      </c>
      <c r="AZ897" s="6">
        <v>9.3567251461988299E-2</v>
      </c>
      <c r="BA897" s="1">
        <v>12</v>
      </c>
      <c r="BB897" s="1">
        <v>149</v>
      </c>
      <c r="BC897" s="6">
        <v>8.0536912751677847E-2</v>
      </c>
      <c r="BD897" s="1">
        <v>87</v>
      </c>
      <c r="BE897" s="1">
        <v>360</v>
      </c>
      <c r="BF897" s="6">
        <v>0.24166666666666667</v>
      </c>
      <c r="BG897" s="1">
        <v>34</v>
      </c>
      <c r="BH897" s="1">
        <v>399</v>
      </c>
      <c r="BI897" s="6">
        <v>8.5213032581453629E-2</v>
      </c>
      <c r="BJ897" s="1">
        <v>25</v>
      </c>
      <c r="BK897" s="1">
        <v>357</v>
      </c>
      <c r="BL897" s="6">
        <v>7.0028011204481794E-2</v>
      </c>
    </row>
    <row r="898" spans="1:64" hidden="1" x14ac:dyDescent="0.2">
      <c r="A898" s="2" t="s">
        <v>297</v>
      </c>
      <c r="B898" s="2" t="s">
        <v>298</v>
      </c>
      <c r="C898" s="2" t="s">
        <v>2448</v>
      </c>
      <c r="D898" s="2" t="s">
        <v>2449</v>
      </c>
      <c r="E898" s="2" t="str">
        <f t="shared" si="39"/>
        <v>zzzz</v>
      </c>
      <c r="F898" s="2">
        <f>IFERROR(VLOOKUP(C898,'[1]2017'!$C$2:$N$1876,11,FALSE),"")</f>
        <v>222</v>
      </c>
      <c r="G898" s="2">
        <f>IFERROR(VLOOKUP(C898,'[1]2017'!$C$2:$N$1876,12,FALSE),"")</f>
        <v>295</v>
      </c>
      <c r="H898" s="2">
        <f t="shared" si="40"/>
        <v>0.75254237288135595</v>
      </c>
      <c r="J898" s="12">
        <f t="shared" si="41"/>
        <v>1215</v>
      </c>
      <c r="AL898" s="1">
        <v>19</v>
      </c>
      <c r="AM898" s="1">
        <v>130</v>
      </c>
      <c r="AN898" s="6">
        <v>0.14615384615384616</v>
      </c>
      <c r="AO898" s="1">
        <v>11</v>
      </c>
      <c r="AP898" s="1">
        <v>124</v>
      </c>
      <c r="AQ898" s="6">
        <v>8.8709677419354843E-2</v>
      </c>
      <c r="AR898" s="1">
        <v>9</v>
      </c>
      <c r="AS898" s="1">
        <v>119</v>
      </c>
      <c r="AT898" s="6">
        <v>7.5630252100840331E-2</v>
      </c>
      <c r="AU898" s="1">
        <v>15</v>
      </c>
      <c r="AV898" s="1">
        <v>146</v>
      </c>
      <c r="AW898" s="6">
        <v>0.10273972602739725</v>
      </c>
      <c r="AX898" s="1">
        <v>2</v>
      </c>
      <c r="AY898" s="1">
        <v>143</v>
      </c>
      <c r="AZ898" s="6">
        <v>1.3986013986013986E-2</v>
      </c>
      <c r="BA898" s="1">
        <v>2</v>
      </c>
      <c r="BB898" s="1">
        <v>136</v>
      </c>
      <c r="BC898" s="6">
        <v>1.4705882352941176E-2</v>
      </c>
      <c r="BD898" s="1">
        <v>34</v>
      </c>
      <c r="BE898" s="1">
        <v>276</v>
      </c>
      <c r="BF898" s="6">
        <v>0.12318840579710146</v>
      </c>
      <c r="BG898" s="1">
        <v>13</v>
      </c>
      <c r="BH898" s="1">
        <v>267</v>
      </c>
      <c r="BI898" s="6">
        <v>4.8689138576779027E-2</v>
      </c>
      <c r="BJ898" s="1">
        <v>11</v>
      </c>
      <c r="BK898" s="1">
        <v>255</v>
      </c>
      <c r="BL898" s="6">
        <v>4.3137254901960784E-2</v>
      </c>
    </row>
    <row r="899" spans="1:64" hidden="1" x14ac:dyDescent="0.2">
      <c r="A899" s="2" t="s">
        <v>297</v>
      </c>
      <c r="B899" s="2" t="s">
        <v>298</v>
      </c>
      <c r="C899" s="2" t="s">
        <v>2450</v>
      </c>
      <c r="D899" s="2" t="s">
        <v>2451</v>
      </c>
      <c r="E899" s="2" t="str">
        <f t="shared" si="39"/>
        <v>zzzz</v>
      </c>
      <c r="F899" s="2">
        <f>IFERROR(VLOOKUP(C899,'[1]2017'!$C$2:$N$1876,11,FALSE),"")</f>
        <v>362</v>
      </c>
      <c r="G899" s="2">
        <f>IFERROR(VLOOKUP(C899,'[1]2017'!$C$2:$N$1876,12,FALSE),"")</f>
        <v>485</v>
      </c>
      <c r="H899" s="2">
        <f t="shared" si="40"/>
        <v>0.7463917525773196</v>
      </c>
      <c r="I899" s="6">
        <v>0.45588235294117646</v>
      </c>
      <c r="J899" s="12">
        <f t="shared" si="41"/>
        <v>804</v>
      </c>
      <c r="K899" s="1">
        <v>32</v>
      </c>
      <c r="L899" s="1">
        <v>59</v>
      </c>
      <c r="M899" s="6">
        <v>0.5423728813559322</v>
      </c>
      <c r="N899" s="1">
        <v>33</v>
      </c>
      <c r="O899" s="1">
        <v>59</v>
      </c>
      <c r="P899" s="6">
        <v>0.55932203389830504</v>
      </c>
      <c r="Q899" s="1">
        <v>25</v>
      </c>
      <c r="R899" s="1">
        <v>59</v>
      </c>
      <c r="S899" s="6">
        <v>0.42372881355932202</v>
      </c>
      <c r="T899" s="1">
        <v>20</v>
      </c>
      <c r="U899" s="1">
        <v>72</v>
      </c>
      <c r="V899" s="6">
        <v>0.27777777777777779</v>
      </c>
      <c r="W899" s="1">
        <v>24</v>
      </c>
      <c r="X899" s="1">
        <v>73</v>
      </c>
      <c r="Y899" s="6">
        <v>0.32876712328767121</v>
      </c>
      <c r="Z899" s="1">
        <v>16</v>
      </c>
      <c r="AA899" s="1">
        <v>71</v>
      </c>
      <c r="AB899" s="6">
        <v>0.22535211267605634</v>
      </c>
      <c r="AC899" s="1">
        <v>19</v>
      </c>
      <c r="AD899" s="1">
        <v>53</v>
      </c>
      <c r="AE899" s="6">
        <v>0.35849056603773582</v>
      </c>
      <c r="AF899" s="1">
        <v>18</v>
      </c>
      <c r="AG899" s="1">
        <v>53</v>
      </c>
      <c r="AH899" s="6">
        <v>0.33962264150943394</v>
      </c>
      <c r="AI899" s="1">
        <v>14</v>
      </c>
      <c r="AJ899" s="1">
        <v>53</v>
      </c>
      <c r="AK899" s="6">
        <v>0.26415094339622641</v>
      </c>
      <c r="AL899" s="1">
        <v>16</v>
      </c>
      <c r="AM899" s="1">
        <v>45</v>
      </c>
      <c r="AN899" s="6">
        <v>0.35555555555555557</v>
      </c>
      <c r="AO899" s="1">
        <v>4</v>
      </c>
      <c r="AP899" s="1">
        <v>44</v>
      </c>
      <c r="AQ899" s="6">
        <v>9.0909090909090912E-2</v>
      </c>
      <c r="AR899" s="1">
        <v>3</v>
      </c>
      <c r="AS899" s="1">
        <v>43</v>
      </c>
      <c r="AT899" s="6">
        <v>6.9767441860465115E-2</v>
      </c>
      <c r="AU899" s="1">
        <v>5</v>
      </c>
      <c r="AV899" s="1">
        <v>28</v>
      </c>
      <c r="AW899" s="6">
        <v>0.17857142857142858</v>
      </c>
      <c r="AX899" s="1">
        <v>3</v>
      </c>
      <c r="AY899" s="1">
        <v>28</v>
      </c>
      <c r="AZ899" s="6">
        <v>0.10714285714285714</v>
      </c>
      <c r="BA899" s="1">
        <v>2</v>
      </c>
      <c r="BB899" s="1">
        <v>28</v>
      </c>
      <c r="BC899" s="6">
        <v>7.1428571428571425E-2</v>
      </c>
      <c r="BD899" s="1">
        <v>133</v>
      </c>
      <c r="BE899" s="1">
        <v>325</v>
      </c>
      <c r="BF899" s="6">
        <v>0.40923076923076923</v>
      </c>
      <c r="BG899" s="1">
        <v>118</v>
      </c>
      <c r="BH899" s="1">
        <v>327</v>
      </c>
      <c r="BI899" s="6">
        <v>0.36085626911314983</v>
      </c>
      <c r="BJ899" s="1">
        <v>91</v>
      </c>
      <c r="BK899" s="1">
        <v>322</v>
      </c>
      <c r="BL899" s="6">
        <v>0.28260869565217389</v>
      </c>
    </row>
    <row r="900" spans="1:64" hidden="1" x14ac:dyDescent="0.2">
      <c r="A900" s="2" t="s">
        <v>297</v>
      </c>
      <c r="B900" s="2" t="s">
        <v>298</v>
      </c>
      <c r="C900" s="2" t="s">
        <v>2452</v>
      </c>
      <c r="D900" s="2" t="s">
        <v>2453</v>
      </c>
      <c r="E900" s="2" t="str">
        <f t="shared" ref="E900:E963" si="42">IFERROR(IF(SEARCH("Elementary",D900,1)&gt;0,D900,"zzz"),"zzzz")</f>
        <v>zzzz</v>
      </c>
      <c r="F900" s="2">
        <f>IFERROR(VLOOKUP(C900,'[1]2017'!$C$2:$N$1876,11,FALSE),"")</f>
        <v>354</v>
      </c>
      <c r="G900" s="2">
        <f>IFERROR(VLOOKUP(C900,'[1]2017'!$C$2:$N$1876,12,FALSE),"")</f>
        <v>486</v>
      </c>
      <c r="H900" s="2">
        <f t="shared" si="40"/>
        <v>0.72839506172839508</v>
      </c>
      <c r="I900" s="6">
        <v>0.21875</v>
      </c>
      <c r="J900" s="12">
        <f t="shared" si="41"/>
        <v>1120</v>
      </c>
      <c r="K900" s="1">
        <v>26</v>
      </c>
      <c r="L900" s="1">
        <v>67</v>
      </c>
      <c r="M900" s="6">
        <v>0.38805970149253732</v>
      </c>
      <c r="N900" s="1">
        <v>21</v>
      </c>
      <c r="O900" s="1">
        <v>67</v>
      </c>
      <c r="P900" s="6">
        <v>0.31343283582089554</v>
      </c>
      <c r="Q900" s="1">
        <v>15</v>
      </c>
      <c r="R900" s="1">
        <v>67</v>
      </c>
      <c r="S900" s="6">
        <v>0.22388059701492538</v>
      </c>
      <c r="T900" s="1">
        <v>20</v>
      </c>
      <c r="U900" s="1">
        <v>60</v>
      </c>
      <c r="V900" s="6">
        <v>0.33333333333333331</v>
      </c>
      <c r="W900" s="1">
        <v>16</v>
      </c>
      <c r="X900" s="1">
        <v>60</v>
      </c>
      <c r="Y900" s="6">
        <v>0.26666666666666666</v>
      </c>
      <c r="Z900" s="1">
        <v>11</v>
      </c>
      <c r="AA900" s="1">
        <v>60</v>
      </c>
      <c r="AB900" s="6">
        <v>0.18333333333333332</v>
      </c>
      <c r="AC900" s="1">
        <v>23</v>
      </c>
      <c r="AD900" s="1">
        <v>54</v>
      </c>
      <c r="AE900" s="6">
        <v>0.42592592592592593</v>
      </c>
      <c r="AF900" s="1">
        <v>16</v>
      </c>
      <c r="AG900" s="1">
        <v>58</v>
      </c>
      <c r="AH900" s="6">
        <v>0.27586206896551724</v>
      </c>
      <c r="AI900" s="1">
        <v>13</v>
      </c>
      <c r="AJ900" s="1">
        <v>54</v>
      </c>
      <c r="AK900" s="6">
        <v>0.24074074074074073</v>
      </c>
      <c r="BD900" s="1">
        <v>95</v>
      </c>
      <c r="BE900" s="1">
        <v>245</v>
      </c>
      <c r="BF900" s="6">
        <v>0.38775510204081631</v>
      </c>
      <c r="BG900" s="1">
        <v>68</v>
      </c>
      <c r="BH900" s="1">
        <v>250</v>
      </c>
      <c r="BI900" s="6">
        <v>0.27200000000000002</v>
      </c>
      <c r="BJ900" s="1">
        <v>53</v>
      </c>
      <c r="BK900" s="1">
        <v>245</v>
      </c>
      <c r="BL900" s="6">
        <v>0.21632653061224491</v>
      </c>
    </row>
    <row r="901" spans="1:64" hidden="1" x14ac:dyDescent="0.2">
      <c r="A901" s="2" t="s">
        <v>297</v>
      </c>
      <c r="B901" s="2" t="s">
        <v>298</v>
      </c>
      <c r="C901" s="2" t="s">
        <v>2454</v>
      </c>
      <c r="D901" s="2" t="s">
        <v>2455</v>
      </c>
      <c r="E901" s="2" t="str">
        <f t="shared" si="42"/>
        <v>zzzz</v>
      </c>
      <c r="F901" s="2">
        <f>IFERROR(VLOOKUP(C901,'[1]2017'!$C$2:$N$1876,11,FALSE),"")</f>
        <v>87</v>
      </c>
      <c r="G901" s="2">
        <f>IFERROR(VLOOKUP(C901,'[1]2017'!$C$2:$N$1876,12,FALSE),"")</f>
        <v>217</v>
      </c>
      <c r="H901" s="2">
        <f t="shared" ref="H901:H964" si="43">IFERROR(F901/G901,"")</f>
        <v>0.4009216589861751</v>
      </c>
      <c r="I901" s="6">
        <v>0.46341463414634149</v>
      </c>
      <c r="J901" s="12">
        <f t="shared" ref="J901:J964" si="44">RANK(I901,$I$4:$I$1705,0)</f>
        <v>789</v>
      </c>
      <c r="K901" s="1">
        <v>21</v>
      </c>
      <c r="L901" s="1">
        <v>35</v>
      </c>
      <c r="M901" s="6">
        <v>0.6</v>
      </c>
      <c r="N901" s="1">
        <v>11</v>
      </c>
      <c r="O901" s="1">
        <v>35</v>
      </c>
      <c r="P901" s="6">
        <v>0.31428571428571428</v>
      </c>
      <c r="Q901" s="1">
        <v>11</v>
      </c>
      <c r="R901" s="1">
        <v>35</v>
      </c>
      <c r="S901" s="6">
        <v>0.31428571428571428</v>
      </c>
      <c r="T901" s="1">
        <v>16</v>
      </c>
      <c r="U901" s="1">
        <v>25</v>
      </c>
      <c r="V901" s="6">
        <v>0.64</v>
      </c>
      <c r="W901" s="1">
        <v>15</v>
      </c>
      <c r="X901" s="1">
        <v>25</v>
      </c>
      <c r="Y901" s="6">
        <v>0.6</v>
      </c>
      <c r="Z901" s="1">
        <v>15</v>
      </c>
      <c r="AA901" s="1">
        <v>25</v>
      </c>
      <c r="AB901" s="6">
        <v>0.6</v>
      </c>
      <c r="BD901" s="1">
        <v>63</v>
      </c>
      <c r="BE901" s="1">
        <v>102</v>
      </c>
      <c r="BF901" s="6">
        <v>0.61764705882352944</v>
      </c>
      <c r="BG901" s="1">
        <v>49</v>
      </c>
      <c r="BH901" s="1">
        <v>101</v>
      </c>
      <c r="BI901" s="6">
        <v>0.48514851485148514</v>
      </c>
      <c r="BJ901" s="1">
        <v>45</v>
      </c>
      <c r="BK901" s="1">
        <v>101</v>
      </c>
      <c r="BL901" s="6">
        <v>0.44554455445544555</v>
      </c>
    </row>
    <row r="902" spans="1:64" hidden="1" x14ac:dyDescent="0.2">
      <c r="A902" s="2" t="s">
        <v>297</v>
      </c>
      <c r="B902" s="2" t="s">
        <v>298</v>
      </c>
      <c r="C902" s="2" t="s">
        <v>2456</v>
      </c>
      <c r="D902" s="2" t="s">
        <v>2457</v>
      </c>
      <c r="E902" s="2" t="str">
        <f t="shared" si="42"/>
        <v>zzzz</v>
      </c>
      <c r="F902" s="2">
        <f>IFERROR(VLOOKUP(C902,'[1]2017'!$C$2:$N$1876,11,FALSE),"")</f>
        <v>422</v>
      </c>
      <c r="G902" s="2">
        <f>IFERROR(VLOOKUP(C902,'[1]2017'!$C$2:$N$1876,12,FALSE),"")</f>
        <v>552</v>
      </c>
      <c r="H902" s="2">
        <f t="shared" si="43"/>
        <v>0.76449275362318836</v>
      </c>
      <c r="I902" s="6">
        <v>0.23214285714285715</v>
      </c>
      <c r="J902" s="12">
        <f t="shared" si="44"/>
        <v>1110</v>
      </c>
      <c r="K902" s="1">
        <v>31</v>
      </c>
      <c r="L902" s="1">
        <v>66</v>
      </c>
      <c r="M902" s="6">
        <v>0.46969696969696972</v>
      </c>
      <c r="N902" s="1">
        <v>26</v>
      </c>
      <c r="O902" s="1">
        <v>68</v>
      </c>
      <c r="P902" s="6">
        <v>0.38235294117647056</v>
      </c>
      <c r="Q902" s="1">
        <v>21</v>
      </c>
      <c r="R902" s="1">
        <v>66</v>
      </c>
      <c r="S902" s="6">
        <v>0.31818181818181818</v>
      </c>
      <c r="T902" s="1">
        <v>19</v>
      </c>
      <c r="U902" s="1">
        <v>53</v>
      </c>
      <c r="V902" s="6">
        <v>0.35849056603773582</v>
      </c>
      <c r="W902" s="1">
        <v>23</v>
      </c>
      <c r="X902" s="1">
        <v>52</v>
      </c>
      <c r="Y902" s="6">
        <v>0.44230769230769229</v>
      </c>
      <c r="Z902" s="1">
        <v>16</v>
      </c>
      <c r="AA902" s="1">
        <v>51</v>
      </c>
      <c r="AB902" s="6">
        <v>0.31372549019607843</v>
      </c>
      <c r="AC902" s="1">
        <v>28</v>
      </c>
      <c r="AD902" s="1">
        <v>62</v>
      </c>
      <c r="AE902" s="6">
        <v>0.45161290322580644</v>
      </c>
      <c r="AF902" s="1">
        <v>25</v>
      </c>
      <c r="AG902" s="1">
        <v>63</v>
      </c>
      <c r="AH902" s="6">
        <v>0.3968253968253968</v>
      </c>
      <c r="AI902" s="1">
        <v>16</v>
      </c>
      <c r="AJ902" s="1">
        <v>62</v>
      </c>
      <c r="AK902" s="6">
        <v>0.25806451612903225</v>
      </c>
      <c r="BD902" s="1">
        <v>102</v>
      </c>
      <c r="BE902" s="1">
        <v>238</v>
      </c>
      <c r="BF902" s="6">
        <v>0.42857142857142855</v>
      </c>
      <c r="BG902" s="1">
        <v>87</v>
      </c>
      <c r="BH902" s="1">
        <v>241</v>
      </c>
      <c r="BI902" s="6">
        <v>0.36099585062240663</v>
      </c>
      <c r="BJ902" s="1">
        <v>66</v>
      </c>
      <c r="BK902" s="1">
        <v>235</v>
      </c>
      <c r="BL902" s="6">
        <v>0.28085106382978725</v>
      </c>
    </row>
    <row r="903" spans="1:64" hidden="1" x14ac:dyDescent="0.2">
      <c r="A903" s="2" t="s">
        <v>297</v>
      </c>
      <c r="B903" s="2" t="s">
        <v>298</v>
      </c>
      <c r="C903" s="2" t="s">
        <v>2458</v>
      </c>
      <c r="D903" s="2" t="s">
        <v>2459</v>
      </c>
      <c r="E903" s="2" t="str">
        <f t="shared" si="42"/>
        <v>zzzz</v>
      </c>
      <c r="F903" s="2">
        <f>IFERROR(VLOOKUP(C903,'[1]2017'!$C$2:$N$1876,11,FALSE),"")</f>
        <v>400</v>
      </c>
      <c r="G903" s="2">
        <f>IFERROR(VLOOKUP(C903,'[1]2017'!$C$2:$N$1876,12,FALSE),"")</f>
        <v>481</v>
      </c>
      <c r="H903" s="2">
        <f t="shared" si="43"/>
        <v>0.83160083160083165</v>
      </c>
      <c r="I903" s="6">
        <v>0.16071428571428573</v>
      </c>
      <c r="J903" s="12">
        <f t="shared" si="44"/>
        <v>1168</v>
      </c>
      <c r="K903" s="1">
        <v>14</v>
      </c>
      <c r="L903" s="1">
        <v>66</v>
      </c>
      <c r="M903" s="6">
        <v>0.21212121212121213</v>
      </c>
      <c r="N903" s="1">
        <v>8</v>
      </c>
      <c r="O903" s="1">
        <v>67</v>
      </c>
      <c r="P903" s="6">
        <v>0.11940298507462686</v>
      </c>
      <c r="Q903" s="1">
        <v>6</v>
      </c>
      <c r="R903" s="1">
        <v>64</v>
      </c>
      <c r="S903" s="6">
        <v>9.375E-2</v>
      </c>
      <c r="T903" s="1">
        <v>10</v>
      </c>
      <c r="U903" s="1">
        <v>45</v>
      </c>
      <c r="V903" s="6">
        <v>0.22222222222222221</v>
      </c>
      <c r="W903" s="1">
        <v>9</v>
      </c>
      <c r="X903" s="1">
        <v>46</v>
      </c>
      <c r="Y903" s="6">
        <v>0.19565217391304349</v>
      </c>
      <c r="Z903" s="1">
        <v>4</v>
      </c>
      <c r="AA903" s="1">
        <v>44</v>
      </c>
      <c r="AB903" s="6">
        <v>9.0909090909090912E-2</v>
      </c>
      <c r="AC903" s="1">
        <v>15</v>
      </c>
      <c r="AD903" s="1">
        <v>50</v>
      </c>
      <c r="AE903" s="6">
        <v>0.3</v>
      </c>
      <c r="AF903" s="1">
        <v>13</v>
      </c>
      <c r="AG903" s="1">
        <v>50</v>
      </c>
      <c r="AH903" s="6">
        <v>0.26</v>
      </c>
      <c r="AI903" s="1">
        <v>8</v>
      </c>
      <c r="AJ903" s="1">
        <v>49</v>
      </c>
      <c r="AK903" s="6">
        <v>0.16326530612244897</v>
      </c>
      <c r="BD903" s="1">
        <v>60</v>
      </c>
      <c r="BE903" s="1">
        <v>219</v>
      </c>
      <c r="BF903" s="6">
        <v>0.27397260273972601</v>
      </c>
      <c r="BG903" s="1">
        <v>44</v>
      </c>
      <c r="BH903" s="1">
        <v>221</v>
      </c>
      <c r="BI903" s="6">
        <v>0.19909502262443438</v>
      </c>
      <c r="BJ903" s="1">
        <v>27</v>
      </c>
      <c r="BK903" s="1">
        <v>213</v>
      </c>
      <c r="BL903" s="6">
        <v>0.12676056338028169</v>
      </c>
    </row>
    <row r="904" spans="1:64" hidden="1" x14ac:dyDescent="0.2">
      <c r="A904" s="2" t="s">
        <v>297</v>
      </c>
      <c r="B904" s="2" t="s">
        <v>298</v>
      </c>
      <c r="C904" s="2" t="s">
        <v>2460</v>
      </c>
      <c r="D904" s="2" t="s">
        <v>2461</v>
      </c>
      <c r="E904" s="2" t="str">
        <f t="shared" si="42"/>
        <v>zzzz</v>
      </c>
      <c r="F904" s="2">
        <f>IFERROR(VLOOKUP(C904,'[1]2017'!$C$2:$N$1876,11,FALSE),"")</f>
        <v>249</v>
      </c>
      <c r="G904" s="2">
        <f>IFERROR(VLOOKUP(C904,'[1]2017'!$C$2:$N$1876,12,FALSE),"")</f>
        <v>317</v>
      </c>
      <c r="H904" s="2">
        <f t="shared" si="43"/>
        <v>0.78548895899053628</v>
      </c>
      <c r="I904" s="6">
        <v>0.02</v>
      </c>
      <c r="J904" s="12">
        <f t="shared" si="44"/>
        <v>1212</v>
      </c>
      <c r="K904" s="1">
        <v>9</v>
      </c>
      <c r="L904" s="1">
        <v>49</v>
      </c>
      <c r="M904" s="6">
        <v>0.18367346938775511</v>
      </c>
      <c r="N904" s="1">
        <v>2</v>
      </c>
      <c r="O904" s="1">
        <v>48</v>
      </c>
      <c r="P904" s="6">
        <v>4.1666666666666664E-2</v>
      </c>
      <c r="Q904" s="1">
        <v>2</v>
      </c>
      <c r="R904" s="1">
        <v>48</v>
      </c>
      <c r="S904" s="6">
        <v>4.1666666666666664E-2</v>
      </c>
      <c r="T904" s="1">
        <v>5</v>
      </c>
      <c r="U904" s="1">
        <v>40</v>
      </c>
      <c r="V904" s="6">
        <v>0.125</v>
      </c>
      <c r="W904" s="1">
        <v>7</v>
      </c>
      <c r="X904" s="1">
        <v>36</v>
      </c>
      <c r="Y904" s="6">
        <v>0.19444444444444445</v>
      </c>
      <c r="Z904" s="1">
        <v>2</v>
      </c>
      <c r="AA904" s="1">
        <v>35</v>
      </c>
      <c r="AB904" s="6">
        <v>5.7142857142857141E-2</v>
      </c>
      <c r="AC904" s="1">
        <v>17</v>
      </c>
      <c r="AD904" s="1">
        <v>45</v>
      </c>
      <c r="AE904" s="6">
        <v>0.37777777777777777</v>
      </c>
      <c r="AF904" s="1">
        <v>3</v>
      </c>
      <c r="AG904" s="1">
        <v>47</v>
      </c>
      <c r="AH904" s="6">
        <v>6.3829787234042548E-2</v>
      </c>
      <c r="AI904" s="1">
        <v>2</v>
      </c>
      <c r="AJ904" s="1">
        <v>45</v>
      </c>
      <c r="AK904" s="6">
        <v>4.4444444444444446E-2</v>
      </c>
      <c r="BD904" s="1">
        <v>44</v>
      </c>
      <c r="BE904" s="1">
        <v>184</v>
      </c>
      <c r="BF904" s="6">
        <v>0.2391304347826087</v>
      </c>
      <c r="BG904" s="1">
        <v>15</v>
      </c>
      <c r="BH904" s="1">
        <v>187</v>
      </c>
      <c r="BI904" s="6">
        <v>8.0213903743315509E-2</v>
      </c>
      <c r="BJ904" s="1">
        <v>7</v>
      </c>
      <c r="BK904" s="1">
        <v>178</v>
      </c>
      <c r="BL904" s="6">
        <v>3.9325842696629212E-2</v>
      </c>
    </row>
    <row r="905" spans="1:64" hidden="1" x14ac:dyDescent="0.2">
      <c r="A905" s="2" t="s">
        <v>297</v>
      </c>
      <c r="B905" s="2" t="s">
        <v>298</v>
      </c>
      <c r="C905" s="2" t="s">
        <v>2462</v>
      </c>
      <c r="D905" s="2" t="s">
        <v>2463</v>
      </c>
      <c r="E905" s="2" t="str">
        <f t="shared" si="42"/>
        <v>zzzz</v>
      </c>
      <c r="F905" s="2">
        <f>IFERROR(VLOOKUP(C905,'[1]2017'!$C$2:$N$1876,11,FALSE),"")</f>
        <v>175</v>
      </c>
      <c r="G905" s="2">
        <f>IFERROR(VLOOKUP(C905,'[1]2017'!$C$2:$N$1876,12,FALSE),"")</f>
        <v>258</v>
      </c>
      <c r="H905" s="2">
        <f t="shared" si="43"/>
        <v>0.67829457364341084</v>
      </c>
      <c r="I905" s="6">
        <v>0.17857142857142858</v>
      </c>
      <c r="J905" s="12">
        <f t="shared" si="44"/>
        <v>1157</v>
      </c>
      <c r="K905" s="1">
        <v>14</v>
      </c>
      <c r="L905" s="1">
        <v>59</v>
      </c>
      <c r="M905" s="6">
        <v>0.23728813559322035</v>
      </c>
      <c r="N905" s="1">
        <v>9</v>
      </c>
      <c r="O905" s="1">
        <v>63</v>
      </c>
      <c r="P905" s="6">
        <v>0.14285714285714285</v>
      </c>
      <c r="Q905" s="1">
        <v>8</v>
      </c>
      <c r="R905" s="1">
        <v>59</v>
      </c>
      <c r="S905" s="6">
        <v>0.13559322033898305</v>
      </c>
      <c r="T905" s="1">
        <v>21</v>
      </c>
      <c r="U905" s="1">
        <v>64</v>
      </c>
      <c r="V905" s="6">
        <v>0.328125</v>
      </c>
      <c r="W905" s="1">
        <v>17</v>
      </c>
      <c r="X905" s="1">
        <v>67</v>
      </c>
      <c r="Y905" s="6">
        <v>0.2537313432835821</v>
      </c>
      <c r="Z905" s="1">
        <v>10</v>
      </c>
      <c r="AA905" s="1">
        <v>64</v>
      </c>
      <c r="AB905" s="6">
        <v>0.15625</v>
      </c>
      <c r="AC905" s="1">
        <v>16</v>
      </c>
      <c r="AD905" s="1">
        <v>42</v>
      </c>
      <c r="AE905" s="6">
        <v>0.38095238095238093</v>
      </c>
      <c r="AF905" s="1">
        <v>6</v>
      </c>
      <c r="AG905" s="1">
        <v>44</v>
      </c>
      <c r="AH905" s="6">
        <v>0.13636363636363635</v>
      </c>
      <c r="AI905" s="1">
        <v>4</v>
      </c>
      <c r="AJ905" s="1">
        <v>40</v>
      </c>
      <c r="AK905" s="6">
        <v>0.1</v>
      </c>
      <c r="BD905" s="1">
        <v>72</v>
      </c>
      <c r="BE905" s="1">
        <v>222</v>
      </c>
      <c r="BF905" s="6">
        <v>0.32432432432432434</v>
      </c>
      <c r="BG905" s="1">
        <v>44</v>
      </c>
      <c r="BH905" s="1">
        <v>233</v>
      </c>
      <c r="BI905" s="6">
        <v>0.18884120171673821</v>
      </c>
      <c r="BJ905" s="1">
        <v>32</v>
      </c>
      <c r="BK905" s="1">
        <v>219</v>
      </c>
      <c r="BL905" s="6">
        <v>0.14611872146118721</v>
      </c>
    </row>
    <row r="906" spans="1:64" hidden="1" x14ac:dyDescent="0.2">
      <c r="A906" s="2" t="s">
        <v>297</v>
      </c>
      <c r="B906" s="2" t="s">
        <v>298</v>
      </c>
      <c r="C906" s="2" t="s">
        <v>2464</v>
      </c>
      <c r="D906" s="2" t="s">
        <v>2465</v>
      </c>
      <c r="E906" s="2" t="str">
        <f t="shared" si="42"/>
        <v>zzzz</v>
      </c>
      <c r="F906" s="2">
        <f>IFERROR(VLOOKUP(C906,'[1]2017'!$C$2:$N$1876,11,FALSE),"")</f>
        <v>383</v>
      </c>
      <c r="G906" s="2">
        <f>IFERROR(VLOOKUP(C906,'[1]2017'!$C$2:$N$1876,12,FALSE),"")</f>
        <v>487</v>
      </c>
      <c r="H906" s="2">
        <f t="shared" si="43"/>
        <v>0.78644763860369615</v>
      </c>
      <c r="I906" s="6">
        <v>0.27777777777777779</v>
      </c>
      <c r="J906" s="12">
        <f t="shared" si="44"/>
        <v>1071</v>
      </c>
      <c r="K906" s="1">
        <v>17</v>
      </c>
      <c r="L906" s="1">
        <v>58</v>
      </c>
      <c r="M906" s="6">
        <v>0.29310344827586204</v>
      </c>
      <c r="N906" s="1">
        <v>10</v>
      </c>
      <c r="O906" s="1">
        <v>60</v>
      </c>
      <c r="P906" s="6">
        <v>0.16666666666666666</v>
      </c>
      <c r="Q906" s="1">
        <v>8</v>
      </c>
      <c r="R906" s="1">
        <v>58</v>
      </c>
      <c r="S906" s="6">
        <v>0.13793103448275862</v>
      </c>
      <c r="T906" s="1">
        <v>22</v>
      </c>
      <c r="U906" s="1">
        <v>41</v>
      </c>
      <c r="V906" s="6">
        <v>0.53658536585365857</v>
      </c>
      <c r="W906" s="1">
        <v>15</v>
      </c>
      <c r="X906" s="1">
        <v>42</v>
      </c>
      <c r="Y906" s="6">
        <v>0.35714285714285715</v>
      </c>
      <c r="Z906" s="1">
        <v>13</v>
      </c>
      <c r="AA906" s="1">
        <v>41</v>
      </c>
      <c r="AB906" s="6">
        <v>0.31707317073170732</v>
      </c>
      <c r="AC906" s="1">
        <v>24</v>
      </c>
      <c r="AD906" s="1">
        <v>50</v>
      </c>
      <c r="AE906" s="6">
        <v>0.48</v>
      </c>
      <c r="AF906" s="1">
        <v>23</v>
      </c>
      <c r="AG906" s="1">
        <v>51</v>
      </c>
      <c r="AH906" s="6">
        <v>0.45098039215686275</v>
      </c>
      <c r="AI906" s="1">
        <v>20</v>
      </c>
      <c r="AJ906" s="1">
        <v>50</v>
      </c>
      <c r="AK906" s="6">
        <v>0.4</v>
      </c>
      <c r="AL906" s="1">
        <v>23</v>
      </c>
      <c r="AM906" s="1">
        <v>54</v>
      </c>
      <c r="AN906" s="6">
        <v>0.42592592592592593</v>
      </c>
      <c r="AO906" s="1">
        <v>16</v>
      </c>
      <c r="AP906" s="1">
        <v>55</v>
      </c>
      <c r="AQ906" s="6">
        <v>0.29090909090909089</v>
      </c>
      <c r="AR906" s="1">
        <v>10</v>
      </c>
      <c r="AS906" s="1">
        <v>54</v>
      </c>
      <c r="AT906" s="6">
        <v>0.18518518518518517</v>
      </c>
      <c r="AU906" s="1">
        <v>17</v>
      </c>
      <c r="AV906" s="1">
        <v>39</v>
      </c>
      <c r="AW906" s="6">
        <v>0.4358974358974359</v>
      </c>
      <c r="AX906" s="1">
        <v>22</v>
      </c>
      <c r="AY906" s="1">
        <v>39</v>
      </c>
      <c r="AZ906" s="6">
        <v>0.5641025641025641</v>
      </c>
      <c r="BA906" s="1">
        <v>15</v>
      </c>
      <c r="BB906" s="1">
        <v>39</v>
      </c>
      <c r="BC906" s="6">
        <v>0.38461538461538464</v>
      </c>
      <c r="BD906" s="1">
        <v>131</v>
      </c>
      <c r="BE906" s="1">
        <v>296</v>
      </c>
      <c r="BF906" s="6">
        <v>0.44256756756756754</v>
      </c>
      <c r="BG906" s="1">
        <v>101</v>
      </c>
      <c r="BH906" s="1">
        <v>302</v>
      </c>
      <c r="BI906" s="6">
        <v>0.33443708609271522</v>
      </c>
      <c r="BJ906" s="1">
        <v>81</v>
      </c>
      <c r="BK906" s="1">
        <v>296</v>
      </c>
      <c r="BL906" s="6">
        <v>0.27364864864864863</v>
      </c>
    </row>
    <row r="907" spans="1:64" hidden="1" x14ac:dyDescent="0.2">
      <c r="A907" s="2" t="s">
        <v>297</v>
      </c>
      <c r="B907" s="2" t="s">
        <v>298</v>
      </c>
      <c r="C907" s="2" t="s">
        <v>2466</v>
      </c>
      <c r="D907" s="2" t="s">
        <v>2467</v>
      </c>
      <c r="E907" s="2" t="str">
        <f t="shared" si="42"/>
        <v>zzzz</v>
      </c>
      <c r="F907" s="2">
        <f>IFERROR(VLOOKUP(C907,'[1]2017'!$C$2:$N$1876,11,FALSE),"")</f>
        <v>286</v>
      </c>
      <c r="G907" s="2">
        <f>IFERROR(VLOOKUP(C907,'[1]2017'!$C$2:$N$1876,12,FALSE),"")</f>
        <v>383</v>
      </c>
      <c r="H907" s="2">
        <f t="shared" si="43"/>
        <v>0.74673629242819839</v>
      </c>
      <c r="I907" s="6">
        <v>8.6206896551724144E-2</v>
      </c>
      <c r="J907" s="12">
        <f t="shared" si="44"/>
        <v>1199</v>
      </c>
      <c r="K907" s="1">
        <v>10</v>
      </c>
      <c r="L907" s="1">
        <v>43</v>
      </c>
      <c r="M907" s="6">
        <v>0.23255813953488372</v>
      </c>
      <c r="N907" s="1">
        <v>1</v>
      </c>
      <c r="O907" s="1">
        <v>45</v>
      </c>
      <c r="P907" s="6">
        <v>2.2222222222222223E-2</v>
      </c>
      <c r="Q907" s="1">
        <v>0</v>
      </c>
      <c r="R907" s="1">
        <v>43</v>
      </c>
      <c r="S907" s="6">
        <v>0</v>
      </c>
      <c r="T907" s="1">
        <v>10</v>
      </c>
      <c r="U907" s="1">
        <v>51</v>
      </c>
      <c r="V907" s="6">
        <v>0.19607843137254902</v>
      </c>
      <c r="W907" s="1">
        <v>15</v>
      </c>
      <c r="X907" s="1">
        <v>51</v>
      </c>
      <c r="Y907" s="6">
        <v>0.29411764705882354</v>
      </c>
      <c r="Z907" s="1">
        <v>7</v>
      </c>
      <c r="AA907" s="1">
        <v>51</v>
      </c>
      <c r="AB907" s="6">
        <v>0.13725490196078433</v>
      </c>
      <c r="AC907" s="1">
        <v>17</v>
      </c>
      <c r="AD907" s="1">
        <v>43</v>
      </c>
      <c r="AE907" s="6">
        <v>0.39534883720930231</v>
      </c>
      <c r="AF907" s="1">
        <v>14</v>
      </c>
      <c r="AG907" s="1">
        <v>44</v>
      </c>
      <c r="AH907" s="6">
        <v>0.31818181818181818</v>
      </c>
      <c r="AI907" s="1">
        <v>11</v>
      </c>
      <c r="AJ907" s="1">
        <v>43</v>
      </c>
      <c r="AK907" s="6">
        <v>0.2558139534883721</v>
      </c>
      <c r="BD907" s="1">
        <v>64</v>
      </c>
      <c r="BE907" s="1">
        <v>195</v>
      </c>
      <c r="BF907" s="6">
        <v>0.3282051282051282</v>
      </c>
      <c r="BG907" s="1">
        <v>38</v>
      </c>
      <c r="BH907" s="1">
        <v>201</v>
      </c>
      <c r="BI907" s="6">
        <v>0.1890547263681592</v>
      </c>
      <c r="BJ907" s="1">
        <v>23</v>
      </c>
      <c r="BK907" s="1">
        <v>195</v>
      </c>
      <c r="BL907" s="6">
        <v>0.11794871794871795</v>
      </c>
    </row>
    <row r="908" spans="1:64" hidden="1" x14ac:dyDescent="0.2">
      <c r="A908" s="2" t="s">
        <v>297</v>
      </c>
      <c r="B908" s="2" t="s">
        <v>298</v>
      </c>
      <c r="C908" s="2" t="s">
        <v>2468</v>
      </c>
      <c r="D908" s="2" t="s">
        <v>2469</v>
      </c>
      <c r="E908" s="2" t="str">
        <f t="shared" si="42"/>
        <v>zzzz</v>
      </c>
      <c r="F908" s="2">
        <f>IFERROR(VLOOKUP(C908,'[1]2017'!$C$2:$N$1876,11,FALSE),"")</f>
        <v>461</v>
      </c>
      <c r="G908" s="2">
        <f>IFERROR(VLOOKUP(C908,'[1]2017'!$C$2:$N$1876,12,FALSE),"")</f>
        <v>597</v>
      </c>
      <c r="H908" s="2">
        <f t="shared" si="43"/>
        <v>0.77219430485762142</v>
      </c>
      <c r="I908" s="6">
        <v>0.18390804597701149</v>
      </c>
      <c r="J908" s="12">
        <f t="shared" si="44"/>
        <v>1153</v>
      </c>
      <c r="K908" s="1">
        <v>37</v>
      </c>
      <c r="L908" s="1">
        <v>82</v>
      </c>
      <c r="M908" s="6">
        <v>0.45121951219512196</v>
      </c>
      <c r="N908" s="1">
        <v>52</v>
      </c>
      <c r="O908" s="1">
        <v>85</v>
      </c>
      <c r="P908" s="6">
        <v>0.61176470588235299</v>
      </c>
      <c r="Q908" s="1">
        <v>33</v>
      </c>
      <c r="R908" s="1">
        <v>82</v>
      </c>
      <c r="S908" s="6">
        <v>0.40243902439024393</v>
      </c>
      <c r="T908" s="1">
        <v>36</v>
      </c>
      <c r="U908" s="1">
        <v>73</v>
      </c>
      <c r="V908" s="6">
        <v>0.49315068493150682</v>
      </c>
      <c r="W908" s="1">
        <v>41</v>
      </c>
      <c r="X908" s="1">
        <v>74</v>
      </c>
      <c r="Y908" s="6">
        <v>0.55405405405405406</v>
      </c>
      <c r="Z908" s="1">
        <v>32</v>
      </c>
      <c r="AA908" s="1">
        <v>73</v>
      </c>
      <c r="AB908" s="6">
        <v>0.43835616438356162</v>
      </c>
      <c r="AC908" s="1">
        <v>35</v>
      </c>
      <c r="AD908" s="1">
        <v>90</v>
      </c>
      <c r="AE908" s="6">
        <v>0.3888888888888889</v>
      </c>
      <c r="AF908" s="1">
        <v>30</v>
      </c>
      <c r="AG908" s="1">
        <v>91</v>
      </c>
      <c r="AH908" s="6">
        <v>0.32967032967032966</v>
      </c>
      <c r="AI908" s="1">
        <v>17</v>
      </c>
      <c r="AJ908" s="1">
        <v>89</v>
      </c>
      <c r="AK908" s="6">
        <v>0.19101123595505617</v>
      </c>
      <c r="BD908" s="1">
        <v>153</v>
      </c>
      <c r="BE908" s="1">
        <v>334</v>
      </c>
      <c r="BF908" s="6">
        <v>0.45808383233532934</v>
      </c>
      <c r="BG908" s="1">
        <v>144</v>
      </c>
      <c r="BH908" s="1">
        <v>344</v>
      </c>
      <c r="BI908" s="6">
        <v>0.41860465116279072</v>
      </c>
      <c r="BJ908" s="1">
        <v>98</v>
      </c>
      <c r="BK908" s="1">
        <v>331</v>
      </c>
      <c r="BL908" s="6">
        <v>0.29607250755287007</v>
      </c>
    </row>
    <row r="909" spans="1:64" hidden="1" x14ac:dyDescent="0.2">
      <c r="A909" s="2" t="s">
        <v>297</v>
      </c>
      <c r="B909" s="2" t="s">
        <v>298</v>
      </c>
      <c r="C909" s="2" t="s">
        <v>2470</v>
      </c>
      <c r="D909" s="2" t="s">
        <v>2471</v>
      </c>
      <c r="E909" s="2" t="str">
        <f t="shared" si="42"/>
        <v>zzzz</v>
      </c>
      <c r="F909" s="2">
        <f>IFERROR(VLOOKUP(C909,'[1]2017'!$C$2:$N$1876,11,FALSE),"")</f>
        <v>313</v>
      </c>
      <c r="G909" s="2">
        <f>IFERROR(VLOOKUP(C909,'[1]2017'!$C$2:$N$1876,12,FALSE),"")</f>
        <v>444</v>
      </c>
      <c r="H909" s="2">
        <f t="shared" si="43"/>
        <v>0.70495495495495497</v>
      </c>
      <c r="I909" s="6">
        <v>9.5890410958904104E-2</v>
      </c>
      <c r="J909" s="12">
        <f t="shared" si="44"/>
        <v>1193</v>
      </c>
      <c r="K909" s="1">
        <v>14</v>
      </c>
      <c r="L909" s="1">
        <v>67</v>
      </c>
      <c r="M909" s="6">
        <v>0.20895522388059701</v>
      </c>
      <c r="N909" s="1">
        <v>9</v>
      </c>
      <c r="O909" s="1">
        <v>67</v>
      </c>
      <c r="P909" s="6">
        <v>0.13432835820895522</v>
      </c>
      <c r="Q909" s="1">
        <v>6</v>
      </c>
      <c r="R909" s="1">
        <v>67</v>
      </c>
      <c r="S909" s="6">
        <v>8.9552238805970144E-2</v>
      </c>
      <c r="T909" s="1">
        <v>10</v>
      </c>
      <c r="U909" s="1">
        <v>56</v>
      </c>
      <c r="V909" s="6">
        <v>0.17857142857142858</v>
      </c>
      <c r="W909" s="1">
        <v>15</v>
      </c>
      <c r="X909" s="1">
        <v>57</v>
      </c>
      <c r="Y909" s="6">
        <v>0.26315789473684209</v>
      </c>
      <c r="Z909" s="1">
        <v>5</v>
      </c>
      <c r="AA909" s="1">
        <v>56</v>
      </c>
      <c r="AB909" s="6">
        <v>8.9285714285714288E-2</v>
      </c>
      <c r="AC909" s="1">
        <v>18</v>
      </c>
      <c r="AD909" s="1">
        <v>58</v>
      </c>
      <c r="AE909" s="6">
        <v>0.31034482758620691</v>
      </c>
      <c r="AF909" s="1">
        <v>10</v>
      </c>
      <c r="AG909" s="1">
        <v>56</v>
      </c>
      <c r="AH909" s="6">
        <v>0.17857142857142858</v>
      </c>
      <c r="AI909" s="1">
        <v>8</v>
      </c>
      <c r="AJ909" s="1">
        <v>56</v>
      </c>
      <c r="AK909" s="6">
        <v>0.14285714285714285</v>
      </c>
      <c r="BD909" s="1">
        <v>67</v>
      </c>
      <c r="BE909" s="1">
        <v>255</v>
      </c>
      <c r="BF909" s="6">
        <v>0.2627450980392157</v>
      </c>
      <c r="BG909" s="1">
        <v>41</v>
      </c>
      <c r="BH909" s="1">
        <v>253</v>
      </c>
      <c r="BI909" s="6">
        <v>0.16205533596837945</v>
      </c>
      <c r="BJ909" s="1">
        <v>26</v>
      </c>
      <c r="BK909" s="1">
        <v>252</v>
      </c>
      <c r="BL909" s="6">
        <v>0.10317460317460317</v>
      </c>
    </row>
    <row r="910" spans="1:64" hidden="1" x14ac:dyDescent="0.2">
      <c r="A910" s="2" t="s">
        <v>297</v>
      </c>
      <c r="B910" s="2" t="s">
        <v>298</v>
      </c>
      <c r="C910" s="2" t="s">
        <v>2472</v>
      </c>
      <c r="D910" s="2" t="s">
        <v>2473</v>
      </c>
      <c r="E910" s="2" t="str">
        <f t="shared" si="42"/>
        <v>zzzz</v>
      </c>
      <c r="F910" s="2">
        <f>IFERROR(VLOOKUP(C910,'[1]2017'!$C$2:$N$1876,11,FALSE),"")</f>
        <v>455</v>
      </c>
      <c r="G910" s="2">
        <f>IFERROR(VLOOKUP(C910,'[1]2017'!$C$2:$N$1876,12,FALSE),"")</f>
        <v>596</v>
      </c>
      <c r="H910" s="2">
        <f t="shared" si="43"/>
        <v>0.76342281879194629</v>
      </c>
      <c r="I910" s="6">
        <v>0.16279069767441862</v>
      </c>
      <c r="J910" s="12">
        <f t="shared" si="44"/>
        <v>1165</v>
      </c>
      <c r="K910" s="1">
        <v>24</v>
      </c>
      <c r="L910" s="1">
        <v>84</v>
      </c>
      <c r="M910" s="6">
        <v>0.2857142857142857</v>
      </c>
      <c r="N910" s="1">
        <v>14</v>
      </c>
      <c r="O910" s="1">
        <v>85</v>
      </c>
      <c r="P910" s="6">
        <v>0.16470588235294117</v>
      </c>
      <c r="Q910" s="1">
        <v>13</v>
      </c>
      <c r="R910" s="1">
        <v>83</v>
      </c>
      <c r="S910" s="6">
        <v>0.15662650602409639</v>
      </c>
      <c r="T910" s="1">
        <v>26</v>
      </c>
      <c r="U910" s="1">
        <v>90</v>
      </c>
      <c r="V910" s="6">
        <v>0.28888888888888886</v>
      </c>
      <c r="W910" s="1">
        <v>16</v>
      </c>
      <c r="X910" s="1">
        <v>93</v>
      </c>
      <c r="Y910" s="6">
        <v>0.17204301075268819</v>
      </c>
      <c r="Z910" s="1">
        <v>10</v>
      </c>
      <c r="AA910" s="1">
        <v>90</v>
      </c>
      <c r="AB910" s="6">
        <v>0.1111111111111111</v>
      </c>
      <c r="AC910" s="1">
        <v>29</v>
      </c>
      <c r="AD910" s="1">
        <v>76</v>
      </c>
      <c r="AE910" s="6">
        <v>0.38157894736842107</v>
      </c>
      <c r="AF910" s="1">
        <v>28</v>
      </c>
      <c r="AG910" s="1">
        <v>76</v>
      </c>
      <c r="AH910" s="6">
        <v>0.36842105263157893</v>
      </c>
      <c r="AI910" s="1">
        <v>20</v>
      </c>
      <c r="AJ910" s="1">
        <v>76</v>
      </c>
      <c r="AK910" s="6">
        <v>0.26315789473684209</v>
      </c>
      <c r="BD910" s="1">
        <v>106</v>
      </c>
      <c r="BE910" s="1">
        <v>337</v>
      </c>
      <c r="BF910" s="6">
        <v>0.31454005934718099</v>
      </c>
      <c r="BG910" s="1">
        <v>74</v>
      </c>
      <c r="BH910" s="1">
        <v>347</v>
      </c>
      <c r="BI910" s="6">
        <v>0.2132564841498559</v>
      </c>
      <c r="BJ910" s="1">
        <v>57</v>
      </c>
      <c r="BK910" s="1">
        <v>335</v>
      </c>
      <c r="BL910" s="6">
        <v>0.17014925373134329</v>
      </c>
    </row>
    <row r="911" spans="1:64" hidden="1" x14ac:dyDescent="0.2">
      <c r="A911" s="2" t="s">
        <v>297</v>
      </c>
      <c r="B911" s="2" t="s">
        <v>298</v>
      </c>
      <c r="C911" s="2" t="s">
        <v>2474</v>
      </c>
      <c r="D911" s="2" t="s">
        <v>2475</v>
      </c>
      <c r="E911" s="2" t="str">
        <f t="shared" si="42"/>
        <v>zzzz</v>
      </c>
      <c r="F911" s="2">
        <f>IFERROR(VLOOKUP(C911,'[1]2017'!$C$2:$N$1876,11,FALSE),"")</f>
        <v>92</v>
      </c>
      <c r="G911" s="2">
        <f>IFERROR(VLOOKUP(C911,'[1]2017'!$C$2:$N$1876,12,FALSE),"")</f>
        <v>172</v>
      </c>
      <c r="H911" s="2">
        <f t="shared" si="43"/>
        <v>0.53488372093023251</v>
      </c>
      <c r="I911" s="6">
        <v>0.17391304347826086</v>
      </c>
      <c r="J911" s="12">
        <f t="shared" si="44"/>
        <v>1159</v>
      </c>
      <c r="K911" s="1">
        <v>7</v>
      </c>
      <c r="L911" s="1">
        <v>21</v>
      </c>
      <c r="M911" s="6">
        <v>0.33333333333333331</v>
      </c>
      <c r="N911" s="1">
        <v>3</v>
      </c>
      <c r="O911" s="1">
        <v>21</v>
      </c>
      <c r="P911" s="6">
        <v>0.14285714285714285</v>
      </c>
      <c r="Q911" s="1">
        <v>3</v>
      </c>
      <c r="R911" s="1">
        <v>21</v>
      </c>
      <c r="S911" s="6">
        <v>0.14285714285714285</v>
      </c>
      <c r="T911" s="1">
        <v>10</v>
      </c>
      <c r="U911" s="1">
        <v>26</v>
      </c>
      <c r="V911" s="6">
        <v>0.38461538461538464</v>
      </c>
      <c r="W911" s="1">
        <v>9</v>
      </c>
      <c r="X911" s="1">
        <v>27</v>
      </c>
      <c r="Y911" s="6">
        <v>0.33333333333333331</v>
      </c>
      <c r="Z911" s="1">
        <v>7</v>
      </c>
      <c r="AA911" s="1">
        <v>26</v>
      </c>
      <c r="AB911" s="6">
        <v>0.26923076923076922</v>
      </c>
      <c r="AC911" s="1">
        <v>8</v>
      </c>
      <c r="AD911" s="1">
        <v>13</v>
      </c>
      <c r="AE911" s="6">
        <v>0.61538461538461542</v>
      </c>
      <c r="AF911" s="1">
        <v>7</v>
      </c>
      <c r="AG911" s="1">
        <v>14</v>
      </c>
      <c r="AH911" s="6">
        <v>0.5</v>
      </c>
      <c r="AI911" s="1">
        <v>6</v>
      </c>
      <c r="AJ911" s="1">
        <v>13</v>
      </c>
      <c r="AK911" s="6">
        <v>0.46153846153846156</v>
      </c>
      <c r="BD911" s="1">
        <v>34</v>
      </c>
      <c r="BE911" s="1">
        <v>83</v>
      </c>
      <c r="BF911" s="6">
        <v>0.40963855421686746</v>
      </c>
      <c r="BG911" s="1">
        <v>24</v>
      </c>
      <c r="BH911" s="1">
        <v>85</v>
      </c>
      <c r="BI911" s="6">
        <v>0.28235294117647058</v>
      </c>
      <c r="BJ911" s="1">
        <v>20</v>
      </c>
      <c r="BK911" s="1">
        <v>83</v>
      </c>
      <c r="BL911" s="6">
        <v>0.24096385542168675</v>
      </c>
    </row>
    <row r="912" spans="1:64" hidden="1" x14ac:dyDescent="0.2">
      <c r="A912" s="2" t="s">
        <v>297</v>
      </c>
      <c r="B912" s="2" t="s">
        <v>298</v>
      </c>
      <c r="C912" s="2" t="s">
        <v>2476</v>
      </c>
      <c r="D912" s="2" t="s">
        <v>2477</v>
      </c>
      <c r="E912" s="2" t="str">
        <f t="shared" si="42"/>
        <v>zzzz</v>
      </c>
      <c r="F912" s="2">
        <f>IFERROR(VLOOKUP(C912,'[1]2017'!$C$2:$N$1876,11,FALSE),"")</f>
        <v>208</v>
      </c>
      <c r="G912" s="2">
        <f>IFERROR(VLOOKUP(C912,'[1]2017'!$C$2:$N$1876,12,FALSE),"")</f>
        <v>292</v>
      </c>
      <c r="H912" s="2">
        <f t="shared" si="43"/>
        <v>0.71232876712328763</v>
      </c>
      <c r="I912" s="6">
        <v>0.1388888888888889</v>
      </c>
      <c r="J912" s="12">
        <f t="shared" si="44"/>
        <v>1182</v>
      </c>
      <c r="K912" s="1">
        <v>17</v>
      </c>
      <c r="L912" s="1">
        <v>40</v>
      </c>
      <c r="M912" s="6">
        <v>0.42499999999999999</v>
      </c>
      <c r="N912" s="1">
        <v>13</v>
      </c>
      <c r="O912" s="1">
        <v>41</v>
      </c>
      <c r="P912" s="6">
        <v>0.31707317073170732</v>
      </c>
      <c r="Q912" s="1">
        <v>10</v>
      </c>
      <c r="R912" s="1">
        <v>40</v>
      </c>
      <c r="S912" s="6">
        <v>0.25</v>
      </c>
      <c r="T912" s="1">
        <v>8</v>
      </c>
      <c r="U912" s="1">
        <v>23</v>
      </c>
      <c r="V912" s="6">
        <v>0.34782608695652173</v>
      </c>
      <c r="W912" s="1">
        <v>3</v>
      </c>
      <c r="X912" s="1">
        <v>24</v>
      </c>
      <c r="Y912" s="6">
        <v>0.125</v>
      </c>
      <c r="Z912" s="1">
        <v>2</v>
      </c>
      <c r="AA912" s="1">
        <v>23</v>
      </c>
      <c r="AB912" s="6">
        <v>8.6956521739130432E-2</v>
      </c>
      <c r="AC912" s="1">
        <v>9</v>
      </c>
      <c r="AD912" s="1">
        <v>20</v>
      </c>
      <c r="AE912" s="6">
        <v>0.45</v>
      </c>
      <c r="AF912" s="1">
        <v>3</v>
      </c>
      <c r="AG912" s="1">
        <v>21</v>
      </c>
      <c r="AH912" s="6">
        <v>0.14285714285714285</v>
      </c>
      <c r="AI912" s="1">
        <v>3</v>
      </c>
      <c r="AJ912" s="1">
        <v>20</v>
      </c>
      <c r="AK912" s="6">
        <v>0.15</v>
      </c>
      <c r="AL912" s="1">
        <v>15</v>
      </c>
      <c r="AM912" s="1">
        <v>24</v>
      </c>
      <c r="AN912" s="6">
        <v>0.625</v>
      </c>
      <c r="AO912" s="1">
        <v>6</v>
      </c>
      <c r="AP912" s="1">
        <v>26</v>
      </c>
      <c r="AQ912" s="6">
        <v>0.23076923076923078</v>
      </c>
      <c r="AR912" s="1">
        <v>6</v>
      </c>
      <c r="AS912" s="1">
        <v>24</v>
      </c>
      <c r="AT912" s="6">
        <v>0.25</v>
      </c>
      <c r="AU912" s="1">
        <v>8</v>
      </c>
      <c r="AV912" s="1">
        <v>17</v>
      </c>
      <c r="AW912" s="6">
        <v>0.47058823529411764</v>
      </c>
      <c r="AX912" s="1">
        <v>5</v>
      </c>
      <c r="AY912" s="1">
        <v>17</v>
      </c>
      <c r="AZ912" s="6">
        <v>0.29411764705882354</v>
      </c>
      <c r="BA912" s="1">
        <v>4</v>
      </c>
      <c r="BB912" s="1">
        <v>17</v>
      </c>
      <c r="BC912" s="6">
        <v>0.23529411764705882</v>
      </c>
      <c r="BD912" s="1">
        <v>70</v>
      </c>
      <c r="BE912" s="1">
        <v>160</v>
      </c>
      <c r="BF912" s="6">
        <v>0.4375</v>
      </c>
      <c r="BG912" s="1">
        <v>36</v>
      </c>
      <c r="BH912" s="1">
        <v>165</v>
      </c>
      <c r="BI912" s="6">
        <v>0.21818181818181817</v>
      </c>
      <c r="BJ912" s="1">
        <v>30</v>
      </c>
      <c r="BK912" s="1">
        <v>160</v>
      </c>
      <c r="BL912" s="6">
        <v>0.1875</v>
      </c>
    </row>
    <row r="913" spans="1:64" hidden="1" x14ac:dyDescent="0.2">
      <c r="A913" s="2" t="s">
        <v>297</v>
      </c>
      <c r="B913" s="2" t="s">
        <v>298</v>
      </c>
      <c r="C913" s="2" t="s">
        <v>2478</v>
      </c>
      <c r="D913" s="2" t="s">
        <v>2479</v>
      </c>
      <c r="E913" s="2" t="str">
        <f t="shared" si="42"/>
        <v>zzzz</v>
      </c>
      <c r="F913" s="2">
        <f>IFERROR(VLOOKUP(C913,'[1]2017'!$C$2:$N$1876,11,FALSE),"")</f>
        <v>97</v>
      </c>
      <c r="G913" s="2">
        <f>IFERROR(VLOOKUP(C913,'[1]2017'!$C$2:$N$1876,12,FALSE),"")</f>
        <v>150</v>
      </c>
      <c r="H913" s="2">
        <f t="shared" si="43"/>
        <v>0.64666666666666661</v>
      </c>
      <c r="I913" s="6">
        <v>0.22222222222222221</v>
      </c>
      <c r="J913" s="12">
        <f t="shared" si="44"/>
        <v>1114</v>
      </c>
      <c r="K913" s="1">
        <v>7</v>
      </c>
      <c r="L913" s="1">
        <v>18</v>
      </c>
      <c r="M913" s="6">
        <v>0.3888888888888889</v>
      </c>
      <c r="N913" s="1">
        <v>5</v>
      </c>
      <c r="O913" s="1">
        <v>18</v>
      </c>
      <c r="P913" s="6">
        <v>0.27777777777777779</v>
      </c>
      <c r="Q913" s="1">
        <v>5</v>
      </c>
      <c r="R913" s="1">
        <v>18</v>
      </c>
      <c r="S913" s="6">
        <v>0.27777777777777779</v>
      </c>
      <c r="T913" s="1">
        <v>9</v>
      </c>
      <c r="U913" s="1">
        <v>31</v>
      </c>
      <c r="V913" s="6">
        <v>0.29032258064516131</v>
      </c>
      <c r="W913" s="1">
        <v>6</v>
      </c>
      <c r="X913" s="1">
        <v>31</v>
      </c>
      <c r="Y913" s="6">
        <v>0.19354838709677419</v>
      </c>
      <c r="Z913" s="1">
        <v>4</v>
      </c>
      <c r="AA913" s="1">
        <v>31</v>
      </c>
      <c r="AB913" s="6">
        <v>0.12903225806451613</v>
      </c>
      <c r="AC913" s="1">
        <v>10</v>
      </c>
      <c r="AD913" s="1">
        <v>15</v>
      </c>
      <c r="AE913" s="6">
        <v>0.66666666666666663</v>
      </c>
      <c r="AF913" s="1">
        <v>7</v>
      </c>
      <c r="AG913" s="1">
        <v>15</v>
      </c>
      <c r="AH913" s="6">
        <v>0.46666666666666667</v>
      </c>
      <c r="AI913" s="1">
        <v>6</v>
      </c>
      <c r="AJ913" s="1">
        <v>15</v>
      </c>
      <c r="AK913" s="6">
        <v>0.4</v>
      </c>
      <c r="BD913" s="1">
        <v>36</v>
      </c>
      <c r="BE913" s="1">
        <v>91</v>
      </c>
      <c r="BF913" s="6">
        <v>0.39560439560439559</v>
      </c>
      <c r="BG913" s="1">
        <v>26</v>
      </c>
      <c r="BH913" s="1">
        <v>91</v>
      </c>
      <c r="BI913" s="6">
        <v>0.2857142857142857</v>
      </c>
      <c r="BJ913" s="1">
        <v>21</v>
      </c>
      <c r="BK913" s="1">
        <v>91</v>
      </c>
      <c r="BL913" s="6">
        <v>0.23076923076923078</v>
      </c>
    </row>
    <row r="914" spans="1:64" hidden="1" x14ac:dyDescent="0.2">
      <c r="A914" s="2" t="s">
        <v>297</v>
      </c>
      <c r="B914" s="2" t="s">
        <v>298</v>
      </c>
      <c r="C914" s="2" t="s">
        <v>2480</v>
      </c>
      <c r="D914" s="2" t="s">
        <v>2481</v>
      </c>
      <c r="E914" s="2" t="str">
        <f t="shared" si="42"/>
        <v>zzzz</v>
      </c>
      <c r="F914" s="2">
        <f>IFERROR(VLOOKUP(C914,'[1]2017'!$C$2:$N$1876,11,FALSE),"")</f>
        <v>321</v>
      </c>
      <c r="G914" s="2">
        <f>IFERROR(VLOOKUP(C914,'[1]2017'!$C$2:$N$1876,12,FALSE),"")</f>
        <v>382</v>
      </c>
      <c r="H914" s="2">
        <f t="shared" si="43"/>
        <v>0.84031413612565442</v>
      </c>
      <c r="I914" s="6">
        <v>0.15</v>
      </c>
      <c r="J914" s="12">
        <f t="shared" si="44"/>
        <v>1173</v>
      </c>
      <c r="K914" s="1">
        <v>8</v>
      </c>
      <c r="L914" s="1">
        <v>49</v>
      </c>
      <c r="M914" s="6">
        <v>0.16326530612244897</v>
      </c>
      <c r="N914" s="1">
        <v>6</v>
      </c>
      <c r="O914" s="1">
        <v>48</v>
      </c>
      <c r="P914" s="6">
        <v>0.125</v>
      </c>
      <c r="Q914" s="1">
        <v>4</v>
      </c>
      <c r="R914" s="1">
        <v>48</v>
      </c>
      <c r="S914" s="6">
        <v>8.3333333333333329E-2</v>
      </c>
      <c r="T914" s="1">
        <v>13</v>
      </c>
      <c r="U914" s="1">
        <v>59</v>
      </c>
      <c r="V914" s="6">
        <v>0.22033898305084745</v>
      </c>
      <c r="W914" s="1">
        <v>19</v>
      </c>
      <c r="X914" s="1">
        <v>60</v>
      </c>
      <c r="Y914" s="6">
        <v>0.31666666666666665</v>
      </c>
      <c r="Z914" s="1">
        <v>8</v>
      </c>
      <c r="AA914" s="1">
        <v>59</v>
      </c>
      <c r="AB914" s="6">
        <v>0.13559322033898305</v>
      </c>
      <c r="AC914" s="1">
        <v>16</v>
      </c>
      <c r="AD914" s="1">
        <v>54</v>
      </c>
      <c r="AE914" s="6">
        <v>0.29629629629629628</v>
      </c>
      <c r="AF914" s="1">
        <v>10</v>
      </c>
      <c r="AG914" s="1">
        <v>57</v>
      </c>
      <c r="AH914" s="6">
        <v>0.17543859649122806</v>
      </c>
      <c r="AI914" s="1">
        <v>7</v>
      </c>
      <c r="AJ914" s="1">
        <v>54</v>
      </c>
      <c r="AK914" s="6">
        <v>0.12962962962962962</v>
      </c>
      <c r="BD914" s="1">
        <v>50</v>
      </c>
      <c r="BE914" s="1">
        <v>202</v>
      </c>
      <c r="BF914" s="6">
        <v>0.24752475247524752</v>
      </c>
      <c r="BG914" s="1">
        <v>41</v>
      </c>
      <c r="BH914" s="1">
        <v>206</v>
      </c>
      <c r="BI914" s="6">
        <v>0.19902912621359223</v>
      </c>
      <c r="BJ914" s="1">
        <v>25</v>
      </c>
      <c r="BK914" s="1">
        <v>201</v>
      </c>
      <c r="BL914" s="6">
        <v>0.12437810945273632</v>
      </c>
    </row>
    <row r="915" spans="1:64" hidden="1" x14ac:dyDescent="0.2">
      <c r="A915" s="2" t="s">
        <v>297</v>
      </c>
      <c r="B915" s="2" t="s">
        <v>298</v>
      </c>
      <c r="C915" s="2" t="s">
        <v>2482</v>
      </c>
      <c r="D915" s="2" t="s">
        <v>2483</v>
      </c>
      <c r="E915" s="2" t="str">
        <f t="shared" si="42"/>
        <v>zzzz</v>
      </c>
      <c r="F915" s="2">
        <f>IFERROR(VLOOKUP(C915,'[1]2017'!$C$2:$N$1876,11,FALSE),"")</f>
        <v>137</v>
      </c>
      <c r="G915" s="2">
        <f>IFERROR(VLOOKUP(C915,'[1]2017'!$C$2:$N$1876,12,FALSE),"")</f>
        <v>484</v>
      </c>
      <c r="H915" s="2">
        <f t="shared" si="43"/>
        <v>0.28305785123966942</v>
      </c>
      <c r="I915" s="6">
        <v>0.69354838709677424</v>
      </c>
      <c r="J915" s="12">
        <f t="shared" si="44"/>
        <v>274</v>
      </c>
      <c r="K915" s="1">
        <v>43</v>
      </c>
      <c r="L915" s="1">
        <v>62</v>
      </c>
      <c r="M915" s="6">
        <v>0.69354838709677424</v>
      </c>
      <c r="N915" s="1">
        <v>36</v>
      </c>
      <c r="O915" s="1">
        <v>62</v>
      </c>
      <c r="P915" s="6">
        <v>0.58064516129032262</v>
      </c>
      <c r="Q915" s="1">
        <v>33</v>
      </c>
      <c r="R915" s="1">
        <v>61</v>
      </c>
      <c r="S915" s="6">
        <v>0.54098360655737709</v>
      </c>
      <c r="T915" s="1">
        <v>20</v>
      </c>
      <c r="U915" s="1">
        <v>39</v>
      </c>
      <c r="V915" s="6">
        <v>0.51282051282051277</v>
      </c>
      <c r="W915" s="1">
        <v>13</v>
      </c>
      <c r="X915" s="1">
        <v>39</v>
      </c>
      <c r="Y915" s="6">
        <v>0.33333333333333331</v>
      </c>
      <c r="Z915" s="1">
        <v>12</v>
      </c>
      <c r="AA915" s="1">
        <v>39</v>
      </c>
      <c r="AB915" s="6">
        <v>0.30769230769230771</v>
      </c>
      <c r="AC915" s="1">
        <v>16</v>
      </c>
      <c r="AD915" s="1">
        <v>29</v>
      </c>
      <c r="AE915" s="6">
        <v>0.55172413793103448</v>
      </c>
      <c r="AF915" s="1">
        <v>9</v>
      </c>
      <c r="AG915" s="1">
        <v>29</v>
      </c>
      <c r="AH915" s="6">
        <v>0.31034482758620691</v>
      </c>
      <c r="AI915" s="1">
        <v>9</v>
      </c>
      <c r="AJ915" s="1">
        <v>29</v>
      </c>
      <c r="AK915" s="6">
        <v>0.31034482758620691</v>
      </c>
      <c r="BD915" s="1">
        <v>130</v>
      </c>
      <c r="BE915" s="1">
        <v>192</v>
      </c>
      <c r="BF915" s="6">
        <v>0.67708333333333337</v>
      </c>
      <c r="BG915" s="1">
        <v>102</v>
      </c>
      <c r="BH915" s="1">
        <v>192</v>
      </c>
      <c r="BI915" s="6">
        <v>0.53125</v>
      </c>
      <c r="BJ915" s="1">
        <v>97</v>
      </c>
      <c r="BK915" s="1">
        <v>191</v>
      </c>
      <c r="BL915" s="6">
        <v>0.50785340314136129</v>
      </c>
    </row>
    <row r="916" spans="1:64" hidden="1" x14ac:dyDescent="0.2">
      <c r="A916" s="2" t="s">
        <v>297</v>
      </c>
      <c r="B916" s="2" t="s">
        <v>298</v>
      </c>
      <c r="C916" s="2" t="s">
        <v>2484</v>
      </c>
      <c r="D916" s="2" t="s">
        <v>2485</v>
      </c>
      <c r="E916" s="2" t="str">
        <f t="shared" si="42"/>
        <v>zzzz</v>
      </c>
      <c r="F916" s="2">
        <f>IFERROR(VLOOKUP(C916,'[1]2017'!$C$2:$N$1876,11,FALSE),"")</f>
        <v>322</v>
      </c>
      <c r="G916" s="2">
        <f>IFERROR(VLOOKUP(C916,'[1]2017'!$C$2:$N$1876,12,FALSE),"")</f>
        <v>450</v>
      </c>
      <c r="H916" s="2">
        <f t="shared" si="43"/>
        <v>0.7155555555555555</v>
      </c>
      <c r="I916" s="6">
        <v>0.14814814814814814</v>
      </c>
      <c r="J916" s="12">
        <f t="shared" si="44"/>
        <v>1176</v>
      </c>
      <c r="K916" s="1">
        <v>13</v>
      </c>
      <c r="L916" s="1">
        <v>51</v>
      </c>
      <c r="M916" s="6">
        <v>0.25490196078431371</v>
      </c>
      <c r="N916" s="1">
        <v>10</v>
      </c>
      <c r="O916" s="1">
        <v>53</v>
      </c>
      <c r="P916" s="6">
        <v>0.18867924528301888</v>
      </c>
      <c r="Q916" s="1">
        <v>6</v>
      </c>
      <c r="R916" s="1">
        <v>51</v>
      </c>
      <c r="S916" s="6">
        <v>0.11764705882352941</v>
      </c>
      <c r="T916" s="1">
        <v>16</v>
      </c>
      <c r="U916" s="1">
        <v>57</v>
      </c>
      <c r="V916" s="6">
        <v>0.2807017543859649</v>
      </c>
      <c r="W916" s="1">
        <v>19</v>
      </c>
      <c r="X916" s="1">
        <v>60</v>
      </c>
      <c r="Y916" s="6">
        <v>0.31666666666666665</v>
      </c>
      <c r="Z916" s="1">
        <v>11</v>
      </c>
      <c r="AA916" s="1">
        <v>57</v>
      </c>
      <c r="AB916" s="6">
        <v>0.19298245614035087</v>
      </c>
      <c r="AC916" s="1">
        <v>19</v>
      </c>
      <c r="AD916" s="1">
        <v>37</v>
      </c>
      <c r="AE916" s="6">
        <v>0.51351351351351349</v>
      </c>
      <c r="AF916" s="1">
        <v>17</v>
      </c>
      <c r="AG916" s="1">
        <v>37</v>
      </c>
      <c r="AH916" s="6">
        <v>0.45945945945945948</v>
      </c>
      <c r="AI916" s="1">
        <v>13</v>
      </c>
      <c r="AJ916" s="1">
        <v>37</v>
      </c>
      <c r="AK916" s="6">
        <v>0.35135135135135137</v>
      </c>
      <c r="BD916" s="1">
        <v>66</v>
      </c>
      <c r="BE916" s="1">
        <v>202</v>
      </c>
      <c r="BF916" s="6">
        <v>0.32673267326732675</v>
      </c>
      <c r="BG916" s="1">
        <v>55</v>
      </c>
      <c r="BH916" s="1">
        <v>209</v>
      </c>
      <c r="BI916" s="6">
        <v>0.26315789473684209</v>
      </c>
      <c r="BJ916" s="1">
        <v>38</v>
      </c>
      <c r="BK916" s="1">
        <v>199</v>
      </c>
      <c r="BL916" s="6">
        <v>0.19095477386934673</v>
      </c>
    </row>
    <row r="917" spans="1:64" hidden="1" x14ac:dyDescent="0.2">
      <c r="A917" s="2" t="s">
        <v>297</v>
      </c>
      <c r="B917" s="2" t="s">
        <v>298</v>
      </c>
      <c r="C917" s="2" t="s">
        <v>2486</v>
      </c>
      <c r="D917" s="2" t="s">
        <v>2487</v>
      </c>
      <c r="E917" s="2" t="str">
        <f t="shared" si="42"/>
        <v>zzzz</v>
      </c>
      <c r="F917" s="2">
        <f>IFERROR(VLOOKUP(C917,'[1]2017'!$C$2:$N$1876,11,FALSE),"")</f>
        <v>199</v>
      </c>
      <c r="G917" s="2">
        <f>IFERROR(VLOOKUP(C917,'[1]2017'!$C$2:$N$1876,12,FALSE),"")</f>
        <v>251</v>
      </c>
      <c r="H917" s="2">
        <f t="shared" si="43"/>
        <v>0.79282868525896411</v>
      </c>
      <c r="I917" s="6">
        <v>0.37142857142857144</v>
      </c>
      <c r="J917" s="12">
        <f t="shared" si="44"/>
        <v>948</v>
      </c>
      <c r="K917" s="1">
        <v>14</v>
      </c>
      <c r="L917" s="1">
        <v>31</v>
      </c>
      <c r="M917" s="6">
        <v>0.45161290322580644</v>
      </c>
      <c r="N917" s="1">
        <v>10</v>
      </c>
      <c r="O917" s="1">
        <v>31</v>
      </c>
      <c r="P917" s="6">
        <v>0.32258064516129031</v>
      </c>
      <c r="Q917" s="1">
        <v>7</v>
      </c>
      <c r="R917" s="1">
        <v>31</v>
      </c>
      <c r="S917" s="6">
        <v>0.22580645161290322</v>
      </c>
      <c r="T917" s="1">
        <v>13</v>
      </c>
      <c r="U917" s="1">
        <v>34</v>
      </c>
      <c r="V917" s="6">
        <v>0.38235294117647056</v>
      </c>
      <c r="W917" s="1">
        <v>17</v>
      </c>
      <c r="X917" s="1">
        <v>33</v>
      </c>
      <c r="Y917" s="6">
        <v>0.51515151515151514</v>
      </c>
      <c r="Z917" s="1">
        <v>11</v>
      </c>
      <c r="AA917" s="1">
        <v>33</v>
      </c>
      <c r="AB917" s="6">
        <v>0.33333333333333331</v>
      </c>
      <c r="AC917" s="1">
        <v>15</v>
      </c>
      <c r="AD917" s="1">
        <v>23</v>
      </c>
      <c r="AE917" s="6">
        <v>0.65217391304347827</v>
      </c>
      <c r="AF917" s="1">
        <v>13</v>
      </c>
      <c r="AG917" s="1">
        <v>23</v>
      </c>
      <c r="AH917" s="6">
        <v>0.56521739130434778</v>
      </c>
      <c r="AI917" s="1">
        <v>13</v>
      </c>
      <c r="AJ917" s="1">
        <v>23</v>
      </c>
      <c r="AK917" s="6">
        <v>0.56521739130434778</v>
      </c>
      <c r="BD917" s="1">
        <v>57</v>
      </c>
      <c r="BE917" s="1">
        <v>123</v>
      </c>
      <c r="BF917" s="6">
        <v>0.46341463414634149</v>
      </c>
      <c r="BG917" s="1">
        <v>57</v>
      </c>
      <c r="BH917" s="1">
        <v>122</v>
      </c>
      <c r="BI917" s="6">
        <v>0.46721311475409838</v>
      </c>
      <c r="BJ917" s="1">
        <v>44</v>
      </c>
      <c r="BK917" s="1">
        <v>122</v>
      </c>
      <c r="BL917" s="6">
        <v>0.36065573770491804</v>
      </c>
    </row>
    <row r="918" spans="1:64" hidden="1" x14ac:dyDescent="0.2">
      <c r="A918" s="2" t="s">
        <v>297</v>
      </c>
      <c r="B918" s="2" t="s">
        <v>298</v>
      </c>
      <c r="C918" s="2" t="s">
        <v>2488</v>
      </c>
      <c r="D918" s="2" t="s">
        <v>2489</v>
      </c>
      <c r="E918" s="2" t="str">
        <f t="shared" si="42"/>
        <v>zzzz</v>
      </c>
      <c r="F918" s="2">
        <f>IFERROR(VLOOKUP(C918,'[1]2017'!$C$2:$N$1876,11,FALSE),"")</f>
        <v>439</v>
      </c>
      <c r="G918" s="2">
        <f>IFERROR(VLOOKUP(C918,'[1]2017'!$C$2:$N$1876,12,FALSE),"")</f>
        <v>573</v>
      </c>
      <c r="H918" s="2">
        <f t="shared" si="43"/>
        <v>0.7661431064572426</v>
      </c>
      <c r="I918" s="6">
        <v>0.16455696202531644</v>
      </c>
      <c r="J918" s="12">
        <f t="shared" si="44"/>
        <v>1163</v>
      </c>
      <c r="K918" s="1">
        <v>23</v>
      </c>
      <c r="L918" s="1">
        <v>78</v>
      </c>
      <c r="M918" s="6">
        <v>0.29487179487179488</v>
      </c>
      <c r="N918" s="1">
        <v>21</v>
      </c>
      <c r="O918" s="1">
        <v>80</v>
      </c>
      <c r="P918" s="6">
        <v>0.26250000000000001</v>
      </c>
      <c r="Q918" s="1">
        <v>17</v>
      </c>
      <c r="R918" s="1">
        <v>78</v>
      </c>
      <c r="S918" s="6">
        <v>0.21794871794871795</v>
      </c>
      <c r="T918" s="1">
        <v>19</v>
      </c>
      <c r="U918" s="1">
        <v>74</v>
      </c>
      <c r="V918" s="6">
        <v>0.25675675675675674</v>
      </c>
      <c r="W918" s="1">
        <v>10</v>
      </c>
      <c r="X918" s="1">
        <v>74</v>
      </c>
      <c r="Y918" s="6">
        <v>0.13513513513513514</v>
      </c>
      <c r="Z918" s="1">
        <v>7</v>
      </c>
      <c r="AA918" s="1">
        <v>74</v>
      </c>
      <c r="AB918" s="6">
        <v>9.45945945945946E-2</v>
      </c>
      <c r="AC918" s="1">
        <v>12</v>
      </c>
      <c r="AD918" s="1">
        <v>60</v>
      </c>
      <c r="AE918" s="6">
        <v>0.2</v>
      </c>
      <c r="AF918" s="1">
        <v>13</v>
      </c>
      <c r="AG918" s="1">
        <v>61</v>
      </c>
      <c r="AH918" s="6">
        <v>0.21311475409836064</v>
      </c>
      <c r="AI918" s="1">
        <v>8</v>
      </c>
      <c r="AJ918" s="1">
        <v>60</v>
      </c>
      <c r="AK918" s="6">
        <v>0.13333333333333333</v>
      </c>
      <c r="BD918" s="1">
        <v>75</v>
      </c>
      <c r="BE918" s="1">
        <v>291</v>
      </c>
      <c r="BF918" s="6">
        <v>0.25773195876288657</v>
      </c>
      <c r="BG918" s="1">
        <v>70</v>
      </c>
      <c r="BH918" s="1">
        <v>302</v>
      </c>
      <c r="BI918" s="6">
        <v>0.23178807947019867</v>
      </c>
      <c r="BJ918" s="1">
        <v>45</v>
      </c>
      <c r="BK918" s="1">
        <v>291</v>
      </c>
      <c r="BL918" s="6">
        <v>0.15463917525773196</v>
      </c>
    </row>
    <row r="919" spans="1:64" hidden="1" x14ac:dyDescent="0.2">
      <c r="A919" s="2" t="s">
        <v>297</v>
      </c>
      <c r="B919" s="2" t="s">
        <v>298</v>
      </c>
      <c r="C919" s="2" t="s">
        <v>2490</v>
      </c>
      <c r="D919" s="2" t="s">
        <v>2491</v>
      </c>
      <c r="E919" s="2" t="str">
        <f t="shared" si="42"/>
        <v>zzzz</v>
      </c>
      <c r="F919" s="2">
        <f>IFERROR(VLOOKUP(C919,'[1]2017'!$C$2:$N$1876,11,FALSE),"")</f>
        <v>145</v>
      </c>
      <c r="G919" s="2">
        <f>IFERROR(VLOOKUP(C919,'[1]2017'!$C$2:$N$1876,12,FALSE),"")</f>
        <v>205</v>
      </c>
      <c r="H919" s="2">
        <f t="shared" si="43"/>
        <v>0.70731707317073167</v>
      </c>
      <c r="I919" s="6">
        <v>4.9180327868852458E-2</v>
      </c>
      <c r="J919" s="12">
        <f t="shared" si="44"/>
        <v>1208</v>
      </c>
      <c r="K919" s="1">
        <v>7</v>
      </c>
      <c r="L919" s="1">
        <v>46</v>
      </c>
      <c r="M919" s="6">
        <v>0.15217391304347827</v>
      </c>
      <c r="N919" s="1">
        <v>6</v>
      </c>
      <c r="O919" s="1">
        <v>46</v>
      </c>
      <c r="P919" s="6">
        <v>0.13043478260869565</v>
      </c>
      <c r="Q919" s="1">
        <v>4</v>
      </c>
      <c r="R919" s="1">
        <v>46</v>
      </c>
      <c r="S919" s="6">
        <v>8.6956521739130432E-2</v>
      </c>
      <c r="T919" s="1">
        <v>9</v>
      </c>
      <c r="U919" s="1">
        <v>38</v>
      </c>
      <c r="V919" s="6">
        <v>0.23684210526315788</v>
      </c>
      <c r="W919" s="1">
        <v>6</v>
      </c>
      <c r="X919" s="1">
        <v>40</v>
      </c>
      <c r="Y919" s="6">
        <v>0.15</v>
      </c>
      <c r="Z919" s="1">
        <v>2</v>
      </c>
      <c r="AA919" s="1">
        <v>38</v>
      </c>
      <c r="AB919" s="6">
        <v>5.2631578947368418E-2</v>
      </c>
      <c r="AC919" s="1">
        <v>6</v>
      </c>
      <c r="AD919" s="1">
        <v>38</v>
      </c>
      <c r="AE919" s="6">
        <v>0.15789473684210525</v>
      </c>
      <c r="AF919" s="1">
        <v>5</v>
      </c>
      <c r="AG919" s="1">
        <v>37</v>
      </c>
      <c r="AH919" s="6">
        <v>0.13513513513513514</v>
      </c>
      <c r="AI919" s="1">
        <v>4</v>
      </c>
      <c r="AJ919" s="1">
        <v>37</v>
      </c>
      <c r="AK919" s="6">
        <v>0.10810810810810811</v>
      </c>
      <c r="BD919" s="1">
        <v>39</v>
      </c>
      <c r="BE919" s="1">
        <v>184</v>
      </c>
      <c r="BF919" s="6">
        <v>0.21195652173913043</v>
      </c>
      <c r="BG919" s="1">
        <v>20</v>
      </c>
      <c r="BH919" s="1">
        <v>188</v>
      </c>
      <c r="BI919" s="6">
        <v>0.10638297872340426</v>
      </c>
      <c r="BJ919" s="1">
        <v>13</v>
      </c>
      <c r="BK919" s="1">
        <v>182</v>
      </c>
      <c r="BL919" s="6">
        <v>7.1428571428571425E-2</v>
      </c>
    </row>
    <row r="920" spans="1:64" hidden="1" x14ac:dyDescent="0.2">
      <c r="A920" s="2" t="s">
        <v>297</v>
      </c>
      <c r="B920" s="2" t="s">
        <v>298</v>
      </c>
      <c r="C920" s="2" t="s">
        <v>2492</v>
      </c>
      <c r="D920" s="2" t="s">
        <v>2493</v>
      </c>
      <c r="E920" s="2" t="str">
        <f t="shared" si="42"/>
        <v>zzzz</v>
      </c>
      <c r="F920" s="2">
        <f>IFERROR(VLOOKUP(C920,'[1]2017'!$C$2:$N$1876,11,FALSE),"")</f>
        <v>362</v>
      </c>
      <c r="G920" s="2">
        <f>IFERROR(VLOOKUP(C920,'[1]2017'!$C$2:$N$1876,12,FALSE),"")</f>
        <v>523</v>
      </c>
      <c r="H920" s="2">
        <f t="shared" si="43"/>
        <v>0.69216061185468447</v>
      </c>
      <c r="I920" s="6">
        <v>0.29310344827586204</v>
      </c>
      <c r="J920" s="12">
        <f t="shared" si="44"/>
        <v>1051</v>
      </c>
      <c r="K920" s="1">
        <v>31</v>
      </c>
      <c r="L920" s="1">
        <v>64</v>
      </c>
      <c r="M920" s="6">
        <v>0.484375</v>
      </c>
      <c r="N920" s="1">
        <v>14</v>
      </c>
      <c r="O920" s="1">
        <v>63</v>
      </c>
      <c r="P920" s="6">
        <v>0.22222222222222221</v>
      </c>
      <c r="Q920" s="1">
        <v>13</v>
      </c>
      <c r="R920" s="1">
        <v>62</v>
      </c>
      <c r="S920" s="6">
        <v>0.20967741935483872</v>
      </c>
      <c r="T920" s="1">
        <v>19</v>
      </c>
      <c r="U920" s="1">
        <v>49</v>
      </c>
      <c r="V920" s="6">
        <v>0.38775510204081631</v>
      </c>
      <c r="W920" s="1">
        <v>8</v>
      </c>
      <c r="X920" s="1">
        <v>49</v>
      </c>
      <c r="Y920" s="6">
        <v>0.16326530612244897</v>
      </c>
      <c r="Z920" s="1">
        <v>6</v>
      </c>
      <c r="AA920" s="1">
        <v>49</v>
      </c>
      <c r="AB920" s="6">
        <v>0.12244897959183673</v>
      </c>
      <c r="AC920" s="1">
        <v>50</v>
      </c>
      <c r="AD920" s="1">
        <v>67</v>
      </c>
      <c r="AE920" s="6">
        <v>0.74626865671641796</v>
      </c>
      <c r="AF920" s="1">
        <v>28</v>
      </c>
      <c r="AG920" s="1">
        <v>67</v>
      </c>
      <c r="AH920" s="6">
        <v>0.41791044776119401</v>
      </c>
      <c r="AI920" s="1">
        <v>28</v>
      </c>
      <c r="AJ920" s="1">
        <v>67</v>
      </c>
      <c r="AK920" s="6">
        <v>0.41791044776119401</v>
      </c>
      <c r="AL920" s="1">
        <v>38</v>
      </c>
      <c r="AM920" s="1">
        <v>83</v>
      </c>
      <c r="AN920" s="6">
        <v>0.45783132530120479</v>
      </c>
      <c r="AO920" s="1">
        <v>7</v>
      </c>
      <c r="AP920" s="1">
        <v>83</v>
      </c>
      <c r="AQ920" s="6">
        <v>8.4337349397590355E-2</v>
      </c>
      <c r="AR920" s="1">
        <v>7</v>
      </c>
      <c r="AS920" s="1">
        <v>83</v>
      </c>
      <c r="AT920" s="6">
        <v>8.4337349397590355E-2</v>
      </c>
      <c r="AU920" s="1">
        <v>14</v>
      </c>
      <c r="AV920" s="1">
        <v>24</v>
      </c>
      <c r="AW920" s="6">
        <v>0.58333333333333337</v>
      </c>
      <c r="AX920" s="1">
        <v>7</v>
      </c>
      <c r="AY920" s="1">
        <v>25</v>
      </c>
      <c r="AZ920" s="6">
        <v>0.28000000000000003</v>
      </c>
      <c r="BA920" s="1">
        <v>7</v>
      </c>
      <c r="BB920" s="1">
        <v>24</v>
      </c>
      <c r="BC920" s="6">
        <v>0.29166666666666669</v>
      </c>
      <c r="BD920" s="1">
        <v>189</v>
      </c>
      <c r="BE920" s="1">
        <v>345</v>
      </c>
      <c r="BF920" s="6">
        <v>0.54782608695652169</v>
      </c>
      <c r="BG920" s="1">
        <v>83</v>
      </c>
      <c r="BH920" s="1">
        <v>345</v>
      </c>
      <c r="BI920" s="6">
        <v>0.24057971014492754</v>
      </c>
      <c r="BJ920" s="1">
        <v>78</v>
      </c>
      <c r="BK920" s="1">
        <v>343</v>
      </c>
      <c r="BL920" s="6">
        <v>0.22740524781341107</v>
      </c>
    </row>
    <row r="921" spans="1:64" hidden="1" x14ac:dyDescent="0.2">
      <c r="A921" s="2" t="s">
        <v>297</v>
      </c>
      <c r="B921" s="2" t="s">
        <v>298</v>
      </c>
      <c r="C921" s="2" t="s">
        <v>2494</v>
      </c>
      <c r="D921" s="2" t="s">
        <v>2495</v>
      </c>
      <c r="E921" s="2" t="str">
        <f t="shared" si="42"/>
        <v>zzzz</v>
      </c>
      <c r="F921" s="2">
        <f>IFERROR(VLOOKUP(C921,'[1]2017'!$C$2:$N$1876,11,FALSE),"")</f>
        <v>214</v>
      </c>
      <c r="G921" s="2">
        <f>IFERROR(VLOOKUP(C921,'[1]2017'!$C$2:$N$1876,12,FALSE),"")</f>
        <v>288</v>
      </c>
      <c r="H921" s="2">
        <f t="shared" si="43"/>
        <v>0.74305555555555558</v>
      </c>
      <c r="I921" s="6">
        <v>0.375</v>
      </c>
      <c r="J921" s="12">
        <f t="shared" si="44"/>
        <v>936</v>
      </c>
      <c r="K921" s="1">
        <v>25</v>
      </c>
      <c r="L921" s="1">
        <v>42</v>
      </c>
      <c r="M921" s="6">
        <v>0.59523809523809523</v>
      </c>
      <c r="N921" s="1">
        <v>24</v>
      </c>
      <c r="O921" s="1">
        <v>42</v>
      </c>
      <c r="P921" s="6">
        <v>0.5714285714285714</v>
      </c>
      <c r="Q921" s="1">
        <v>20</v>
      </c>
      <c r="R921" s="1">
        <v>42</v>
      </c>
      <c r="S921" s="6">
        <v>0.47619047619047616</v>
      </c>
      <c r="T921" s="1">
        <v>19</v>
      </c>
      <c r="U921" s="1">
        <v>41</v>
      </c>
      <c r="V921" s="6">
        <v>0.46341463414634149</v>
      </c>
      <c r="W921" s="1">
        <v>22</v>
      </c>
      <c r="X921" s="1">
        <v>41</v>
      </c>
      <c r="Y921" s="6">
        <v>0.53658536585365857</v>
      </c>
      <c r="Z921" s="1">
        <v>16</v>
      </c>
      <c r="AA921" s="1">
        <v>41</v>
      </c>
      <c r="AB921" s="6">
        <v>0.3902439024390244</v>
      </c>
      <c r="AC921" s="1">
        <v>15</v>
      </c>
      <c r="AD921" s="1">
        <v>23</v>
      </c>
      <c r="AE921" s="6">
        <v>0.65217391304347827</v>
      </c>
      <c r="AF921" s="1">
        <v>13</v>
      </c>
      <c r="AG921" s="1">
        <v>23</v>
      </c>
      <c r="AH921" s="6">
        <v>0.56521739130434778</v>
      </c>
      <c r="AI921" s="1">
        <v>11</v>
      </c>
      <c r="AJ921" s="1">
        <v>23</v>
      </c>
      <c r="AK921" s="6">
        <v>0.47826086956521741</v>
      </c>
      <c r="BD921" s="1">
        <v>82</v>
      </c>
      <c r="BE921" s="1">
        <v>138</v>
      </c>
      <c r="BF921" s="6">
        <v>0.59420289855072461</v>
      </c>
      <c r="BG921" s="1">
        <v>71</v>
      </c>
      <c r="BH921" s="1">
        <v>139</v>
      </c>
      <c r="BI921" s="6">
        <v>0.51079136690647486</v>
      </c>
      <c r="BJ921" s="1">
        <v>59</v>
      </c>
      <c r="BK921" s="1">
        <v>138</v>
      </c>
      <c r="BL921" s="6">
        <v>0.42753623188405798</v>
      </c>
    </row>
    <row r="922" spans="1:64" hidden="1" x14ac:dyDescent="0.2">
      <c r="A922" s="2" t="s">
        <v>297</v>
      </c>
      <c r="B922" s="2" t="s">
        <v>298</v>
      </c>
      <c r="C922" s="2" t="s">
        <v>2496</v>
      </c>
      <c r="D922" s="2" t="s">
        <v>2497</v>
      </c>
      <c r="E922" s="2" t="str">
        <f t="shared" si="42"/>
        <v>zzzz</v>
      </c>
      <c r="F922" s="2">
        <f>IFERROR(VLOOKUP(C922,'[1]2017'!$C$2:$N$1876,11,FALSE),"")</f>
        <v>137</v>
      </c>
      <c r="G922" s="2">
        <f>IFERROR(VLOOKUP(C922,'[1]2017'!$C$2:$N$1876,12,FALSE),"")</f>
        <v>382</v>
      </c>
      <c r="H922" s="2">
        <f t="shared" si="43"/>
        <v>0.3586387434554974</v>
      </c>
      <c r="I922" s="6">
        <v>0.89130434782608692</v>
      </c>
      <c r="J922" s="12">
        <f t="shared" si="44"/>
        <v>30</v>
      </c>
      <c r="K922" s="1">
        <v>61</v>
      </c>
      <c r="L922" s="1">
        <v>62</v>
      </c>
      <c r="M922" s="6">
        <v>0.9838709677419355</v>
      </c>
      <c r="N922" s="1">
        <v>58</v>
      </c>
      <c r="O922" s="1">
        <v>62</v>
      </c>
      <c r="P922" s="6">
        <v>0.93548387096774188</v>
      </c>
      <c r="Q922" s="1">
        <v>57</v>
      </c>
      <c r="R922" s="1">
        <v>62</v>
      </c>
      <c r="S922" s="6">
        <v>0.91935483870967738</v>
      </c>
      <c r="T922" s="1">
        <v>44</v>
      </c>
      <c r="U922" s="1">
        <v>50</v>
      </c>
      <c r="V922" s="6">
        <v>0.88</v>
      </c>
      <c r="W922" s="1">
        <v>45</v>
      </c>
      <c r="X922" s="1">
        <v>50</v>
      </c>
      <c r="Y922" s="6">
        <v>0.9</v>
      </c>
      <c r="Z922" s="1">
        <v>42</v>
      </c>
      <c r="AA922" s="1">
        <v>50</v>
      </c>
      <c r="AB922" s="6">
        <v>0.84</v>
      </c>
      <c r="AC922" s="1">
        <v>56</v>
      </c>
      <c r="AD922" s="1">
        <v>58</v>
      </c>
      <c r="AE922" s="6">
        <v>0.96551724137931039</v>
      </c>
      <c r="AF922" s="1">
        <v>54</v>
      </c>
      <c r="AG922" s="1">
        <v>59</v>
      </c>
      <c r="AH922" s="6">
        <v>0.9152542372881356</v>
      </c>
      <c r="AI922" s="1">
        <v>52</v>
      </c>
      <c r="AJ922" s="1">
        <v>58</v>
      </c>
      <c r="AK922" s="6">
        <v>0.89655172413793105</v>
      </c>
      <c r="AL922" s="1">
        <v>55</v>
      </c>
      <c r="AM922" s="1">
        <v>56</v>
      </c>
      <c r="AN922" s="6">
        <v>0.9821428571428571</v>
      </c>
      <c r="AO922" s="1">
        <v>52</v>
      </c>
      <c r="AP922" s="1">
        <v>56</v>
      </c>
      <c r="AQ922" s="6">
        <v>0.9285714285714286</v>
      </c>
      <c r="AR922" s="1">
        <v>51</v>
      </c>
      <c r="AS922" s="1">
        <v>56</v>
      </c>
      <c r="AT922" s="6">
        <v>0.9107142857142857</v>
      </c>
      <c r="AU922" s="1">
        <v>53</v>
      </c>
      <c r="AV922" s="1">
        <v>54</v>
      </c>
      <c r="AW922" s="6">
        <v>0.98148148148148151</v>
      </c>
      <c r="AX922" s="1">
        <v>46</v>
      </c>
      <c r="AY922" s="1">
        <v>54</v>
      </c>
      <c r="AZ922" s="6">
        <v>0.85185185185185186</v>
      </c>
      <c r="BA922" s="1">
        <v>46</v>
      </c>
      <c r="BB922" s="1">
        <v>54</v>
      </c>
      <c r="BC922" s="6">
        <v>0.85185185185185186</v>
      </c>
      <c r="BD922" s="1">
        <v>314</v>
      </c>
      <c r="BE922" s="1">
        <v>326</v>
      </c>
      <c r="BF922" s="6">
        <v>0.96319018404907975</v>
      </c>
      <c r="BG922" s="1">
        <v>297</v>
      </c>
      <c r="BH922" s="1">
        <v>327</v>
      </c>
      <c r="BI922" s="6">
        <v>0.90825688073394495</v>
      </c>
      <c r="BJ922" s="1">
        <v>289</v>
      </c>
      <c r="BK922" s="1">
        <v>326</v>
      </c>
      <c r="BL922" s="6">
        <v>0.88650306748466257</v>
      </c>
    </row>
    <row r="923" spans="1:64" hidden="1" x14ac:dyDescent="0.2">
      <c r="A923" s="2" t="s">
        <v>297</v>
      </c>
      <c r="B923" s="2" t="s">
        <v>298</v>
      </c>
      <c r="C923" s="2" t="s">
        <v>2498</v>
      </c>
      <c r="D923" s="2" t="s">
        <v>2499</v>
      </c>
      <c r="E923" s="2" t="str">
        <f t="shared" si="42"/>
        <v>zzzz</v>
      </c>
      <c r="F923" s="2">
        <f>IFERROR(VLOOKUP(C923,'[1]2017'!$C$2:$N$1876,11,FALSE),"")</f>
        <v>575</v>
      </c>
      <c r="G923" s="2">
        <f>IFERROR(VLOOKUP(C923,'[1]2017'!$C$2:$N$1876,12,FALSE),"")</f>
        <v>699</v>
      </c>
      <c r="H923" s="2">
        <f t="shared" si="43"/>
        <v>0.8226037195994278</v>
      </c>
      <c r="I923" s="6">
        <v>0.35869565217391303</v>
      </c>
      <c r="J923" s="12">
        <f t="shared" si="44"/>
        <v>969</v>
      </c>
      <c r="K923" s="1">
        <v>54</v>
      </c>
      <c r="L923" s="1">
        <v>109</v>
      </c>
      <c r="M923" s="6">
        <v>0.49541284403669728</v>
      </c>
      <c r="N923" s="1">
        <v>23</v>
      </c>
      <c r="O923" s="1">
        <v>113</v>
      </c>
      <c r="P923" s="6">
        <v>0.20353982300884957</v>
      </c>
      <c r="Q923" s="1">
        <v>22</v>
      </c>
      <c r="R923" s="1">
        <v>109</v>
      </c>
      <c r="S923" s="6">
        <v>0.20183486238532111</v>
      </c>
      <c r="T923" s="1">
        <v>38</v>
      </c>
      <c r="U923" s="1">
        <v>93</v>
      </c>
      <c r="V923" s="6">
        <v>0.40860215053763443</v>
      </c>
      <c r="W923" s="1">
        <v>63</v>
      </c>
      <c r="X923" s="1">
        <v>94</v>
      </c>
      <c r="Y923" s="6">
        <v>0.67021276595744683</v>
      </c>
      <c r="Z923" s="1">
        <v>36</v>
      </c>
      <c r="AA923" s="1">
        <v>93</v>
      </c>
      <c r="AB923" s="6">
        <v>0.38709677419354838</v>
      </c>
      <c r="AC923" s="1">
        <v>44</v>
      </c>
      <c r="AD923" s="1">
        <v>83</v>
      </c>
      <c r="AE923" s="6">
        <v>0.53012048192771088</v>
      </c>
      <c r="AF923" s="1">
        <v>35</v>
      </c>
      <c r="AG923" s="1">
        <v>87</v>
      </c>
      <c r="AH923" s="6">
        <v>0.40229885057471265</v>
      </c>
      <c r="AI923" s="1">
        <v>28</v>
      </c>
      <c r="AJ923" s="1">
        <v>83</v>
      </c>
      <c r="AK923" s="6">
        <v>0.33734939759036142</v>
      </c>
      <c r="BD923" s="1">
        <v>185</v>
      </c>
      <c r="BE923" s="1">
        <v>377</v>
      </c>
      <c r="BF923" s="6">
        <v>0.49071618037135278</v>
      </c>
      <c r="BG923" s="1">
        <v>159</v>
      </c>
      <c r="BH923" s="1">
        <v>389</v>
      </c>
      <c r="BI923" s="6">
        <v>0.40874035989717222</v>
      </c>
      <c r="BJ923" s="1">
        <v>119</v>
      </c>
      <c r="BK923" s="1">
        <v>377</v>
      </c>
      <c r="BL923" s="6">
        <v>0.3156498673740053</v>
      </c>
    </row>
    <row r="924" spans="1:64" hidden="1" x14ac:dyDescent="0.2">
      <c r="A924" s="2" t="s">
        <v>297</v>
      </c>
      <c r="B924" s="2" t="s">
        <v>298</v>
      </c>
      <c r="C924" s="2" t="s">
        <v>2500</v>
      </c>
      <c r="D924" s="2" t="s">
        <v>2501</v>
      </c>
      <c r="E924" s="2" t="str">
        <f t="shared" si="42"/>
        <v>zzzz</v>
      </c>
      <c r="F924" s="2">
        <f>IFERROR(VLOOKUP(C924,'[1]2017'!$C$2:$N$1876,11,FALSE),"")</f>
        <v>357</v>
      </c>
      <c r="G924" s="2">
        <f>IFERROR(VLOOKUP(C924,'[1]2017'!$C$2:$N$1876,12,FALSE),"")</f>
        <v>435</v>
      </c>
      <c r="H924" s="2">
        <f t="shared" si="43"/>
        <v>0.82068965517241377</v>
      </c>
      <c r="I924" s="6">
        <v>0.40625</v>
      </c>
      <c r="J924" s="12">
        <f t="shared" si="44"/>
        <v>892</v>
      </c>
      <c r="K924" s="1">
        <v>31</v>
      </c>
      <c r="L924" s="1">
        <v>69</v>
      </c>
      <c r="M924" s="6">
        <v>0.44927536231884058</v>
      </c>
      <c r="N924" s="1">
        <v>30</v>
      </c>
      <c r="O924" s="1">
        <v>69</v>
      </c>
      <c r="P924" s="6">
        <v>0.43478260869565216</v>
      </c>
      <c r="Q924" s="1">
        <v>19</v>
      </c>
      <c r="R924" s="1">
        <v>69</v>
      </c>
      <c r="S924" s="6">
        <v>0.27536231884057971</v>
      </c>
      <c r="T924" s="1">
        <v>19</v>
      </c>
      <c r="U924" s="1">
        <v>62</v>
      </c>
      <c r="V924" s="6">
        <v>0.30645161290322581</v>
      </c>
      <c r="W924" s="1">
        <v>24</v>
      </c>
      <c r="X924" s="1">
        <v>64</v>
      </c>
      <c r="Y924" s="6">
        <v>0.375</v>
      </c>
      <c r="Z924" s="1">
        <v>15</v>
      </c>
      <c r="AA924" s="1">
        <v>62</v>
      </c>
      <c r="AB924" s="6">
        <v>0.24193548387096775</v>
      </c>
      <c r="AC924" s="1">
        <v>23</v>
      </c>
      <c r="AD924" s="1">
        <v>54</v>
      </c>
      <c r="AE924" s="6">
        <v>0.42592592592592593</v>
      </c>
      <c r="AF924" s="1">
        <v>14</v>
      </c>
      <c r="AG924" s="1">
        <v>56</v>
      </c>
      <c r="AH924" s="6">
        <v>0.25</v>
      </c>
      <c r="AI924" s="1">
        <v>12</v>
      </c>
      <c r="AJ924" s="1">
        <v>54</v>
      </c>
      <c r="AK924" s="6">
        <v>0.22222222222222221</v>
      </c>
      <c r="BD924" s="1">
        <v>109</v>
      </c>
      <c r="BE924" s="1">
        <v>249</v>
      </c>
      <c r="BF924" s="6">
        <v>0.43775100401606426</v>
      </c>
      <c r="BG924" s="1">
        <v>96</v>
      </c>
      <c r="BH924" s="1">
        <v>254</v>
      </c>
      <c r="BI924" s="6">
        <v>0.37795275590551181</v>
      </c>
      <c r="BJ924" s="1">
        <v>72</v>
      </c>
      <c r="BK924" s="1">
        <v>249</v>
      </c>
      <c r="BL924" s="6">
        <v>0.28915662650602408</v>
      </c>
    </row>
    <row r="925" spans="1:64" hidden="1" x14ac:dyDescent="0.2">
      <c r="A925" s="2" t="s">
        <v>297</v>
      </c>
      <c r="B925" s="2" t="s">
        <v>298</v>
      </c>
      <c r="C925" s="2" t="s">
        <v>2502</v>
      </c>
      <c r="D925" s="2" t="s">
        <v>2503</v>
      </c>
      <c r="E925" s="2" t="str">
        <f t="shared" si="42"/>
        <v>zzzz</v>
      </c>
      <c r="F925" s="2">
        <f>IFERROR(VLOOKUP(C925,'[1]2017'!$C$2:$N$1876,11,FALSE),"")</f>
        <v>240</v>
      </c>
      <c r="G925" s="2">
        <f>IFERROR(VLOOKUP(C925,'[1]2017'!$C$2:$N$1876,12,FALSE),"")</f>
        <v>299</v>
      </c>
      <c r="H925" s="2">
        <f t="shared" si="43"/>
        <v>0.80267558528428096</v>
      </c>
      <c r="I925" s="6">
        <v>0.29729729729729731</v>
      </c>
      <c r="J925" s="12">
        <f t="shared" si="44"/>
        <v>1046</v>
      </c>
      <c r="K925" s="1">
        <v>8</v>
      </c>
      <c r="L925" s="1">
        <v>43</v>
      </c>
      <c r="M925" s="6">
        <v>0.18604651162790697</v>
      </c>
      <c r="N925" s="1">
        <v>6</v>
      </c>
      <c r="O925" s="1">
        <v>43</v>
      </c>
      <c r="P925" s="6">
        <v>0.13953488372093023</v>
      </c>
      <c r="Q925" s="1">
        <v>2</v>
      </c>
      <c r="R925" s="1">
        <v>43</v>
      </c>
      <c r="S925" s="6">
        <v>4.6511627906976744E-2</v>
      </c>
      <c r="T925" s="1">
        <v>19</v>
      </c>
      <c r="U925" s="1">
        <v>40</v>
      </c>
      <c r="V925" s="6">
        <v>0.47499999999999998</v>
      </c>
      <c r="W925" s="1">
        <v>20</v>
      </c>
      <c r="X925" s="1">
        <v>42</v>
      </c>
      <c r="Y925" s="6">
        <v>0.47619047619047616</v>
      </c>
      <c r="Z925" s="1">
        <v>16</v>
      </c>
      <c r="AA925" s="1">
        <v>40</v>
      </c>
      <c r="AB925" s="6">
        <v>0.4</v>
      </c>
      <c r="AC925" s="1">
        <v>9</v>
      </c>
      <c r="AD925" s="1">
        <v>30</v>
      </c>
      <c r="AE925" s="6">
        <v>0.3</v>
      </c>
      <c r="AF925" s="1">
        <v>16</v>
      </c>
      <c r="AG925" s="1">
        <v>30</v>
      </c>
      <c r="AH925" s="6">
        <v>0.53333333333333333</v>
      </c>
      <c r="AI925" s="1">
        <v>6</v>
      </c>
      <c r="AJ925" s="1">
        <v>30</v>
      </c>
      <c r="AK925" s="6">
        <v>0.2</v>
      </c>
      <c r="BD925" s="1">
        <v>61</v>
      </c>
      <c r="BE925" s="1">
        <v>150</v>
      </c>
      <c r="BF925" s="6">
        <v>0.40666666666666668</v>
      </c>
      <c r="BG925" s="1">
        <v>55</v>
      </c>
      <c r="BH925" s="1">
        <v>153</v>
      </c>
      <c r="BI925" s="6">
        <v>0.35947712418300654</v>
      </c>
      <c r="BJ925" s="1">
        <v>35</v>
      </c>
      <c r="BK925" s="1">
        <v>150</v>
      </c>
      <c r="BL925" s="6">
        <v>0.23333333333333334</v>
      </c>
    </row>
    <row r="926" spans="1:64" hidden="1" x14ac:dyDescent="0.2">
      <c r="A926" s="2" t="s">
        <v>297</v>
      </c>
      <c r="B926" s="2" t="s">
        <v>298</v>
      </c>
      <c r="C926" s="2" t="s">
        <v>2504</v>
      </c>
      <c r="D926" s="2" t="s">
        <v>2505</v>
      </c>
      <c r="E926" s="2" t="str">
        <f t="shared" si="42"/>
        <v>zzzz</v>
      </c>
      <c r="F926" s="2">
        <f>IFERROR(VLOOKUP(C926,'[1]2017'!$C$2:$N$1876,11,FALSE),"")</f>
        <v>266</v>
      </c>
      <c r="G926" s="2">
        <f>IFERROR(VLOOKUP(C926,'[1]2017'!$C$2:$N$1876,12,FALSE),"")</f>
        <v>337</v>
      </c>
      <c r="H926" s="2">
        <f t="shared" si="43"/>
        <v>0.78931750741839768</v>
      </c>
      <c r="I926" s="6">
        <v>0.4</v>
      </c>
      <c r="J926" s="12">
        <f t="shared" si="44"/>
        <v>900</v>
      </c>
      <c r="K926" s="1">
        <v>14</v>
      </c>
      <c r="L926" s="1">
        <v>34</v>
      </c>
      <c r="M926" s="6">
        <v>0.41176470588235292</v>
      </c>
      <c r="N926" s="1">
        <v>18</v>
      </c>
      <c r="O926" s="1">
        <v>34</v>
      </c>
      <c r="P926" s="6">
        <v>0.52941176470588236</v>
      </c>
      <c r="Q926" s="1">
        <v>11</v>
      </c>
      <c r="R926" s="1">
        <v>34</v>
      </c>
      <c r="S926" s="6">
        <v>0.3235294117647059</v>
      </c>
      <c r="T926" s="1">
        <v>13</v>
      </c>
      <c r="U926" s="1">
        <v>29</v>
      </c>
      <c r="V926" s="6">
        <v>0.44827586206896552</v>
      </c>
      <c r="W926" s="1">
        <v>14</v>
      </c>
      <c r="X926" s="1">
        <v>29</v>
      </c>
      <c r="Y926" s="6">
        <v>0.48275862068965519</v>
      </c>
      <c r="Z926" s="1">
        <v>11</v>
      </c>
      <c r="AA926" s="1">
        <v>29</v>
      </c>
      <c r="AB926" s="6">
        <v>0.37931034482758619</v>
      </c>
      <c r="AC926" s="1">
        <v>13</v>
      </c>
      <c r="AD926" s="1">
        <v>23</v>
      </c>
      <c r="AE926" s="6">
        <v>0.56521739130434778</v>
      </c>
      <c r="AF926" s="1">
        <v>16</v>
      </c>
      <c r="AG926" s="1">
        <v>23</v>
      </c>
      <c r="AH926" s="6">
        <v>0.69565217391304346</v>
      </c>
      <c r="AI926" s="1">
        <v>12</v>
      </c>
      <c r="AJ926" s="1">
        <v>23</v>
      </c>
      <c r="AK926" s="6">
        <v>0.52173913043478259</v>
      </c>
      <c r="AL926" s="1">
        <v>22</v>
      </c>
      <c r="AM926" s="1">
        <v>26</v>
      </c>
      <c r="AN926" s="6">
        <v>0.84615384615384615</v>
      </c>
      <c r="AO926" s="1">
        <v>14</v>
      </c>
      <c r="AP926" s="1">
        <v>26</v>
      </c>
      <c r="AQ926" s="6">
        <v>0.53846153846153844</v>
      </c>
      <c r="AR926" s="1">
        <v>14</v>
      </c>
      <c r="AS926" s="1">
        <v>26</v>
      </c>
      <c r="AT926" s="6">
        <v>0.53846153846153844</v>
      </c>
      <c r="AU926" s="1">
        <v>15</v>
      </c>
      <c r="AV926" s="1">
        <v>20</v>
      </c>
      <c r="AW926" s="6">
        <v>0.75</v>
      </c>
      <c r="AX926" s="1">
        <v>15</v>
      </c>
      <c r="AY926" s="1">
        <v>20</v>
      </c>
      <c r="AZ926" s="6">
        <v>0.75</v>
      </c>
      <c r="BA926" s="1">
        <v>14</v>
      </c>
      <c r="BB926" s="1">
        <v>20</v>
      </c>
      <c r="BC926" s="6">
        <v>0.7</v>
      </c>
      <c r="BD926" s="1">
        <v>90</v>
      </c>
      <c r="BE926" s="1">
        <v>157</v>
      </c>
      <c r="BF926" s="6">
        <v>0.57324840764331209</v>
      </c>
      <c r="BG926" s="1">
        <v>89</v>
      </c>
      <c r="BH926" s="1">
        <v>157</v>
      </c>
      <c r="BI926" s="6">
        <v>0.56687898089171973</v>
      </c>
      <c r="BJ926" s="1">
        <v>72</v>
      </c>
      <c r="BK926" s="1">
        <v>157</v>
      </c>
      <c r="BL926" s="6">
        <v>0.45859872611464969</v>
      </c>
    </row>
    <row r="927" spans="1:64" hidden="1" x14ac:dyDescent="0.2">
      <c r="A927" s="2" t="s">
        <v>297</v>
      </c>
      <c r="B927" s="2" t="s">
        <v>298</v>
      </c>
      <c r="C927" s="2" t="s">
        <v>2506</v>
      </c>
      <c r="D927" s="2" t="s">
        <v>2507</v>
      </c>
      <c r="E927" s="2" t="str">
        <f t="shared" si="42"/>
        <v>zzzz</v>
      </c>
      <c r="F927" s="2">
        <f>IFERROR(VLOOKUP(C927,'[1]2017'!$C$2:$N$1876,11,FALSE),"")</f>
        <v>268</v>
      </c>
      <c r="G927" s="2">
        <f>IFERROR(VLOOKUP(C927,'[1]2017'!$C$2:$N$1876,12,FALSE),"")</f>
        <v>325</v>
      </c>
      <c r="H927" s="2">
        <f t="shared" si="43"/>
        <v>0.82461538461538464</v>
      </c>
      <c r="I927" s="6">
        <v>0.12195121951219512</v>
      </c>
      <c r="J927" s="12">
        <f t="shared" si="44"/>
        <v>1186</v>
      </c>
      <c r="K927" s="1">
        <v>15</v>
      </c>
      <c r="L927" s="1">
        <v>49</v>
      </c>
      <c r="M927" s="6">
        <v>0.30612244897959184</v>
      </c>
      <c r="N927" s="1">
        <v>19</v>
      </c>
      <c r="O927" s="1">
        <v>51</v>
      </c>
      <c r="P927" s="6">
        <v>0.37254901960784315</v>
      </c>
      <c r="Q927" s="1">
        <v>10</v>
      </c>
      <c r="R927" s="1">
        <v>49</v>
      </c>
      <c r="S927" s="6">
        <v>0.20408163265306123</v>
      </c>
      <c r="T927" s="1">
        <v>5</v>
      </c>
      <c r="U927" s="1">
        <v>38</v>
      </c>
      <c r="V927" s="6">
        <v>0.13157894736842105</v>
      </c>
      <c r="W927" s="1">
        <v>16</v>
      </c>
      <c r="X927" s="1">
        <v>41</v>
      </c>
      <c r="Y927" s="6">
        <v>0.3902439024390244</v>
      </c>
      <c r="Z927" s="1">
        <v>5</v>
      </c>
      <c r="AA927" s="1">
        <v>38</v>
      </c>
      <c r="AB927" s="6">
        <v>0.13157894736842105</v>
      </c>
      <c r="AC927" s="1">
        <v>17</v>
      </c>
      <c r="AD927" s="1">
        <v>36</v>
      </c>
      <c r="AE927" s="6">
        <v>0.47222222222222221</v>
      </c>
      <c r="AF927" s="1">
        <v>16</v>
      </c>
      <c r="AG927" s="1">
        <v>35</v>
      </c>
      <c r="AH927" s="6">
        <v>0.45714285714285713</v>
      </c>
      <c r="AI927" s="1">
        <v>12</v>
      </c>
      <c r="AJ927" s="1">
        <v>34</v>
      </c>
      <c r="AK927" s="6">
        <v>0.35294117647058826</v>
      </c>
      <c r="BD927" s="1">
        <v>49</v>
      </c>
      <c r="BE927" s="1">
        <v>164</v>
      </c>
      <c r="BF927" s="6">
        <v>0.29878048780487804</v>
      </c>
      <c r="BG927" s="1">
        <v>60</v>
      </c>
      <c r="BH927" s="1">
        <v>175</v>
      </c>
      <c r="BI927" s="6">
        <v>0.34285714285714286</v>
      </c>
      <c r="BJ927" s="1">
        <v>32</v>
      </c>
      <c r="BK927" s="1">
        <v>162</v>
      </c>
      <c r="BL927" s="6">
        <v>0.19753086419753085</v>
      </c>
    </row>
    <row r="928" spans="1:64" hidden="1" x14ac:dyDescent="0.2">
      <c r="A928" s="2" t="s">
        <v>297</v>
      </c>
      <c r="B928" s="2" t="s">
        <v>298</v>
      </c>
      <c r="C928" s="2" t="s">
        <v>2508</v>
      </c>
      <c r="D928" s="2" t="s">
        <v>2509</v>
      </c>
      <c r="E928" s="2" t="str">
        <f t="shared" si="42"/>
        <v>zzzz</v>
      </c>
      <c r="F928" s="2">
        <f>IFERROR(VLOOKUP(C928,'[1]2017'!$C$2:$N$1876,11,FALSE),"")</f>
        <v>284</v>
      </c>
      <c r="G928" s="2">
        <f>IFERROR(VLOOKUP(C928,'[1]2017'!$C$2:$N$1876,12,FALSE),"")</f>
        <v>376</v>
      </c>
      <c r="H928" s="2">
        <f t="shared" si="43"/>
        <v>0.75531914893617025</v>
      </c>
      <c r="I928" s="6">
        <v>0.34848484848484851</v>
      </c>
      <c r="J928" s="12">
        <f t="shared" si="44"/>
        <v>983</v>
      </c>
      <c r="K928" s="1">
        <v>26</v>
      </c>
      <c r="L928" s="1">
        <v>57</v>
      </c>
      <c r="M928" s="6">
        <v>0.45614035087719296</v>
      </c>
      <c r="N928" s="1">
        <v>26</v>
      </c>
      <c r="O928" s="1">
        <v>57</v>
      </c>
      <c r="P928" s="6">
        <v>0.45614035087719296</v>
      </c>
      <c r="Q928" s="1">
        <v>18</v>
      </c>
      <c r="R928" s="1">
        <v>57</v>
      </c>
      <c r="S928" s="6">
        <v>0.31578947368421051</v>
      </c>
      <c r="T928" s="1">
        <v>15</v>
      </c>
      <c r="U928" s="1">
        <v>33</v>
      </c>
      <c r="V928" s="6">
        <v>0.45454545454545453</v>
      </c>
      <c r="W928" s="1">
        <v>27</v>
      </c>
      <c r="X928" s="1">
        <v>38</v>
      </c>
      <c r="Y928" s="6">
        <v>0.71052631578947367</v>
      </c>
      <c r="Z928" s="1">
        <v>12</v>
      </c>
      <c r="AA928" s="1">
        <v>32</v>
      </c>
      <c r="AB928" s="6">
        <v>0.375</v>
      </c>
      <c r="AC928" s="1">
        <v>23</v>
      </c>
      <c r="AD928" s="1">
        <v>45</v>
      </c>
      <c r="AE928" s="6">
        <v>0.51111111111111107</v>
      </c>
      <c r="AF928" s="1">
        <v>24</v>
      </c>
      <c r="AG928" s="1">
        <v>46</v>
      </c>
      <c r="AH928" s="6">
        <v>0.52173913043478259</v>
      </c>
      <c r="AI928" s="1">
        <v>17</v>
      </c>
      <c r="AJ928" s="1">
        <v>45</v>
      </c>
      <c r="AK928" s="6">
        <v>0.37777777777777777</v>
      </c>
      <c r="BD928" s="1">
        <v>104</v>
      </c>
      <c r="BE928" s="1">
        <v>201</v>
      </c>
      <c r="BF928" s="6">
        <v>0.51741293532338306</v>
      </c>
      <c r="BG928" s="1">
        <v>101</v>
      </c>
      <c r="BH928" s="1">
        <v>207</v>
      </c>
      <c r="BI928" s="6">
        <v>0.48792270531400966</v>
      </c>
      <c r="BJ928" s="1">
        <v>70</v>
      </c>
      <c r="BK928" s="1">
        <v>200</v>
      </c>
      <c r="BL928" s="6">
        <v>0.35</v>
      </c>
    </row>
    <row r="929" spans="1:64" hidden="1" x14ac:dyDescent="0.2">
      <c r="A929" s="2" t="s">
        <v>297</v>
      </c>
      <c r="B929" s="2" t="s">
        <v>298</v>
      </c>
      <c r="C929" s="2" t="s">
        <v>2510</v>
      </c>
      <c r="D929" s="2" t="s">
        <v>2511</v>
      </c>
      <c r="E929" s="2" t="str">
        <f t="shared" si="42"/>
        <v>zzzz</v>
      </c>
      <c r="F929" s="2">
        <f>IFERROR(VLOOKUP(C929,'[1]2017'!$C$2:$N$1876,11,FALSE),"")</f>
        <v>188</v>
      </c>
      <c r="G929" s="2">
        <f>IFERROR(VLOOKUP(C929,'[1]2017'!$C$2:$N$1876,12,FALSE),"")</f>
        <v>501</v>
      </c>
      <c r="H929" s="2">
        <f t="shared" si="43"/>
        <v>0.37524950099800397</v>
      </c>
      <c r="I929" s="6">
        <v>0.50877192982456143</v>
      </c>
      <c r="J929" s="12">
        <f t="shared" si="44"/>
        <v>679</v>
      </c>
      <c r="K929" s="1">
        <v>25</v>
      </c>
      <c r="L929" s="1">
        <v>41</v>
      </c>
      <c r="M929" s="6">
        <v>0.6097560975609756</v>
      </c>
      <c r="N929" s="1">
        <v>17</v>
      </c>
      <c r="O929" s="1">
        <v>42</v>
      </c>
      <c r="P929" s="6">
        <v>0.40476190476190477</v>
      </c>
      <c r="Q929" s="1">
        <v>15</v>
      </c>
      <c r="R929" s="1">
        <v>41</v>
      </c>
      <c r="S929" s="6">
        <v>0.36585365853658536</v>
      </c>
      <c r="T929" s="1">
        <v>31</v>
      </c>
      <c r="U929" s="1">
        <v>49</v>
      </c>
      <c r="V929" s="6">
        <v>0.63265306122448983</v>
      </c>
      <c r="W929" s="1">
        <v>25</v>
      </c>
      <c r="X929" s="1">
        <v>49</v>
      </c>
      <c r="Y929" s="6">
        <v>0.51020408163265307</v>
      </c>
      <c r="Z929" s="1">
        <v>21</v>
      </c>
      <c r="AA929" s="1">
        <v>49</v>
      </c>
      <c r="AB929" s="6">
        <v>0.42857142857142855</v>
      </c>
      <c r="AC929" s="1">
        <v>27</v>
      </c>
      <c r="AD929" s="1">
        <v>40</v>
      </c>
      <c r="AE929" s="6">
        <v>0.67500000000000004</v>
      </c>
      <c r="AF929" s="1">
        <v>23</v>
      </c>
      <c r="AG929" s="1">
        <v>40</v>
      </c>
      <c r="AH929" s="6">
        <v>0.57499999999999996</v>
      </c>
      <c r="AI929" s="1">
        <v>19</v>
      </c>
      <c r="AJ929" s="1">
        <v>40</v>
      </c>
      <c r="AK929" s="6">
        <v>0.47499999999999998</v>
      </c>
      <c r="AL929" s="1">
        <v>32</v>
      </c>
      <c r="AM929" s="1">
        <v>42</v>
      </c>
      <c r="AN929" s="6">
        <v>0.76190476190476186</v>
      </c>
      <c r="AO929" s="1">
        <v>23</v>
      </c>
      <c r="AP929" s="1">
        <v>42</v>
      </c>
      <c r="AQ929" s="6">
        <v>0.54761904761904767</v>
      </c>
      <c r="AR929" s="1">
        <v>20</v>
      </c>
      <c r="AS929" s="1">
        <v>42</v>
      </c>
      <c r="AT929" s="6">
        <v>0.47619047619047616</v>
      </c>
      <c r="AU929" s="1">
        <v>28</v>
      </c>
      <c r="AV929" s="1">
        <v>32</v>
      </c>
      <c r="AW929" s="6">
        <v>0.875</v>
      </c>
      <c r="AX929" s="1">
        <v>27</v>
      </c>
      <c r="AY929" s="1">
        <v>32</v>
      </c>
      <c r="AZ929" s="6">
        <v>0.84375</v>
      </c>
      <c r="BA929" s="1">
        <v>25</v>
      </c>
      <c r="BB929" s="1">
        <v>32</v>
      </c>
      <c r="BC929" s="6">
        <v>0.78125</v>
      </c>
      <c r="BD929" s="1">
        <v>186</v>
      </c>
      <c r="BE929" s="1">
        <v>261</v>
      </c>
      <c r="BF929" s="6">
        <v>0.71264367816091956</v>
      </c>
      <c r="BG929" s="1">
        <v>145</v>
      </c>
      <c r="BH929" s="1">
        <v>262</v>
      </c>
      <c r="BI929" s="6">
        <v>0.55343511450381677</v>
      </c>
      <c r="BJ929" s="1">
        <v>129</v>
      </c>
      <c r="BK929" s="1">
        <v>261</v>
      </c>
      <c r="BL929" s="6">
        <v>0.4942528735632184</v>
      </c>
    </row>
    <row r="930" spans="1:64" hidden="1" x14ac:dyDescent="0.2">
      <c r="A930" s="2" t="s">
        <v>297</v>
      </c>
      <c r="B930" s="2" t="s">
        <v>298</v>
      </c>
      <c r="C930" s="2" t="s">
        <v>2512</v>
      </c>
      <c r="D930" s="2" t="s">
        <v>2513</v>
      </c>
      <c r="E930" s="2" t="str">
        <f t="shared" si="42"/>
        <v>zzzz</v>
      </c>
      <c r="F930" s="2">
        <f>IFERROR(VLOOKUP(C930,'[1]2017'!$C$2:$N$1876,11,FALSE),"")</f>
        <v>287</v>
      </c>
      <c r="G930" s="2">
        <f>IFERROR(VLOOKUP(C930,'[1]2017'!$C$2:$N$1876,12,FALSE),"")</f>
        <v>380</v>
      </c>
      <c r="H930" s="2">
        <f t="shared" si="43"/>
        <v>0.75526315789473686</v>
      </c>
      <c r="I930" s="6">
        <v>0.33898305084745761</v>
      </c>
      <c r="J930" s="12">
        <f t="shared" si="44"/>
        <v>993</v>
      </c>
      <c r="K930" s="1">
        <v>28</v>
      </c>
      <c r="L930" s="1">
        <v>64</v>
      </c>
      <c r="M930" s="6">
        <v>0.4375</v>
      </c>
      <c r="N930" s="1">
        <v>33</v>
      </c>
      <c r="O930" s="1">
        <v>64</v>
      </c>
      <c r="P930" s="6">
        <v>0.515625</v>
      </c>
      <c r="Q930" s="1">
        <v>23</v>
      </c>
      <c r="R930" s="1">
        <v>63</v>
      </c>
      <c r="S930" s="6">
        <v>0.36507936507936506</v>
      </c>
      <c r="T930" s="1">
        <v>28</v>
      </c>
      <c r="U930" s="1">
        <v>60</v>
      </c>
      <c r="V930" s="6">
        <v>0.46666666666666667</v>
      </c>
      <c r="W930" s="1">
        <v>50</v>
      </c>
      <c r="X930" s="1">
        <v>61</v>
      </c>
      <c r="Y930" s="6">
        <v>0.81967213114754101</v>
      </c>
      <c r="Z930" s="1">
        <v>27</v>
      </c>
      <c r="AA930" s="1">
        <v>60</v>
      </c>
      <c r="AB930" s="6">
        <v>0.45</v>
      </c>
      <c r="AC930" s="1">
        <v>32</v>
      </c>
      <c r="AD930" s="1">
        <v>52</v>
      </c>
      <c r="AE930" s="6">
        <v>0.61538461538461542</v>
      </c>
      <c r="AF930" s="1">
        <v>24</v>
      </c>
      <c r="AG930" s="1">
        <v>53</v>
      </c>
      <c r="AH930" s="6">
        <v>0.45283018867924529</v>
      </c>
      <c r="AI930" s="1">
        <v>19</v>
      </c>
      <c r="AJ930" s="1">
        <v>51</v>
      </c>
      <c r="AK930" s="6">
        <v>0.37254901960784315</v>
      </c>
      <c r="BD930" s="1">
        <v>120</v>
      </c>
      <c r="BE930" s="1">
        <v>235</v>
      </c>
      <c r="BF930" s="6">
        <v>0.51063829787234039</v>
      </c>
      <c r="BG930" s="1">
        <v>133</v>
      </c>
      <c r="BH930" s="1">
        <v>237</v>
      </c>
      <c r="BI930" s="6">
        <v>0.56118143459915615</v>
      </c>
      <c r="BJ930" s="1">
        <v>89</v>
      </c>
      <c r="BK930" s="1">
        <v>233</v>
      </c>
      <c r="BL930" s="6">
        <v>0.38197424892703863</v>
      </c>
    </row>
    <row r="931" spans="1:64" hidden="1" x14ac:dyDescent="0.2">
      <c r="A931" s="2" t="s">
        <v>297</v>
      </c>
      <c r="B931" s="2" t="s">
        <v>298</v>
      </c>
      <c r="C931" s="2" t="s">
        <v>2514</v>
      </c>
      <c r="D931" s="2" t="s">
        <v>2515</v>
      </c>
      <c r="E931" s="2" t="str">
        <f t="shared" si="42"/>
        <v>zzzz</v>
      </c>
      <c r="F931" s="2">
        <f>IFERROR(VLOOKUP(C931,'[1]2017'!$C$2:$N$1876,11,FALSE),"")</f>
        <v>378</v>
      </c>
      <c r="G931" s="2">
        <f>IFERROR(VLOOKUP(C931,'[1]2017'!$C$2:$N$1876,12,FALSE),"")</f>
        <v>416</v>
      </c>
      <c r="H931" s="2">
        <f t="shared" si="43"/>
        <v>0.90865384615384615</v>
      </c>
      <c r="I931" s="6">
        <v>0.34920634920634919</v>
      </c>
      <c r="J931" s="12">
        <f t="shared" si="44"/>
        <v>981</v>
      </c>
      <c r="K931" s="1">
        <v>25</v>
      </c>
      <c r="L931" s="1">
        <v>66</v>
      </c>
      <c r="M931" s="6">
        <v>0.37878787878787878</v>
      </c>
      <c r="N931" s="1">
        <v>26</v>
      </c>
      <c r="O931" s="1">
        <v>67</v>
      </c>
      <c r="P931" s="6">
        <v>0.38805970149253732</v>
      </c>
      <c r="Q931" s="1">
        <v>20</v>
      </c>
      <c r="R931" s="1">
        <v>66</v>
      </c>
      <c r="S931" s="6">
        <v>0.30303030303030304</v>
      </c>
      <c r="T931" s="1">
        <v>27</v>
      </c>
      <c r="U931" s="1">
        <v>71</v>
      </c>
      <c r="V931" s="6">
        <v>0.38028169014084506</v>
      </c>
      <c r="W931" s="1">
        <v>27</v>
      </c>
      <c r="X931" s="1">
        <v>71</v>
      </c>
      <c r="Y931" s="6">
        <v>0.38028169014084506</v>
      </c>
      <c r="Z931" s="1">
        <v>15</v>
      </c>
      <c r="AA931" s="1">
        <v>70</v>
      </c>
      <c r="AB931" s="6">
        <v>0.21428571428571427</v>
      </c>
      <c r="AC931" s="1">
        <v>19</v>
      </c>
      <c r="AD931" s="1">
        <v>40</v>
      </c>
      <c r="AE931" s="6">
        <v>0.47499999999999998</v>
      </c>
      <c r="AF931" s="1">
        <v>12</v>
      </c>
      <c r="AG931" s="1">
        <v>40</v>
      </c>
      <c r="AH931" s="6">
        <v>0.3</v>
      </c>
      <c r="AI931" s="1">
        <v>10</v>
      </c>
      <c r="AJ931" s="1">
        <v>40</v>
      </c>
      <c r="AK931" s="6">
        <v>0.25</v>
      </c>
      <c r="BD931" s="1">
        <v>103</v>
      </c>
      <c r="BE931" s="1">
        <v>241</v>
      </c>
      <c r="BF931" s="6">
        <v>0.42738589211618255</v>
      </c>
      <c r="BG931" s="1">
        <v>92</v>
      </c>
      <c r="BH931" s="1">
        <v>242</v>
      </c>
      <c r="BI931" s="6">
        <v>0.38016528925619836</v>
      </c>
      <c r="BJ931" s="1">
        <v>67</v>
      </c>
      <c r="BK931" s="1">
        <v>239</v>
      </c>
      <c r="BL931" s="6">
        <v>0.28033472803347281</v>
      </c>
    </row>
    <row r="932" spans="1:64" x14ac:dyDescent="0.2">
      <c r="A932" s="2" t="s">
        <v>297</v>
      </c>
      <c r="B932" s="2" t="s">
        <v>298</v>
      </c>
      <c r="C932" s="2" t="s">
        <v>2516</v>
      </c>
      <c r="D932" s="2" t="s">
        <v>2517</v>
      </c>
      <c r="E932" s="2" t="str">
        <f t="shared" si="42"/>
        <v>Emma Donnan Elementary School</v>
      </c>
      <c r="F932" s="2">
        <f>IFERROR(VLOOKUP(C932,'[1]2017'!$C$2:$N$1876,11,FALSE),"")</f>
        <v>239</v>
      </c>
      <c r="G932" s="2">
        <f>IFERROR(VLOOKUP(C932,'[1]2017'!$C$2:$N$1876,12,FALSE),"")</f>
        <v>239</v>
      </c>
      <c r="H932" s="2">
        <f t="shared" si="43"/>
        <v>1</v>
      </c>
      <c r="I932" s="6">
        <v>0.10526315789473684</v>
      </c>
      <c r="J932" s="12">
        <f t="shared" si="44"/>
        <v>1190</v>
      </c>
      <c r="K932" s="1">
        <v>10</v>
      </c>
      <c r="L932" s="1">
        <v>30</v>
      </c>
      <c r="M932" s="6">
        <v>0.33333333333333331</v>
      </c>
      <c r="N932" s="1">
        <v>7</v>
      </c>
      <c r="O932" s="1">
        <v>30</v>
      </c>
      <c r="P932" s="6">
        <v>0.23333333333333334</v>
      </c>
      <c r="Q932" s="1">
        <v>6</v>
      </c>
      <c r="R932" s="1">
        <v>30</v>
      </c>
      <c r="S932" s="6">
        <v>0.2</v>
      </c>
      <c r="T932" s="1">
        <v>16</v>
      </c>
      <c r="U932" s="1">
        <v>41</v>
      </c>
      <c r="V932" s="6">
        <v>0.3902439024390244</v>
      </c>
      <c r="W932" s="1">
        <v>15</v>
      </c>
      <c r="X932" s="1">
        <v>42</v>
      </c>
      <c r="Y932" s="6">
        <v>0.35714285714285715</v>
      </c>
      <c r="Z932" s="1">
        <v>11</v>
      </c>
      <c r="AA932" s="1">
        <v>41</v>
      </c>
      <c r="AB932" s="6">
        <v>0.26829268292682928</v>
      </c>
      <c r="AC932" s="1">
        <v>22</v>
      </c>
      <c r="AD932" s="1">
        <v>46</v>
      </c>
      <c r="AE932" s="6">
        <v>0.47826086956521741</v>
      </c>
      <c r="AF932" s="1">
        <v>19</v>
      </c>
      <c r="AG932" s="1">
        <v>46</v>
      </c>
      <c r="AH932" s="6">
        <v>0.41304347826086957</v>
      </c>
      <c r="AI932" s="1">
        <v>14</v>
      </c>
      <c r="AJ932" s="1">
        <v>46</v>
      </c>
      <c r="AK932" s="6">
        <v>0.30434782608695654</v>
      </c>
      <c r="BD932" s="1">
        <v>57</v>
      </c>
      <c r="BE932" s="1">
        <v>155</v>
      </c>
      <c r="BF932" s="6">
        <v>0.36774193548387096</v>
      </c>
      <c r="BG932" s="1">
        <v>47</v>
      </c>
      <c r="BH932" s="1">
        <v>156</v>
      </c>
      <c r="BI932" s="6">
        <v>0.30128205128205127</v>
      </c>
      <c r="BJ932" s="1">
        <v>35</v>
      </c>
      <c r="BK932" s="1">
        <v>155</v>
      </c>
      <c r="BL932" s="6">
        <v>0.22580645161290322</v>
      </c>
    </row>
    <row r="933" spans="1:64" hidden="1" x14ac:dyDescent="0.2">
      <c r="A933" s="2" t="s">
        <v>297</v>
      </c>
      <c r="B933" s="2" t="s">
        <v>298</v>
      </c>
      <c r="C933" s="2" t="s">
        <v>2518</v>
      </c>
      <c r="D933" s="2" t="s">
        <v>2519</v>
      </c>
      <c r="E933" s="2" t="str">
        <f t="shared" si="42"/>
        <v>zzzz</v>
      </c>
      <c r="F933" s="2">
        <f>IFERROR(VLOOKUP(C933,'[1]2017'!$C$2:$N$1876,11,FALSE),"")</f>
        <v>448</v>
      </c>
      <c r="G933" s="2">
        <f>IFERROR(VLOOKUP(C933,'[1]2017'!$C$2:$N$1876,12,FALSE),"")</f>
        <v>550</v>
      </c>
      <c r="H933" s="2">
        <f t="shared" si="43"/>
        <v>0.81454545454545457</v>
      </c>
      <c r="J933" s="12">
        <f t="shared" si="44"/>
        <v>1215</v>
      </c>
      <c r="AL933" s="1">
        <v>101</v>
      </c>
      <c r="AM933" s="1">
        <v>255</v>
      </c>
      <c r="AN933" s="6">
        <v>0.396078431372549</v>
      </c>
      <c r="AO933" s="1">
        <v>50</v>
      </c>
      <c r="AP933" s="1">
        <v>256</v>
      </c>
      <c r="AQ933" s="6">
        <v>0.1953125</v>
      </c>
      <c r="AR933" s="1">
        <v>39</v>
      </c>
      <c r="AS933" s="1">
        <v>255</v>
      </c>
      <c r="AT933" s="6">
        <v>0.15294117647058825</v>
      </c>
      <c r="AU933" s="1">
        <v>73</v>
      </c>
      <c r="AV933" s="1">
        <v>262</v>
      </c>
      <c r="AW933" s="6">
        <v>0.2786259541984733</v>
      </c>
      <c r="AX933" s="1">
        <v>37</v>
      </c>
      <c r="AY933" s="1">
        <v>262</v>
      </c>
      <c r="AZ933" s="6">
        <v>0.14122137404580154</v>
      </c>
      <c r="BA933" s="1">
        <v>26</v>
      </c>
      <c r="BB933" s="1">
        <v>261</v>
      </c>
      <c r="BC933" s="6">
        <v>9.9616858237547887E-2</v>
      </c>
      <c r="BD933" s="1">
        <v>174</v>
      </c>
      <c r="BE933" s="1">
        <v>517</v>
      </c>
      <c r="BF933" s="6">
        <v>0.3365570599613153</v>
      </c>
      <c r="BG933" s="1">
        <v>87</v>
      </c>
      <c r="BH933" s="1">
        <v>518</v>
      </c>
      <c r="BI933" s="6">
        <v>0.16795366795366795</v>
      </c>
      <c r="BJ933" s="1">
        <v>65</v>
      </c>
      <c r="BK933" s="1">
        <v>516</v>
      </c>
      <c r="BL933" s="6">
        <v>0.12596899224806202</v>
      </c>
    </row>
    <row r="934" spans="1:64" hidden="1" x14ac:dyDescent="0.2">
      <c r="A934" s="2" t="s">
        <v>297</v>
      </c>
      <c r="B934" s="2" t="s">
        <v>298</v>
      </c>
      <c r="C934" s="2" t="s">
        <v>2520</v>
      </c>
      <c r="D934" s="2" t="s">
        <v>2521</v>
      </c>
      <c r="E934" s="2" t="str">
        <f t="shared" si="42"/>
        <v>zzzz</v>
      </c>
      <c r="F934" s="2">
        <f>IFERROR(VLOOKUP(C934,'[1]2017'!$C$2:$N$1876,11,FALSE),"")</f>
        <v>183</v>
      </c>
      <c r="G934" s="2">
        <f>IFERROR(VLOOKUP(C934,'[1]2017'!$C$2:$N$1876,12,FALSE),"")</f>
        <v>448</v>
      </c>
      <c r="H934" s="2">
        <f t="shared" si="43"/>
        <v>0.40848214285714285</v>
      </c>
      <c r="I934" s="6">
        <v>0.16901408450704225</v>
      </c>
      <c r="J934" s="12">
        <f t="shared" si="44"/>
        <v>1160</v>
      </c>
      <c r="K934" s="1">
        <v>12</v>
      </c>
      <c r="L934" s="1">
        <v>53</v>
      </c>
      <c r="M934" s="6">
        <v>0.22641509433962265</v>
      </c>
      <c r="N934" s="1">
        <v>9</v>
      </c>
      <c r="O934" s="1">
        <v>54</v>
      </c>
      <c r="P934" s="6">
        <v>0.16666666666666666</v>
      </c>
      <c r="Q934" s="1">
        <v>7</v>
      </c>
      <c r="R934" s="1">
        <v>52</v>
      </c>
      <c r="S934" s="6">
        <v>0.13461538461538461</v>
      </c>
      <c r="T934" s="1">
        <v>13</v>
      </c>
      <c r="U934" s="1">
        <v>50</v>
      </c>
      <c r="V934" s="6">
        <v>0.26</v>
      </c>
      <c r="W934" s="1">
        <v>10</v>
      </c>
      <c r="X934" s="1">
        <v>50</v>
      </c>
      <c r="Y934" s="6">
        <v>0.2</v>
      </c>
      <c r="Z934" s="1">
        <v>4</v>
      </c>
      <c r="AA934" s="1">
        <v>49</v>
      </c>
      <c r="AB934" s="6">
        <v>8.1632653061224483E-2</v>
      </c>
      <c r="AC934" s="1">
        <v>10</v>
      </c>
      <c r="AD934" s="1">
        <v>31</v>
      </c>
      <c r="AE934" s="6">
        <v>0.32258064516129031</v>
      </c>
      <c r="AF934" s="1">
        <v>6</v>
      </c>
      <c r="AG934" s="1">
        <v>31</v>
      </c>
      <c r="AH934" s="6">
        <v>0.19354838709677419</v>
      </c>
      <c r="AI934" s="1">
        <v>4</v>
      </c>
      <c r="AJ934" s="1">
        <v>31</v>
      </c>
      <c r="AK934" s="6">
        <v>0.12903225806451613</v>
      </c>
      <c r="AL934" s="1">
        <v>5</v>
      </c>
      <c r="AM934" s="1">
        <v>25</v>
      </c>
      <c r="AN934" s="6">
        <v>0.2</v>
      </c>
      <c r="AO934" s="1">
        <v>3</v>
      </c>
      <c r="AP934" s="1">
        <v>24</v>
      </c>
      <c r="AQ934" s="6">
        <v>0.125</v>
      </c>
      <c r="AR934" s="1">
        <v>2</v>
      </c>
      <c r="AS934" s="1">
        <v>24</v>
      </c>
      <c r="AT934" s="6">
        <v>8.3333333333333329E-2</v>
      </c>
      <c r="BD934" s="1">
        <v>63</v>
      </c>
      <c r="BE934" s="1">
        <v>231</v>
      </c>
      <c r="BF934" s="6">
        <v>0.27272727272727271</v>
      </c>
      <c r="BG934" s="1">
        <v>44</v>
      </c>
      <c r="BH934" s="1">
        <v>231</v>
      </c>
      <c r="BI934" s="6">
        <v>0.19047619047619047</v>
      </c>
      <c r="BJ934" s="1">
        <v>29</v>
      </c>
      <c r="BK934" s="1">
        <v>227</v>
      </c>
      <c r="BL934" s="6">
        <v>0.1277533039647577</v>
      </c>
    </row>
    <row r="935" spans="1:64" hidden="1" x14ac:dyDescent="0.2">
      <c r="A935" s="2" t="s">
        <v>297</v>
      </c>
      <c r="B935" s="2" t="s">
        <v>298</v>
      </c>
      <c r="C935" s="2" t="s">
        <v>2522</v>
      </c>
      <c r="D935" s="2" t="s">
        <v>2523</v>
      </c>
      <c r="E935" s="2" t="str">
        <f t="shared" si="42"/>
        <v>zzzz</v>
      </c>
      <c r="F935" s="2">
        <f>IFERROR(VLOOKUP(C935,'[1]2017'!$C$2:$N$1876,11,FALSE),"")</f>
        <v>353</v>
      </c>
      <c r="G935" s="2">
        <f>IFERROR(VLOOKUP(C935,'[1]2017'!$C$2:$N$1876,12,FALSE),"")</f>
        <v>424</v>
      </c>
      <c r="H935" s="2">
        <f t="shared" si="43"/>
        <v>0.83254716981132071</v>
      </c>
      <c r="I935" s="6">
        <v>0.12307692307692308</v>
      </c>
      <c r="J935" s="12">
        <f t="shared" si="44"/>
        <v>1185</v>
      </c>
      <c r="K935" s="1">
        <v>16</v>
      </c>
      <c r="L935" s="1">
        <v>63</v>
      </c>
      <c r="M935" s="6">
        <v>0.25396825396825395</v>
      </c>
      <c r="N935" s="1">
        <v>8</v>
      </c>
      <c r="O935" s="1">
        <v>66</v>
      </c>
      <c r="P935" s="6">
        <v>0.12121212121212122</v>
      </c>
      <c r="Q935" s="1">
        <v>7</v>
      </c>
      <c r="R935" s="1">
        <v>63</v>
      </c>
      <c r="S935" s="6">
        <v>0.1111111111111111</v>
      </c>
      <c r="T935" s="1">
        <v>21</v>
      </c>
      <c r="U935" s="1">
        <v>53</v>
      </c>
      <c r="V935" s="6">
        <v>0.39622641509433965</v>
      </c>
      <c r="W935" s="1">
        <v>24</v>
      </c>
      <c r="X935" s="1">
        <v>55</v>
      </c>
      <c r="Y935" s="6">
        <v>0.43636363636363634</v>
      </c>
      <c r="Z935" s="1">
        <v>14</v>
      </c>
      <c r="AA935" s="1">
        <v>52</v>
      </c>
      <c r="AB935" s="6">
        <v>0.26923076923076922</v>
      </c>
      <c r="AC935" s="1">
        <v>16</v>
      </c>
      <c r="AD935" s="1">
        <v>49</v>
      </c>
      <c r="AE935" s="6">
        <v>0.32653061224489793</v>
      </c>
      <c r="AF935" s="1">
        <v>3</v>
      </c>
      <c r="AG935" s="1">
        <v>50</v>
      </c>
      <c r="AH935" s="6">
        <v>0.06</v>
      </c>
      <c r="AI935" s="1">
        <v>2</v>
      </c>
      <c r="AJ935" s="1">
        <v>49</v>
      </c>
      <c r="AK935" s="6">
        <v>4.0816326530612242E-2</v>
      </c>
      <c r="BD935" s="1">
        <v>73</v>
      </c>
      <c r="BE935" s="1">
        <v>230</v>
      </c>
      <c r="BF935" s="6">
        <v>0.31739130434782609</v>
      </c>
      <c r="BG935" s="1">
        <v>47</v>
      </c>
      <c r="BH935" s="1">
        <v>238</v>
      </c>
      <c r="BI935" s="6">
        <v>0.19747899159663865</v>
      </c>
      <c r="BJ935" s="1">
        <v>31</v>
      </c>
      <c r="BK935" s="1">
        <v>229</v>
      </c>
      <c r="BL935" s="6">
        <v>0.13537117903930132</v>
      </c>
    </row>
    <row r="936" spans="1:64" hidden="1" x14ac:dyDescent="0.2">
      <c r="A936" s="2" t="s">
        <v>297</v>
      </c>
      <c r="B936" s="2" t="s">
        <v>298</v>
      </c>
      <c r="C936" s="2" t="s">
        <v>2524</v>
      </c>
      <c r="D936" s="2" t="s">
        <v>2525</v>
      </c>
      <c r="E936" s="2" t="str">
        <f t="shared" si="42"/>
        <v>zzzz</v>
      </c>
      <c r="F936" s="2">
        <f>IFERROR(VLOOKUP(C936,'[1]2017'!$C$2:$N$1876,11,FALSE),"")</f>
        <v>263</v>
      </c>
      <c r="G936" s="2">
        <f>IFERROR(VLOOKUP(C936,'[1]2017'!$C$2:$N$1876,12,FALSE),"")</f>
        <v>347</v>
      </c>
      <c r="H936" s="2">
        <f t="shared" si="43"/>
        <v>0.75792507204610948</v>
      </c>
      <c r="I936" s="6">
        <v>0.20338983050847459</v>
      </c>
      <c r="J936" s="12">
        <f t="shared" si="44"/>
        <v>1133</v>
      </c>
      <c r="K936" s="1">
        <v>14</v>
      </c>
      <c r="L936" s="1">
        <v>41</v>
      </c>
      <c r="M936" s="6">
        <v>0.34146341463414637</v>
      </c>
      <c r="N936" s="1">
        <v>15</v>
      </c>
      <c r="O936" s="1">
        <v>42</v>
      </c>
      <c r="P936" s="6">
        <v>0.35714285714285715</v>
      </c>
      <c r="Q936" s="1">
        <v>10</v>
      </c>
      <c r="R936" s="1">
        <v>41</v>
      </c>
      <c r="S936" s="6">
        <v>0.24390243902439024</v>
      </c>
      <c r="T936" s="1">
        <v>17</v>
      </c>
      <c r="U936" s="1">
        <v>46</v>
      </c>
      <c r="V936" s="6">
        <v>0.36956521739130432</v>
      </c>
      <c r="W936" s="1">
        <v>8</v>
      </c>
      <c r="X936" s="1">
        <v>45</v>
      </c>
      <c r="Y936" s="6">
        <v>0.17777777777777778</v>
      </c>
      <c r="Z936" s="1">
        <v>5</v>
      </c>
      <c r="AA936" s="1">
        <v>45</v>
      </c>
      <c r="AB936" s="6">
        <v>0.1111111111111111</v>
      </c>
      <c r="AC936" s="1">
        <v>18</v>
      </c>
      <c r="AD936" s="1">
        <v>35</v>
      </c>
      <c r="AE936" s="6">
        <v>0.51428571428571423</v>
      </c>
      <c r="AF936" s="1">
        <v>9</v>
      </c>
      <c r="AG936" s="1">
        <v>36</v>
      </c>
      <c r="AH936" s="6">
        <v>0.25</v>
      </c>
      <c r="AI936" s="1">
        <v>7</v>
      </c>
      <c r="AJ936" s="1">
        <v>35</v>
      </c>
      <c r="AK936" s="6">
        <v>0.2</v>
      </c>
      <c r="BD936" s="1">
        <v>74</v>
      </c>
      <c r="BE936" s="1">
        <v>182</v>
      </c>
      <c r="BF936" s="6">
        <v>0.40659340659340659</v>
      </c>
      <c r="BG936" s="1">
        <v>48</v>
      </c>
      <c r="BH936" s="1">
        <v>183</v>
      </c>
      <c r="BI936" s="6">
        <v>0.26229508196721313</v>
      </c>
      <c r="BJ936" s="1">
        <v>34</v>
      </c>
      <c r="BK936" s="1">
        <v>180</v>
      </c>
      <c r="BL936" s="6">
        <v>0.18888888888888888</v>
      </c>
    </row>
    <row r="937" spans="1:64" hidden="1" x14ac:dyDescent="0.2">
      <c r="A937" s="2" t="s">
        <v>297</v>
      </c>
      <c r="B937" s="2" t="s">
        <v>298</v>
      </c>
      <c r="C937" s="2" t="s">
        <v>2526</v>
      </c>
      <c r="D937" s="2" t="s">
        <v>2527</v>
      </c>
      <c r="E937" s="2" t="str">
        <f t="shared" si="42"/>
        <v>zzzz</v>
      </c>
      <c r="F937" s="2">
        <f>IFERROR(VLOOKUP(C937,'[1]2017'!$C$2:$N$1876,11,FALSE),"")</f>
        <v>348</v>
      </c>
      <c r="G937" s="2">
        <f>IFERROR(VLOOKUP(C937,'[1]2017'!$C$2:$N$1876,12,FALSE),"")</f>
        <v>491</v>
      </c>
      <c r="H937" s="2">
        <f t="shared" si="43"/>
        <v>0.70875763747454179</v>
      </c>
      <c r="I937" s="6">
        <v>0.20967741935483872</v>
      </c>
      <c r="J937" s="12">
        <f t="shared" si="44"/>
        <v>1128</v>
      </c>
      <c r="K937" s="1">
        <v>14</v>
      </c>
      <c r="L937" s="1">
        <v>50</v>
      </c>
      <c r="M937" s="6">
        <v>0.28000000000000003</v>
      </c>
      <c r="N937" s="1">
        <v>13</v>
      </c>
      <c r="O937" s="1">
        <v>58</v>
      </c>
      <c r="P937" s="6">
        <v>0.22413793103448276</v>
      </c>
      <c r="Q937" s="1">
        <v>8</v>
      </c>
      <c r="R937" s="1">
        <v>49</v>
      </c>
      <c r="S937" s="6">
        <v>0.16326530612244897</v>
      </c>
      <c r="T937" s="1">
        <v>27</v>
      </c>
      <c r="U937" s="1">
        <v>63</v>
      </c>
      <c r="V937" s="6">
        <v>0.42857142857142855</v>
      </c>
      <c r="W937" s="1">
        <v>30</v>
      </c>
      <c r="X937" s="1">
        <v>72</v>
      </c>
      <c r="Y937" s="6">
        <v>0.41666666666666669</v>
      </c>
      <c r="Z937" s="1">
        <v>19</v>
      </c>
      <c r="AA937" s="1">
        <v>63</v>
      </c>
      <c r="AB937" s="6">
        <v>0.30158730158730157</v>
      </c>
      <c r="AC937" s="1">
        <v>16</v>
      </c>
      <c r="AD937" s="1">
        <v>47</v>
      </c>
      <c r="AE937" s="6">
        <v>0.34042553191489361</v>
      </c>
      <c r="AF937" s="1">
        <v>11</v>
      </c>
      <c r="AG937" s="1">
        <v>54</v>
      </c>
      <c r="AH937" s="6">
        <v>0.20370370370370369</v>
      </c>
      <c r="AI937" s="1">
        <v>10</v>
      </c>
      <c r="AJ937" s="1">
        <v>46</v>
      </c>
      <c r="AK937" s="6">
        <v>0.21739130434782608</v>
      </c>
      <c r="BD937" s="1">
        <v>85</v>
      </c>
      <c r="BE937" s="1">
        <v>223</v>
      </c>
      <c r="BF937" s="6">
        <v>0.3811659192825112</v>
      </c>
      <c r="BG937" s="1">
        <v>68</v>
      </c>
      <c r="BH937" s="1">
        <v>254</v>
      </c>
      <c r="BI937" s="6">
        <v>0.26771653543307089</v>
      </c>
      <c r="BJ937" s="1">
        <v>50</v>
      </c>
      <c r="BK937" s="1">
        <v>220</v>
      </c>
      <c r="BL937" s="6">
        <v>0.22727272727272727</v>
      </c>
    </row>
    <row r="938" spans="1:64" hidden="1" x14ac:dyDescent="0.2">
      <c r="A938" s="2" t="s">
        <v>297</v>
      </c>
      <c r="B938" s="2" t="s">
        <v>298</v>
      </c>
      <c r="C938" s="2" t="s">
        <v>2528</v>
      </c>
      <c r="D938" s="2" t="s">
        <v>2529</v>
      </c>
      <c r="E938" s="2" t="str">
        <f t="shared" si="42"/>
        <v>zzzz</v>
      </c>
      <c r="F938" s="2">
        <f>IFERROR(VLOOKUP(C938,'[1]2017'!$C$2:$N$1876,11,FALSE),"")</f>
        <v>206</v>
      </c>
      <c r="G938" s="2">
        <f>IFERROR(VLOOKUP(C938,'[1]2017'!$C$2:$N$1876,12,FALSE),"")</f>
        <v>267</v>
      </c>
      <c r="H938" s="2">
        <f t="shared" si="43"/>
        <v>0.77153558052434457</v>
      </c>
      <c r="I938" s="6">
        <v>0.27027027027027029</v>
      </c>
      <c r="J938" s="12">
        <f t="shared" si="44"/>
        <v>1080</v>
      </c>
      <c r="K938" s="1">
        <v>14</v>
      </c>
      <c r="L938" s="1">
        <v>38</v>
      </c>
      <c r="M938" s="6">
        <v>0.36842105263157893</v>
      </c>
      <c r="N938" s="1">
        <v>8</v>
      </c>
      <c r="O938" s="1">
        <v>39</v>
      </c>
      <c r="P938" s="6">
        <v>0.20512820512820512</v>
      </c>
      <c r="Q938" s="1">
        <v>6</v>
      </c>
      <c r="R938" s="1">
        <v>38</v>
      </c>
      <c r="S938" s="6">
        <v>0.15789473684210525</v>
      </c>
      <c r="T938" s="1">
        <v>16</v>
      </c>
      <c r="U938" s="1">
        <v>29</v>
      </c>
      <c r="V938" s="6">
        <v>0.55172413793103448</v>
      </c>
      <c r="W938" s="1">
        <v>15</v>
      </c>
      <c r="X938" s="1">
        <v>29</v>
      </c>
      <c r="Y938" s="6">
        <v>0.51724137931034486</v>
      </c>
      <c r="Z938" s="1">
        <v>12</v>
      </c>
      <c r="AA938" s="1">
        <v>29</v>
      </c>
      <c r="AB938" s="6">
        <v>0.41379310344827586</v>
      </c>
      <c r="AC938" s="1">
        <v>18</v>
      </c>
      <c r="AD938" s="1">
        <v>31</v>
      </c>
      <c r="AE938" s="6">
        <v>0.58064516129032262</v>
      </c>
      <c r="AF938" s="1">
        <v>10</v>
      </c>
      <c r="AG938" s="1">
        <v>31</v>
      </c>
      <c r="AH938" s="6">
        <v>0.32258064516129031</v>
      </c>
      <c r="AI938" s="1">
        <v>8</v>
      </c>
      <c r="AJ938" s="1">
        <v>31</v>
      </c>
      <c r="AK938" s="6">
        <v>0.25806451612903225</v>
      </c>
      <c r="BD938" s="1">
        <v>69</v>
      </c>
      <c r="BE938" s="1">
        <v>136</v>
      </c>
      <c r="BF938" s="6">
        <v>0.50735294117647056</v>
      </c>
      <c r="BG938" s="1">
        <v>43</v>
      </c>
      <c r="BH938" s="1">
        <v>138</v>
      </c>
      <c r="BI938" s="6">
        <v>0.31159420289855072</v>
      </c>
      <c r="BJ938" s="1">
        <v>36</v>
      </c>
      <c r="BK938" s="1">
        <v>135</v>
      </c>
      <c r="BL938" s="6">
        <v>0.26666666666666666</v>
      </c>
    </row>
    <row r="939" spans="1:64" hidden="1" x14ac:dyDescent="0.2">
      <c r="A939" s="2" t="s">
        <v>297</v>
      </c>
      <c r="B939" s="2" t="s">
        <v>298</v>
      </c>
      <c r="C939" s="2" t="s">
        <v>2530</v>
      </c>
      <c r="D939" s="2" t="s">
        <v>2531</v>
      </c>
      <c r="E939" s="2" t="str">
        <f t="shared" si="42"/>
        <v>zzzz</v>
      </c>
      <c r="F939" s="2">
        <f>IFERROR(VLOOKUP(C939,'[1]2017'!$C$2:$N$1876,11,FALSE),"")</f>
        <v>334</v>
      </c>
      <c r="G939" s="2">
        <f>IFERROR(VLOOKUP(C939,'[1]2017'!$C$2:$N$1876,12,FALSE),"")</f>
        <v>444</v>
      </c>
      <c r="H939" s="2">
        <f t="shared" si="43"/>
        <v>0.75225225225225223</v>
      </c>
      <c r="I939" s="6">
        <v>0.15277777777777779</v>
      </c>
      <c r="J939" s="12">
        <f t="shared" si="44"/>
        <v>1171</v>
      </c>
      <c r="K939" s="1">
        <v>23</v>
      </c>
      <c r="L939" s="1">
        <v>64</v>
      </c>
      <c r="M939" s="6">
        <v>0.359375</v>
      </c>
      <c r="N939" s="1">
        <v>18</v>
      </c>
      <c r="O939" s="1">
        <v>64</v>
      </c>
      <c r="P939" s="6">
        <v>0.28125</v>
      </c>
      <c r="Q939" s="1">
        <v>15</v>
      </c>
      <c r="R939" s="1">
        <v>64</v>
      </c>
      <c r="S939" s="6">
        <v>0.234375</v>
      </c>
      <c r="T939" s="1">
        <v>13</v>
      </c>
      <c r="U939" s="1">
        <v>42</v>
      </c>
      <c r="V939" s="6">
        <v>0.30952380952380953</v>
      </c>
      <c r="W939" s="1">
        <v>11</v>
      </c>
      <c r="X939" s="1">
        <v>43</v>
      </c>
      <c r="Y939" s="6">
        <v>0.2558139534883721</v>
      </c>
      <c r="Z939" s="1">
        <v>8</v>
      </c>
      <c r="AA939" s="1">
        <v>42</v>
      </c>
      <c r="AB939" s="6">
        <v>0.19047619047619047</v>
      </c>
      <c r="AC939" s="1">
        <v>19</v>
      </c>
      <c r="AD939" s="1">
        <v>48</v>
      </c>
      <c r="AE939" s="6">
        <v>0.39583333333333331</v>
      </c>
      <c r="AF939" s="1">
        <v>16</v>
      </c>
      <c r="AG939" s="1">
        <v>48</v>
      </c>
      <c r="AH939" s="6">
        <v>0.33333333333333331</v>
      </c>
      <c r="AI939" s="1">
        <v>12</v>
      </c>
      <c r="AJ939" s="1">
        <v>48</v>
      </c>
      <c r="AK939" s="6">
        <v>0.25</v>
      </c>
      <c r="BD939" s="1">
        <v>90</v>
      </c>
      <c r="BE939" s="1">
        <v>226</v>
      </c>
      <c r="BF939" s="6">
        <v>0.39823008849557523</v>
      </c>
      <c r="BG939" s="1">
        <v>62</v>
      </c>
      <c r="BH939" s="1">
        <v>229</v>
      </c>
      <c r="BI939" s="6">
        <v>0.27074235807860264</v>
      </c>
      <c r="BJ939" s="1">
        <v>46</v>
      </c>
      <c r="BK939" s="1">
        <v>226</v>
      </c>
      <c r="BL939" s="6">
        <v>0.20353982300884957</v>
      </c>
    </row>
    <row r="940" spans="1:64" hidden="1" x14ac:dyDescent="0.2">
      <c r="A940" s="2" t="s">
        <v>297</v>
      </c>
      <c r="B940" s="2" t="s">
        <v>298</v>
      </c>
      <c r="C940" s="2" t="s">
        <v>2532</v>
      </c>
      <c r="D940" s="2" t="s">
        <v>2533</v>
      </c>
      <c r="E940" s="2" t="str">
        <f t="shared" si="42"/>
        <v>zzzz</v>
      </c>
      <c r="F940" s="2">
        <f>IFERROR(VLOOKUP(C940,'[1]2017'!$C$2:$N$1876,11,FALSE),"")</f>
        <v>333</v>
      </c>
      <c r="G940" s="2">
        <f>IFERROR(VLOOKUP(C940,'[1]2017'!$C$2:$N$1876,12,FALSE),"")</f>
        <v>442</v>
      </c>
      <c r="H940" s="2">
        <f t="shared" si="43"/>
        <v>0.75339366515837103</v>
      </c>
      <c r="I940" s="6">
        <v>0.1076923076923077</v>
      </c>
      <c r="J940" s="12">
        <f t="shared" si="44"/>
        <v>1189</v>
      </c>
      <c r="K940" s="1">
        <v>5</v>
      </c>
      <c r="L940" s="1">
        <v>44</v>
      </c>
      <c r="M940" s="6">
        <v>0.11363636363636363</v>
      </c>
      <c r="N940" s="1">
        <v>1</v>
      </c>
      <c r="O940" s="1">
        <v>45</v>
      </c>
      <c r="P940" s="6">
        <v>2.2222222222222223E-2</v>
      </c>
      <c r="Q940" s="1">
        <v>1</v>
      </c>
      <c r="R940" s="1">
        <v>43</v>
      </c>
      <c r="S940" s="6">
        <v>2.3255813953488372E-2</v>
      </c>
      <c r="T940" s="1">
        <v>14</v>
      </c>
      <c r="U940" s="1">
        <v>51</v>
      </c>
      <c r="V940" s="6">
        <v>0.27450980392156865</v>
      </c>
      <c r="W940" s="1">
        <v>11</v>
      </c>
      <c r="X940" s="1">
        <v>52</v>
      </c>
      <c r="Y940" s="6">
        <v>0.21153846153846154</v>
      </c>
      <c r="Z940" s="1">
        <v>9</v>
      </c>
      <c r="AA940" s="1">
        <v>51</v>
      </c>
      <c r="AB940" s="6">
        <v>0.17647058823529413</v>
      </c>
      <c r="AC940" s="1">
        <v>12</v>
      </c>
      <c r="AD940" s="1">
        <v>37</v>
      </c>
      <c r="AE940" s="6">
        <v>0.32432432432432434</v>
      </c>
      <c r="AF940" s="1">
        <v>2</v>
      </c>
      <c r="AG940" s="1">
        <v>36</v>
      </c>
      <c r="AH940" s="6">
        <v>5.5555555555555552E-2</v>
      </c>
      <c r="AI940" s="1">
        <v>1</v>
      </c>
      <c r="AJ940" s="1">
        <v>36</v>
      </c>
      <c r="AK940" s="6">
        <v>2.7777777777777776E-2</v>
      </c>
      <c r="BD940" s="1">
        <v>49</v>
      </c>
      <c r="BE940" s="1">
        <v>197</v>
      </c>
      <c r="BF940" s="6">
        <v>0.24873096446700507</v>
      </c>
      <c r="BG940" s="1">
        <v>22</v>
      </c>
      <c r="BH940" s="1">
        <v>202</v>
      </c>
      <c r="BI940" s="6">
        <v>0.10891089108910891</v>
      </c>
      <c r="BJ940" s="1">
        <v>18</v>
      </c>
      <c r="BK940" s="1">
        <v>195</v>
      </c>
      <c r="BL940" s="6">
        <v>9.2307692307692313E-2</v>
      </c>
    </row>
    <row r="941" spans="1:64" hidden="1" x14ac:dyDescent="0.2">
      <c r="A941" s="2" t="s">
        <v>297</v>
      </c>
      <c r="B941" s="2" t="s">
        <v>298</v>
      </c>
      <c r="C941" s="2" t="s">
        <v>2534</v>
      </c>
      <c r="D941" s="2" t="s">
        <v>2535</v>
      </c>
      <c r="E941" s="2" t="str">
        <f t="shared" si="42"/>
        <v>zzzz</v>
      </c>
      <c r="F941" s="2">
        <f>IFERROR(VLOOKUP(C941,'[1]2017'!$C$2:$N$1876,11,FALSE),"")</f>
        <v>429</v>
      </c>
      <c r="G941" s="2">
        <f>IFERROR(VLOOKUP(C941,'[1]2017'!$C$2:$N$1876,12,FALSE),"")</f>
        <v>527</v>
      </c>
      <c r="H941" s="2">
        <f t="shared" si="43"/>
        <v>0.81404174573055033</v>
      </c>
      <c r="I941" s="6">
        <v>0.19047619047619047</v>
      </c>
      <c r="J941" s="12">
        <f t="shared" si="44"/>
        <v>1146</v>
      </c>
      <c r="K941" s="1">
        <v>23</v>
      </c>
      <c r="L941" s="1">
        <v>72</v>
      </c>
      <c r="M941" s="6">
        <v>0.31944444444444442</v>
      </c>
      <c r="N941" s="1">
        <v>21</v>
      </c>
      <c r="O941" s="1">
        <v>75</v>
      </c>
      <c r="P941" s="6">
        <v>0.28000000000000003</v>
      </c>
      <c r="Q941" s="1">
        <v>15</v>
      </c>
      <c r="R941" s="1">
        <v>71</v>
      </c>
      <c r="S941" s="6">
        <v>0.21126760563380281</v>
      </c>
      <c r="T941" s="1">
        <v>24</v>
      </c>
      <c r="U941" s="1">
        <v>55</v>
      </c>
      <c r="V941" s="6">
        <v>0.43636363636363634</v>
      </c>
      <c r="W941" s="1">
        <v>29</v>
      </c>
      <c r="X941" s="1">
        <v>54</v>
      </c>
      <c r="Y941" s="6">
        <v>0.53703703703703709</v>
      </c>
      <c r="Z941" s="1">
        <v>19</v>
      </c>
      <c r="AA941" s="1">
        <v>54</v>
      </c>
      <c r="AB941" s="6">
        <v>0.35185185185185186</v>
      </c>
      <c r="AC941" s="1">
        <v>19</v>
      </c>
      <c r="AD941" s="1">
        <v>57</v>
      </c>
      <c r="AE941" s="6">
        <v>0.33333333333333331</v>
      </c>
      <c r="AF941" s="1">
        <v>13</v>
      </c>
      <c r="AG941" s="1">
        <v>57</v>
      </c>
      <c r="AH941" s="6">
        <v>0.22807017543859648</v>
      </c>
      <c r="AI941" s="1">
        <v>10</v>
      </c>
      <c r="AJ941" s="1">
        <v>57</v>
      </c>
      <c r="AK941" s="6">
        <v>0.17543859649122806</v>
      </c>
      <c r="BD941" s="1">
        <v>89</v>
      </c>
      <c r="BE941" s="1">
        <v>247</v>
      </c>
      <c r="BF941" s="6">
        <v>0.36032388663967613</v>
      </c>
      <c r="BG941" s="1">
        <v>78</v>
      </c>
      <c r="BH941" s="1">
        <v>253</v>
      </c>
      <c r="BI941" s="6">
        <v>0.30830039525691699</v>
      </c>
      <c r="BJ941" s="1">
        <v>56</v>
      </c>
      <c r="BK941" s="1">
        <v>245</v>
      </c>
      <c r="BL941" s="6">
        <v>0.22857142857142856</v>
      </c>
    </row>
    <row r="942" spans="1:64" hidden="1" x14ac:dyDescent="0.2">
      <c r="A942" s="2" t="s">
        <v>297</v>
      </c>
      <c r="B942" s="2" t="s">
        <v>298</v>
      </c>
      <c r="C942" s="2" t="s">
        <v>321</v>
      </c>
      <c r="D942" s="2" t="s">
        <v>2536</v>
      </c>
      <c r="E942" s="2" t="str">
        <f t="shared" si="42"/>
        <v>zzzz</v>
      </c>
      <c r="F942" s="2">
        <f>IFERROR(VLOOKUP(C942,'[1]2017'!$C$2:$N$1876,11,FALSE),"")</f>
        <v>88</v>
      </c>
      <c r="G942" s="2">
        <f>IFERROR(VLOOKUP(C942,'[1]2017'!$C$2:$N$1876,12,FALSE),"")</f>
        <v>402</v>
      </c>
      <c r="H942" s="2">
        <f t="shared" si="43"/>
        <v>0.21890547263681592</v>
      </c>
      <c r="I942" s="6">
        <v>0.58536585365853655</v>
      </c>
      <c r="J942" s="12">
        <f t="shared" si="44"/>
        <v>509</v>
      </c>
      <c r="K942" s="1">
        <v>30</v>
      </c>
      <c r="L942" s="1">
        <v>45</v>
      </c>
      <c r="M942" s="6">
        <v>0.66666666666666663</v>
      </c>
      <c r="N942" s="1">
        <v>25</v>
      </c>
      <c r="O942" s="1">
        <v>45</v>
      </c>
      <c r="P942" s="6">
        <v>0.55555555555555558</v>
      </c>
      <c r="Q942" s="1">
        <v>23</v>
      </c>
      <c r="R942" s="1">
        <v>45</v>
      </c>
      <c r="S942" s="6">
        <v>0.51111111111111107</v>
      </c>
      <c r="T942" s="1">
        <v>35</v>
      </c>
      <c r="U942" s="1">
        <v>45</v>
      </c>
      <c r="V942" s="6">
        <v>0.77777777777777779</v>
      </c>
      <c r="W942" s="1">
        <v>36</v>
      </c>
      <c r="X942" s="1">
        <v>46</v>
      </c>
      <c r="Y942" s="6">
        <v>0.78260869565217395</v>
      </c>
      <c r="Z942" s="1">
        <v>33</v>
      </c>
      <c r="AA942" s="1">
        <v>45</v>
      </c>
      <c r="AB942" s="6">
        <v>0.73333333333333328</v>
      </c>
      <c r="AC942" s="1">
        <v>39</v>
      </c>
      <c r="AD942" s="1">
        <v>45</v>
      </c>
      <c r="AE942" s="6">
        <v>0.8666666666666667</v>
      </c>
      <c r="AF942" s="1">
        <v>27</v>
      </c>
      <c r="AG942" s="1">
        <v>45</v>
      </c>
      <c r="AH942" s="6">
        <v>0.6</v>
      </c>
      <c r="AI942" s="1">
        <v>27</v>
      </c>
      <c r="AJ942" s="1">
        <v>45</v>
      </c>
      <c r="AK942" s="6">
        <v>0.6</v>
      </c>
      <c r="AL942" s="1">
        <v>34</v>
      </c>
      <c r="AM942" s="1">
        <v>45</v>
      </c>
      <c r="AN942" s="6">
        <v>0.75555555555555554</v>
      </c>
      <c r="AO942" s="1">
        <v>24</v>
      </c>
      <c r="AP942" s="1">
        <v>46</v>
      </c>
      <c r="AQ942" s="6">
        <v>0.52173913043478259</v>
      </c>
      <c r="AR942" s="1">
        <v>22</v>
      </c>
      <c r="AS942" s="1">
        <v>45</v>
      </c>
      <c r="AT942" s="6">
        <v>0.48888888888888887</v>
      </c>
      <c r="AU942" s="1">
        <v>24</v>
      </c>
      <c r="AV942" s="1">
        <v>32</v>
      </c>
      <c r="AW942" s="6">
        <v>0.75</v>
      </c>
      <c r="AX942" s="1">
        <v>20</v>
      </c>
      <c r="AY942" s="1">
        <v>32</v>
      </c>
      <c r="AZ942" s="6">
        <v>0.625</v>
      </c>
      <c r="BA942" s="1">
        <v>17</v>
      </c>
      <c r="BB942" s="1">
        <v>32</v>
      </c>
      <c r="BC942" s="6">
        <v>0.53125</v>
      </c>
      <c r="BD942" s="1">
        <v>191</v>
      </c>
      <c r="BE942" s="1">
        <v>253</v>
      </c>
      <c r="BF942" s="6">
        <v>0.75494071146245056</v>
      </c>
      <c r="BG942" s="1">
        <v>160</v>
      </c>
      <c r="BH942" s="1">
        <v>255</v>
      </c>
      <c r="BI942" s="6">
        <v>0.62745098039215685</v>
      </c>
      <c r="BJ942" s="1">
        <v>146</v>
      </c>
      <c r="BK942" s="1">
        <v>253</v>
      </c>
      <c r="BL942" s="6">
        <v>0.57707509881422925</v>
      </c>
    </row>
    <row r="943" spans="1:64" hidden="1" x14ac:dyDescent="0.2">
      <c r="A943" s="2" t="s">
        <v>297</v>
      </c>
      <c r="B943" s="2" t="s">
        <v>298</v>
      </c>
      <c r="C943" s="2" t="s">
        <v>2537</v>
      </c>
      <c r="D943" s="2" t="s">
        <v>2538</v>
      </c>
      <c r="E943" s="2" t="str">
        <f t="shared" si="42"/>
        <v>zzzz</v>
      </c>
      <c r="F943" s="2">
        <f>IFERROR(VLOOKUP(C943,'[1]2017'!$C$2:$N$1876,11,FALSE),"")</f>
        <v>19</v>
      </c>
      <c r="G943" s="2">
        <f>IFERROR(VLOOKUP(C943,'[1]2017'!$C$2:$N$1876,12,FALSE),"")</f>
        <v>415</v>
      </c>
      <c r="H943" s="2">
        <f t="shared" si="43"/>
        <v>4.5783132530120479E-2</v>
      </c>
      <c r="I943" s="6">
        <v>0.70454545454545459</v>
      </c>
      <c r="J943" s="12">
        <f t="shared" si="44"/>
        <v>248</v>
      </c>
      <c r="K943" s="1">
        <v>41</v>
      </c>
      <c r="L943" s="1">
        <v>47</v>
      </c>
      <c r="M943" s="6">
        <v>0.87234042553191493</v>
      </c>
      <c r="N943" s="1">
        <v>36</v>
      </c>
      <c r="O943" s="1">
        <v>47</v>
      </c>
      <c r="P943" s="6">
        <v>0.76595744680851063</v>
      </c>
      <c r="Q943" s="1">
        <v>34</v>
      </c>
      <c r="R943" s="1">
        <v>47</v>
      </c>
      <c r="S943" s="6">
        <v>0.72340425531914898</v>
      </c>
      <c r="T943" s="1">
        <v>45</v>
      </c>
      <c r="U943" s="1">
        <v>54</v>
      </c>
      <c r="V943" s="6">
        <v>0.83333333333333337</v>
      </c>
      <c r="W943" s="1">
        <v>41</v>
      </c>
      <c r="X943" s="1">
        <v>54</v>
      </c>
      <c r="Y943" s="6">
        <v>0.7592592592592593</v>
      </c>
      <c r="Z943" s="1">
        <v>39</v>
      </c>
      <c r="AA943" s="1">
        <v>54</v>
      </c>
      <c r="AB943" s="6">
        <v>0.72222222222222221</v>
      </c>
      <c r="AC943" s="1">
        <v>45</v>
      </c>
      <c r="AD943" s="1">
        <v>52</v>
      </c>
      <c r="AE943" s="6">
        <v>0.86538461538461542</v>
      </c>
      <c r="AF943" s="1">
        <v>45</v>
      </c>
      <c r="AG943" s="1">
        <v>52</v>
      </c>
      <c r="AH943" s="6">
        <v>0.86538461538461542</v>
      </c>
      <c r="AI943" s="1">
        <v>43</v>
      </c>
      <c r="AJ943" s="1">
        <v>52</v>
      </c>
      <c r="AK943" s="6">
        <v>0.82692307692307687</v>
      </c>
      <c r="AL943" s="1">
        <v>36</v>
      </c>
      <c r="AM943" s="1">
        <v>39</v>
      </c>
      <c r="AN943" s="6">
        <v>0.92307692307692313</v>
      </c>
      <c r="AO943" s="1">
        <v>32</v>
      </c>
      <c r="AP943" s="1">
        <v>39</v>
      </c>
      <c r="AQ943" s="6">
        <v>0.82051282051282048</v>
      </c>
      <c r="AR943" s="1">
        <v>31</v>
      </c>
      <c r="AS943" s="1">
        <v>39</v>
      </c>
      <c r="AT943" s="6">
        <v>0.79487179487179482</v>
      </c>
      <c r="AU943" s="1">
        <v>33</v>
      </c>
      <c r="AV943" s="1">
        <v>36</v>
      </c>
      <c r="AW943" s="6">
        <v>0.91666666666666663</v>
      </c>
      <c r="AX943" s="1">
        <v>29</v>
      </c>
      <c r="AY943" s="1">
        <v>36</v>
      </c>
      <c r="AZ943" s="6">
        <v>0.80555555555555558</v>
      </c>
      <c r="BA943" s="1">
        <v>28</v>
      </c>
      <c r="BB943" s="1">
        <v>36</v>
      </c>
      <c r="BC943" s="6">
        <v>0.77777777777777779</v>
      </c>
      <c r="BD943" s="1">
        <v>235</v>
      </c>
      <c r="BE943" s="1">
        <v>272</v>
      </c>
      <c r="BF943" s="6">
        <v>0.86397058823529416</v>
      </c>
      <c r="BG943" s="1">
        <v>214</v>
      </c>
      <c r="BH943" s="1">
        <v>272</v>
      </c>
      <c r="BI943" s="6">
        <v>0.78676470588235292</v>
      </c>
      <c r="BJ943" s="1">
        <v>206</v>
      </c>
      <c r="BK943" s="1">
        <v>272</v>
      </c>
      <c r="BL943" s="6">
        <v>0.75735294117647056</v>
      </c>
    </row>
    <row r="944" spans="1:64" hidden="1" x14ac:dyDescent="0.2">
      <c r="A944" s="2" t="s">
        <v>297</v>
      </c>
      <c r="B944" s="2" t="s">
        <v>298</v>
      </c>
      <c r="C944" s="2" t="s">
        <v>2539</v>
      </c>
      <c r="D944" s="2" t="s">
        <v>2540</v>
      </c>
      <c r="E944" s="2" t="str">
        <f t="shared" si="42"/>
        <v>zzzz</v>
      </c>
      <c r="F944" s="2">
        <f>IFERROR(VLOOKUP(C944,'[1]2017'!$C$2:$N$1876,11,FALSE),"")</f>
        <v>503</v>
      </c>
      <c r="G944" s="2">
        <f>IFERROR(VLOOKUP(C944,'[1]2017'!$C$2:$N$1876,12,FALSE),"")</f>
        <v>694</v>
      </c>
      <c r="H944" s="2">
        <f t="shared" si="43"/>
        <v>0.72478386167146969</v>
      </c>
      <c r="I944" s="6">
        <v>9.1836734693877556E-2</v>
      </c>
      <c r="J944" s="12">
        <f t="shared" si="44"/>
        <v>1196</v>
      </c>
      <c r="K944" s="1">
        <v>17</v>
      </c>
      <c r="L944" s="1">
        <v>90</v>
      </c>
      <c r="M944" s="6">
        <v>0.18888888888888888</v>
      </c>
      <c r="N944" s="1">
        <v>5</v>
      </c>
      <c r="O944" s="1">
        <v>91</v>
      </c>
      <c r="P944" s="6">
        <v>5.4945054945054944E-2</v>
      </c>
      <c r="Q944" s="1">
        <v>4</v>
      </c>
      <c r="R944" s="1">
        <v>90</v>
      </c>
      <c r="S944" s="6">
        <v>4.4444444444444446E-2</v>
      </c>
      <c r="T944" s="1">
        <v>24</v>
      </c>
      <c r="U944" s="1">
        <v>85</v>
      </c>
      <c r="V944" s="6">
        <v>0.28235294117647058</v>
      </c>
      <c r="W944" s="1">
        <v>10</v>
      </c>
      <c r="X944" s="1">
        <v>86</v>
      </c>
      <c r="Y944" s="6">
        <v>0.11627906976744186</v>
      </c>
      <c r="Z944" s="1">
        <v>5</v>
      </c>
      <c r="AA944" s="1">
        <v>84</v>
      </c>
      <c r="AB944" s="6">
        <v>5.9523809523809521E-2</v>
      </c>
      <c r="AC944" s="1">
        <v>32</v>
      </c>
      <c r="AD944" s="1">
        <v>61</v>
      </c>
      <c r="AE944" s="6">
        <v>0.52459016393442626</v>
      </c>
      <c r="AF944" s="1">
        <v>14</v>
      </c>
      <c r="AG944" s="1">
        <v>63</v>
      </c>
      <c r="AH944" s="6">
        <v>0.22222222222222221</v>
      </c>
      <c r="AI944" s="1">
        <v>13</v>
      </c>
      <c r="AJ944" s="1">
        <v>61</v>
      </c>
      <c r="AK944" s="6">
        <v>0.21311475409836064</v>
      </c>
      <c r="BD944" s="1">
        <v>113</v>
      </c>
      <c r="BE944" s="1">
        <v>335</v>
      </c>
      <c r="BF944" s="6">
        <v>0.33731343283582088</v>
      </c>
      <c r="BG944" s="1">
        <v>41</v>
      </c>
      <c r="BH944" s="1">
        <v>344</v>
      </c>
      <c r="BI944" s="6">
        <v>0.11918604651162791</v>
      </c>
      <c r="BJ944" s="1">
        <v>31</v>
      </c>
      <c r="BK944" s="1">
        <v>333</v>
      </c>
      <c r="BL944" s="6">
        <v>9.3093093093093091E-2</v>
      </c>
    </row>
    <row r="945" spans="1:64" hidden="1" x14ac:dyDescent="0.2">
      <c r="A945" s="2" t="s">
        <v>297</v>
      </c>
      <c r="B945" s="2" t="s">
        <v>298</v>
      </c>
      <c r="C945" s="2" t="s">
        <v>2541</v>
      </c>
      <c r="D945" s="2" t="s">
        <v>2542</v>
      </c>
      <c r="E945" s="2" t="str">
        <f t="shared" si="42"/>
        <v>zzzz</v>
      </c>
      <c r="F945" s="2">
        <f>IFERROR(VLOOKUP(C945,'[1]2017'!$C$2:$N$1876,11,FALSE),"")</f>
        <v>173</v>
      </c>
      <c r="G945" s="2">
        <f>IFERROR(VLOOKUP(C945,'[1]2017'!$C$2:$N$1876,12,FALSE),"")</f>
        <v>443</v>
      </c>
      <c r="H945" s="2">
        <f t="shared" si="43"/>
        <v>0.3905191873589165</v>
      </c>
      <c r="I945" s="6">
        <v>0.47499999999999998</v>
      </c>
      <c r="J945" s="12">
        <f t="shared" si="44"/>
        <v>765</v>
      </c>
      <c r="K945" s="1">
        <v>17</v>
      </c>
      <c r="L945" s="1">
        <v>34</v>
      </c>
      <c r="M945" s="6">
        <v>0.5</v>
      </c>
      <c r="N945" s="1">
        <v>17</v>
      </c>
      <c r="O945" s="1">
        <v>34</v>
      </c>
      <c r="P945" s="6">
        <v>0.5</v>
      </c>
      <c r="Q945" s="1">
        <v>14</v>
      </c>
      <c r="R945" s="1">
        <v>34</v>
      </c>
      <c r="S945" s="6">
        <v>0.41176470588235292</v>
      </c>
      <c r="T945" s="1">
        <v>27</v>
      </c>
      <c r="U945" s="1">
        <v>42</v>
      </c>
      <c r="V945" s="6">
        <v>0.6428571428571429</v>
      </c>
      <c r="W945" s="1">
        <v>28</v>
      </c>
      <c r="X945" s="1">
        <v>43</v>
      </c>
      <c r="Y945" s="6">
        <v>0.65116279069767447</v>
      </c>
      <c r="Z945" s="1">
        <v>23</v>
      </c>
      <c r="AA945" s="1">
        <v>42</v>
      </c>
      <c r="AB945" s="6">
        <v>0.54761904761904767</v>
      </c>
      <c r="AC945" s="1">
        <v>12</v>
      </c>
      <c r="AD945" s="1">
        <v>32</v>
      </c>
      <c r="AE945" s="6">
        <v>0.375</v>
      </c>
      <c r="AF945" s="1">
        <v>6</v>
      </c>
      <c r="AG945" s="1">
        <v>32</v>
      </c>
      <c r="AH945" s="6">
        <v>0.1875</v>
      </c>
      <c r="AI945" s="1">
        <v>6</v>
      </c>
      <c r="AJ945" s="1">
        <v>32</v>
      </c>
      <c r="AK945" s="6">
        <v>0.1875</v>
      </c>
      <c r="AL945" s="1">
        <v>12</v>
      </c>
      <c r="AM945" s="1">
        <v>27</v>
      </c>
      <c r="AN945" s="6">
        <v>0.44444444444444442</v>
      </c>
      <c r="AO945" s="1">
        <v>7</v>
      </c>
      <c r="AP945" s="1">
        <v>27</v>
      </c>
      <c r="AQ945" s="6">
        <v>0.25925925925925924</v>
      </c>
      <c r="AR945" s="1">
        <v>7</v>
      </c>
      <c r="AS945" s="1">
        <v>27</v>
      </c>
      <c r="AT945" s="6">
        <v>0.25925925925925924</v>
      </c>
      <c r="AU945" s="1">
        <v>8</v>
      </c>
      <c r="AV945" s="1">
        <v>32</v>
      </c>
      <c r="AW945" s="6">
        <v>0.25</v>
      </c>
      <c r="AX945" s="1">
        <v>2</v>
      </c>
      <c r="AY945" s="1">
        <v>32</v>
      </c>
      <c r="AZ945" s="6">
        <v>6.25E-2</v>
      </c>
      <c r="BA945" s="1">
        <v>1</v>
      </c>
      <c r="BB945" s="1">
        <v>32</v>
      </c>
      <c r="BC945" s="6">
        <v>3.125E-2</v>
      </c>
      <c r="BD945" s="1">
        <v>104</v>
      </c>
      <c r="BE945" s="1">
        <v>207</v>
      </c>
      <c r="BF945" s="6">
        <v>0.50241545893719808</v>
      </c>
      <c r="BG945" s="1">
        <v>81</v>
      </c>
      <c r="BH945" s="1">
        <v>208</v>
      </c>
      <c r="BI945" s="6">
        <v>0.38942307692307693</v>
      </c>
      <c r="BJ945" s="1">
        <v>70</v>
      </c>
      <c r="BK945" s="1">
        <v>207</v>
      </c>
      <c r="BL945" s="6">
        <v>0.33816425120772947</v>
      </c>
    </row>
    <row r="946" spans="1:64" hidden="1" x14ac:dyDescent="0.2">
      <c r="A946" s="2" t="s">
        <v>297</v>
      </c>
      <c r="B946" s="2" t="s">
        <v>298</v>
      </c>
      <c r="C946" s="2" t="s">
        <v>2543</v>
      </c>
      <c r="D946" s="2" t="s">
        <v>2544</v>
      </c>
      <c r="E946" s="2" t="str">
        <f t="shared" si="42"/>
        <v>zzzz</v>
      </c>
      <c r="F946" s="2">
        <f>IFERROR(VLOOKUP(C946,'[1]2017'!$C$2:$N$1876,11,FALSE),"")</f>
        <v>395</v>
      </c>
      <c r="G946" s="2">
        <f>IFERROR(VLOOKUP(C946,'[1]2017'!$C$2:$N$1876,12,FALSE),"")</f>
        <v>507</v>
      </c>
      <c r="H946" s="2">
        <f t="shared" si="43"/>
        <v>0.77909270216962523</v>
      </c>
      <c r="I946" s="6">
        <v>0.32653061224489793</v>
      </c>
      <c r="J946" s="12">
        <f t="shared" si="44"/>
        <v>1010</v>
      </c>
      <c r="K946" s="1">
        <v>19</v>
      </c>
      <c r="L946" s="1">
        <v>39</v>
      </c>
      <c r="M946" s="6">
        <v>0.48717948717948717</v>
      </c>
      <c r="N946" s="1">
        <v>23</v>
      </c>
      <c r="O946" s="1">
        <v>38</v>
      </c>
      <c r="P946" s="6">
        <v>0.60526315789473684</v>
      </c>
      <c r="Q946" s="1">
        <v>16</v>
      </c>
      <c r="R946" s="1">
        <v>38</v>
      </c>
      <c r="S946" s="6">
        <v>0.42105263157894735</v>
      </c>
      <c r="T946" s="1">
        <v>24</v>
      </c>
      <c r="U946" s="1">
        <v>57</v>
      </c>
      <c r="V946" s="6">
        <v>0.42105263157894735</v>
      </c>
      <c r="W946" s="1">
        <v>18</v>
      </c>
      <c r="X946" s="1">
        <v>57</v>
      </c>
      <c r="Y946" s="6">
        <v>0.31578947368421051</v>
      </c>
      <c r="Z946" s="1">
        <v>15</v>
      </c>
      <c r="AA946" s="1">
        <v>57</v>
      </c>
      <c r="AB946" s="6">
        <v>0.26315789473684209</v>
      </c>
      <c r="AC946" s="1">
        <v>24</v>
      </c>
      <c r="AD946" s="1">
        <v>51</v>
      </c>
      <c r="AE946" s="6">
        <v>0.47058823529411764</v>
      </c>
      <c r="AF946" s="1">
        <v>19</v>
      </c>
      <c r="AG946" s="1">
        <v>51</v>
      </c>
      <c r="AH946" s="6">
        <v>0.37254901960784315</v>
      </c>
      <c r="AI946" s="1">
        <v>16</v>
      </c>
      <c r="AJ946" s="1">
        <v>51</v>
      </c>
      <c r="AK946" s="6">
        <v>0.31372549019607843</v>
      </c>
      <c r="AL946" s="1">
        <v>39</v>
      </c>
      <c r="AM946" s="1">
        <v>83</v>
      </c>
      <c r="AN946" s="6">
        <v>0.46987951807228917</v>
      </c>
      <c r="AO946" s="1">
        <v>30</v>
      </c>
      <c r="AP946" s="1">
        <v>83</v>
      </c>
      <c r="AQ946" s="6">
        <v>0.36144578313253012</v>
      </c>
      <c r="AR946" s="1">
        <v>24</v>
      </c>
      <c r="AS946" s="1">
        <v>83</v>
      </c>
      <c r="AT946" s="6">
        <v>0.28915662650602408</v>
      </c>
      <c r="AU946" s="1">
        <v>21</v>
      </c>
      <c r="AV946" s="1">
        <v>49</v>
      </c>
      <c r="AW946" s="6">
        <v>0.42857142857142855</v>
      </c>
      <c r="AX946" s="1">
        <v>16</v>
      </c>
      <c r="AY946" s="1">
        <v>48</v>
      </c>
      <c r="AZ946" s="6">
        <v>0.33333333333333331</v>
      </c>
      <c r="BA946" s="1">
        <v>14</v>
      </c>
      <c r="BB946" s="1">
        <v>48</v>
      </c>
      <c r="BC946" s="6">
        <v>0.29166666666666669</v>
      </c>
      <c r="BD946" s="1">
        <v>158</v>
      </c>
      <c r="BE946" s="1">
        <v>328</v>
      </c>
      <c r="BF946" s="6">
        <v>0.48170731707317072</v>
      </c>
      <c r="BG946" s="1">
        <v>122</v>
      </c>
      <c r="BH946" s="1">
        <v>326</v>
      </c>
      <c r="BI946" s="6">
        <v>0.37423312883435583</v>
      </c>
      <c r="BJ946" s="1">
        <v>101</v>
      </c>
      <c r="BK946" s="1">
        <v>326</v>
      </c>
      <c r="BL946" s="6">
        <v>0.30981595092024539</v>
      </c>
    </row>
    <row r="947" spans="1:64" hidden="1" x14ac:dyDescent="0.2">
      <c r="A947" s="2" t="s">
        <v>299</v>
      </c>
      <c r="B947" s="2" t="s">
        <v>300</v>
      </c>
      <c r="C947" s="2" t="s">
        <v>2545</v>
      </c>
      <c r="D947" s="2" t="s">
        <v>2546</v>
      </c>
      <c r="E947" s="2" t="str">
        <f t="shared" si="42"/>
        <v>zzzz</v>
      </c>
      <c r="F947" s="2">
        <f>IFERROR(VLOOKUP(C947,'[1]2017'!$C$2:$N$1876,11,FALSE),"")</f>
        <v>152</v>
      </c>
      <c r="G947" s="2">
        <f>IFERROR(VLOOKUP(C947,'[1]2017'!$C$2:$N$1876,12,FALSE),"")</f>
        <v>271</v>
      </c>
      <c r="H947" s="2">
        <f t="shared" si="43"/>
        <v>0.56088560885608851</v>
      </c>
      <c r="J947" s="12">
        <f t="shared" si="44"/>
        <v>1215</v>
      </c>
      <c r="AL947" s="1">
        <v>106</v>
      </c>
      <c r="AM947" s="1">
        <v>131</v>
      </c>
      <c r="AN947" s="6">
        <v>0.80916030534351147</v>
      </c>
      <c r="AO947" s="1">
        <v>81</v>
      </c>
      <c r="AP947" s="1">
        <v>132</v>
      </c>
      <c r="AQ947" s="6">
        <v>0.61363636363636365</v>
      </c>
      <c r="AR947" s="1">
        <v>77</v>
      </c>
      <c r="AS947" s="1">
        <v>131</v>
      </c>
      <c r="AT947" s="6">
        <v>0.58778625954198471</v>
      </c>
      <c r="AU947" s="1">
        <v>100</v>
      </c>
      <c r="AV947" s="1">
        <v>132</v>
      </c>
      <c r="AW947" s="6">
        <v>0.75757575757575757</v>
      </c>
      <c r="AX947" s="1">
        <v>114</v>
      </c>
      <c r="AY947" s="1">
        <v>135</v>
      </c>
      <c r="AZ947" s="6">
        <v>0.84444444444444444</v>
      </c>
      <c r="BA947" s="1">
        <v>90</v>
      </c>
      <c r="BB947" s="1">
        <v>132</v>
      </c>
      <c r="BC947" s="6">
        <v>0.68181818181818177</v>
      </c>
      <c r="BD947" s="1">
        <v>206</v>
      </c>
      <c r="BE947" s="1">
        <v>263</v>
      </c>
      <c r="BF947" s="6">
        <v>0.78326996197718635</v>
      </c>
      <c r="BG947" s="1">
        <v>195</v>
      </c>
      <c r="BH947" s="1">
        <v>267</v>
      </c>
      <c r="BI947" s="6">
        <v>0.7303370786516854</v>
      </c>
      <c r="BJ947" s="1">
        <v>167</v>
      </c>
      <c r="BK947" s="1">
        <v>263</v>
      </c>
      <c r="BL947" s="6">
        <v>0.63498098859315588</v>
      </c>
    </row>
    <row r="948" spans="1:64" x14ac:dyDescent="0.2">
      <c r="A948" s="2" t="s">
        <v>299</v>
      </c>
      <c r="B948" s="2" t="s">
        <v>300</v>
      </c>
      <c r="C948" s="2" t="s">
        <v>2547</v>
      </c>
      <c r="D948" s="2" t="s">
        <v>2548</v>
      </c>
      <c r="E948" s="2" t="str">
        <f t="shared" si="42"/>
        <v>James A Allison Elementary Sch 3</v>
      </c>
      <c r="F948" s="2">
        <f>IFERROR(VLOOKUP(C948,'[1]2017'!$C$2:$N$1876,11,FALSE),"")</f>
        <v>197</v>
      </c>
      <c r="G948" s="2">
        <f>IFERROR(VLOOKUP(C948,'[1]2017'!$C$2:$N$1876,12,FALSE),"")</f>
        <v>308</v>
      </c>
      <c r="H948" s="2">
        <f t="shared" si="43"/>
        <v>0.63961038961038963</v>
      </c>
      <c r="I948" s="6">
        <v>0.59090909090909094</v>
      </c>
      <c r="J948" s="12">
        <f t="shared" si="44"/>
        <v>495</v>
      </c>
      <c r="K948" s="1">
        <v>26</v>
      </c>
      <c r="L948" s="1">
        <v>40</v>
      </c>
      <c r="M948" s="6">
        <v>0.65</v>
      </c>
      <c r="N948" s="1">
        <v>26</v>
      </c>
      <c r="O948" s="1">
        <v>41</v>
      </c>
      <c r="P948" s="6">
        <v>0.63414634146341464</v>
      </c>
      <c r="Q948" s="1">
        <v>19</v>
      </c>
      <c r="R948" s="1">
        <v>40</v>
      </c>
      <c r="S948" s="6">
        <v>0.47499999999999998</v>
      </c>
      <c r="T948" s="1">
        <v>29</v>
      </c>
      <c r="U948" s="1">
        <v>31</v>
      </c>
      <c r="V948" s="6">
        <v>0.93548387096774188</v>
      </c>
      <c r="W948" s="1">
        <v>31</v>
      </c>
      <c r="X948" s="1">
        <v>31</v>
      </c>
      <c r="Y948" s="6">
        <v>1</v>
      </c>
      <c r="Z948" s="1">
        <v>29</v>
      </c>
      <c r="AA948" s="1">
        <v>31</v>
      </c>
      <c r="AB948" s="6">
        <v>0.93548387096774188</v>
      </c>
      <c r="AC948" s="1">
        <v>34</v>
      </c>
      <c r="AD948" s="1">
        <v>41</v>
      </c>
      <c r="AE948" s="6">
        <v>0.82926829268292679</v>
      </c>
      <c r="AF948" s="1">
        <v>25</v>
      </c>
      <c r="AG948" s="1">
        <v>43</v>
      </c>
      <c r="AH948" s="6">
        <v>0.58139534883720934</v>
      </c>
      <c r="AI948" s="1">
        <v>22</v>
      </c>
      <c r="AJ948" s="1">
        <v>41</v>
      </c>
      <c r="AK948" s="6">
        <v>0.53658536585365857</v>
      </c>
      <c r="BD948" s="1">
        <v>128</v>
      </c>
      <c r="BE948" s="1">
        <v>156</v>
      </c>
      <c r="BF948" s="6">
        <v>0.82051282051282048</v>
      </c>
      <c r="BG948" s="1">
        <v>111</v>
      </c>
      <c r="BH948" s="1">
        <v>163</v>
      </c>
      <c r="BI948" s="6">
        <v>0.68098159509202449</v>
      </c>
      <c r="BJ948" s="1">
        <v>96</v>
      </c>
      <c r="BK948" s="1">
        <v>156</v>
      </c>
      <c r="BL948" s="6">
        <v>0.61538461538461542</v>
      </c>
    </row>
    <row r="949" spans="1:64" x14ac:dyDescent="0.2">
      <c r="A949" s="2" t="s">
        <v>299</v>
      </c>
      <c r="B949" s="2" t="s">
        <v>300</v>
      </c>
      <c r="C949" s="2" t="s">
        <v>2549</v>
      </c>
      <c r="D949" s="2" t="s">
        <v>2550</v>
      </c>
      <c r="E949" s="2" t="str">
        <f t="shared" si="42"/>
        <v>Carl G Fisher Elementary School 1</v>
      </c>
      <c r="F949" s="2">
        <f>IFERROR(VLOOKUP(C949,'[1]2017'!$C$2:$N$1876,11,FALSE),"")</f>
        <v>66</v>
      </c>
      <c r="G949" s="2">
        <f>IFERROR(VLOOKUP(C949,'[1]2017'!$C$2:$N$1876,12,FALSE),"")</f>
        <v>161</v>
      </c>
      <c r="H949" s="2">
        <f t="shared" si="43"/>
        <v>0.40993788819875776</v>
      </c>
      <c r="I949" s="6">
        <v>0.85</v>
      </c>
      <c r="J949" s="12">
        <f t="shared" si="44"/>
        <v>63</v>
      </c>
      <c r="K949" s="1">
        <v>13</v>
      </c>
      <c r="L949" s="1">
        <v>18</v>
      </c>
      <c r="M949" s="6">
        <v>0.72222222222222221</v>
      </c>
      <c r="N949" s="1">
        <v>16</v>
      </c>
      <c r="O949" s="1">
        <v>18</v>
      </c>
      <c r="P949" s="6">
        <v>0.88888888888888884</v>
      </c>
      <c r="Q949" s="1">
        <v>13</v>
      </c>
      <c r="R949" s="1">
        <v>18</v>
      </c>
      <c r="S949" s="6">
        <v>0.72222222222222221</v>
      </c>
      <c r="T949" s="1">
        <v>9</v>
      </c>
      <c r="U949" s="1">
        <v>15</v>
      </c>
      <c r="V949" s="6">
        <v>0.6</v>
      </c>
      <c r="W949" s="1">
        <v>10</v>
      </c>
      <c r="X949" s="1">
        <v>15</v>
      </c>
      <c r="Y949" s="6">
        <v>0.66666666666666663</v>
      </c>
      <c r="Z949" s="1">
        <v>7</v>
      </c>
      <c r="AA949" s="1">
        <v>15</v>
      </c>
      <c r="AB949" s="6">
        <v>0.46666666666666667</v>
      </c>
      <c r="AC949" s="1">
        <v>18</v>
      </c>
      <c r="AD949" s="1">
        <v>24</v>
      </c>
      <c r="AE949" s="6">
        <v>0.75</v>
      </c>
      <c r="AF949" s="1">
        <v>20</v>
      </c>
      <c r="AG949" s="1">
        <v>24</v>
      </c>
      <c r="AH949" s="6">
        <v>0.83333333333333337</v>
      </c>
      <c r="AI949" s="1">
        <v>17</v>
      </c>
      <c r="AJ949" s="1">
        <v>24</v>
      </c>
      <c r="AK949" s="6">
        <v>0.70833333333333337</v>
      </c>
      <c r="BD949" s="1">
        <v>58</v>
      </c>
      <c r="BE949" s="1">
        <v>77</v>
      </c>
      <c r="BF949" s="6">
        <v>0.75324675324675328</v>
      </c>
      <c r="BG949" s="1">
        <v>63</v>
      </c>
      <c r="BH949" s="1">
        <v>78</v>
      </c>
      <c r="BI949" s="6">
        <v>0.80769230769230771</v>
      </c>
      <c r="BJ949" s="1">
        <v>54</v>
      </c>
      <c r="BK949" s="1">
        <v>77</v>
      </c>
      <c r="BL949" s="6">
        <v>0.70129870129870131</v>
      </c>
    </row>
    <row r="950" spans="1:64" x14ac:dyDescent="0.2">
      <c r="A950" s="2" t="s">
        <v>299</v>
      </c>
      <c r="B950" s="2" t="s">
        <v>300</v>
      </c>
      <c r="C950" s="2" t="s">
        <v>2551</v>
      </c>
      <c r="D950" s="2" t="s">
        <v>2552</v>
      </c>
      <c r="E950" s="2" t="str">
        <f t="shared" si="42"/>
        <v>Arthur C Newby Elementary School 2</v>
      </c>
      <c r="F950" s="2">
        <f>IFERROR(VLOOKUP(C950,'[1]2017'!$C$2:$N$1876,11,FALSE),"")</f>
        <v>87</v>
      </c>
      <c r="G950" s="2">
        <f>IFERROR(VLOOKUP(C950,'[1]2017'!$C$2:$N$1876,12,FALSE),"")</f>
        <v>181</v>
      </c>
      <c r="H950" s="2">
        <f t="shared" si="43"/>
        <v>0.48066298342541436</v>
      </c>
      <c r="I950" s="6">
        <v>0.85185185185185186</v>
      </c>
      <c r="J950" s="12">
        <f t="shared" si="44"/>
        <v>60</v>
      </c>
      <c r="K950" s="1">
        <v>27</v>
      </c>
      <c r="L950" s="1">
        <v>34</v>
      </c>
      <c r="M950" s="6">
        <v>0.79411764705882348</v>
      </c>
      <c r="N950" s="1">
        <v>24</v>
      </c>
      <c r="O950" s="1">
        <v>34</v>
      </c>
      <c r="P950" s="6">
        <v>0.70588235294117652</v>
      </c>
      <c r="Q950" s="1">
        <v>21</v>
      </c>
      <c r="R950" s="1">
        <v>34</v>
      </c>
      <c r="S950" s="6">
        <v>0.61764705882352944</v>
      </c>
      <c r="T950" s="1">
        <v>25</v>
      </c>
      <c r="U950" s="1">
        <v>27</v>
      </c>
      <c r="V950" s="6">
        <v>0.92592592592592593</v>
      </c>
      <c r="W950" s="1">
        <v>26</v>
      </c>
      <c r="X950" s="1">
        <v>27</v>
      </c>
      <c r="Y950" s="6">
        <v>0.96296296296296291</v>
      </c>
      <c r="Z950" s="1">
        <v>25</v>
      </c>
      <c r="AA950" s="1">
        <v>27</v>
      </c>
      <c r="AB950" s="6">
        <v>0.92592592592592593</v>
      </c>
      <c r="AC950" s="1">
        <v>14</v>
      </c>
      <c r="AD950" s="1">
        <v>14</v>
      </c>
      <c r="AE950" s="6">
        <v>1</v>
      </c>
      <c r="AF950" s="1">
        <v>14</v>
      </c>
      <c r="AG950" s="1">
        <v>15</v>
      </c>
      <c r="AH950" s="6">
        <v>0.93333333333333335</v>
      </c>
      <c r="AI950" s="1">
        <v>13</v>
      </c>
      <c r="AJ950" s="1">
        <v>14</v>
      </c>
      <c r="AK950" s="6">
        <v>0.9285714285714286</v>
      </c>
      <c r="BD950" s="1">
        <v>91</v>
      </c>
      <c r="BE950" s="1">
        <v>102</v>
      </c>
      <c r="BF950" s="6">
        <v>0.89215686274509809</v>
      </c>
      <c r="BG950" s="1">
        <v>87</v>
      </c>
      <c r="BH950" s="1">
        <v>103</v>
      </c>
      <c r="BI950" s="6">
        <v>0.84466019417475724</v>
      </c>
      <c r="BJ950" s="1">
        <v>82</v>
      </c>
      <c r="BK950" s="1">
        <v>102</v>
      </c>
      <c r="BL950" s="6">
        <v>0.80392156862745101</v>
      </c>
    </row>
    <row r="951" spans="1:64" x14ac:dyDescent="0.2">
      <c r="A951" s="2" t="s">
        <v>299</v>
      </c>
      <c r="B951" s="2" t="s">
        <v>300</v>
      </c>
      <c r="C951" s="2" t="s">
        <v>2553</v>
      </c>
      <c r="D951" s="2" t="s">
        <v>2554</v>
      </c>
      <c r="E951" s="2" t="str">
        <f t="shared" si="42"/>
        <v>Frank H Wheeler Elementary Sch 4</v>
      </c>
      <c r="F951" s="2">
        <f>IFERROR(VLOOKUP(C951,'[1]2017'!$C$2:$N$1876,11,FALSE),"")</f>
        <v>237</v>
      </c>
      <c r="G951" s="2">
        <f>IFERROR(VLOOKUP(C951,'[1]2017'!$C$2:$N$1876,12,FALSE),"")</f>
        <v>351</v>
      </c>
      <c r="H951" s="2">
        <f t="shared" si="43"/>
        <v>0.67521367521367526</v>
      </c>
      <c r="I951" s="6">
        <v>0.52830188679245282</v>
      </c>
      <c r="J951" s="12">
        <f t="shared" si="44"/>
        <v>637</v>
      </c>
      <c r="K951" s="1">
        <v>34</v>
      </c>
      <c r="L951" s="1">
        <v>45</v>
      </c>
      <c r="M951" s="6">
        <v>0.75555555555555554</v>
      </c>
      <c r="N951" s="1">
        <v>33</v>
      </c>
      <c r="O951" s="1">
        <v>46</v>
      </c>
      <c r="P951" s="6">
        <v>0.71739130434782605</v>
      </c>
      <c r="Q951" s="1">
        <v>30</v>
      </c>
      <c r="R951" s="1">
        <v>45</v>
      </c>
      <c r="S951" s="6">
        <v>0.66666666666666663</v>
      </c>
      <c r="T951" s="1">
        <v>36</v>
      </c>
      <c r="U951" s="1">
        <v>58</v>
      </c>
      <c r="V951" s="6">
        <v>0.62068965517241381</v>
      </c>
      <c r="W951" s="1">
        <v>44</v>
      </c>
      <c r="X951" s="1">
        <v>58</v>
      </c>
      <c r="Y951" s="6">
        <v>0.75862068965517238</v>
      </c>
      <c r="Z951" s="1">
        <v>33</v>
      </c>
      <c r="AA951" s="1">
        <v>58</v>
      </c>
      <c r="AB951" s="6">
        <v>0.56896551724137934</v>
      </c>
      <c r="AC951" s="1">
        <v>33</v>
      </c>
      <c r="AD951" s="1">
        <v>48</v>
      </c>
      <c r="AE951" s="6">
        <v>0.6875</v>
      </c>
      <c r="AF951" s="1">
        <v>34</v>
      </c>
      <c r="AG951" s="1">
        <v>48</v>
      </c>
      <c r="AH951" s="6">
        <v>0.70833333333333337</v>
      </c>
      <c r="AI951" s="1">
        <v>29</v>
      </c>
      <c r="AJ951" s="1">
        <v>48</v>
      </c>
      <c r="AK951" s="6">
        <v>0.60416666666666663</v>
      </c>
      <c r="BD951" s="1">
        <v>138</v>
      </c>
      <c r="BE951" s="1">
        <v>204</v>
      </c>
      <c r="BF951" s="6">
        <v>0.67647058823529416</v>
      </c>
      <c r="BG951" s="1">
        <v>146</v>
      </c>
      <c r="BH951" s="1">
        <v>208</v>
      </c>
      <c r="BI951" s="6">
        <v>0.70192307692307687</v>
      </c>
      <c r="BJ951" s="1">
        <v>120</v>
      </c>
      <c r="BK951" s="1">
        <v>204</v>
      </c>
      <c r="BL951" s="6">
        <v>0.58823529411764708</v>
      </c>
    </row>
    <row r="952" spans="1:64" hidden="1" x14ac:dyDescent="0.2">
      <c r="A952" s="2" t="s">
        <v>301</v>
      </c>
      <c r="B952" s="2" t="s">
        <v>302</v>
      </c>
      <c r="C952" s="2" t="s">
        <v>272</v>
      </c>
      <c r="D952" s="2" t="s">
        <v>2555</v>
      </c>
      <c r="E952" s="2" t="str">
        <f t="shared" si="42"/>
        <v>zzzz</v>
      </c>
      <c r="F952" s="2">
        <f>IFERROR(VLOOKUP(C952,'[1]2017'!$C$2:$N$1876,11,FALSE),"")</f>
        <v>221</v>
      </c>
      <c r="G952" s="2">
        <f>IFERROR(VLOOKUP(C952,'[1]2017'!$C$2:$N$1876,12,FALSE),"")</f>
        <v>386</v>
      </c>
      <c r="H952" s="2">
        <f t="shared" si="43"/>
        <v>0.57253886010362698</v>
      </c>
      <c r="J952" s="12">
        <f t="shared" si="44"/>
        <v>1215</v>
      </c>
      <c r="AL952" s="1">
        <v>45</v>
      </c>
      <c r="AM952" s="1">
        <v>73</v>
      </c>
      <c r="AN952" s="6">
        <v>0.61643835616438358</v>
      </c>
      <c r="AO952" s="1">
        <v>26</v>
      </c>
      <c r="AP952" s="1">
        <v>73</v>
      </c>
      <c r="AQ952" s="6">
        <v>0.35616438356164382</v>
      </c>
      <c r="AR952" s="1">
        <v>23</v>
      </c>
      <c r="AS952" s="1">
        <v>73</v>
      </c>
      <c r="AT952" s="6">
        <v>0.31506849315068491</v>
      </c>
      <c r="AU952" s="1">
        <v>26</v>
      </c>
      <c r="AV952" s="1">
        <v>52</v>
      </c>
      <c r="AW952" s="6">
        <v>0.5</v>
      </c>
      <c r="AX952" s="1">
        <v>20</v>
      </c>
      <c r="AY952" s="1">
        <v>52</v>
      </c>
      <c r="AZ952" s="6">
        <v>0.38461538461538464</v>
      </c>
      <c r="BA952" s="1">
        <v>16</v>
      </c>
      <c r="BB952" s="1">
        <v>52</v>
      </c>
      <c r="BC952" s="6">
        <v>0.30769230769230771</v>
      </c>
      <c r="BD952" s="1">
        <v>71</v>
      </c>
      <c r="BE952" s="1">
        <v>125</v>
      </c>
      <c r="BF952" s="6">
        <v>0.56799999999999995</v>
      </c>
      <c r="BG952" s="1">
        <v>46</v>
      </c>
      <c r="BH952" s="1">
        <v>125</v>
      </c>
      <c r="BI952" s="6">
        <v>0.36799999999999999</v>
      </c>
      <c r="BJ952" s="1">
        <v>39</v>
      </c>
      <c r="BK952" s="1">
        <v>125</v>
      </c>
      <c r="BL952" s="6">
        <v>0.312</v>
      </c>
    </row>
    <row r="953" spans="1:64" x14ac:dyDescent="0.2">
      <c r="A953" s="2" t="s">
        <v>301</v>
      </c>
      <c r="B953" s="2" t="s">
        <v>302</v>
      </c>
      <c r="C953" s="2" t="s">
        <v>2556</v>
      </c>
      <c r="D953" s="2" t="s">
        <v>2557</v>
      </c>
      <c r="E953" s="2" t="str">
        <f t="shared" si="42"/>
        <v>Culver Elementary School</v>
      </c>
      <c r="F953" s="2">
        <f>IFERROR(VLOOKUP(C953,'[1]2017'!$C$2:$N$1876,11,FALSE),"")</f>
        <v>254</v>
      </c>
      <c r="G953" s="2">
        <f>IFERROR(VLOOKUP(C953,'[1]2017'!$C$2:$N$1876,12,FALSE),"")</f>
        <v>393</v>
      </c>
      <c r="H953" s="2">
        <f t="shared" si="43"/>
        <v>0.64631043256997456</v>
      </c>
      <c r="I953" s="6">
        <v>0.37254901960784315</v>
      </c>
      <c r="J953" s="12">
        <f t="shared" si="44"/>
        <v>946</v>
      </c>
      <c r="K953" s="1">
        <v>41</v>
      </c>
      <c r="L953" s="1">
        <v>54</v>
      </c>
      <c r="M953" s="6">
        <v>0.7592592592592593</v>
      </c>
      <c r="N953" s="1">
        <v>40</v>
      </c>
      <c r="O953" s="1">
        <v>54</v>
      </c>
      <c r="P953" s="6">
        <v>0.7407407407407407</v>
      </c>
      <c r="Q953" s="1">
        <v>37</v>
      </c>
      <c r="R953" s="1">
        <v>54</v>
      </c>
      <c r="S953" s="6">
        <v>0.68518518518518523</v>
      </c>
      <c r="T953" s="1">
        <v>37</v>
      </c>
      <c r="U953" s="1">
        <v>60</v>
      </c>
      <c r="V953" s="6">
        <v>0.6166666666666667</v>
      </c>
      <c r="W953" s="1">
        <v>39</v>
      </c>
      <c r="X953" s="1">
        <v>60</v>
      </c>
      <c r="Y953" s="6">
        <v>0.65</v>
      </c>
      <c r="Z953" s="1">
        <v>33</v>
      </c>
      <c r="AA953" s="1">
        <v>60</v>
      </c>
      <c r="AB953" s="6">
        <v>0.55000000000000004</v>
      </c>
      <c r="AC953" s="1">
        <v>38</v>
      </c>
      <c r="AD953" s="1">
        <v>66</v>
      </c>
      <c r="AE953" s="6">
        <v>0.5757575757575758</v>
      </c>
      <c r="AF953" s="1">
        <v>33</v>
      </c>
      <c r="AG953" s="1">
        <v>66</v>
      </c>
      <c r="AH953" s="6">
        <v>0.5</v>
      </c>
      <c r="AI953" s="1">
        <v>27</v>
      </c>
      <c r="AJ953" s="1">
        <v>66</v>
      </c>
      <c r="AK953" s="6">
        <v>0.40909090909090912</v>
      </c>
      <c r="BD953" s="1">
        <v>144</v>
      </c>
      <c r="BE953" s="1">
        <v>231</v>
      </c>
      <c r="BF953" s="6">
        <v>0.62337662337662336</v>
      </c>
      <c r="BG953" s="1">
        <v>136</v>
      </c>
      <c r="BH953" s="1">
        <v>231</v>
      </c>
      <c r="BI953" s="6">
        <v>0.58874458874458879</v>
      </c>
      <c r="BJ953" s="1">
        <v>116</v>
      </c>
      <c r="BK953" s="1">
        <v>231</v>
      </c>
      <c r="BL953" s="6">
        <v>0.50216450216450215</v>
      </c>
    </row>
    <row r="954" spans="1:64" x14ac:dyDescent="0.2">
      <c r="A954" s="2" t="s">
        <v>303</v>
      </c>
      <c r="B954" s="2" t="s">
        <v>304</v>
      </c>
      <c r="C954" s="2" t="s">
        <v>2558</v>
      </c>
      <c r="D954" s="2" t="s">
        <v>2559</v>
      </c>
      <c r="E954" s="2" t="str">
        <f t="shared" si="42"/>
        <v>Argos Community Elementary</v>
      </c>
      <c r="F954" s="2">
        <f>IFERROR(VLOOKUP(C954,'[1]2017'!$C$2:$N$1876,11,FALSE),"")</f>
        <v>164</v>
      </c>
      <c r="G954" s="2">
        <f>IFERROR(VLOOKUP(C954,'[1]2017'!$C$2:$N$1876,12,FALSE),"")</f>
        <v>327</v>
      </c>
      <c r="H954" s="2">
        <f t="shared" si="43"/>
        <v>0.50152905198776754</v>
      </c>
      <c r="I954" s="6">
        <v>0.33333333333333331</v>
      </c>
      <c r="J954" s="12">
        <f t="shared" si="44"/>
        <v>996</v>
      </c>
      <c r="K954" s="1">
        <v>29</v>
      </c>
      <c r="L954" s="1">
        <v>40</v>
      </c>
      <c r="M954" s="6">
        <v>0.72499999999999998</v>
      </c>
      <c r="N954" s="1">
        <v>30</v>
      </c>
      <c r="O954" s="1">
        <v>40</v>
      </c>
      <c r="P954" s="6">
        <v>0.75</v>
      </c>
      <c r="Q954" s="1">
        <v>26</v>
      </c>
      <c r="R954" s="1">
        <v>40</v>
      </c>
      <c r="S954" s="6">
        <v>0.65</v>
      </c>
      <c r="T954" s="1">
        <v>23</v>
      </c>
      <c r="U954" s="1">
        <v>38</v>
      </c>
      <c r="V954" s="6">
        <v>0.60526315789473684</v>
      </c>
      <c r="W954" s="1">
        <v>30</v>
      </c>
      <c r="X954" s="1">
        <v>38</v>
      </c>
      <c r="Y954" s="6">
        <v>0.78947368421052633</v>
      </c>
      <c r="Z954" s="1">
        <v>20</v>
      </c>
      <c r="AA954" s="1">
        <v>38</v>
      </c>
      <c r="AB954" s="6">
        <v>0.52631578947368418</v>
      </c>
      <c r="AC954" s="1">
        <v>31</v>
      </c>
      <c r="AD954" s="1">
        <v>42</v>
      </c>
      <c r="AE954" s="6">
        <v>0.73809523809523814</v>
      </c>
      <c r="AF954" s="1">
        <v>35</v>
      </c>
      <c r="AG954" s="1">
        <v>42</v>
      </c>
      <c r="AH954" s="6">
        <v>0.83333333333333337</v>
      </c>
      <c r="AI954" s="1">
        <v>28</v>
      </c>
      <c r="AJ954" s="1">
        <v>41</v>
      </c>
      <c r="AK954" s="6">
        <v>0.68292682926829273</v>
      </c>
      <c r="BD954" s="1">
        <v>102</v>
      </c>
      <c r="BE954" s="1">
        <v>157</v>
      </c>
      <c r="BF954" s="6">
        <v>0.64968152866242035</v>
      </c>
      <c r="BG954" s="1">
        <v>112</v>
      </c>
      <c r="BH954" s="1">
        <v>157</v>
      </c>
      <c r="BI954" s="6">
        <v>0.7133757961783439</v>
      </c>
      <c r="BJ954" s="1">
        <v>86</v>
      </c>
      <c r="BK954" s="1">
        <v>155</v>
      </c>
      <c r="BL954" s="6">
        <v>0.55483870967741933</v>
      </c>
    </row>
    <row r="955" spans="1:64" hidden="1" x14ac:dyDescent="0.2">
      <c r="A955" s="2" t="s">
        <v>303</v>
      </c>
      <c r="B955" s="2" t="s">
        <v>304</v>
      </c>
      <c r="C955" s="2" t="s">
        <v>2560</v>
      </c>
      <c r="D955" s="2" t="s">
        <v>2561</v>
      </c>
      <c r="E955" s="2" t="str">
        <f t="shared" si="42"/>
        <v>zzzz</v>
      </c>
      <c r="F955" s="2">
        <f>IFERROR(VLOOKUP(C955,'[1]2017'!$C$2:$N$1876,11,FALSE),"")</f>
        <v>101</v>
      </c>
      <c r="G955" s="2">
        <f>IFERROR(VLOOKUP(C955,'[1]2017'!$C$2:$N$1876,12,FALSE),"")</f>
        <v>305</v>
      </c>
      <c r="H955" s="2">
        <f t="shared" si="43"/>
        <v>0.33114754098360655</v>
      </c>
      <c r="J955" s="12">
        <f t="shared" si="44"/>
        <v>1215</v>
      </c>
      <c r="AL955" s="1">
        <v>35</v>
      </c>
      <c r="AM955" s="1">
        <v>54</v>
      </c>
      <c r="AN955" s="6">
        <v>0.64814814814814814</v>
      </c>
      <c r="AO955" s="1">
        <v>14</v>
      </c>
      <c r="AP955" s="1">
        <v>33</v>
      </c>
      <c r="AQ955" s="6">
        <v>0.42424242424242425</v>
      </c>
      <c r="AR955" s="1">
        <v>14</v>
      </c>
      <c r="AS955" s="1">
        <v>33</v>
      </c>
      <c r="AT955" s="6">
        <v>0.42424242424242425</v>
      </c>
      <c r="AU955" s="1">
        <v>25</v>
      </c>
      <c r="AV955" s="1">
        <v>46</v>
      </c>
      <c r="AW955" s="6">
        <v>0.54347826086956519</v>
      </c>
      <c r="AX955" s="1">
        <v>30</v>
      </c>
      <c r="AY955" s="1">
        <v>46</v>
      </c>
      <c r="AZ955" s="6">
        <v>0.65217391304347827</v>
      </c>
      <c r="BA955" s="1">
        <v>21</v>
      </c>
      <c r="BB955" s="1">
        <v>46</v>
      </c>
      <c r="BC955" s="6">
        <v>0.45652173913043476</v>
      </c>
      <c r="BD955" s="1">
        <v>60</v>
      </c>
      <c r="BE955" s="1">
        <v>100</v>
      </c>
      <c r="BF955" s="6">
        <v>0.6</v>
      </c>
      <c r="BG955" s="1">
        <v>44</v>
      </c>
      <c r="BH955" s="1">
        <v>79</v>
      </c>
      <c r="BI955" s="6">
        <v>0.55696202531645567</v>
      </c>
      <c r="BJ955" s="1">
        <v>35</v>
      </c>
      <c r="BK955" s="1">
        <v>79</v>
      </c>
      <c r="BL955" s="6">
        <v>0.44303797468354428</v>
      </c>
    </row>
    <row r="956" spans="1:64" x14ac:dyDescent="0.2">
      <c r="A956" s="2" t="s">
        <v>305</v>
      </c>
      <c r="B956" s="2" t="s">
        <v>306</v>
      </c>
      <c r="C956" s="2" t="s">
        <v>2562</v>
      </c>
      <c r="D956" s="2" t="s">
        <v>2563</v>
      </c>
      <c r="E956" s="2" t="str">
        <f t="shared" si="42"/>
        <v>Bremen Elementary/Middle School</v>
      </c>
      <c r="F956" s="2">
        <f>IFERROR(VLOOKUP(C956,'[1]2017'!$C$2:$N$1876,11,FALSE),"")</f>
        <v>463</v>
      </c>
      <c r="G956" s="2">
        <f>IFERROR(VLOOKUP(C956,'[1]2017'!$C$2:$N$1876,12,FALSE),"")</f>
        <v>991</v>
      </c>
      <c r="H956" s="2">
        <f t="shared" si="43"/>
        <v>0.467204843592331</v>
      </c>
      <c r="I956" s="6">
        <v>0.6607142857142857</v>
      </c>
      <c r="J956" s="12">
        <f t="shared" si="44"/>
        <v>341</v>
      </c>
      <c r="K956" s="1">
        <v>73</v>
      </c>
      <c r="L956" s="1">
        <v>101</v>
      </c>
      <c r="M956" s="6">
        <v>0.72277227722772275</v>
      </c>
      <c r="N956" s="1">
        <v>67</v>
      </c>
      <c r="O956" s="1">
        <v>101</v>
      </c>
      <c r="P956" s="6">
        <v>0.6633663366336634</v>
      </c>
      <c r="Q956" s="1">
        <v>60</v>
      </c>
      <c r="R956" s="1">
        <v>101</v>
      </c>
      <c r="S956" s="6">
        <v>0.59405940594059403</v>
      </c>
      <c r="T956" s="1">
        <v>76</v>
      </c>
      <c r="U956" s="1">
        <v>106</v>
      </c>
      <c r="V956" s="6">
        <v>0.71698113207547165</v>
      </c>
      <c r="W956" s="1">
        <v>75</v>
      </c>
      <c r="X956" s="1">
        <v>108</v>
      </c>
      <c r="Y956" s="6">
        <v>0.69444444444444442</v>
      </c>
      <c r="Z956" s="1">
        <v>62</v>
      </c>
      <c r="AA956" s="1">
        <v>106</v>
      </c>
      <c r="AB956" s="6">
        <v>0.58490566037735847</v>
      </c>
      <c r="AC956" s="1">
        <v>69</v>
      </c>
      <c r="AD956" s="1">
        <v>104</v>
      </c>
      <c r="AE956" s="6">
        <v>0.66346153846153844</v>
      </c>
      <c r="AF956" s="1">
        <v>61</v>
      </c>
      <c r="AG956" s="1">
        <v>104</v>
      </c>
      <c r="AH956" s="6">
        <v>0.58653846153846156</v>
      </c>
      <c r="AI956" s="1">
        <v>54</v>
      </c>
      <c r="AJ956" s="1">
        <v>104</v>
      </c>
      <c r="AK956" s="6">
        <v>0.51923076923076927</v>
      </c>
      <c r="AL956" s="1">
        <v>88</v>
      </c>
      <c r="AM956" s="1">
        <v>136</v>
      </c>
      <c r="AN956" s="6">
        <v>0.6470588235294118</v>
      </c>
      <c r="AO956" s="1">
        <v>75</v>
      </c>
      <c r="AP956" s="1">
        <v>136</v>
      </c>
      <c r="AQ956" s="6">
        <v>0.55147058823529416</v>
      </c>
      <c r="AR956" s="1">
        <v>64</v>
      </c>
      <c r="AS956" s="1">
        <v>135</v>
      </c>
      <c r="AT956" s="6">
        <v>0.47407407407407409</v>
      </c>
      <c r="AU956" s="1">
        <v>81</v>
      </c>
      <c r="AV956" s="1">
        <v>114</v>
      </c>
      <c r="AW956" s="6">
        <v>0.71052631578947367</v>
      </c>
      <c r="AX956" s="1">
        <v>79</v>
      </c>
      <c r="AY956" s="1">
        <v>114</v>
      </c>
      <c r="AZ956" s="6">
        <v>0.69298245614035092</v>
      </c>
      <c r="BA956" s="1">
        <v>70</v>
      </c>
      <c r="BB956" s="1">
        <v>114</v>
      </c>
      <c r="BC956" s="6">
        <v>0.61403508771929827</v>
      </c>
      <c r="BD956" s="1">
        <v>472</v>
      </c>
      <c r="BE956" s="1">
        <v>673</v>
      </c>
      <c r="BF956" s="6">
        <v>0.70133729569093606</v>
      </c>
      <c r="BG956" s="1">
        <v>437</v>
      </c>
      <c r="BH956" s="1">
        <v>677</v>
      </c>
      <c r="BI956" s="6">
        <v>0.6454948301329394</v>
      </c>
      <c r="BJ956" s="1">
        <v>384</v>
      </c>
      <c r="BK956" s="1">
        <v>672</v>
      </c>
      <c r="BL956" s="6">
        <v>0.5714285714285714</v>
      </c>
    </row>
    <row r="957" spans="1:64" x14ac:dyDescent="0.2">
      <c r="A957" s="2" t="s">
        <v>307</v>
      </c>
      <c r="B957" s="2" t="s">
        <v>308</v>
      </c>
      <c r="C957" s="2" t="s">
        <v>2564</v>
      </c>
      <c r="D957" s="2" t="s">
        <v>2565</v>
      </c>
      <c r="E957" s="2" t="str">
        <f t="shared" si="42"/>
        <v>Menominee Elementary School</v>
      </c>
      <c r="F957" s="2">
        <f>IFERROR(VLOOKUP(C957,'[1]2017'!$C$2:$N$1876,11,FALSE),"")</f>
        <v>201</v>
      </c>
      <c r="G957" s="2">
        <f>IFERROR(VLOOKUP(C957,'[1]2017'!$C$2:$N$1876,12,FALSE),"")</f>
        <v>382</v>
      </c>
      <c r="H957" s="2">
        <f t="shared" si="43"/>
        <v>0.52617801047120416</v>
      </c>
      <c r="I957" s="6">
        <v>0.4358974358974359</v>
      </c>
      <c r="J957" s="12">
        <f t="shared" si="44"/>
        <v>839</v>
      </c>
      <c r="K957" s="1">
        <v>56</v>
      </c>
      <c r="L957" s="1">
        <v>71</v>
      </c>
      <c r="M957" s="6">
        <v>0.78873239436619713</v>
      </c>
      <c r="N957" s="1">
        <v>55</v>
      </c>
      <c r="O957" s="1">
        <v>71</v>
      </c>
      <c r="P957" s="6">
        <v>0.77464788732394363</v>
      </c>
      <c r="Q957" s="1">
        <v>50</v>
      </c>
      <c r="R957" s="1">
        <v>71</v>
      </c>
      <c r="S957" s="6">
        <v>0.70422535211267601</v>
      </c>
      <c r="BD957" s="1">
        <v>116</v>
      </c>
      <c r="BE957" s="1">
        <v>149</v>
      </c>
      <c r="BF957" s="6">
        <v>0.77852348993288589</v>
      </c>
      <c r="BG957" s="1">
        <v>89</v>
      </c>
      <c r="BH957" s="1">
        <v>149</v>
      </c>
      <c r="BI957" s="6">
        <v>0.59731543624161076</v>
      </c>
      <c r="BJ957" s="1">
        <v>84</v>
      </c>
      <c r="BK957" s="1">
        <v>149</v>
      </c>
      <c r="BL957" s="6">
        <v>0.56375838926174493</v>
      </c>
    </row>
    <row r="958" spans="1:64" hidden="1" x14ac:dyDescent="0.2">
      <c r="A958" s="2" t="s">
        <v>307</v>
      </c>
      <c r="B958" s="2" t="s">
        <v>308</v>
      </c>
      <c r="C958" s="2" t="s">
        <v>2566</v>
      </c>
      <c r="D958" s="2" t="s">
        <v>2567</v>
      </c>
      <c r="E958" s="2" t="str">
        <f t="shared" si="42"/>
        <v>zzzz</v>
      </c>
      <c r="F958" s="2">
        <f>IFERROR(VLOOKUP(C958,'[1]2017'!$C$2:$N$1876,11,FALSE),"")</f>
        <v>318</v>
      </c>
      <c r="G958" s="2">
        <f>IFERROR(VLOOKUP(C958,'[1]2017'!$C$2:$N$1876,12,FALSE),"")</f>
        <v>557</v>
      </c>
      <c r="H958" s="2">
        <f t="shared" si="43"/>
        <v>0.57091561938958713</v>
      </c>
      <c r="J958" s="12">
        <f t="shared" si="44"/>
        <v>1215</v>
      </c>
      <c r="AL958" s="1">
        <v>169</v>
      </c>
      <c r="AM958" s="1">
        <v>273</v>
      </c>
      <c r="AN958" s="6">
        <v>0.61904761904761907</v>
      </c>
      <c r="AO958" s="1">
        <v>133</v>
      </c>
      <c r="AP958" s="1">
        <v>275</v>
      </c>
      <c r="AQ958" s="6">
        <v>0.48363636363636364</v>
      </c>
      <c r="AR958" s="1">
        <v>117</v>
      </c>
      <c r="AS958" s="1">
        <v>272</v>
      </c>
      <c r="AT958" s="6">
        <v>0.43014705882352944</v>
      </c>
      <c r="AU958" s="1">
        <v>157</v>
      </c>
      <c r="AV958" s="1">
        <v>258</v>
      </c>
      <c r="AW958" s="6">
        <v>0.60852713178294571</v>
      </c>
      <c r="AX958" s="1">
        <v>144</v>
      </c>
      <c r="AY958" s="1">
        <v>260</v>
      </c>
      <c r="AZ958" s="6">
        <v>0.55384615384615388</v>
      </c>
      <c r="BA958" s="1">
        <v>117</v>
      </c>
      <c r="BB958" s="1">
        <v>257</v>
      </c>
      <c r="BC958" s="6">
        <v>0.45525291828793774</v>
      </c>
      <c r="BD958" s="1">
        <v>326</v>
      </c>
      <c r="BE958" s="1">
        <v>531</v>
      </c>
      <c r="BF958" s="6">
        <v>0.61393596986817323</v>
      </c>
      <c r="BG958" s="1">
        <v>277</v>
      </c>
      <c r="BH958" s="1">
        <v>535</v>
      </c>
      <c r="BI958" s="6">
        <v>0.51775700934579438</v>
      </c>
      <c r="BJ958" s="1">
        <v>234</v>
      </c>
      <c r="BK958" s="1">
        <v>529</v>
      </c>
      <c r="BL958" s="6">
        <v>0.44234404536862004</v>
      </c>
    </row>
    <row r="959" spans="1:64" hidden="1" x14ac:dyDescent="0.2">
      <c r="A959" s="2" t="s">
        <v>307</v>
      </c>
      <c r="B959" s="2" t="s">
        <v>308</v>
      </c>
      <c r="C959" s="2" t="s">
        <v>2568</v>
      </c>
      <c r="D959" s="2" t="s">
        <v>2569</v>
      </c>
      <c r="E959" s="2" t="str">
        <f t="shared" si="42"/>
        <v>zzzz</v>
      </c>
      <c r="F959" s="2">
        <f>IFERROR(VLOOKUP(C959,'[1]2017'!$C$2:$N$1876,11,FALSE),"")</f>
        <v>332</v>
      </c>
      <c r="G959" s="2">
        <f>IFERROR(VLOOKUP(C959,'[1]2017'!$C$2:$N$1876,12,FALSE),"")</f>
        <v>544</v>
      </c>
      <c r="H959" s="2">
        <f t="shared" si="43"/>
        <v>0.61029411764705888</v>
      </c>
      <c r="J959" s="12">
        <f t="shared" si="44"/>
        <v>1215</v>
      </c>
      <c r="T959" s="1">
        <v>208</v>
      </c>
      <c r="U959" s="1">
        <v>285</v>
      </c>
      <c r="V959" s="6">
        <v>0.72982456140350882</v>
      </c>
      <c r="W959" s="1">
        <v>216</v>
      </c>
      <c r="X959" s="1">
        <v>287</v>
      </c>
      <c r="Y959" s="6">
        <v>0.7526132404181185</v>
      </c>
      <c r="Z959" s="1">
        <v>187</v>
      </c>
      <c r="AA959" s="1">
        <v>285</v>
      </c>
      <c r="AB959" s="6">
        <v>0.65614035087719302</v>
      </c>
      <c r="AC959" s="1">
        <v>159</v>
      </c>
      <c r="AD959" s="1">
        <v>250</v>
      </c>
      <c r="AE959" s="6">
        <v>0.63600000000000001</v>
      </c>
      <c r="AF959" s="1">
        <v>142</v>
      </c>
      <c r="AG959" s="1">
        <v>250</v>
      </c>
      <c r="AH959" s="6">
        <v>0.56799999999999995</v>
      </c>
      <c r="AI959" s="1">
        <v>124</v>
      </c>
      <c r="AJ959" s="1">
        <v>248</v>
      </c>
      <c r="AK959" s="6">
        <v>0.5</v>
      </c>
      <c r="BD959" s="1">
        <v>367</v>
      </c>
      <c r="BE959" s="1">
        <v>535</v>
      </c>
      <c r="BF959" s="6">
        <v>0.68598130841121496</v>
      </c>
      <c r="BG959" s="1">
        <v>358</v>
      </c>
      <c r="BH959" s="1">
        <v>537</v>
      </c>
      <c r="BI959" s="6">
        <v>0.66666666666666663</v>
      </c>
      <c r="BJ959" s="1">
        <v>311</v>
      </c>
      <c r="BK959" s="1">
        <v>533</v>
      </c>
      <c r="BL959" s="6">
        <v>0.58348968105065668</v>
      </c>
    </row>
    <row r="960" spans="1:64" x14ac:dyDescent="0.2">
      <c r="A960" s="2" t="s">
        <v>307</v>
      </c>
      <c r="B960" s="2" t="s">
        <v>308</v>
      </c>
      <c r="C960" s="2" t="s">
        <v>2570</v>
      </c>
      <c r="D960" s="2" t="s">
        <v>1257</v>
      </c>
      <c r="E960" s="2" t="str">
        <f t="shared" si="42"/>
        <v>Jefferson Elementary School</v>
      </c>
      <c r="F960" s="2">
        <f>IFERROR(VLOOKUP(C960,'[1]2017'!$C$2:$N$1876,11,FALSE),"")</f>
        <v>225</v>
      </c>
      <c r="G960" s="2">
        <f>IFERROR(VLOOKUP(C960,'[1]2017'!$C$2:$N$1876,12,FALSE),"")</f>
        <v>328</v>
      </c>
      <c r="H960" s="2">
        <f t="shared" si="43"/>
        <v>0.68597560975609762</v>
      </c>
      <c r="I960" s="6">
        <v>0.47058823529411764</v>
      </c>
      <c r="J960" s="12">
        <f t="shared" si="44"/>
        <v>774</v>
      </c>
      <c r="K960" s="1">
        <v>25</v>
      </c>
      <c r="L960" s="1">
        <v>49</v>
      </c>
      <c r="M960" s="6">
        <v>0.51020408163265307</v>
      </c>
      <c r="N960" s="1">
        <v>27</v>
      </c>
      <c r="O960" s="1">
        <v>49</v>
      </c>
      <c r="P960" s="6">
        <v>0.55102040816326525</v>
      </c>
      <c r="Q960" s="1">
        <v>22</v>
      </c>
      <c r="R960" s="1">
        <v>49</v>
      </c>
      <c r="S960" s="6">
        <v>0.44897959183673469</v>
      </c>
      <c r="BD960" s="1">
        <v>60</v>
      </c>
      <c r="BE960" s="1">
        <v>100</v>
      </c>
      <c r="BF960" s="6">
        <v>0.6</v>
      </c>
      <c r="BG960" s="1">
        <v>55</v>
      </c>
      <c r="BH960" s="1">
        <v>101</v>
      </c>
      <c r="BI960" s="6">
        <v>0.54455445544554459</v>
      </c>
      <c r="BJ960" s="1">
        <v>46</v>
      </c>
      <c r="BK960" s="1">
        <v>100</v>
      </c>
      <c r="BL960" s="6">
        <v>0.46</v>
      </c>
    </row>
    <row r="961" spans="1:64" hidden="1" x14ac:dyDescent="0.2">
      <c r="A961" s="2" t="s">
        <v>307</v>
      </c>
      <c r="B961" s="2" t="s">
        <v>308</v>
      </c>
      <c r="C961" s="2" t="s">
        <v>2571</v>
      </c>
      <c r="D961" s="2" t="s">
        <v>2572</v>
      </c>
      <c r="E961" s="2" t="str">
        <f t="shared" si="42"/>
        <v>zzzz</v>
      </c>
      <c r="F961" s="2">
        <f>IFERROR(VLOOKUP(C961,'[1]2017'!$C$2:$N$1876,11,FALSE),"")</f>
        <v>215</v>
      </c>
      <c r="G961" s="2">
        <f>IFERROR(VLOOKUP(C961,'[1]2017'!$C$2:$N$1876,12,FALSE),"")</f>
        <v>353</v>
      </c>
      <c r="H961" s="2">
        <f t="shared" si="43"/>
        <v>0.60906515580736542</v>
      </c>
      <c r="I961" s="6">
        <v>0.43010752688172044</v>
      </c>
      <c r="J961" s="12">
        <f t="shared" si="44"/>
        <v>851</v>
      </c>
      <c r="K961" s="1">
        <v>50</v>
      </c>
      <c r="L961" s="1">
        <v>72</v>
      </c>
      <c r="M961" s="6">
        <v>0.69444444444444442</v>
      </c>
      <c r="N961" s="1">
        <v>49</v>
      </c>
      <c r="O961" s="1">
        <v>72</v>
      </c>
      <c r="P961" s="6">
        <v>0.68055555555555558</v>
      </c>
      <c r="Q961" s="1">
        <v>43</v>
      </c>
      <c r="R961" s="1">
        <v>72</v>
      </c>
      <c r="S961" s="6">
        <v>0.59722222222222221</v>
      </c>
      <c r="BD961" s="1">
        <v>111</v>
      </c>
      <c r="BE961" s="1">
        <v>165</v>
      </c>
      <c r="BF961" s="6">
        <v>0.67272727272727273</v>
      </c>
      <c r="BG961" s="1">
        <v>93</v>
      </c>
      <c r="BH961" s="1">
        <v>167</v>
      </c>
      <c r="BI961" s="6">
        <v>0.55688622754491013</v>
      </c>
      <c r="BJ961" s="1">
        <v>83</v>
      </c>
      <c r="BK961" s="1">
        <v>165</v>
      </c>
      <c r="BL961" s="6">
        <v>0.50303030303030305</v>
      </c>
    </row>
    <row r="962" spans="1:64" x14ac:dyDescent="0.2">
      <c r="A962" s="2" t="s">
        <v>307</v>
      </c>
      <c r="B962" s="2" t="s">
        <v>308</v>
      </c>
      <c r="C962" s="2" t="s">
        <v>2573</v>
      </c>
      <c r="D962" s="2" t="s">
        <v>2574</v>
      </c>
      <c r="E962" s="2" t="str">
        <f t="shared" si="42"/>
        <v>Webster Elementary School</v>
      </c>
      <c r="F962" s="2">
        <f>IFERROR(VLOOKUP(C962,'[1]2017'!$C$2:$N$1876,11,FALSE),"")</f>
        <v>214</v>
      </c>
      <c r="G962" s="2">
        <f>IFERROR(VLOOKUP(C962,'[1]2017'!$C$2:$N$1876,12,FALSE),"")</f>
        <v>367</v>
      </c>
      <c r="H962" s="2">
        <f t="shared" si="43"/>
        <v>0.5831062670299727</v>
      </c>
      <c r="I962" s="6">
        <v>0.48051948051948051</v>
      </c>
      <c r="J962" s="12">
        <f t="shared" si="44"/>
        <v>748</v>
      </c>
      <c r="K962" s="1">
        <v>46</v>
      </c>
      <c r="L962" s="1">
        <v>70</v>
      </c>
      <c r="M962" s="6">
        <v>0.65714285714285714</v>
      </c>
      <c r="N962" s="1">
        <v>46</v>
      </c>
      <c r="O962" s="1">
        <v>70</v>
      </c>
      <c r="P962" s="6">
        <v>0.65714285714285714</v>
      </c>
      <c r="Q962" s="1">
        <v>37</v>
      </c>
      <c r="R962" s="1">
        <v>70</v>
      </c>
      <c r="S962" s="6">
        <v>0.52857142857142858</v>
      </c>
      <c r="BD962" s="1">
        <v>103</v>
      </c>
      <c r="BE962" s="1">
        <v>147</v>
      </c>
      <c r="BF962" s="6">
        <v>0.70068027210884354</v>
      </c>
      <c r="BG962" s="1">
        <v>90</v>
      </c>
      <c r="BH962" s="1">
        <v>147</v>
      </c>
      <c r="BI962" s="6">
        <v>0.61224489795918369</v>
      </c>
      <c r="BJ962" s="1">
        <v>74</v>
      </c>
      <c r="BK962" s="1">
        <v>147</v>
      </c>
      <c r="BL962" s="6">
        <v>0.50340136054421769</v>
      </c>
    </row>
    <row r="963" spans="1:64" x14ac:dyDescent="0.2">
      <c r="A963" s="2" t="s">
        <v>309</v>
      </c>
      <c r="B963" s="2" t="s">
        <v>310</v>
      </c>
      <c r="C963" s="2" t="s">
        <v>2575</v>
      </c>
      <c r="D963" s="2" t="s">
        <v>2576</v>
      </c>
      <c r="E963" s="2" t="str">
        <f t="shared" si="42"/>
        <v>Triton Elementary School</v>
      </c>
      <c r="F963" s="2">
        <f>IFERROR(VLOOKUP(C963,'[1]2017'!$C$2:$N$1876,11,FALSE),"")</f>
        <v>224</v>
      </c>
      <c r="G963" s="2">
        <f>IFERROR(VLOOKUP(C963,'[1]2017'!$C$2:$N$1876,12,FALSE),"")</f>
        <v>482</v>
      </c>
      <c r="H963" s="2">
        <f t="shared" si="43"/>
        <v>0.46473029045643155</v>
      </c>
      <c r="I963" s="6">
        <v>0.58333333333333337</v>
      </c>
      <c r="J963" s="12">
        <f t="shared" si="44"/>
        <v>512</v>
      </c>
      <c r="K963" s="1">
        <v>55</v>
      </c>
      <c r="L963" s="1">
        <v>73</v>
      </c>
      <c r="M963" s="6">
        <v>0.75342465753424659</v>
      </c>
      <c r="N963" s="1">
        <v>57</v>
      </c>
      <c r="O963" s="1">
        <v>73</v>
      </c>
      <c r="P963" s="6">
        <v>0.78082191780821919</v>
      </c>
      <c r="Q963" s="1">
        <v>51</v>
      </c>
      <c r="R963" s="1">
        <v>73</v>
      </c>
      <c r="S963" s="6">
        <v>0.69863013698630139</v>
      </c>
      <c r="T963" s="1">
        <v>47</v>
      </c>
      <c r="U963" s="1">
        <v>69</v>
      </c>
      <c r="V963" s="6">
        <v>0.6811594202898551</v>
      </c>
      <c r="W963" s="1">
        <v>52</v>
      </c>
      <c r="X963" s="1">
        <v>69</v>
      </c>
      <c r="Y963" s="6">
        <v>0.75362318840579712</v>
      </c>
      <c r="Z963" s="1">
        <v>43</v>
      </c>
      <c r="AA963" s="1">
        <v>69</v>
      </c>
      <c r="AB963" s="6">
        <v>0.62318840579710144</v>
      </c>
      <c r="AC963" s="1">
        <v>56</v>
      </c>
      <c r="AD963" s="1">
        <v>70</v>
      </c>
      <c r="AE963" s="6">
        <v>0.8</v>
      </c>
      <c r="AF963" s="1">
        <v>52</v>
      </c>
      <c r="AG963" s="1">
        <v>70</v>
      </c>
      <c r="AH963" s="6">
        <v>0.74285714285714288</v>
      </c>
      <c r="AI963" s="1">
        <v>46</v>
      </c>
      <c r="AJ963" s="1">
        <v>70</v>
      </c>
      <c r="AK963" s="6">
        <v>0.65714285714285714</v>
      </c>
      <c r="BD963" s="1">
        <v>211</v>
      </c>
      <c r="BE963" s="1">
        <v>284</v>
      </c>
      <c r="BF963" s="6">
        <v>0.74295774647887325</v>
      </c>
      <c r="BG963" s="1">
        <v>207</v>
      </c>
      <c r="BH963" s="1">
        <v>284</v>
      </c>
      <c r="BI963" s="6">
        <v>0.72887323943661975</v>
      </c>
      <c r="BJ963" s="1">
        <v>182</v>
      </c>
      <c r="BK963" s="1">
        <v>284</v>
      </c>
      <c r="BL963" s="6">
        <v>0.64084507042253525</v>
      </c>
    </row>
    <row r="964" spans="1:64" hidden="1" x14ac:dyDescent="0.2">
      <c r="A964" s="2" t="s">
        <v>309</v>
      </c>
      <c r="B964" s="2" t="s">
        <v>310</v>
      </c>
      <c r="C964" s="2" t="s">
        <v>2577</v>
      </c>
      <c r="D964" s="2" t="s">
        <v>2578</v>
      </c>
      <c r="E964" s="2" t="str">
        <f t="shared" ref="E964:E1027" si="45">IFERROR(IF(SEARCH("Elementary",D964,1)&gt;0,D964,"zzz"),"zzzz")</f>
        <v>zzzz</v>
      </c>
      <c r="F964" s="2">
        <f>IFERROR(VLOOKUP(C964,'[1]2017'!$C$2:$N$1876,11,FALSE),"")</f>
        <v>168</v>
      </c>
      <c r="G964" s="2">
        <f>IFERROR(VLOOKUP(C964,'[1]2017'!$C$2:$N$1876,12,FALSE),"")</f>
        <v>403</v>
      </c>
      <c r="H964" s="2">
        <f t="shared" si="43"/>
        <v>0.41687344913151364</v>
      </c>
      <c r="J964" s="12">
        <f t="shared" si="44"/>
        <v>1215</v>
      </c>
      <c r="AL964" s="1">
        <v>57</v>
      </c>
      <c r="AM964" s="1">
        <v>73</v>
      </c>
      <c r="AN964" s="6">
        <v>0.78082191780821919</v>
      </c>
      <c r="AO964" s="1">
        <v>39</v>
      </c>
      <c r="AP964" s="1">
        <v>74</v>
      </c>
      <c r="AQ964" s="6">
        <v>0.52702702702702697</v>
      </c>
      <c r="AR964" s="1">
        <v>37</v>
      </c>
      <c r="AS964" s="1">
        <v>73</v>
      </c>
      <c r="AT964" s="6">
        <v>0.50684931506849318</v>
      </c>
      <c r="AU964" s="1">
        <v>50</v>
      </c>
      <c r="AV964" s="1">
        <v>69</v>
      </c>
      <c r="AW964" s="6">
        <v>0.72463768115942029</v>
      </c>
      <c r="AX964" s="1">
        <v>41</v>
      </c>
      <c r="AY964" s="1">
        <v>70</v>
      </c>
      <c r="AZ964" s="6">
        <v>0.58571428571428574</v>
      </c>
      <c r="BA964" s="1">
        <v>39</v>
      </c>
      <c r="BB964" s="1">
        <v>69</v>
      </c>
      <c r="BC964" s="6">
        <v>0.56521739130434778</v>
      </c>
      <c r="BD964" s="1">
        <v>107</v>
      </c>
      <c r="BE964" s="1">
        <v>142</v>
      </c>
      <c r="BF964" s="6">
        <v>0.75352112676056338</v>
      </c>
      <c r="BG964" s="1">
        <v>80</v>
      </c>
      <c r="BH964" s="1">
        <v>144</v>
      </c>
      <c r="BI964" s="6">
        <v>0.55555555555555558</v>
      </c>
      <c r="BJ964" s="1">
        <v>76</v>
      </c>
      <c r="BK964" s="1">
        <v>142</v>
      </c>
      <c r="BL964" s="6">
        <v>0.53521126760563376</v>
      </c>
    </row>
    <row r="965" spans="1:64" hidden="1" x14ac:dyDescent="0.2">
      <c r="A965" s="2" t="s">
        <v>311</v>
      </c>
      <c r="B965" s="2" t="s">
        <v>312</v>
      </c>
      <c r="C965" s="2" t="s">
        <v>2579</v>
      </c>
      <c r="D965" s="2" t="s">
        <v>3927</v>
      </c>
      <c r="E965" s="2" t="str">
        <f t="shared" si="45"/>
        <v>zzzz</v>
      </c>
      <c r="F965" s="2">
        <f>IFERROR(VLOOKUP(C965,'[1]2017'!$C$2:$N$1876,11,FALSE),"")</f>
        <v>150</v>
      </c>
      <c r="G965" s="2">
        <f>IFERROR(VLOOKUP(C965,'[1]2017'!$C$2:$N$1876,12,FALSE),"")</f>
        <v>266</v>
      </c>
      <c r="H965" s="2">
        <f t="shared" ref="H965:H1028" si="46">IFERROR(F965/G965,"")</f>
        <v>0.56390977443609025</v>
      </c>
      <c r="J965" s="12">
        <f t="shared" ref="J965:J1028" si="47">RANK(I965,$I$4:$I$1705,0)</f>
        <v>1215</v>
      </c>
      <c r="AL965" s="1">
        <v>25</v>
      </c>
      <c r="AM965" s="1">
        <v>46</v>
      </c>
      <c r="AN965" s="6">
        <v>0.54347826086956519</v>
      </c>
      <c r="AO965" s="1">
        <v>19</v>
      </c>
      <c r="AP965" s="1">
        <v>46</v>
      </c>
      <c r="AQ965" s="6">
        <v>0.41304347826086957</v>
      </c>
      <c r="AR965" s="1">
        <v>18</v>
      </c>
      <c r="AS965" s="1">
        <v>46</v>
      </c>
      <c r="AT965" s="6">
        <v>0.39130434782608697</v>
      </c>
      <c r="AU965" s="1">
        <v>21</v>
      </c>
      <c r="AV965" s="1">
        <v>41</v>
      </c>
      <c r="AW965" s="6">
        <v>0.51219512195121952</v>
      </c>
      <c r="AX965" s="1">
        <v>27</v>
      </c>
      <c r="AY965" s="1">
        <v>42</v>
      </c>
      <c r="AZ965" s="6">
        <v>0.6428571428571429</v>
      </c>
      <c r="BA965" s="1">
        <v>19</v>
      </c>
      <c r="BB965" s="1">
        <v>41</v>
      </c>
      <c r="BC965" s="6">
        <v>0.46341463414634149</v>
      </c>
      <c r="BD965" s="1">
        <v>46</v>
      </c>
      <c r="BE965" s="1">
        <v>87</v>
      </c>
      <c r="BF965" s="6">
        <v>0.52873563218390807</v>
      </c>
      <c r="BG965" s="1">
        <v>46</v>
      </c>
      <c r="BH965" s="1">
        <v>88</v>
      </c>
      <c r="BI965" s="6">
        <v>0.52272727272727271</v>
      </c>
      <c r="BJ965" s="1">
        <v>37</v>
      </c>
      <c r="BK965" s="1">
        <v>87</v>
      </c>
      <c r="BL965" s="6">
        <v>0.42528735632183906</v>
      </c>
    </row>
    <row r="966" spans="1:64" x14ac:dyDescent="0.2">
      <c r="A966" s="2" t="s">
        <v>311</v>
      </c>
      <c r="B966" s="2" t="s">
        <v>312</v>
      </c>
      <c r="C966" s="2" t="s">
        <v>2580</v>
      </c>
      <c r="D966" s="2" t="s">
        <v>2581</v>
      </c>
      <c r="E966" s="2" t="str">
        <f t="shared" si="45"/>
        <v>Shoals Community Elementary School</v>
      </c>
      <c r="F966" s="2">
        <f>IFERROR(VLOOKUP(C966,'[1]2017'!$C$2:$N$1876,11,FALSE),"")</f>
        <v>217</v>
      </c>
      <c r="G966" s="2">
        <f>IFERROR(VLOOKUP(C966,'[1]2017'!$C$2:$N$1876,12,FALSE),"")</f>
        <v>322</v>
      </c>
      <c r="H966" s="2">
        <f t="shared" si="46"/>
        <v>0.67391304347826086</v>
      </c>
      <c r="I966" s="6">
        <v>0.57446808510638303</v>
      </c>
      <c r="J966" s="12">
        <f t="shared" si="47"/>
        <v>534</v>
      </c>
      <c r="K966" s="1">
        <v>20</v>
      </c>
      <c r="L966" s="1">
        <v>43</v>
      </c>
      <c r="M966" s="6">
        <v>0.46511627906976744</v>
      </c>
      <c r="N966" s="1">
        <v>26</v>
      </c>
      <c r="O966" s="1">
        <v>43</v>
      </c>
      <c r="P966" s="6">
        <v>0.60465116279069764</v>
      </c>
      <c r="Q966" s="1">
        <v>16</v>
      </c>
      <c r="R966" s="1">
        <v>43</v>
      </c>
      <c r="S966" s="6">
        <v>0.37209302325581395</v>
      </c>
      <c r="T966" s="1">
        <v>30</v>
      </c>
      <c r="U966" s="1">
        <v>63</v>
      </c>
      <c r="V966" s="6">
        <v>0.47619047619047616</v>
      </c>
      <c r="W966" s="1">
        <v>40</v>
      </c>
      <c r="X966" s="1">
        <v>63</v>
      </c>
      <c r="Y966" s="6">
        <v>0.63492063492063489</v>
      </c>
      <c r="Z966" s="1">
        <v>27</v>
      </c>
      <c r="AA966" s="1">
        <v>63</v>
      </c>
      <c r="AB966" s="6">
        <v>0.42857142857142855</v>
      </c>
      <c r="AC966" s="1">
        <v>23</v>
      </c>
      <c r="AD966" s="1">
        <v>35</v>
      </c>
      <c r="AE966" s="6">
        <v>0.65714285714285714</v>
      </c>
      <c r="AF966" s="1">
        <v>25</v>
      </c>
      <c r="AG966" s="1">
        <v>35</v>
      </c>
      <c r="AH966" s="6">
        <v>0.7142857142857143</v>
      </c>
      <c r="AI966" s="1">
        <v>21</v>
      </c>
      <c r="AJ966" s="1">
        <v>35</v>
      </c>
      <c r="AK966" s="6">
        <v>0.6</v>
      </c>
      <c r="BD966" s="1">
        <v>105</v>
      </c>
      <c r="BE966" s="1">
        <v>188</v>
      </c>
      <c r="BF966" s="6">
        <v>0.55851063829787229</v>
      </c>
      <c r="BG966" s="1">
        <v>123</v>
      </c>
      <c r="BH966" s="1">
        <v>188</v>
      </c>
      <c r="BI966" s="6">
        <v>0.6542553191489362</v>
      </c>
      <c r="BJ966" s="1">
        <v>91</v>
      </c>
      <c r="BK966" s="1">
        <v>188</v>
      </c>
      <c r="BL966" s="6">
        <v>0.48404255319148937</v>
      </c>
    </row>
    <row r="967" spans="1:64" x14ac:dyDescent="0.2">
      <c r="A967" s="2" t="s">
        <v>313</v>
      </c>
      <c r="B967" s="2" t="s">
        <v>314</v>
      </c>
      <c r="C967" s="2" t="s">
        <v>2582</v>
      </c>
      <c r="D967" s="2" t="s">
        <v>2583</v>
      </c>
      <c r="E967" s="2" t="str">
        <f t="shared" si="45"/>
        <v>Loogootee Elementary School</v>
      </c>
      <c r="F967" s="2">
        <f>IFERROR(VLOOKUP(C967,'[1]2017'!$C$2:$N$1876,11,FALSE),"")</f>
        <v>118</v>
      </c>
      <c r="G967" s="2">
        <f>IFERROR(VLOOKUP(C967,'[1]2017'!$C$2:$N$1876,12,FALSE),"")</f>
        <v>266</v>
      </c>
      <c r="H967" s="2">
        <f t="shared" si="46"/>
        <v>0.44360902255639095</v>
      </c>
      <c r="I967" s="6">
        <v>0.72340425531914898</v>
      </c>
      <c r="J967" s="12">
        <f t="shared" si="47"/>
        <v>219</v>
      </c>
      <c r="K967" s="1">
        <v>52</v>
      </c>
      <c r="L967" s="1">
        <v>69</v>
      </c>
      <c r="M967" s="6">
        <v>0.75362318840579712</v>
      </c>
      <c r="N967" s="1">
        <v>49</v>
      </c>
      <c r="O967" s="1">
        <v>69</v>
      </c>
      <c r="P967" s="6">
        <v>0.71014492753623193</v>
      </c>
      <c r="Q967" s="1">
        <v>46</v>
      </c>
      <c r="R967" s="1">
        <v>69</v>
      </c>
      <c r="S967" s="6">
        <v>0.66666666666666663</v>
      </c>
      <c r="BD967" s="1">
        <v>88</v>
      </c>
      <c r="BE967" s="1">
        <v>116</v>
      </c>
      <c r="BF967" s="6">
        <v>0.75862068965517238</v>
      </c>
      <c r="BG967" s="1">
        <v>86</v>
      </c>
      <c r="BH967" s="1">
        <v>116</v>
      </c>
      <c r="BI967" s="6">
        <v>0.74137931034482762</v>
      </c>
      <c r="BJ967" s="1">
        <v>80</v>
      </c>
      <c r="BK967" s="1">
        <v>116</v>
      </c>
      <c r="BL967" s="6">
        <v>0.68965517241379315</v>
      </c>
    </row>
    <row r="968" spans="1:64" hidden="1" x14ac:dyDescent="0.2">
      <c r="A968" s="2" t="s">
        <v>313</v>
      </c>
      <c r="B968" s="2" t="s">
        <v>314</v>
      </c>
      <c r="C968" s="2" t="s">
        <v>2584</v>
      </c>
      <c r="D968" s="2" t="s">
        <v>2585</v>
      </c>
      <c r="E968" s="2" t="str">
        <f t="shared" si="45"/>
        <v>zzzz</v>
      </c>
      <c r="F968" s="2">
        <f>IFERROR(VLOOKUP(C968,'[1]2017'!$C$2:$N$1876,11,FALSE),"")</f>
        <v>114</v>
      </c>
      <c r="G968" s="2">
        <f>IFERROR(VLOOKUP(C968,'[1]2017'!$C$2:$N$1876,12,FALSE),"")</f>
        <v>260</v>
      </c>
      <c r="H968" s="2">
        <f t="shared" si="46"/>
        <v>0.43846153846153846</v>
      </c>
      <c r="J968" s="12">
        <f t="shared" si="47"/>
        <v>1215</v>
      </c>
      <c r="T968" s="1">
        <v>39</v>
      </c>
      <c r="U968" s="1">
        <v>58</v>
      </c>
      <c r="V968" s="6">
        <v>0.67241379310344829</v>
      </c>
      <c r="W968" s="1">
        <v>49</v>
      </c>
      <c r="X968" s="1">
        <v>58</v>
      </c>
      <c r="Y968" s="6">
        <v>0.84482758620689657</v>
      </c>
      <c r="Z968" s="1">
        <v>37</v>
      </c>
      <c r="AA968" s="1">
        <v>58</v>
      </c>
      <c r="AB968" s="6">
        <v>0.63793103448275867</v>
      </c>
      <c r="AC968" s="1">
        <v>48</v>
      </c>
      <c r="AD968" s="1">
        <v>67</v>
      </c>
      <c r="AE968" s="6">
        <v>0.71641791044776115</v>
      </c>
      <c r="AF968" s="1">
        <v>54</v>
      </c>
      <c r="AG968" s="1">
        <v>67</v>
      </c>
      <c r="AH968" s="6">
        <v>0.80597014925373134</v>
      </c>
      <c r="AI968" s="1">
        <v>44</v>
      </c>
      <c r="AJ968" s="1">
        <v>67</v>
      </c>
      <c r="AK968" s="6">
        <v>0.65671641791044777</v>
      </c>
      <c r="AL968" s="1">
        <v>43</v>
      </c>
      <c r="AM968" s="1">
        <v>70</v>
      </c>
      <c r="AN968" s="6">
        <v>0.61428571428571432</v>
      </c>
      <c r="AO968" s="1">
        <v>38</v>
      </c>
      <c r="AP968" s="1">
        <v>71</v>
      </c>
      <c r="AQ968" s="6">
        <v>0.53521126760563376</v>
      </c>
      <c r="AR968" s="1">
        <v>34</v>
      </c>
      <c r="AS968" s="1">
        <v>69</v>
      </c>
      <c r="AT968" s="6">
        <v>0.49275362318840582</v>
      </c>
      <c r="AU968" s="1">
        <v>38</v>
      </c>
      <c r="AV968" s="1">
        <v>65</v>
      </c>
      <c r="AW968" s="6">
        <v>0.58461538461538465</v>
      </c>
      <c r="AX968" s="1">
        <v>40</v>
      </c>
      <c r="AY968" s="1">
        <v>65</v>
      </c>
      <c r="AZ968" s="6">
        <v>0.61538461538461542</v>
      </c>
      <c r="BA968" s="1">
        <v>31</v>
      </c>
      <c r="BB968" s="1">
        <v>65</v>
      </c>
      <c r="BC968" s="6">
        <v>0.47692307692307695</v>
      </c>
      <c r="BD968" s="1">
        <v>168</v>
      </c>
      <c r="BE968" s="1">
        <v>260</v>
      </c>
      <c r="BF968" s="6">
        <v>0.64615384615384619</v>
      </c>
      <c r="BG968" s="1">
        <v>181</v>
      </c>
      <c r="BH968" s="1">
        <v>261</v>
      </c>
      <c r="BI968" s="6">
        <v>0.69348659003831414</v>
      </c>
      <c r="BJ968" s="1">
        <v>146</v>
      </c>
      <c r="BK968" s="1">
        <v>259</v>
      </c>
      <c r="BL968" s="6">
        <v>0.56370656370656369</v>
      </c>
    </row>
    <row r="969" spans="1:64" hidden="1" x14ac:dyDescent="0.2">
      <c r="A969" s="2" t="s">
        <v>315</v>
      </c>
      <c r="B969" s="2" t="s">
        <v>316</v>
      </c>
      <c r="C969" s="2" t="s">
        <v>2586</v>
      </c>
      <c r="D969" s="2" t="s">
        <v>2587</v>
      </c>
      <c r="E969" s="2" t="str">
        <f t="shared" si="45"/>
        <v>zzzz</v>
      </c>
      <c r="F969" s="2">
        <f>IFERROR(VLOOKUP(C969,'[1]2017'!$C$2:$N$1876,11,FALSE),"")</f>
        <v>335</v>
      </c>
      <c r="G969" s="2">
        <f>IFERROR(VLOOKUP(C969,'[1]2017'!$C$2:$N$1876,12,FALSE),"")</f>
        <v>563</v>
      </c>
      <c r="H969" s="2">
        <f t="shared" si="46"/>
        <v>0.5950266429840142</v>
      </c>
      <c r="J969" s="12">
        <f t="shared" si="47"/>
        <v>1215</v>
      </c>
      <c r="AC969" s="1">
        <v>104</v>
      </c>
      <c r="AD969" s="1">
        <v>175</v>
      </c>
      <c r="AE969" s="6">
        <v>0.59428571428571431</v>
      </c>
      <c r="AF969" s="1">
        <v>68</v>
      </c>
      <c r="AG969" s="1">
        <v>176</v>
      </c>
      <c r="AH969" s="6">
        <v>0.38636363636363635</v>
      </c>
      <c r="AI969" s="1">
        <v>63</v>
      </c>
      <c r="AJ969" s="1">
        <v>174</v>
      </c>
      <c r="AK969" s="6">
        <v>0.36206896551724138</v>
      </c>
      <c r="AL969" s="1">
        <v>103</v>
      </c>
      <c r="AM969" s="1">
        <v>170</v>
      </c>
      <c r="AN969" s="6">
        <v>0.60588235294117643</v>
      </c>
      <c r="AO969" s="1">
        <v>67</v>
      </c>
      <c r="AP969" s="1">
        <v>172</v>
      </c>
      <c r="AQ969" s="6">
        <v>0.38953488372093026</v>
      </c>
      <c r="AR969" s="1">
        <v>61</v>
      </c>
      <c r="AS969" s="1">
        <v>170</v>
      </c>
      <c r="AT969" s="6">
        <v>0.35882352941176471</v>
      </c>
      <c r="AU969" s="1">
        <v>103</v>
      </c>
      <c r="AV969" s="1">
        <v>183</v>
      </c>
      <c r="AW969" s="6">
        <v>0.56284153005464477</v>
      </c>
      <c r="AX969" s="1">
        <v>89</v>
      </c>
      <c r="AY969" s="1">
        <v>185</v>
      </c>
      <c r="AZ969" s="6">
        <v>0.48108108108108111</v>
      </c>
      <c r="BA969" s="1">
        <v>76</v>
      </c>
      <c r="BB969" s="1">
        <v>183</v>
      </c>
      <c r="BC969" s="6">
        <v>0.41530054644808745</v>
      </c>
      <c r="BD969" s="1">
        <v>310</v>
      </c>
      <c r="BE969" s="1">
        <v>528</v>
      </c>
      <c r="BF969" s="6">
        <v>0.58712121212121215</v>
      </c>
      <c r="BG969" s="1">
        <v>224</v>
      </c>
      <c r="BH969" s="1">
        <v>533</v>
      </c>
      <c r="BI969" s="6">
        <v>0.42026266416510322</v>
      </c>
      <c r="BJ969" s="1">
        <v>200</v>
      </c>
      <c r="BK969" s="1">
        <v>527</v>
      </c>
      <c r="BL969" s="6">
        <v>0.37950664136622392</v>
      </c>
    </row>
    <row r="970" spans="1:64" x14ac:dyDescent="0.2">
      <c r="A970" s="2" t="s">
        <v>315</v>
      </c>
      <c r="B970" s="2" t="s">
        <v>316</v>
      </c>
      <c r="C970" s="2" t="s">
        <v>2588</v>
      </c>
      <c r="D970" s="2" t="s">
        <v>2589</v>
      </c>
      <c r="E970" s="2" t="str">
        <f t="shared" si="45"/>
        <v>Maconaquah Elementary School</v>
      </c>
      <c r="F970" s="2">
        <f>IFERROR(VLOOKUP(C970,'[1]2017'!$C$2:$N$1876,11,FALSE),"")</f>
        <v>457</v>
      </c>
      <c r="G970" s="2">
        <f>IFERROR(VLOOKUP(C970,'[1]2017'!$C$2:$N$1876,12,FALSE),"")</f>
        <v>742</v>
      </c>
      <c r="H970" s="2">
        <f t="shared" si="46"/>
        <v>0.61590296495956875</v>
      </c>
      <c r="I970" s="6">
        <v>0.43103448275862066</v>
      </c>
      <c r="J970" s="12">
        <f t="shared" si="47"/>
        <v>849</v>
      </c>
      <c r="K970" s="1">
        <v>102</v>
      </c>
      <c r="L970" s="1">
        <v>173</v>
      </c>
      <c r="M970" s="6">
        <v>0.58959537572254339</v>
      </c>
      <c r="N970" s="1">
        <v>82</v>
      </c>
      <c r="O970" s="1">
        <v>172</v>
      </c>
      <c r="P970" s="6">
        <v>0.47674418604651164</v>
      </c>
      <c r="Q970" s="1">
        <v>72</v>
      </c>
      <c r="R970" s="1">
        <v>172</v>
      </c>
      <c r="S970" s="6">
        <v>0.41860465116279072</v>
      </c>
      <c r="T970" s="1">
        <v>117</v>
      </c>
      <c r="U970" s="1">
        <v>205</v>
      </c>
      <c r="V970" s="6">
        <v>0.57073170731707312</v>
      </c>
      <c r="W970" s="1">
        <v>107</v>
      </c>
      <c r="X970" s="1">
        <v>207</v>
      </c>
      <c r="Y970" s="6">
        <v>0.51690821256038644</v>
      </c>
      <c r="Z970" s="1">
        <v>90</v>
      </c>
      <c r="AA970" s="1">
        <v>205</v>
      </c>
      <c r="AB970" s="6">
        <v>0.43902439024390244</v>
      </c>
      <c r="BD970" s="1">
        <v>334</v>
      </c>
      <c r="BE970" s="1">
        <v>552</v>
      </c>
      <c r="BF970" s="6">
        <v>0.60507246376811596</v>
      </c>
      <c r="BG970" s="1">
        <v>271</v>
      </c>
      <c r="BH970" s="1">
        <v>554</v>
      </c>
      <c r="BI970" s="6">
        <v>0.48916967509025272</v>
      </c>
      <c r="BJ970" s="1">
        <v>237</v>
      </c>
      <c r="BK970" s="1">
        <v>551</v>
      </c>
      <c r="BL970" s="6">
        <v>0.43012704174228678</v>
      </c>
    </row>
    <row r="971" spans="1:64" hidden="1" x14ac:dyDescent="0.2">
      <c r="A971" s="2" t="s">
        <v>317</v>
      </c>
      <c r="B971" s="2" t="s">
        <v>318</v>
      </c>
      <c r="C971" s="2" t="s">
        <v>2590</v>
      </c>
      <c r="D971" s="2" t="s">
        <v>2591</v>
      </c>
      <c r="E971" s="2" t="str">
        <f t="shared" si="45"/>
        <v>zzzz</v>
      </c>
      <c r="F971" s="2">
        <f>IFERROR(VLOOKUP(C971,'[1]2017'!$C$2:$N$1876,11,FALSE),"")</f>
        <v>153</v>
      </c>
      <c r="G971" s="2">
        <f>IFERROR(VLOOKUP(C971,'[1]2017'!$C$2:$N$1876,12,FALSE),"")</f>
        <v>447</v>
      </c>
      <c r="H971" s="2">
        <f t="shared" si="46"/>
        <v>0.34228187919463088</v>
      </c>
      <c r="J971" s="12">
        <f t="shared" si="47"/>
        <v>1215</v>
      </c>
      <c r="AL971" s="1">
        <v>48</v>
      </c>
      <c r="AM971" s="1">
        <v>65</v>
      </c>
      <c r="AN971" s="6">
        <v>0.7384615384615385</v>
      </c>
      <c r="AO971" s="1">
        <v>33</v>
      </c>
      <c r="AP971" s="1">
        <v>65</v>
      </c>
      <c r="AQ971" s="6">
        <v>0.50769230769230766</v>
      </c>
      <c r="AR971" s="1">
        <v>31</v>
      </c>
      <c r="AS971" s="1">
        <v>65</v>
      </c>
      <c r="AT971" s="6">
        <v>0.47692307692307695</v>
      </c>
      <c r="AU971" s="1">
        <v>41</v>
      </c>
      <c r="AV971" s="1">
        <v>61</v>
      </c>
      <c r="AW971" s="6">
        <v>0.67213114754098358</v>
      </c>
      <c r="AX971" s="1">
        <v>31</v>
      </c>
      <c r="AY971" s="1">
        <v>63</v>
      </c>
      <c r="AZ971" s="6">
        <v>0.49206349206349204</v>
      </c>
      <c r="BA971" s="1">
        <v>26</v>
      </c>
      <c r="BB971" s="1">
        <v>61</v>
      </c>
      <c r="BC971" s="6">
        <v>0.42622950819672129</v>
      </c>
      <c r="BD971" s="1">
        <v>89</v>
      </c>
      <c r="BE971" s="1">
        <v>126</v>
      </c>
      <c r="BF971" s="6">
        <v>0.70634920634920639</v>
      </c>
      <c r="BG971" s="1">
        <v>64</v>
      </c>
      <c r="BH971" s="1">
        <v>128</v>
      </c>
      <c r="BI971" s="6">
        <v>0.5</v>
      </c>
      <c r="BJ971" s="1">
        <v>57</v>
      </c>
      <c r="BK971" s="1">
        <v>126</v>
      </c>
      <c r="BL971" s="6">
        <v>0.45238095238095238</v>
      </c>
    </row>
    <row r="972" spans="1:64" x14ac:dyDescent="0.2">
      <c r="A972" s="2" t="s">
        <v>317</v>
      </c>
      <c r="B972" s="2" t="s">
        <v>318</v>
      </c>
      <c r="C972" s="2" t="s">
        <v>2592</v>
      </c>
      <c r="D972" s="2" t="s">
        <v>2593</v>
      </c>
      <c r="E972" s="2" t="str">
        <f t="shared" si="45"/>
        <v>North Miami Elementary School</v>
      </c>
      <c r="F972" s="2">
        <f>IFERROR(VLOOKUP(C972,'[1]2017'!$C$2:$N$1876,11,FALSE),"")</f>
        <v>204</v>
      </c>
      <c r="G972" s="2">
        <f>IFERROR(VLOOKUP(C972,'[1]2017'!$C$2:$N$1876,12,FALSE),"")</f>
        <v>511</v>
      </c>
      <c r="H972" s="2">
        <f t="shared" si="46"/>
        <v>0.39921722113502933</v>
      </c>
      <c r="I972" s="6">
        <v>0.67741935483870963</v>
      </c>
      <c r="J972" s="12">
        <f t="shared" si="47"/>
        <v>307</v>
      </c>
      <c r="K972" s="1">
        <v>49</v>
      </c>
      <c r="L972" s="1">
        <v>66</v>
      </c>
      <c r="M972" s="6">
        <v>0.74242424242424243</v>
      </c>
      <c r="N972" s="1">
        <v>40</v>
      </c>
      <c r="O972" s="1">
        <v>66</v>
      </c>
      <c r="P972" s="6">
        <v>0.60606060606060608</v>
      </c>
      <c r="Q972" s="1">
        <v>35</v>
      </c>
      <c r="R972" s="1">
        <v>65</v>
      </c>
      <c r="S972" s="6">
        <v>0.53846153846153844</v>
      </c>
      <c r="T972" s="1">
        <v>47</v>
      </c>
      <c r="U972" s="1">
        <v>80</v>
      </c>
      <c r="V972" s="6">
        <v>0.58750000000000002</v>
      </c>
      <c r="W972" s="1">
        <v>51</v>
      </c>
      <c r="X972" s="1">
        <v>80</v>
      </c>
      <c r="Y972" s="6">
        <v>0.63749999999999996</v>
      </c>
      <c r="Z972" s="1">
        <v>39</v>
      </c>
      <c r="AA972" s="1">
        <v>80</v>
      </c>
      <c r="AB972" s="6">
        <v>0.48749999999999999</v>
      </c>
      <c r="AC972" s="1">
        <v>48</v>
      </c>
      <c r="AD972" s="1">
        <v>86</v>
      </c>
      <c r="AE972" s="6">
        <v>0.55813953488372092</v>
      </c>
      <c r="AF972" s="1">
        <v>42</v>
      </c>
      <c r="AG972" s="1">
        <v>86</v>
      </c>
      <c r="AH972" s="6">
        <v>0.48837209302325579</v>
      </c>
      <c r="AI972" s="1">
        <v>37</v>
      </c>
      <c r="AJ972" s="1">
        <v>85</v>
      </c>
      <c r="AK972" s="6">
        <v>0.43529411764705883</v>
      </c>
      <c r="BD972" s="1">
        <v>191</v>
      </c>
      <c r="BE972" s="1">
        <v>294</v>
      </c>
      <c r="BF972" s="6">
        <v>0.64965986394557829</v>
      </c>
      <c r="BG972" s="1">
        <v>179</v>
      </c>
      <c r="BH972" s="1">
        <v>295</v>
      </c>
      <c r="BI972" s="6">
        <v>0.60677966101694913</v>
      </c>
      <c r="BJ972" s="1">
        <v>153</v>
      </c>
      <c r="BK972" s="1">
        <v>292</v>
      </c>
      <c r="BL972" s="6">
        <v>0.52397260273972601</v>
      </c>
    </row>
    <row r="973" spans="1:64" hidden="1" x14ac:dyDescent="0.2">
      <c r="A973" s="2" t="s">
        <v>319</v>
      </c>
      <c r="B973" s="2" t="s">
        <v>320</v>
      </c>
      <c r="C973" s="2" t="s">
        <v>98</v>
      </c>
      <c r="D973" s="2" t="s">
        <v>2594</v>
      </c>
      <c r="E973" s="2" t="str">
        <f t="shared" si="45"/>
        <v>zzzz</v>
      </c>
      <c r="F973" s="2">
        <f>IFERROR(VLOOKUP(C973,'[1]2017'!$C$2:$N$1876,11,FALSE),"")</f>
        <v>94</v>
      </c>
      <c r="G973" s="2">
        <f>IFERROR(VLOOKUP(C973,'[1]2017'!$C$2:$N$1876,12,FALSE),"")</f>
        <v>294</v>
      </c>
      <c r="H973" s="2">
        <f t="shared" si="46"/>
        <v>0.31972789115646261</v>
      </c>
      <c r="J973" s="12">
        <f t="shared" si="47"/>
        <v>1215</v>
      </c>
      <c r="AL973" s="1">
        <v>81</v>
      </c>
      <c r="AM973" s="1">
        <v>134</v>
      </c>
      <c r="AN973" s="6">
        <v>0.60447761194029848</v>
      </c>
      <c r="AO973" s="1">
        <v>50</v>
      </c>
      <c r="AP973" s="1">
        <v>136</v>
      </c>
      <c r="AQ973" s="6">
        <v>0.36764705882352944</v>
      </c>
      <c r="AR973" s="1">
        <v>47</v>
      </c>
      <c r="AS973" s="1">
        <v>134</v>
      </c>
      <c r="AT973" s="6">
        <v>0.35074626865671643</v>
      </c>
      <c r="AU973" s="1">
        <v>95</v>
      </c>
      <c r="AV973" s="1">
        <v>142</v>
      </c>
      <c r="AW973" s="6">
        <v>0.66901408450704225</v>
      </c>
      <c r="AX973" s="1">
        <v>86</v>
      </c>
      <c r="AY973" s="1">
        <v>142</v>
      </c>
      <c r="AZ973" s="6">
        <v>0.60563380281690138</v>
      </c>
      <c r="BA973" s="1">
        <v>75</v>
      </c>
      <c r="BB973" s="1">
        <v>142</v>
      </c>
      <c r="BC973" s="6">
        <v>0.528169014084507</v>
      </c>
      <c r="BD973" s="1">
        <v>176</v>
      </c>
      <c r="BE973" s="1">
        <v>276</v>
      </c>
      <c r="BF973" s="6">
        <v>0.6376811594202898</v>
      </c>
      <c r="BG973" s="1">
        <v>136</v>
      </c>
      <c r="BH973" s="1">
        <v>278</v>
      </c>
      <c r="BI973" s="6">
        <v>0.48920863309352519</v>
      </c>
      <c r="BJ973" s="1">
        <v>122</v>
      </c>
      <c r="BK973" s="1">
        <v>276</v>
      </c>
      <c r="BL973" s="6">
        <v>0.4420289855072464</v>
      </c>
    </row>
    <row r="974" spans="1:64" x14ac:dyDescent="0.2">
      <c r="A974" s="2" t="s">
        <v>319</v>
      </c>
      <c r="B974" s="2" t="s">
        <v>320</v>
      </c>
      <c r="C974" s="2" t="s">
        <v>2595</v>
      </c>
      <c r="D974" s="2" t="s">
        <v>2596</v>
      </c>
      <c r="E974" s="2" t="str">
        <f t="shared" si="45"/>
        <v>Swayzee Elementary School</v>
      </c>
      <c r="F974" s="2">
        <f>IFERROR(VLOOKUP(C974,'[1]2017'!$C$2:$N$1876,11,FALSE),"")</f>
        <v>108</v>
      </c>
      <c r="G974" s="2">
        <f>IFERROR(VLOOKUP(C974,'[1]2017'!$C$2:$N$1876,12,FALSE),"")</f>
        <v>267</v>
      </c>
      <c r="H974" s="2">
        <f t="shared" si="46"/>
        <v>0.4044943820224719</v>
      </c>
      <c r="J974" s="12">
        <f t="shared" si="47"/>
        <v>1215</v>
      </c>
      <c r="K974" s="1" t="s">
        <v>734</v>
      </c>
      <c r="L974" s="1" t="s">
        <v>734</v>
      </c>
      <c r="M974" s="6" t="s">
        <v>734</v>
      </c>
      <c r="N974" s="1" t="s">
        <v>734</v>
      </c>
      <c r="O974" s="1" t="s">
        <v>734</v>
      </c>
      <c r="P974" s="6" t="s">
        <v>734</v>
      </c>
      <c r="Q974" s="1" t="s">
        <v>734</v>
      </c>
      <c r="R974" s="1" t="s">
        <v>734</v>
      </c>
      <c r="S974" s="6" t="s">
        <v>734</v>
      </c>
      <c r="T974" s="1">
        <v>73</v>
      </c>
      <c r="U974" s="1">
        <v>137</v>
      </c>
      <c r="V974" s="6">
        <v>0.53284671532846717</v>
      </c>
      <c r="W974" s="1">
        <v>62</v>
      </c>
      <c r="X974" s="1">
        <v>138</v>
      </c>
      <c r="Y974" s="6">
        <v>0.44927536231884058</v>
      </c>
      <c r="Z974" s="1">
        <v>50</v>
      </c>
      <c r="AA974" s="1">
        <v>137</v>
      </c>
      <c r="AB974" s="6">
        <v>0.36496350364963503</v>
      </c>
      <c r="AC974" s="1">
        <v>76</v>
      </c>
      <c r="AD974" s="1">
        <v>122</v>
      </c>
      <c r="AE974" s="6">
        <v>0.62295081967213117</v>
      </c>
      <c r="AF974" s="1">
        <v>66</v>
      </c>
      <c r="AG974" s="1">
        <v>122</v>
      </c>
      <c r="AH974" s="6">
        <v>0.54098360655737709</v>
      </c>
      <c r="AI974" s="1">
        <v>59</v>
      </c>
      <c r="AJ974" s="1">
        <v>122</v>
      </c>
      <c r="AK974" s="6">
        <v>0.48360655737704916</v>
      </c>
      <c r="BD974" s="1">
        <v>149</v>
      </c>
      <c r="BE974" s="1">
        <v>260</v>
      </c>
      <c r="BF974" s="6">
        <v>0.57307692307692304</v>
      </c>
      <c r="BG974" s="1">
        <v>128</v>
      </c>
      <c r="BH974" s="1">
        <v>261</v>
      </c>
      <c r="BI974" s="6">
        <v>0.49042145593869729</v>
      </c>
      <c r="BJ974" s="1">
        <v>109</v>
      </c>
      <c r="BK974" s="1">
        <v>260</v>
      </c>
      <c r="BL974" s="6">
        <v>0.41923076923076924</v>
      </c>
    </row>
    <row r="975" spans="1:64" x14ac:dyDescent="0.2">
      <c r="A975" s="2" t="s">
        <v>319</v>
      </c>
      <c r="B975" s="2" t="s">
        <v>320</v>
      </c>
      <c r="C975" s="2" t="s">
        <v>2597</v>
      </c>
      <c r="D975" s="2" t="s">
        <v>2598</v>
      </c>
      <c r="E975" s="2" t="str">
        <f t="shared" si="45"/>
        <v>Sweetser Elementary School</v>
      </c>
      <c r="F975" s="2">
        <f>IFERROR(VLOOKUP(C975,'[1]2017'!$C$2:$N$1876,11,FALSE),"")</f>
        <v>96</v>
      </c>
      <c r="G975" s="2">
        <f>IFERROR(VLOOKUP(C975,'[1]2017'!$C$2:$N$1876,12,FALSE),"")</f>
        <v>269</v>
      </c>
      <c r="H975" s="2">
        <f t="shared" si="46"/>
        <v>0.35687732342007433</v>
      </c>
      <c r="I975" s="6">
        <v>0.54761904761904767</v>
      </c>
      <c r="J975" s="12">
        <f t="shared" si="47"/>
        <v>599</v>
      </c>
      <c r="K975" s="1">
        <v>94</v>
      </c>
      <c r="L975" s="1">
        <v>141</v>
      </c>
      <c r="M975" s="6">
        <v>0.66666666666666663</v>
      </c>
      <c r="N975" s="1">
        <v>76</v>
      </c>
      <c r="O975" s="1">
        <v>141</v>
      </c>
      <c r="P975" s="6">
        <v>0.53900709219858156</v>
      </c>
      <c r="Q975" s="1">
        <v>66</v>
      </c>
      <c r="R975" s="1">
        <v>141</v>
      </c>
      <c r="S975" s="6">
        <v>0.46808510638297873</v>
      </c>
      <c r="BD975" s="1">
        <v>192</v>
      </c>
      <c r="BE975" s="1">
        <v>267</v>
      </c>
      <c r="BF975" s="6">
        <v>0.7191011235955056</v>
      </c>
      <c r="BG975" s="1">
        <v>148</v>
      </c>
      <c r="BH975" s="1">
        <v>267</v>
      </c>
      <c r="BI975" s="6">
        <v>0.55430711610486894</v>
      </c>
      <c r="BJ975" s="1">
        <v>135</v>
      </c>
      <c r="BK975" s="1">
        <v>267</v>
      </c>
      <c r="BL975" s="6">
        <v>0.5056179775280899</v>
      </c>
    </row>
    <row r="976" spans="1:64" hidden="1" x14ac:dyDescent="0.2">
      <c r="A976" s="2" t="s">
        <v>321</v>
      </c>
      <c r="B976" s="2" t="s">
        <v>322</v>
      </c>
      <c r="C976" s="2" t="s">
        <v>2599</v>
      </c>
      <c r="D976" s="2" t="s">
        <v>2600</v>
      </c>
      <c r="E976" s="2" t="str">
        <f t="shared" si="45"/>
        <v>zzzz</v>
      </c>
      <c r="F976" s="2">
        <f>IFERROR(VLOOKUP(C976,'[1]2017'!$C$2:$N$1876,11,FALSE),"")</f>
        <v>170</v>
      </c>
      <c r="G976" s="2">
        <f>IFERROR(VLOOKUP(C976,'[1]2017'!$C$2:$N$1876,12,FALSE),"")</f>
        <v>338</v>
      </c>
      <c r="H976" s="2">
        <f t="shared" si="46"/>
        <v>0.50295857988165682</v>
      </c>
      <c r="J976" s="12">
        <f t="shared" si="47"/>
        <v>1215</v>
      </c>
      <c r="AL976" s="1">
        <v>102</v>
      </c>
      <c r="AM976" s="1">
        <v>161</v>
      </c>
      <c r="AN976" s="6">
        <v>0.63354037267080743</v>
      </c>
      <c r="AO976" s="1">
        <v>79</v>
      </c>
      <c r="AP976" s="1">
        <v>162</v>
      </c>
      <c r="AQ976" s="6">
        <v>0.48765432098765432</v>
      </c>
      <c r="AR976" s="1">
        <v>72</v>
      </c>
      <c r="AS976" s="1">
        <v>161</v>
      </c>
      <c r="AT976" s="6">
        <v>0.44720496894409939</v>
      </c>
      <c r="AU976" s="1">
        <v>88</v>
      </c>
      <c r="AV976" s="1">
        <v>153</v>
      </c>
      <c r="AW976" s="6">
        <v>0.57516339869281041</v>
      </c>
      <c r="AX976" s="1">
        <v>86</v>
      </c>
      <c r="AY976" s="1">
        <v>153</v>
      </c>
      <c r="AZ976" s="6">
        <v>0.56209150326797386</v>
      </c>
      <c r="BA976" s="1">
        <v>72</v>
      </c>
      <c r="BB976" s="1">
        <v>153</v>
      </c>
      <c r="BC976" s="6">
        <v>0.47058823529411764</v>
      </c>
      <c r="BD976" s="1">
        <v>190</v>
      </c>
      <c r="BE976" s="1">
        <v>314</v>
      </c>
      <c r="BF976" s="6">
        <v>0.60509554140127386</v>
      </c>
      <c r="BG976" s="1">
        <v>165</v>
      </c>
      <c r="BH976" s="1">
        <v>315</v>
      </c>
      <c r="BI976" s="6">
        <v>0.52380952380952384</v>
      </c>
      <c r="BJ976" s="1">
        <v>144</v>
      </c>
      <c r="BK976" s="1">
        <v>314</v>
      </c>
      <c r="BL976" s="6">
        <v>0.45859872611464969</v>
      </c>
    </row>
    <row r="977" spans="1:64" x14ac:dyDescent="0.2">
      <c r="A977" s="2" t="s">
        <v>321</v>
      </c>
      <c r="B977" s="2" t="s">
        <v>322</v>
      </c>
      <c r="C977" s="2" t="s">
        <v>2601</v>
      </c>
      <c r="D977" s="2" t="s">
        <v>2602</v>
      </c>
      <c r="E977" s="2" t="str">
        <f t="shared" si="45"/>
        <v>Blair Pointe Upper Elementary</v>
      </c>
      <c r="F977" s="2">
        <f>IFERROR(VLOOKUP(C977,'[1]2017'!$C$2:$N$1876,11,FALSE),"")</f>
        <v>349</v>
      </c>
      <c r="G977" s="2">
        <f>IFERROR(VLOOKUP(C977,'[1]2017'!$C$2:$N$1876,12,FALSE),"")</f>
        <v>608</v>
      </c>
      <c r="H977" s="2">
        <f t="shared" si="46"/>
        <v>0.57401315789473684</v>
      </c>
      <c r="I977" s="6">
        <v>0.53333333333333333</v>
      </c>
      <c r="J977" s="12">
        <f t="shared" si="47"/>
        <v>626</v>
      </c>
      <c r="K977" s="1">
        <v>87</v>
      </c>
      <c r="L977" s="1">
        <v>134</v>
      </c>
      <c r="M977" s="6">
        <v>0.64925373134328357</v>
      </c>
      <c r="N977" s="1">
        <v>75</v>
      </c>
      <c r="O977" s="1">
        <v>135</v>
      </c>
      <c r="P977" s="6">
        <v>0.55555555555555558</v>
      </c>
      <c r="Q977" s="1">
        <v>61</v>
      </c>
      <c r="R977" s="1">
        <v>134</v>
      </c>
      <c r="S977" s="6">
        <v>0.45522388059701491</v>
      </c>
      <c r="T977" s="1">
        <v>93</v>
      </c>
      <c r="U977" s="1">
        <v>153</v>
      </c>
      <c r="V977" s="6">
        <v>0.60784313725490191</v>
      </c>
      <c r="W977" s="1">
        <v>103</v>
      </c>
      <c r="X977" s="1">
        <v>153</v>
      </c>
      <c r="Y977" s="6">
        <v>0.67320261437908502</v>
      </c>
      <c r="Z977" s="1">
        <v>77</v>
      </c>
      <c r="AA977" s="1">
        <v>153</v>
      </c>
      <c r="AB977" s="6">
        <v>0.50326797385620914</v>
      </c>
      <c r="AC977" s="1">
        <v>112</v>
      </c>
      <c r="AD977" s="1">
        <v>160</v>
      </c>
      <c r="AE977" s="6">
        <v>0.7</v>
      </c>
      <c r="AF977" s="1">
        <v>93</v>
      </c>
      <c r="AG977" s="1">
        <v>160</v>
      </c>
      <c r="AH977" s="6">
        <v>0.58125000000000004</v>
      </c>
      <c r="AI977" s="1">
        <v>87</v>
      </c>
      <c r="AJ977" s="1">
        <v>160</v>
      </c>
      <c r="AK977" s="6">
        <v>0.54374999999999996</v>
      </c>
      <c r="BD977" s="1">
        <v>411</v>
      </c>
      <c r="BE977" s="1">
        <v>597</v>
      </c>
      <c r="BF977" s="6">
        <v>0.68844221105527637</v>
      </c>
      <c r="BG977" s="1">
        <v>352</v>
      </c>
      <c r="BH977" s="1">
        <v>598</v>
      </c>
      <c r="BI977" s="6">
        <v>0.58862876254180607</v>
      </c>
      <c r="BJ977" s="1">
        <v>305</v>
      </c>
      <c r="BK977" s="1">
        <v>597</v>
      </c>
      <c r="BL977" s="6">
        <v>0.51088777219430481</v>
      </c>
    </row>
    <row r="978" spans="1:64" x14ac:dyDescent="0.2">
      <c r="A978" s="2" t="s">
        <v>323</v>
      </c>
      <c r="B978" s="2" t="s">
        <v>324</v>
      </c>
      <c r="C978" s="2" t="s">
        <v>2603</v>
      </c>
      <c r="D978" s="2" t="s">
        <v>2604</v>
      </c>
      <c r="E978" s="2" t="str">
        <f t="shared" si="45"/>
        <v>Stinesville Elementary School</v>
      </c>
      <c r="F978" s="2">
        <f>IFERROR(VLOOKUP(C978,'[1]2017'!$C$2:$N$1876,11,FALSE),"")</f>
        <v>50</v>
      </c>
      <c r="G978" s="2">
        <f>IFERROR(VLOOKUP(C978,'[1]2017'!$C$2:$N$1876,12,FALSE),"")</f>
        <v>149</v>
      </c>
      <c r="H978" s="2">
        <f t="shared" si="46"/>
        <v>0.33557046979865773</v>
      </c>
      <c r="I978" s="6">
        <v>0.7</v>
      </c>
      <c r="J978" s="12">
        <f t="shared" si="47"/>
        <v>260</v>
      </c>
      <c r="K978" s="1">
        <v>18</v>
      </c>
      <c r="L978" s="1">
        <v>20</v>
      </c>
      <c r="M978" s="6">
        <v>0.9</v>
      </c>
      <c r="N978" s="1">
        <v>19</v>
      </c>
      <c r="O978" s="1">
        <v>20</v>
      </c>
      <c r="P978" s="6">
        <v>0.95</v>
      </c>
      <c r="Q978" s="1">
        <v>18</v>
      </c>
      <c r="R978" s="1">
        <v>20</v>
      </c>
      <c r="S978" s="6">
        <v>0.9</v>
      </c>
      <c r="T978" s="1">
        <v>29</v>
      </c>
      <c r="U978" s="1">
        <v>36</v>
      </c>
      <c r="V978" s="6">
        <v>0.80555555555555558</v>
      </c>
      <c r="W978" s="1">
        <v>28</v>
      </c>
      <c r="X978" s="1">
        <v>36</v>
      </c>
      <c r="Y978" s="6">
        <v>0.77777777777777779</v>
      </c>
      <c r="Z978" s="1">
        <v>25</v>
      </c>
      <c r="AA978" s="1">
        <v>36</v>
      </c>
      <c r="AB978" s="6">
        <v>0.69444444444444442</v>
      </c>
      <c r="BD978" s="1">
        <v>69</v>
      </c>
      <c r="BE978" s="1">
        <v>86</v>
      </c>
      <c r="BF978" s="6">
        <v>0.80232558139534882</v>
      </c>
      <c r="BG978" s="1">
        <v>69</v>
      </c>
      <c r="BH978" s="1">
        <v>86</v>
      </c>
      <c r="BI978" s="6">
        <v>0.80232558139534882</v>
      </c>
      <c r="BJ978" s="1">
        <v>64</v>
      </c>
      <c r="BK978" s="1">
        <v>86</v>
      </c>
      <c r="BL978" s="6">
        <v>0.7441860465116279</v>
      </c>
    </row>
    <row r="979" spans="1:64" hidden="1" x14ac:dyDescent="0.2">
      <c r="A979" s="2" t="s">
        <v>323</v>
      </c>
      <c r="B979" s="2" t="s">
        <v>324</v>
      </c>
      <c r="C979" s="2" t="s">
        <v>2605</v>
      </c>
      <c r="D979" s="2" t="s">
        <v>2606</v>
      </c>
      <c r="E979" s="2" t="str">
        <f t="shared" si="45"/>
        <v>zzzz</v>
      </c>
      <c r="F979" s="2">
        <f>IFERROR(VLOOKUP(C979,'[1]2017'!$C$2:$N$1876,11,FALSE),"")</f>
        <v>221</v>
      </c>
      <c r="G979" s="2">
        <f>IFERROR(VLOOKUP(C979,'[1]2017'!$C$2:$N$1876,12,FALSE),"")</f>
        <v>612</v>
      </c>
      <c r="H979" s="2">
        <f t="shared" si="46"/>
        <v>0.3611111111111111</v>
      </c>
      <c r="J979" s="12">
        <f t="shared" si="47"/>
        <v>1215</v>
      </c>
      <c r="AC979" s="1">
        <v>173</v>
      </c>
      <c r="AD979" s="1">
        <v>213</v>
      </c>
      <c r="AE979" s="6">
        <v>0.81220657276995301</v>
      </c>
      <c r="AF979" s="1">
        <v>146</v>
      </c>
      <c r="AG979" s="1">
        <v>214</v>
      </c>
      <c r="AH979" s="6">
        <v>0.68224299065420557</v>
      </c>
      <c r="AI979" s="1">
        <v>141</v>
      </c>
      <c r="AJ979" s="1">
        <v>213</v>
      </c>
      <c r="AK979" s="6">
        <v>0.6619718309859155</v>
      </c>
      <c r="AL979" s="1">
        <v>171</v>
      </c>
      <c r="AM979" s="1">
        <v>211</v>
      </c>
      <c r="AN979" s="6">
        <v>0.81042654028436023</v>
      </c>
      <c r="AO979" s="1">
        <v>159</v>
      </c>
      <c r="AP979" s="1">
        <v>211</v>
      </c>
      <c r="AQ979" s="6">
        <v>0.75355450236966826</v>
      </c>
      <c r="AR979" s="1">
        <v>146</v>
      </c>
      <c r="AS979" s="1">
        <v>211</v>
      </c>
      <c r="AT979" s="6">
        <v>0.69194312796208535</v>
      </c>
      <c r="AU979" s="1">
        <v>123</v>
      </c>
      <c r="AV979" s="1">
        <v>165</v>
      </c>
      <c r="AW979" s="6">
        <v>0.74545454545454548</v>
      </c>
      <c r="AX979" s="1">
        <v>130</v>
      </c>
      <c r="AY979" s="1">
        <v>166</v>
      </c>
      <c r="AZ979" s="6">
        <v>0.7831325301204819</v>
      </c>
      <c r="BA979" s="1">
        <v>112</v>
      </c>
      <c r="BB979" s="1">
        <v>165</v>
      </c>
      <c r="BC979" s="6">
        <v>0.67878787878787883</v>
      </c>
      <c r="BD979" s="1">
        <v>467</v>
      </c>
      <c r="BE979" s="1">
        <v>589</v>
      </c>
      <c r="BF979" s="6">
        <v>0.79286926994906626</v>
      </c>
      <c r="BG979" s="1">
        <v>435</v>
      </c>
      <c r="BH979" s="1">
        <v>591</v>
      </c>
      <c r="BI979" s="6">
        <v>0.73604060913705582</v>
      </c>
      <c r="BJ979" s="1">
        <v>399</v>
      </c>
      <c r="BK979" s="1">
        <v>589</v>
      </c>
      <c r="BL979" s="6">
        <v>0.67741935483870963</v>
      </c>
    </row>
    <row r="980" spans="1:64" hidden="1" x14ac:dyDescent="0.2">
      <c r="A980" s="2" t="s">
        <v>323</v>
      </c>
      <c r="B980" s="2" t="s">
        <v>324</v>
      </c>
      <c r="C980" s="2" t="s">
        <v>2607</v>
      </c>
      <c r="D980" s="2" t="s">
        <v>2608</v>
      </c>
      <c r="E980" s="2" t="str">
        <f t="shared" si="45"/>
        <v>zzzz</v>
      </c>
      <c r="F980" s="2">
        <f>IFERROR(VLOOKUP(C980,'[1]2017'!$C$2:$N$1876,11,FALSE),"")</f>
        <v>221</v>
      </c>
      <c r="G980" s="2">
        <f>IFERROR(VLOOKUP(C980,'[1]2017'!$C$2:$N$1876,12,FALSE),"")</f>
        <v>562</v>
      </c>
      <c r="H980" s="2">
        <f t="shared" si="46"/>
        <v>0.39323843416370108</v>
      </c>
      <c r="I980" s="6">
        <v>0.56783919597989951</v>
      </c>
      <c r="J980" s="12">
        <f t="shared" si="47"/>
        <v>550</v>
      </c>
      <c r="K980" s="1">
        <v>133</v>
      </c>
      <c r="L980" s="1">
        <v>189</v>
      </c>
      <c r="M980" s="6">
        <v>0.70370370370370372</v>
      </c>
      <c r="N980" s="1">
        <v>138</v>
      </c>
      <c r="O980" s="1">
        <v>192</v>
      </c>
      <c r="P980" s="6">
        <v>0.71875</v>
      </c>
      <c r="Q980" s="1">
        <v>115</v>
      </c>
      <c r="R980" s="1">
        <v>189</v>
      </c>
      <c r="S980" s="6">
        <v>0.60846560846560849</v>
      </c>
      <c r="T980" s="1">
        <v>113</v>
      </c>
      <c r="U980" s="1">
        <v>163</v>
      </c>
      <c r="V980" s="6">
        <v>0.69325153374233128</v>
      </c>
      <c r="W980" s="1">
        <v>114</v>
      </c>
      <c r="X980" s="1">
        <v>164</v>
      </c>
      <c r="Y980" s="6">
        <v>0.69512195121951215</v>
      </c>
      <c r="Z980" s="1">
        <v>95</v>
      </c>
      <c r="AA980" s="1">
        <v>160</v>
      </c>
      <c r="AB980" s="6">
        <v>0.59375</v>
      </c>
      <c r="BD980" s="1">
        <v>402</v>
      </c>
      <c r="BE980" s="1">
        <v>551</v>
      </c>
      <c r="BF980" s="6">
        <v>0.72958257713248642</v>
      </c>
      <c r="BG980" s="1">
        <v>373</v>
      </c>
      <c r="BH980" s="1">
        <v>556</v>
      </c>
      <c r="BI980" s="6">
        <v>0.67086330935251803</v>
      </c>
      <c r="BJ980" s="1">
        <v>323</v>
      </c>
      <c r="BK980" s="1">
        <v>548</v>
      </c>
      <c r="BL980" s="6">
        <v>0.58941605839416056</v>
      </c>
    </row>
    <row r="981" spans="1:64" x14ac:dyDescent="0.2">
      <c r="A981" s="2" t="s">
        <v>325</v>
      </c>
      <c r="B981" s="2" t="s">
        <v>640</v>
      </c>
      <c r="C981" s="2" t="s">
        <v>2609</v>
      </c>
      <c r="D981" s="2" t="s">
        <v>2610</v>
      </c>
      <c r="E981" s="2" t="str">
        <f t="shared" si="45"/>
        <v>Unionville Elementary School</v>
      </c>
      <c r="F981" s="2">
        <f>IFERROR(VLOOKUP(C981,'[1]2017'!$C$2:$N$1876,11,FALSE),"")</f>
        <v>60</v>
      </c>
      <c r="G981" s="2">
        <f>IFERROR(VLOOKUP(C981,'[1]2017'!$C$2:$N$1876,12,FALSE),"")</f>
        <v>220</v>
      </c>
      <c r="H981" s="2">
        <f t="shared" si="46"/>
        <v>0.27272727272727271</v>
      </c>
      <c r="I981" s="6">
        <v>0.9375</v>
      </c>
      <c r="J981" s="12">
        <f t="shared" si="47"/>
        <v>13</v>
      </c>
      <c r="K981" s="1">
        <v>24</v>
      </c>
      <c r="L981" s="1">
        <v>24</v>
      </c>
      <c r="M981" s="6">
        <v>1</v>
      </c>
      <c r="N981" s="1">
        <v>24</v>
      </c>
      <c r="O981" s="1">
        <v>24</v>
      </c>
      <c r="P981" s="6">
        <v>1</v>
      </c>
      <c r="Q981" s="1">
        <v>24</v>
      </c>
      <c r="R981" s="1">
        <v>24</v>
      </c>
      <c r="S981" s="6">
        <v>1</v>
      </c>
      <c r="T981" s="1">
        <v>28</v>
      </c>
      <c r="U981" s="1">
        <v>32</v>
      </c>
      <c r="V981" s="6">
        <v>0.875</v>
      </c>
      <c r="W981" s="1">
        <v>22</v>
      </c>
      <c r="X981" s="1">
        <v>32</v>
      </c>
      <c r="Y981" s="6">
        <v>0.6875</v>
      </c>
      <c r="Z981" s="1">
        <v>21</v>
      </c>
      <c r="AA981" s="1">
        <v>32</v>
      </c>
      <c r="AB981" s="6">
        <v>0.65625</v>
      </c>
      <c r="AC981" s="1">
        <v>27</v>
      </c>
      <c r="AD981" s="1">
        <v>29</v>
      </c>
      <c r="AE981" s="6">
        <v>0.93103448275862066</v>
      </c>
      <c r="AF981" s="1">
        <v>27</v>
      </c>
      <c r="AG981" s="1">
        <v>29</v>
      </c>
      <c r="AH981" s="6">
        <v>0.93103448275862066</v>
      </c>
      <c r="AI981" s="1">
        <v>26</v>
      </c>
      <c r="AJ981" s="1">
        <v>29</v>
      </c>
      <c r="AK981" s="6">
        <v>0.89655172413793105</v>
      </c>
      <c r="BD981" s="1">
        <v>109</v>
      </c>
      <c r="BE981" s="1">
        <v>117</v>
      </c>
      <c r="BF981" s="6">
        <v>0.93162393162393164</v>
      </c>
      <c r="BG981" s="1">
        <v>104</v>
      </c>
      <c r="BH981" s="1">
        <v>117</v>
      </c>
      <c r="BI981" s="6">
        <v>0.88888888888888884</v>
      </c>
      <c r="BJ981" s="1">
        <v>101</v>
      </c>
      <c r="BK981" s="1">
        <v>117</v>
      </c>
      <c r="BL981" s="6">
        <v>0.86324786324786329</v>
      </c>
    </row>
    <row r="982" spans="1:64" x14ac:dyDescent="0.2">
      <c r="A982" s="2" t="s">
        <v>325</v>
      </c>
      <c r="B982" s="2" t="s">
        <v>640</v>
      </c>
      <c r="C982" s="2" t="s">
        <v>2611</v>
      </c>
      <c r="D982" s="2" t="s">
        <v>2612</v>
      </c>
      <c r="E982" s="2" t="str">
        <f t="shared" si="45"/>
        <v>Lakeview Elementary School</v>
      </c>
      <c r="F982" s="2">
        <f>IFERROR(VLOOKUP(C982,'[1]2017'!$C$2:$N$1876,11,FALSE),"")</f>
        <v>148</v>
      </c>
      <c r="G982" s="2">
        <f>IFERROR(VLOOKUP(C982,'[1]2017'!$C$2:$N$1876,12,FALSE),"")</f>
        <v>500</v>
      </c>
      <c r="H982" s="2">
        <f t="shared" si="46"/>
        <v>0.29599999999999999</v>
      </c>
      <c r="I982" s="6">
        <v>0.45205479452054792</v>
      </c>
      <c r="J982" s="12">
        <f t="shared" si="47"/>
        <v>813</v>
      </c>
      <c r="K982" s="1">
        <v>59</v>
      </c>
      <c r="L982" s="1">
        <v>77</v>
      </c>
      <c r="M982" s="6">
        <v>0.76623376623376627</v>
      </c>
      <c r="N982" s="1">
        <v>58</v>
      </c>
      <c r="O982" s="1">
        <v>78</v>
      </c>
      <c r="P982" s="6">
        <v>0.74358974358974361</v>
      </c>
      <c r="Q982" s="1">
        <v>52</v>
      </c>
      <c r="R982" s="1">
        <v>77</v>
      </c>
      <c r="S982" s="6">
        <v>0.67532467532467533</v>
      </c>
      <c r="T982" s="1">
        <v>54</v>
      </c>
      <c r="U982" s="1">
        <v>80</v>
      </c>
      <c r="V982" s="6">
        <v>0.67500000000000004</v>
      </c>
      <c r="W982" s="1">
        <v>64</v>
      </c>
      <c r="X982" s="1">
        <v>80</v>
      </c>
      <c r="Y982" s="6">
        <v>0.8</v>
      </c>
      <c r="Z982" s="1">
        <v>51</v>
      </c>
      <c r="AA982" s="1">
        <v>80</v>
      </c>
      <c r="AB982" s="6">
        <v>0.63749999999999996</v>
      </c>
      <c r="AC982" s="1">
        <v>55</v>
      </c>
      <c r="AD982" s="1">
        <v>77</v>
      </c>
      <c r="AE982" s="6">
        <v>0.7142857142857143</v>
      </c>
      <c r="AF982" s="1">
        <v>59</v>
      </c>
      <c r="AG982" s="1">
        <v>77</v>
      </c>
      <c r="AH982" s="6">
        <v>0.76623376623376627</v>
      </c>
      <c r="AI982" s="1">
        <v>52</v>
      </c>
      <c r="AJ982" s="1">
        <v>77</v>
      </c>
      <c r="AK982" s="6">
        <v>0.67532467532467533</v>
      </c>
      <c r="BD982" s="1">
        <v>214</v>
      </c>
      <c r="BE982" s="1">
        <v>307</v>
      </c>
      <c r="BF982" s="6">
        <v>0.69706840390879476</v>
      </c>
      <c r="BG982" s="1">
        <v>215</v>
      </c>
      <c r="BH982" s="1">
        <v>309</v>
      </c>
      <c r="BI982" s="6">
        <v>0.69579288025889963</v>
      </c>
      <c r="BJ982" s="1">
        <v>188</v>
      </c>
      <c r="BK982" s="1">
        <v>307</v>
      </c>
      <c r="BL982" s="6">
        <v>0.6123778501628665</v>
      </c>
    </row>
    <row r="983" spans="1:64" x14ac:dyDescent="0.2">
      <c r="A983" s="2" t="s">
        <v>325</v>
      </c>
      <c r="B983" s="2" t="s">
        <v>640</v>
      </c>
      <c r="C983" s="2" t="s">
        <v>2613</v>
      </c>
      <c r="D983" s="2" t="s">
        <v>1333</v>
      </c>
      <c r="E983" s="2" t="str">
        <f t="shared" si="45"/>
        <v>Grandview Elementary School</v>
      </c>
      <c r="F983" s="2">
        <f>IFERROR(VLOOKUP(C983,'[1]2017'!$C$2:$N$1876,11,FALSE),"")</f>
        <v>250</v>
      </c>
      <c r="G983" s="2">
        <f>IFERROR(VLOOKUP(C983,'[1]2017'!$C$2:$N$1876,12,FALSE),"")</f>
        <v>442</v>
      </c>
      <c r="H983" s="2">
        <f t="shared" si="46"/>
        <v>0.56561085972850678</v>
      </c>
      <c r="I983" s="6">
        <v>0.40540540540540543</v>
      </c>
      <c r="J983" s="12">
        <f t="shared" si="47"/>
        <v>894</v>
      </c>
      <c r="K983" s="1">
        <v>37</v>
      </c>
      <c r="L983" s="1">
        <v>62</v>
      </c>
      <c r="M983" s="6">
        <v>0.59677419354838712</v>
      </c>
      <c r="N983" s="1">
        <v>25</v>
      </c>
      <c r="O983" s="1">
        <v>61</v>
      </c>
      <c r="P983" s="6">
        <v>0.4098360655737705</v>
      </c>
      <c r="Q983" s="1">
        <v>20</v>
      </c>
      <c r="R983" s="1">
        <v>60</v>
      </c>
      <c r="S983" s="6">
        <v>0.33333333333333331</v>
      </c>
      <c r="T983" s="1">
        <v>29</v>
      </c>
      <c r="U983" s="1">
        <v>50</v>
      </c>
      <c r="V983" s="6">
        <v>0.57999999999999996</v>
      </c>
      <c r="W983" s="1">
        <v>29</v>
      </c>
      <c r="X983" s="1">
        <v>50</v>
      </c>
      <c r="Y983" s="6">
        <v>0.57999999999999996</v>
      </c>
      <c r="Z983" s="1">
        <v>22</v>
      </c>
      <c r="AA983" s="1">
        <v>50</v>
      </c>
      <c r="AB983" s="6">
        <v>0.44</v>
      </c>
      <c r="AC983" s="1">
        <v>32</v>
      </c>
      <c r="AD983" s="1">
        <v>49</v>
      </c>
      <c r="AE983" s="6">
        <v>0.65306122448979587</v>
      </c>
      <c r="AF983" s="1">
        <v>23</v>
      </c>
      <c r="AG983" s="1">
        <v>49</v>
      </c>
      <c r="AH983" s="6">
        <v>0.46938775510204084</v>
      </c>
      <c r="AI983" s="1">
        <v>22</v>
      </c>
      <c r="AJ983" s="1">
        <v>49</v>
      </c>
      <c r="AK983" s="6">
        <v>0.44897959183673469</v>
      </c>
      <c r="BD983" s="1">
        <v>145</v>
      </c>
      <c r="BE983" s="1">
        <v>235</v>
      </c>
      <c r="BF983" s="6">
        <v>0.61702127659574468</v>
      </c>
      <c r="BG983" s="1">
        <v>115</v>
      </c>
      <c r="BH983" s="1">
        <v>235</v>
      </c>
      <c r="BI983" s="6">
        <v>0.48936170212765956</v>
      </c>
      <c r="BJ983" s="1">
        <v>94</v>
      </c>
      <c r="BK983" s="1">
        <v>233</v>
      </c>
      <c r="BL983" s="6">
        <v>0.40343347639484978</v>
      </c>
    </row>
    <row r="984" spans="1:64" x14ac:dyDescent="0.2">
      <c r="A984" s="2" t="s">
        <v>325</v>
      </c>
      <c r="B984" s="2" t="s">
        <v>640</v>
      </c>
      <c r="C984" s="2" t="s">
        <v>2614</v>
      </c>
      <c r="D984" s="2" t="s">
        <v>2615</v>
      </c>
      <c r="E984" s="2" t="str">
        <f t="shared" si="45"/>
        <v>Highland Park Elementary School</v>
      </c>
      <c r="F984" s="2">
        <f>IFERROR(VLOOKUP(C984,'[1]2017'!$C$2:$N$1876,11,FALSE),"")</f>
        <v>197</v>
      </c>
      <c r="G984" s="2">
        <f>IFERROR(VLOOKUP(C984,'[1]2017'!$C$2:$N$1876,12,FALSE),"")</f>
        <v>372</v>
      </c>
      <c r="H984" s="2">
        <f t="shared" si="46"/>
        <v>0.52956989247311825</v>
      </c>
      <c r="I984" s="6">
        <v>0.51111111111111107</v>
      </c>
      <c r="J984" s="12">
        <f t="shared" si="47"/>
        <v>673</v>
      </c>
      <c r="K984" s="1">
        <v>29</v>
      </c>
      <c r="L984" s="1">
        <v>54</v>
      </c>
      <c r="M984" s="6">
        <v>0.53703703703703709</v>
      </c>
      <c r="N984" s="1">
        <v>23</v>
      </c>
      <c r="O984" s="1">
        <v>55</v>
      </c>
      <c r="P984" s="6">
        <v>0.41818181818181815</v>
      </c>
      <c r="Q984" s="1">
        <v>18</v>
      </c>
      <c r="R984" s="1">
        <v>53</v>
      </c>
      <c r="S984" s="6">
        <v>0.33962264150943394</v>
      </c>
      <c r="T984" s="1">
        <v>37</v>
      </c>
      <c r="U984" s="1">
        <v>57</v>
      </c>
      <c r="V984" s="6">
        <v>0.64912280701754388</v>
      </c>
      <c r="W984" s="1">
        <v>30</v>
      </c>
      <c r="X984" s="1">
        <v>58</v>
      </c>
      <c r="Y984" s="6">
        <v>0.51724137931034486</v>
      </c>
      <c r="Z984" s="1">
        <v>28</v>
      </c>
      <c r="AA984" s="1">
        <v>57</v>
      </c>
      <c r="AB984" s="6">
        <v>0.49122807017543857</v>
      </c>
      <c r="AC984" s="1">
        <v>26</v>
      </c>
      <c r="AD984" s="1">
        <v>42</v>
      </c>
      <c r="AE984" s="6">
        <v>0.61904761904761907</v>
      </c>
      <c r="AF984" s="1">
        <v>23</v>
      </c>
      <c r="AG984" s="1">
        <v>42</v>
      </c>
      <c r="AH984" s="6">
        <v>0.54761904761904767</v>
      </c>
      <c r="AI984" s="1">
        <v>20</v>
      </c>
      <c r="AJ984" s="1">
        <v>42</v>
      </c>
      <c r="AK984" s="6">
        <v>0.47619047619047616</v>
      </c>
      <c r="BD984" s="1">
        <v>119</v>
      </c>
      <c r="BE984" s="1">
        <v>198</v>
      </c>
      <c r="BF984" s="6">
        <v>0.60101010101010099</v>
      </c>
      <c r="BG984" s="1">
        <v>104</v>
      </c>
      <c r="BH984" s="1">
        <v>200</v>
      </c>
      <c r="BI984" s="6">
        <v>0.52</v>
      </c>
      <c r="BJ984" s="1">
        <v>89</v>
      </c>
      <c r="BK984" s="1">
        <v>197</v>
      </c>
      <c r="BL984" s="6">
        <v>0.45177664974619292</v>
      </c>
    </row>
    <row r="985" spans="1:64" x14ac:dyDescent="0.2">
      <c r="A985" s="2" t="s">
        <v>325</v>
      </c>
      <c r="B985" s="2" t="s">
        <v>640</v>
      </c>
      <c r="C985" s="2" t="s">
        <v>2616</v>
      </c>
      <c r="D985" s="2" t="s">
        <v>2617</v>
      </c>
      <c r="E985" s="2" t="str">
        <f t="shared" si="45"/>
        <v>Summit Elementary School</v>
      </c>
      <c r="F985" s="2">
        <f>IFERROR(VLOOKUP(C985,'[1]2017'!$C$2:$N$1876,11,FALSE),"")</f>
        <v>269</v>
      </c>
      <c r="G985" s="2">
        <f>IFERROR(VLOOKUP(C985,'[1]2017'!$C$2:$N$1876,12,FALSE),"")</f>
        <v>543</v>
      </c>
      <c r="H985" s="2">
        <f t="shared" si="46"/>
        <v>0.49539594843462248</v>
      </c>
      <c r="I985" s="6">
        <v>0.63235294117647056</v>
      </c>
      <c r="J985" s="12">
        <f t="shared" si="47"/>
        <v>404</v>
      </c>
      <c r="K985" s="1">
        <v>44</v>
      </c>
      <c r="L985" s="1">
        <v>72</v>
      </c>
      <c r="M985" s="6">
        <v>0.61111111111111116</v>
      </c>
      <c r="N985" s="1">
        <v>49</v>
      </c>
      <c r="O985" s="1">
        <v>72</v>
      </c>
      <c r="P985" s="6">
        <v>0.68055555555555558</v>
      </c>
      <c r="Q985" s="1">
        <v>39</v>
      </c>
      <c r="R985" s="1">
        <v>72</v>
      </c>
      <c r="S985" s="6">
        <v>0.54166666666666663</v>
      </c>
      <c r="T985" s="1">
        <v>43</v>
      </c>
      <c r="U985" s="1">
        <v>65</v>
      </c>
      <c r="V985" s="6">
        <v>0.66153846153846152</v>
      </c>
      <c r="W985" s="1">
        <v>50</v>
      </c>
      <c r="X985" s="1">
        <v>65</v>
      </c>
      <c r="Y985" s="6">
        <v>0.76923076923076927</v>
      </c>
      <c r="Z985" s="1">
        <v>41</v>
      </c>
      <c r="AA985" s="1">
        <v>65</v>
      </c>
      <c r="AB985" s="6">
        <v>0.63076923076923075</v>
      </c>
      <c r="AC985" s="1">
        <v>47</v>
      </c>
      <c r="AD985" s="1">
        <v>63</v>
      </c>
      <c r="AE985" s="6">
        <v>0.74603174603174605</v>
      </c>
      <c r="AF985" s="1">
        <v>41</v>
      </c>
      <c r="AG985" s="1">
        <v>63</v>
      </c>
      <c r="AH985" s="6">
        <v>0.65079365079365081</v>
      </c>
      <c r="AI985" s="1">
        <v>38</v>
      </c>
      <c r="AJ985" s="1">
        <v>63</v>
      </c>
      <c r="AK985" s="6">
        <v>0.60317460317460314</v>
      </c>
      <c r="BD985" s="1">
        <v>185</v>
      </c>
      <c r="BE985" s="1">
        <v>268</v>
      </c>
      <c r="BF985" s="6">
        <v>0.69029850746268662</v>
      </c>
      <c r="BG985" s="1">
        <v>188</v>
      </c>
      <c r="BH985" s="1">
        <v>268</v>
      </c>
      <c r="BI985" s="6">
        <v>0.70149253731343286</v>
      </c>
      <c r="BJ985" s="1">
        <v>161</v>
      </c>
      <c r="BK985" s="1">
        <v>268</v>
      </c>
      <c r="BL985" s="6">
        <v>0.60074626865671643</v>
      </c>
    </row>
    <row r="986" spans="1:64" hidden="1" x14ac:dyDescent="0.2">
      <c r="A986" s="2" t="s">
        <v>325</v>
      </c>
      <c r="B986" s="2" t="s">
        <v>640</v>
      </c>
      <c r="C986" s="2" t="s">
        <v>2618</v>
      </c>
      <c r="D986" s="2" t="s">
        <v>2619</v>
      </c>
      <c r="E986" s="2" t="str">
        <f t="shared" si="45"/>
        <v>zzzz</v>
      </c>
      <c r="F986" s="2">
        <f>IFERROR(VLOOKUP(C986,'[1]2017'!$C$2:$N$1876,11,FALSE),"")</f>
        <v>183</v>
      </c>
      <c r="G986" s="2">
        <f>IFERROR(VLOOKUP(C986,'[1]2017'!$C$2:$N$1876,12,FALSE),"")</f>
        <v>538</v>
      </c>
      <c r="H986" s="2">
        <f t="shared" si="46"/>
        <v>0.34014869888475835</v>
      </c>
      <c r="J986" s="12">
        <f t="shared" si="47"/>
        <v>1215</v>
      </c>
      <c r="AL986" s="1">
        <v>195</v>
      </c>
      <c r="AM986" s="1">
        <v>265</v>
      </c>
      <c r="AN986" s="6">
        <v>0.73584905660377353</v>
      </c>
      <c r="AO986" s="1">
        <v>145</v>
      </c>
      <c r="AP986" s="1">
        <v>268</v>
      </c>
      <c r="AQ986" s="6">
        <v>0.54104477611940294</v>
      </c>
      <c r="AR986" s="1">
        <v>132</v>
      </c>
      <c r="AS986" s="1">
        <v>265</v>
      </c>
      <c r="AT986" s="6">
        <v>0.49811320754716981</v>
      </c>
      <c r="AU986" s="1">
        <v>193</v>
      </c>
      <c r="AV986" s="1">
        <v>249</v>
      </c>
      <c r="AW986" s="6">
        <v>0.77510040160642568</v>
      </c>
      <c r="AX986" s="1">
        <v>139</v>
      </c>
      <c r="AY986" s="1">
        <v>250</v>
      </c>
      <c r="AZ986" s="6">
        <v>0.55600000000000005</v>
      </c>
      <c r="BA986" s="1">
        <v>136</v>
      </c>
      <c r="BB986" s="1">
        <v>249</v>
      </c>
      <c r="BC986" s="6">
        <v>0.54618473895582331</v>
      </c>
      <c r="BD986" s="1">
        <v>388</v>
      </c>
      <c r="BE986" s="1">
        <v>514</v>
      </c>
      <c r="BF986" s="6">
        <v>0.75486381322957197</v>
      </c>
      <c r="BG986" s="1">
        <v>284</v>
      </c>
      <c r="BH986" s="1">
        <v>518</v>
      </c>
      <c r="BI986" s="6">
        <v>0.54826254826254828</v>
      </c>
      <c r="BJ986" s="1">
        <v>268</v>
      </c>
      <c r="BK986" s="1">
        <v>514</v>
      </c>
      <c r="BL986" s="6">
        <v>0.52140077821011677</v>
      </c>
    </row>
    <row r="987" spans="1:64" hidden="1" x14ac:dyDescent="0.2">
      <c r="A987" s="2" t="s">
        <v>325</v>
      </c>
      <c r="B987" s="2" t="s">
        <v>640</v>
      </c>
      <c r="C987" s="2" t="s">
        <v>2620</v>
      </c>
      <c r="D987" s="2" t="s">
        <v>2621</v>
      </c>
      <c r="E987" s="2" t="str">
        <f t="shared" si="45"/>
        <v>zzzz</v>
      </c>
      <c r="F987" s="2">
        <f>IFERROR(VLOOKUP(C987,'[1]2017'!$C$2:$N$1876,11,FALSE),"")</f>
        <v>222</v>
      </c>
      <c r="G987" s="2">
        <f>IFERROR(VLOOKUP(C987,'[1]2017'!$C$2:$N$1876,12,FALSE),"")</f>
        <v>507</v>
      </c>
      <c r="H987" s="2">
        <f t="shared" si="46"/>
        <v>0.43786982248520712</v>
      </c>
      <c r="J987" s="12">
        <f t="shared" si="47"/>
        <v>1215</v>
      </c>
      <c r="AL987" s="1">
        <v>182</v>
      </c>
      <c r="AM987" s="1">
        <v>240</v>
      </c>
      <c r="AN987" s="6">
        <v>0.7583333333333333</v>
      </c>
      <c r="AO987" s="1">
        <v>156</v>
      </c>
      <c r="AP987" s="1">
        <v>242</v>
      </c>
      <c r="AQ987" s="6">
        <v>0.64462809917355368</v>
      </c>
      <c r="AR987" s="1">
        <v>144</v>
      </c>
      <c r="AS987" s="1">
        <v>240</v>
      </c>
      <c r="AT987" s="6">
        <v>0.6</v>
      </c>
      <c r="AU987" s="1">
        <v>158</v>
      </c>
      <c r="AV987" s="1">
        <v>246</v>
      </c>
      <c r="AW987" s="6">
        <v>0.64227642276422769</v>
      </c>
      <c r="AX987" s="1">
        <v>161</v>
      </c>
      <c r="AY987" s="1">
        <v>246</v>
      </c>
      <c r="AZ987" s="6">
        <v>0.65447154471544711</v>
      </c>
      <c r="BA987" s="1">
        <v>141</v>
      </c>
      <c r="BB987" s="1">
        <v>246</v>
      </c>
      <c r="BC987" s="6">
        <v>0.57317073170731703</v>
      </c>
      <c r="BD987" s="1">
        <v>340</v>
      </c>
      <c r="BE987" s="1">
        <v>486</v>
      </c>
      <c r="BF987" s="6">
        <v>0.69958847736625518</v>
      </c>
      <c r="BG987" s="1">
        <v>317</v>
      </c>
      <c r="BH987" s="1">
        <v>488</v>
      </c>
      <c r="BI987" s="6">
        <v>0.64959016393442626</v>
      </c>
      <c r="BJ987" s="1">
        <v>285</v>
      </c>
      <c r="BK987" s="1">
        <v>486</v>
      </c>
      <c r="BL987" s="6">
        <v>0.5864197530864198</v>
      </c>
    </row>
    <row r="988" spans="1:64" x14ac:dyDescent="0.2">
      <c r="A988" s="2" t="s">
        <v>325</v>
      </c>
      <c r="B988" s="2" t="s">
        <v>640</v>
      </c>
      <c r="C988" s="2" t="s">
        <v>2622</v>
      </c>
      <c r="D988" s="2" t="s">
        <v>2623</v>
      </c>
      <c r="E988" s="2" t="str">
        <f t="shared" si="45"/>
        <v>Binford Elementary School</v>
      </c>
      <c r="F988" s="2">
        <f>IFERROR(VLOOKUP(C988,'[1]2017'!$C$2:$N$1876,11,FALSE),"")</f>
        <v>81</v>
      </c>
      <c r="G988" s="2">
        <f>IFERROR(VLOOKUP(C988,'[1]2017'!$C$2:$N$1876,12,FALSE),"")</f>
        <v>536</v>
      </c>
      <c r="H988" s="2">
        <f t="shared" si="46"/>
        <v>0.15111940298507462</v>
      </c>
      <c r="I988" s="6">
        <v>0.7767857142857143</v>
      </c>
      <c r="J988" s="12">
        <f t="shared" si="47"/>
        <v>144</v>
      </c>
      <c r="K988" s="1">
        <v>94</v>
      </c>
      <c r="L988" s="1">
        <v>120</v>
      </c>
      <c r="M988" s="6">
        <v>0.78333333333333333</v>
      </c>
      <c r="N988" s="1">
        <v>104</v>
      </c>
      <c r="O988" s="1">
        <v>126</v>
      </c>
      <c r="P988" s="6">
        <v>0.82539682539682535</v>
      </c>
      <c r="Q988" s="1">
        <v>87</v>
      </c>
      <c r="R988" s="1">
        <v>120</v>
      </c>
      <c r="S988" s="6">
        <v>0.72499999999999998</v>
      </c>
      <c r="T988" s="1">
        <v>106</v>
      </c>
      <c r="U988" s="1">
        <v>135</v>
      </c>
      <c r="V988" s="6">
        <v>0.78518518518518521</v>
      </c>
      <c r="W988" s="1">
        <v>114</v>
      </c>
      <c r="X988" s="1">
        <v>140</v>
      </c>
      <c r="Y988" s="6">
        <v>0.81428571428571428</v>
      </c>
      <c r="Z988" s="1">
        <v>102</v>
      </c>
      <c r="AA988" s="1">
        <v>135</v>
      </c>
      <c r="AB988" s="6">
        <v>0.75555555555555554</v>
      </c>
      <c r="AC988" s="1">
        <v>105</v>
      </c>
      <c r="AD988" s="1">
        <v>121</v>
      </c>
      <c r="AE988" s="6">
        <v>0.86776859504132231</v>
      </c>
      <c r="AF988" s="1">
        <v>101</v>
      </c>
      <c r="AG988" s="1">
        <v>121</v>
      </c>
      <c r="AH988" s="6">
        <v>0.83471074380165289</v>
      </c>
      <c r="AI988" s="1">
        <v>94</v>
      </c>
      <c r="AJ988" s="1">
        <v>121</v>
      </c>
      <c r="AK988" s="6">
        <v>0.77685950413223137</v>
      </c>
      <c r="BD988" s="1">
        <v>399</v>
      </c>
      <c r="BE988" s="1">
        <v>488</v>
      </c>
      <c r="BF988" s="6">
        <v>0.81762295081967218</v>
      </c>
      <c r="BG988" s="1">
        <v>416</v>
      </c>
      <c r="BH988" s="1">
        <v>503</v>
      </c>
      <c r="BI988" s="6">
        <v>0.82703777335984097</v>
      </c>
      <c r="BJ988" s="1">
        <v>370</v>
      </c>
      <c r="BK988" s="1">
        <v>488</v>
      </c>
      <c r="BL988" s="6">
        <v>0.75819672131147542</v>
      </c>
    </row>
    <row r="989" spans="1:64" x14ac:dyDescent="0.2">
      <c r="A989" s="2" t="s">
        <v>325</v>
      </c>
      <c r="B989" s="2" t="s">
        <v>640</v>
      </c>
      <c r="C989" s="2" t="s">
        <v>2624</v>
      </c>
      <c r="D989" s="2" t="s">
        <v>2625</v>
      </c>
      <c r="E989" s="2" t="str">
        <f t="shared" si="45"/>
        <v>Arlington Heights Elementary Sch</v>
      </c>
      <c r="F989" s="2">
        <f>IFERROR(VLOOKUP(C989,'[1]2017'!$C$2:$N$1876,11,FALSE),"")</f>
        <v>187</v>
      </c>
      <c r="G989" s="2">
        <f>IFERROR(VLOOKUP(C989,'[1]2017'!$C$2:$N$1876,12,FALSE),"")</f>
        <v>316</v>
      </c>
      <c r="H989" s="2">
        <f t="shared" si="46"/>
        <v>0.59177215189873422</v>
      </c>
      <c r="I989" s="6">
        <v>0.53703703703703709</v>
      </c>
      <c r="J989" s="12">
        <f t="shared" si="47"/>
        <v>616</v>
      </c>
      <c r="K989" s="1">
        <v>29</v>
      </c>
      <c r="L989" s="1">
        <v>37</v>
      </c>
      <c r="M989" s="6">
        <v>0.78378378378378377</v>
      </c>
      <c r="N989" s="1">
        <v>24</v>
      </c>
      <c r="O989" s="1">
        <v>37</v>
      </c>
      <c r="P989" s="6">
        <v>0.64864864864864868</v>
      </c>
      <c r="Q989" s="1">
        <v>21</v>
      </c>
      <c r="R989" s="1">
        <v>37</v>
      </c>
      <c r="S989" s="6">
        <v>0.56756756756756754</v>
      </c>
      <c r="T989" s="1">
        <v>20</v>
      </c>
      <c r="U989" s="1">
        <v>35</v>
      </c>
      <c r="V989" s="6">
        <v>0.5714285714285714</v>
      </c>
      <c r="W989" s="1">
        <v>19</v>
      </c>
      <c r="X989" s="1">
        <v>35</v>
      </c>
      <c r="Y989" s="6">
        <v>0.54285714285714282</v>
      </c>
      <c r="Z989" s="1">
        <v>17</v>
      </c>
      <c r="AA989" s="1">
        <v>35</v>
      </c>
      <c r="AB989" s="6">
        <v>0.48571428571428571</v>
      </c>
      <c r="AC989" s="1">
        <v>24</v>
      </c>
      <c r="AD989" s="1">
        <v>30</v>
      </c>
      <c r="AE989" s="6">
        <v>0.8</v>
      </c>
      <c r="AF989" s="1">
        <v>21</v>
      </c>
      <c r="AG989" s="1">
        <v>30</v>
      </c>
      <c r="AH989" s="6">
        <v>0.7</v>
      </c>
      <c r="AI989" s="1">
        <v>20</v>
      </c>
      <c r="AJ989" s="1">
        <v>30</v>
      </c>
      <c r="AK989" s="6">
        <v>0.66666666666666663</v>
      </c>
      <c r="BD989" s="1">
        <v>106</v>
      </c>
      <c r="BE989" s="1">
        <v>156</v>
      </c>
      <c r="BF989" s="6">
        <v>0.67948717948717952</v>
      </c>
      <c r="BG989" s="1">
        <v>96</v>
      </c>
      <c r="BH989" s="1">
        <v>156</v>
      </c>
      <c r="BI989" s="6">
        <v>0.61538461538461542</v>
      </c>
      <c r="BJ989" s="1">
        <v>87</v>
      </c>
      <c r="BK989" s="1">
        <v>156</v>
      </c>
      <c r="BL989" s="6">
        <v>0.55769230769230771</v>
      </c>
    </row>
    <row r="990" spans="1:64" x14ac:dyDescent="0.2">
      <c r="A990" s="2" t="s">
        <v>325</v>
      </c>
      <c r="B990" s="2" t="s">
        <v>640</v>
      </c>
      <c r="C990" s="2" t="s">
        <v>2626</v>
      </c>
      <c r="D990" s="2" t="s">
        <v>2627</v>
      </c>
      <c r="E990" s="2" t="str">
        <f t="shared" si="45"/>
        <v>Childs Elementary School</v>
      </c>
      <c r="F990" s="2">
        <f>IFERROR(VLOOKUP(C990,'[1]2017'!$C$2:$N$1876,11,FALSE),"")</f>
        <v>35</v>
      </c>
      <c r="G990" s="2">
        <f>IFERROR(VLOOKUP(C990,'[1]2017'!$C$2:$N$1876,12,FALSE),"")</f>
        <v>507</v>
      </c>
      <c r="H990" s="2">
        <f t="shared" si="46"/>
        <v>6.9033530571992116E-2</v>
      </c>
      <c r="I990" s="6">
        <v>0.91304347826086951</v>
      </c>
      <c r="J990" s="12">
        <f t="shared" si="47"/>
        <v>23</v>
      </c>
      <c r="K990" s="1">
        <v>63</v>
      </c>
      <c r="L990" s="1">
        <v>73</v>
      </c>
      <c r="M990" s="6">
        <v>0.86301369863013699</v>
      </c>
      <c r="N990" s="1">
        <v>64</v>
      </c>
      <c r="O990" s="1">
        <v>73</v>
      </c>
      <c r="P990" s="6">
        <v>0.87671232876712324</v>
      </c>
      <c r="Q990" s="1">
        <v>59</v>
      </c>
      <c r="R990" s="1">
        <v>73</v>
      </c>
      <c r="S990" s="6">
        <v>0.80821917808219179</v>
      </c>
      <c r="T990" s="1">
        <v>56</v>
      </c>
      <c r="U990" s="1">
        <v>67</v>
      </c>
      <c r="V990" s="6">
        <v>0.83582089552238803</v>
      </c>
      <c r="W990" s="1">
        <v>57</v>
      </c>
      <c r="X990" s="1">
        <v>67</v>
      </c>
      <c r="Y990" s="6">
        <v>0.85074626865671643</v>
      </c>
      <c r="Z990" s="1">
        <v>54</v>
      </c>
      <c r="AA990" s="1">
        <v>67</v>
      </c>
      <c r="AB990" s="6">
        <v>0.80597014925373134</v>
      </c>
      <c r="AC990" s="1">
        <v>50</v>
      </c>
      <c r="AD990" s="1">
        <v>56</v>
      </c>
      <c r="AE990" s="6">
        <v>0.8928571428571429</v>
      </c>
      <c r="AF990" s="1">
        <v>47</v>
      </c>
      <c r="AG990" s="1">
        <v>56</v>
      </c>
      <c r="AH990" s="6">
        <v>0.8392857142857143</v>
      </c>
      <c r="AI990" s="1">
        <v>45</v>
      </c>
      <c r="AJ990" s="1">
        <v>56</v>
      </c>
      <c r="AK990" s="6">
        <v>0.8035714285714286</v>
      </c>
      <c r="BD990" s="1">
        <v>236</v>
      </c>
      <c r="BE990" s="1">
        <v>265</v>
      </c>
      <c r="BF990" s="6">
        <v>0.89056603773584908</v>
      </c>
      <c r="BG990" s="1">
        <v>232</v>
      </c>
      <c r="BH990" s="1">
        <v>266</v>
      </c>
      <c r="BI990" s="6">
        <v>0.8721804511278195</v>
      </c>
      <c r="BJ990" s="1">
        <v>221</v>
      </c>
      <c r="BK990" s="1">
        <v>265</v>
      </c>
      <c r="BL990" s="6">
        <v>0.83396226415094343</v>
      </c>
    </row>
    <row r="991" spans="1:64" x14ac:dyDescent="0.2">
      <c r="A991" s="2" t="s">
        <v>325</v>
      </c>
      <c r="B991" s="2" t="s">
        <v>640</v>
      </c>
      <c r="C991" s="2" t="s">
        <v>2628</v>
      </c>
      <c r="D991" s="2" t="s">
        <v>2629</v>
      </c>
      <c r="E991" s="2" t="str">
        <f t="shared" si="45"/>
        <v>Clear Creek Elementary School</v>
      </c>
      <c r="F991" s="2">
        <f>IFERROR(VLOOKUP(C991,'[1]2017'!$C$2:$N$1876,11,FALSE),"")</f>
        <v>178</v>
      </c>
      <c r="G991" s="2">
        <f>IFERROR(VLOOKUP(C991,'[1]2017'!$C$2:$N$1876,12,FALSE),"")</f>
        <v>426</v>
      </c>
      <c r="H991" s="2">
        <f t="shared" si="46"/>
        <v>0.41784037558685444</v>
      </c>
      <c r="I991" s="6">
        <v>0.48979591836734693</v>
      </c>
      <c r="J991" s="12">
        <f t="shared" si="47"/>
        <v>733</v>
      </c>
      <c r="K991" s="1">
        <v>32</v>
      </c>
      <c r="L991" s="1">
        <v>57</v>
      </c>
      <c r="M991" s="6">
        <v>0.56140350877192979</v>
      </c>
      <c r="N991" s="1">
        <v>33</v>
      </c>
      <c r="O991" s="1">
        <v>57</v>
      </c>
      <c r="P991" s="6">
        <v>0.57894736842105265</v>
      </c>
      <c r="Q991" s="1">
        <v>25</v>
      </c>
      <c r="R991" s="1">
        <v>57</v>
      </c>
      <c r="S991" s="6">
        <v>0.43859649122807015</v>
      </c>
      <c r="T991" s="1">
        <v>25</v>
      </c>
      <c r="U991" s="1">
        <v>48</v>
      </c>
      <c r="V991" s="6">
        <v>0.52083333333333337</v>
      </c>
      <c r="W991" s="1">
        <v>27</v>
      </c>
      <c r="X991" s="1">
        <v>48</v>
      </c>
      <c r="Y991" s="6">
        <v>0.5625</v>
      </c>
      <c r="Z991" s="1">
        <v>21</v>
      </c>
      <c r="AA991" s="1">
        <v>48</v>
      </c>
      <c r="AB991" s="6">
        <v>0.4375</v>
      </c>
      <c r="AC991" s="1">
        <v>38</v>
      </c>
      <c r="AD991" s="1">
        <v>50</v>
      </c>
      <c r="AE991" s="6">
        <v>0.76</v>
      </c>
      <c r="AF991" s="1">
        <v>32</v>
      </c>
      <c r="AG991" s="1">
        <v>50</v>
      </c>
      <c r="AH991" s="6">
        <v>0.64</v>
      </c>
      <c r="AI991" s="1">
        <v>29</v>
      </c>
      <c r="AJ991" s="1">
        <v>50</v>
      </c>
      <c r="AK991" s="6">
        <v>0.57999999999999996</v>
      </c>
      <c r="BD991" s="1">
        <v>122</v>
      </c>
      <c r="BE991" s="1">
        <v>204</v>
      </c>
      <c r="BF991" s="6">
        <v>0.59803921568627449</v>
      </c>
      <c r="BG991" s="1">
        <v>121</v>
      </c>
      <c r="BH991" s="1">
        <v>204</v>
      </c>
      <c r="BI991" s="6">
        <v>0.59313725490196079</v>
      </c>
      <c r="BJ991" s="1">
        <v>99</v>
      </c>
      <c r="BK991" s="1">
        <v>204</v>
      </c>
      <c r="BL991" s="6">
        <v>0.48529411764705882</v>
      </c>
    </row>
    <row r="992" spans="1:64" x14ac:dyDescent="0.2">
      <c r="A992" s="2" t="s">
        <v>325</v>
      </c>
      <c r="B992" s="2" t="s">
        <v>640</v>
      </c>
      <c r="C992" s="2" t="s">
        <v>2630</v>
      </c>
      <c r="D992" s="2" t="s">
        <v>992</v>
      </c>
      <c r="E992" s="2" t="str">
        <f t="shared" si="45"/>
        <v>Fairview Elementary School</v>
      </c>
      <c r="F992" s="2">
        <f>IFERROR(VLOOKUP(C992,'[1]2017'!$C$2:$N$1876,11,FALSE),"")</f>
        <v>283</v>
      </c>
      <c r="G992" s="2">
        <f>IFERROR(VLOOKUP(C992,'[1]2017'!$C$2:$N$1876,12,FALSE),"")</f>
        <v>329</v>
      </c>
      <c r="H992" s="2">
        <f t="shared" si="46"/>
        <v>0.86018237082066873</v>
      </c>
      <c r="I992" s="6">
        <v>0.18867924528301888</v>
      </c>
      <c r="J992" s="12">
        <f t="shared" si="47"/>
        <v>1148</v>
      </c>
      <c r="K992" s="1">
        <v>9</v>
      </c>
      <c r="L992" s="1">
        <v>31</v>
      </c>
      <c r="M992" s="6">
        <v>0.29032258064516131</v>
      </c>
      <c r="N992" s="1">
        <v>14</v>
      </c>
      <c r="O992" s="1">
        <v>31</v>
      </c>
      <c r="P992" s="6">
        <v>0.45161290322580644</v>
      </c>
      <c r="Q992" s="1">
        <v>8</v>
      </c>
      <c r="R992" s="1">
        <v>31</v>
      </c>
      <c r="S992" s="6">
        <v>0.25806451612903225</v>
      </c>
      <c r="T992" s="1">
        <v>17</v>
      </c>
      <c r="U992" s="1">
        <v>34</v>
      </c>
      <c r="V992" s="6">
        <v>0.5</v>
      </c>
      <c r="W992" s="1">
        <v>20</v>
      </c>
      <c r="X992" s="1">
        <v>34</v>
      </c>
      <c r="Y992" s="6">
        <v>0.58823529411764708</v>
      </c>
      <c r="Z992" s="1">
        <v>15</v>
      </c>
      <c r="AA992" s="1">
        <v>34</v>
      </c>
      <c r="AB992" s="6">
        <v>0.44117647058823528</v>
      </c>
      <c r="AC992" s="1">
        <v>23</v>
      </c>
      <c r="AD992" s="1">
        <v>38</v>
      </c>
      <c r="AE992" s="6">
        <v>0.60526315789473684</v>
      </c>
      <c r="AF992" s="1">
        <v>28</v>
      </c>
      <c r="AG992" s="1">
        <v>38</v>
      </c>
      <c r="AH992" s="6">
        <v>0.73684210526315785</v>
      </c>
      <c r="AI992" s="1">
        <v>19</v>
      </c>
      <c r="AJ992" s="1">
        <v>38</v>
      </c>
      <c r="AK992" s="6">
        <v>0.5</v>
      </c>
      <c r="BD992" s="1">
        <v>72</v>
      </c>
      <c r="BE992" s="1">
        <v>156</v>
      </c>
      <c r="BF992" s="6">
        <v>0.46153846153846156</v>
      </c>
      <c r="BG992" s="1">
        <v>74</v>
      </c>
      <c r="BH992" s="1">
        <v>158</v>
      </c>
      <c r="BI992" s="6">
        <v>0.46835443037974683</v>
      </c>
      <c r="BJ992" s="1">
        <v>52</v>
      </c>
      <c r="BK992" s="1">
        <v>156</v>
      </c>
      <c r="BL992" s="6">
        <v>0.33333333333333331</v>
      </c>
    </row>
    <row r="993" spans="1:64" x14ac:dyDescent="0.2">
      <c r="A993" s="2" t="s">
        <v>325</v>
      </c>
      <c r="B993" s="2" t="s">
        <v>640</v>
      </c>
      <c r="C993" s="2" t="s">
        <v>2631</v>
      </c>
      <c r="D993" s="2" t="s">
        <v>2632</v>
      </c>
      <c r="E993" s="2" t="str">
        <f t="shared" si="45"/>
        <v>Marlin Elementary School</v>
      </c>
      <c r="F993" s="2">
        <f>IFERROR(VLOOKUP(C993,'[1]2017'!$C$2:$N$1876,11,FALSE),"")</f>
        <v>63</v>
      </c>
      <c r="G993" s="2">
        <f>IFERROR(VLOOKUP(C993,'[1]2017'!$C$2:$N$1876,12,FALSE),"")</f>
        <v>219</v>
      </c>
      <c r="H993" s="2">
        <f t="shared" si="46"/>
        <v>0.28767123287671231</v>
      </c>
      <c r="I993" s="6">
        <v>0.7407407407407407</v>
      </c>
      <c r="J993" s="12">
        <f t="shared" si="47"/>
        <v>190</v>
      </c>
      <c r="K993" s="1">
        <v>23</v>
      </c>
      <c r="L993" s="1">
        <v>36</v>
      </c>
      <c r="M993" s="6">
        <v>0.63888888888888884</v>
      </c>
      <c r="N993" s="1">
        <v>25</v>
      </c>
      <c r="O993" s="1">
        <v>36</v>
      </c>
      <c r="P993" s="6">
        <v>0.69444444444444442</v>
      </c>
      <c r="Q993" s="1">
        <v>23</v>
      </c>
      <c r="R993" s="1">
        <v>36</v>
      </c>
      <c r="S993" s="6">
        <v>0.63888888888888884</v>
      </c>
      <c r="T993" s="1">
        <v>27</v>
      </c>
      <c r="U993" s="1">
        <v>33</v>
      </c>
      <c r="V993" s="6">
        <v>0.81818181818181823</v>
      </c>
      <c r="W993" s="1">
        <v>24</v>
      </c>
      <c r="X993" s="1">
        <v>33</v>
      </c>
      <c r="Y993" s="6">
        <v>0.72727272727272729</v>
      </c>
      <c r="Z993" s="1">
        <v>23</v>
      </c>
      <c r="AA993" s="1">
        <v>33</v>
      </c>
      <c r="AB993" s="6">
        <v>0.69696969696969702</v>
      </c>
      <c r="AC993" s="1">
        <v>20</v>
      </c>
      <c r="AD993" s="1">
        <v>25</v>
      </c>
      <c r="AE993" s="6">
        <v>0.8</v>
      </c>
      <c r="AF993" s="1">
        <v>18</v>
      </c>
      <c r="AG993" s="1">
        <v>25</v>
      </c>
      <c r="AH993" s="6">
        <v>0.72</v>
      </c>
      <c r="AI993" s="1">
        <v>18</v>
      </c>
      <c r="AJ993" s="1">
        <v>25</v>
      </c>
      <c r="AK993" s="6">
        <v>0.72</v>
      </c>
      <c r="BD993" s="1">
        <v>91</v>
      </c>
      <c r="BE993" s="1">
        <v>121</v>
      </c>
      <c r="BF993" s="6">
        <v>0.75206611570247939</v>
      </c>
      <c r="BG993" s="1">
        <v>87</v>
      </c>
      <c r="BH993" s="1">
        <v>121</v>
      </c>
      <c r="BI993" s="6">
        <v>0.71900826446280997</v>
      </c>
      <c r="BJ993" s="1">
        <v>84</v>
      </c>
      <c r="BK993" s="1">
        <v>121</v>
      </c>
      <c r="BL993" s="6">
        <v>0.69421487603305787</v>
      </c>
    </row>
    <row r="994" spans="1:64" hidden="1" x14ac:dyDescent="0.2">
      <c r="A994" s="2" t="s">
        <v>325</v>
      </c>
      <c r="B994" s="2" t="s">
        <v>640</v>
      </c>
      <c r="C994" s="2" t="s">
        <v>2633</v>
      </c>
      <c r="D994" s="2" t="s">
        <v>2634</v>
      </c>
      <c r="E994" s="2" t="str">
        <f t="shared" si="45"/>
        <v>zzzz</v>
      </c>
      <c r="F994" s="2">
        <f>IFERROR(VLOOKUP(C994,'[1]2017'!$C$2:$N$1876,11,FALSE),"")</f>
        <v>137</v>
      </c>
      <c r="G994" s="2">
        <f>IFERROR(VLOOKUP(C994,'[1]2017'!$C$2:$N$1876,12,FALSE),"")</f>
        <v>561</v>
      </c>
      <c r="H994" s="2">
        <f t="shared" si="46"/>
        <v>0.24420677361853832</v>
      </c>
      <c r="J994" s="12">
        <f t="shared" si="47"/>
        <v>1215</v>
      </c>
      <c r="AL994" s="1">
        <v>199</v>
      </c>
      <c r="AM994" s="1">
        <v>261</v>
      </c>
      <c r="AN994" s="6">
        <v>0.76245210727969348</v>
      </c>
      <c r="AO994" s="1">
        <v>183</v>
      </c>
      <c r="AP994" s="1">
        <v>267</v>
      </c>
      <c r="AQ994" s="6">
        <v>0.6853932584269663</v>
      </c>
      <c r="AR994" s="1">
        <v>169</v>
      </c>
      <c r="AS994" s="1">
        <v>261</v>
      </c>
      <c r="AT994" s="6">
        <v>0.64750957854406133</v>
      </c>
      <c r="AU994" s="1">
        <v>211</v>
      </c>
      <c r="AV994" s="1">
        <v>271</v>
      </c>
      <c r="AW994" s="6">
        <v>0.77859778597785978</v>
      </c>
      <c r="AX994" s="1">
        <v>204</v>
      </c>
      <c r="AY994" s="1">
        <v>273</v>
      </c>
      <c r="AZ994" s="6">
        <v>0.74725274725274726</v>
      </c>
      <c r="BA994" s="1">
        <v>184</v>
      </c>
      <c r="BB994" s="1">
        <v>270</v>
      </c>
      <c r="BC994" s="6">
        <v>0.68148148148148147</v>
      </c>
      <c r="BD994" s="1">
        <v>410</v>
      </c>
      <c r="BE994" s="1">
        <v>532</v>
      </c>
      <c r="BF994" s="6">
        <v>0.77067669172932329</v>
      </c>
      <c r="BG994" s="1">
        <v>387</v>
      </c>
      <c r="BH994" s="1">
        <v>540</v>
      </c>
      <c r="BI994" s="6">
        <v>0.71666666666666667</v>
      </c>
      <c r="BJ994" s="1">
        <v>353</v>
      </c>
      <c r="BK994" s="1">
        <v>531</v>
      </c>
      <c r="BL994" s="6">
        <v>0.66478342749529196</v>
      </c>
    </row>
    <row r="995" spans="1:64" x14ac:dyDescent="0.2">
      <c r="A995" s="2" t="s">
        <v>325</v>
      </c>
      <c r="B995" s="2" t="s">
        <v>640</v>
      </c>
      <c r="C995" s="2" t="s">
        <v>2635</v>
      </c>
      <c r="D995" s="2" t="s">
        <v>2636</v>
      </c>
      <c r="E995" s="2" t="str">
        <f t="shared" si="45"/>
        <v>Templeton Elementary School</v>
      </c>
      <c r="F995" s="2">
        <f>IFERROR(VLOOKUP(C995,'[1]2017'!$C$2:$N$1876,11,FALSE),"")</f>
        <v>315</v>
      </c>
      <c r="G995" s="2">
        <f>IFERROR(VLOOKUP(C995,'[1]2017'!$C$2:$N$1876,12,FALSE),"")</f>
        <v>532</v>
      </c>
      <c r="H995" s="2">
        <f t="shared" si="46"/>
        <v>0.59210526315789469</v>
      </c>
      <c r="I995" s="6">
        <v>0.50704225352112675</v>
      </c>
      <c r="J995" s="12">
        <f t="shared" si="47"/>
        <v>684</v>
      </c>
      <c r="K995" s="1">
        <v>43</v>
      </c>
      <c r="L995" s="1">
        <v>70</v>
      </c>
      <c r="M995" s="6">
        <v>0.61428571428571432</v>
      </c>
      <c r="N995" s="1">
        <v>38</v>
      </c>
      <c r="O995" s="1">
        <v>72</v>
      </c>
      <c r="P995" s="6">
        <v>0.52777777777777779</v>
      </c>
      <c r="Q995" s="1">
        <v>34</v>
      </c>
      <c r="R995" s="1">
        <v>70</v>
      </c>
      <c r="S995" s="6">
        <v>0.48571428571428571</v>
      </c>
      <c r="T995" s="1">
        <v>40</v>
      </c>
      <c r="U995" s="1">
        <v>63</v>
      </c>
      <c r="V995" s="6">
        <v>0.63492063492063489</v>
      </c>
      <c r="W995" s="1">
        <v>51</v>
      </c>
      <c r="X995" s="1">
        <v>63</v>
      </c>
      <c r="Y995" s="6">
        <v>0.80952380952380953</v>
      </c>
      <c r="Z995" s="1">
        <v>37</v>
      </c>
      <c r="AA995" s="1">
        <v>63</v>
      </c>
      <c r="AB995" s="6">
        <v>0.58730158730158732</v>
      </c>
      <c r="AC995" s="1">
        <v>46</v>
      </c>
      <c r="AD995" s="1">
        <v>64</v>
      </c>
      <c r="AE995" s="6">
        <v>0.71875</v>
      </c>
      <c r="AF995" s="1">
        <v>45</v>
      </c>
      <c r="AG995" s="1">
        <v>66</v>
      </c>
      <c r="AH995" s="6">
        <v>0.68181818181818177</v>
      </c>
      <c r="AI995" s="1">
        <v>40</v>
      </c>
      <c r="AJ995" s="1">
        <v>63</v>
      </c>
      <c r="AK995" s="6">
        <v>0.63492063492063489</v>
      </c>
      <c r="BD995" s="1">
        <v>175</v>
      </c>
      <c r="BE995" s="1">
        <v>268</v>
      </c>
      <c r="BF995" s="6">
        <v>0.65298507462686572</v>
      </c>
      <c r="BG995" s="1">
        <v>171</v>
      </c>
      <c r="BH995" s="1">
        <v>274</v>
      </c>
      <c r="BI995" s="6">
        <v>0.62408759124087587</v>
      </c>
      <c r="BJ995" s="1">
        <v>147</v>
      </c>
      <c r="BK995" s="1">
        <v>267</v>
      </c>
      <c r="BL995" s="6">
        <v>0.550561797752809</v>
      </c>
    </row>
    <row r="996" spans="1:64" x14ac:dyDescent="0.2">
      <c r="A996" s="2" t="s">
        <v>325</v>
      </c>
      <c r="B996" s="2" t="s">
        <v>640</v>
      </c>
      <c r="C996" s="2" t="s">
        <v>2637</v>
      </c>
      <c r="D996" s="2" t="s">
        <v>2638</v>
      </c>
      <c r="E996" s="2" t="str">
        <f t="shared" si="45"/>
        <v>University Elementary School</v>
      </c>
      <c r="F996" s="2">
        <f>IFERROR(VLOOKUP(C996,'[1]2017'!$C$2:$N$1876,11,FALSE),"")</f>
        <v>214</v>
      </c>
      <c r="G996" s="2">
        <f>IFERROR(VLOOKUP(C996,'[1]2017'!$C$2:$N$1876,12,FALSE),"")</f>
        <v>660</v>
      </c>
      <c r="H996" s="2">
        <f t="shared" si="46"/>
        <v>0.32424242424242422</v>
      </c>
      <c r="I996" s="6">
        <v>0.78378378378378377</v>
      </c>
      <c r="J996" s="12">
        <f t="shared" si="47"/>
        <v>132</v>
      </c>
      <c r="K996" s="1">
        <v>85</v>
      </c>
      <c r="L996" s="1">
        <v>97</v>
      </c>
      <c r="M996" s="6">
        <v>0.87628865979381443</v>
      </c>
      <c r="N996" s="1">
        <v>80</v>
      </c>
      <c r="O996" s="1">
        <v>100</v>
      </c>
      <c r="P996" s="6">
        <v>0.8</v>
      </c>
      <c r="Q996" s="1">
        <v>74</v>
      </c>
      <c r="R996" s="1">
        <v>97</v>
      </c>
      <c r="S996" s="6">
        <v>0.76288659793814428</v>
      </c>
      <c r="T996" s="1">
        <v>96</v>
      </c>
      <c r="U996" s="1">
        <v>107</v>
      </c>
      <c r="V996" s="6">
        <v>0.89719626168224298</v>
      </c>
      <c r="W996" s="1">
        <v>99</v>
      </c>
      <c r="X996" s="1">
        <v>116</v>
      </c>
      <c r="Y996" s="6">
        <v>0.85344827586206895</v>
      </c>
      <c r="Z996" s="1">
        <v>88</v>
      </c>
      <c r="AA996" s="1">
        <v>107</v>
      </c>
      <c r="AB996" s="6">
        <v>0.82242990654205606</v>
      </c>
      <c r="AC996" s="1">
        <v>70</v>
      </c>
      <c r="AD996" s="1">
        <v>79</v>
      </c>
      <c r="AE996" s="6">
        <v>0.88607594936708856</v>
      </c>
      <c r="AF996" s="1">
        <v>61</v>
      </c>
      <c r="AG996" s="1">
        <v>85</v>
      </c>
      <c r="AH996" s="6">
        <v>0.71764705882352942</v>
      </c>
      <c r="AI996" s="1">
        <v>56</v>
      </c>
      <c r="AJ996" s="1">
        <v>79</v>
      </c>
      <c r="AK996" s="6">
        <v>0.70886075949367089</v>
      </c>
      <c r="BD996" s="1">
        <v>315</v>
      </c>
      <c r="BE996" s="1">
        <v>357</v>
      </c>
      <c r="BF996" s="6">
        <v>0.88235294117647056</v>
      </c>
      <c r="BG996" s="1">
        <v>304</v>
      </c>
      <c r="BH996" s="1">
        <v>380</v>
      </c>
      <c r="BI996" s="6">
        <v>0.8</v>
      </c>
      <c r="BJ996" s="1">
        <v>276</v>
      </c>
      <c r="BK996" s="1">
        <v>357</v>
      </c>
      <c r="BL996" s="6">
        <v>0.77310924369747902</v>
      </c>
    </row>
    <row r="997" spans="1:64" x14ac:dyDescent="0.2">
      <c r="A997" s="2" t="s">
        <v>326</v>
      </c>
      <c r="B997" s="2" t="s">
        <v>327</v>
      </c>
      <c r="C997" s="2" t="s">
        <v>2639</v>
      </c>
      <c r="D997" s="2" t="s">
        <v>2640</v>
      </c>
      <c r="E997" s="2" t="str">
        <f t="shared" si="45"/>
        <v>Pleasant Hill Elementary School</v>
      </c>
      <c r="F997" s="2">
        <f>IFERROR(VLOOKUP(C997,'[1]2017'!$C$2:$N$1876,11,FALSE),"")</f>
        <v>109</v>
      </c>
      <c r="G997" s="2">
        <f>IFERROR(VLOOKUP(C997,'[1]2017'!$C$2:$N$1876,12,FALSE),"")</f>
        <v>303</v>
      </c>
      <c r="H997" s="2">
        <f t="shared" si="46"/>
        <v>0.35973597359735976</v>
      </c>
      <c r="I997" s="6">
        <v>0.62790697674418605</v>
      </c>
      <c r="J997" s="12">
        <f t="shared" si="47"/>
        <v>413</v>
      </c>
      <c r="K997" s="1">
        <v>25</v>
      </c>
      <c r="L997" s="1">
        <v>42</v>
      </c>
      <c r="M997" s="6">
        <v>0.59523809523809523</v>
      </c>
      <c r="N997" s="1">
        <v>32</v>
      </c>
      <c r="O997" s="1">
        <v>43</v>
      </c>
      <c r="P997" s="6">
        <v>0.7441860465116279</v>
      </c>
      <c r="Q997" s="1">
        <v>24</v>
      </c>
      <c r="R997" s="1">
        <v>42</v>
      </c>
      <c r="S997" s="6">
        <v>0.5714285714285714</v>
      </c>
      <c r="T997" s="1">
        <v>23</v>
      </c>
      <c r="U997" s="1">
        <v>36</v>
      </c>
      <c r="V997" s="6">
        <v>0.63888888888888884</v>
      </c>
      <c r="W997" s="1">
        <v>27</v>
      </c>
      <c r="X997" s="1">
        <v>36</v>
      </c>
      <c r="Y997" s="6">
        <v>0.75</v>
      </c>
      <c r="Z997" s="1">
        <v>23</v>
      </c>
      <c r="AA997" s="1">
        <v>36</v>
      </c>
      <c r="AB997" s="6">
        <v>0.63888888888888884</v>
      </c>
      <c r="BD997" s="1">
        <v>83</v>
      </c>
      <c r="BE997" s="1">
        <v>121</v>
      </c>
      <c r="BF997" s="6">
        <v>0.68595041322314054</v>
      </c>
      <c r="BG997" s="1">
        <v>89</v>
      </c>
      <c r="BH997" s="1">
        <v>122</v>
      </c>
      <c r="BI997" s="6">
        <v>0.72950819672131151</v>
      </c>
      <c r="BJ997" s="1">
        <v>74</v>
      </c>
      <c r="BK997" s="1">
        <v>121</v>
      </c>
      <c r="BL997" s="6">
        <v>0.61157024793388426</v>
      </c>
    </row>
    <row r="998" spans="1:64" x14ac:dyDescent="0.2">
      <c r="A998" s="2" t="s">
        <v>326</v>
      </c>
      <c r="B998" s="2" t="s">
        <v>327</v>
      </c>
      <c r="C998" s="2" t="s">
        <v>2641</v>
      </c>
      <c r="D998" s="2" t="s">
        <v>2642</v>
      </c>
      <c r="E998" s="2" t="str">
        <f t="shared" si="45"/>
        <v>Lester B Sommer Elementary School</v>
      </c>
      <c r="F998" s="2">
        <f>IFERROR(VLOOKUP(C998,'[1]2017'!$C$2:$N$1876,11,FALSE),"")</f>
        <v>138</v>
      </c>
      <c r="G998" s="2">
        <f>IFERROR(VLOOKUP(C998,'[1]2017'!$C$2:$N$1876,12,FALSE),"")</f>
        <v>289</v>
      </c>
      <c r="H998" s="2">
        <f t="shared" si="46"/>
        <v>0.47750865051903113</v>
      </c>
      <c r="I998" s="6">
        <v>0.3</v>
      </c>
      <c r="J998" s="12">
        <f t="shared" si="47"/>
        <v>1042</v>
      </c>
      <c r="K998" s="1">
        <v>31</v>
      </c>
      <c r="L998" s="1">
        <v>52</v>
      </c>
      <c r="M998" s="6">
        <v>0.59615384615384615</v>
      </c>
      <c r="N998" s="1">
        <v>30</v>
      </c>
      <c r="O998" s="1">
        <v>52</v>
      </c>
      <c r="P998" s="6">
        <v>0.57692307692307687</v>
      </c>
      <c r="Q998" s="1">
        <v>25</v>
      </c>
      <c r="R998" s="1">
        <v>52</v>
      </c>
      <c r="S998" s="6">
        <v>0.48076923076923078</v>
      </c>
      <c r="T998" s="1">
        <v>22</v>
      </c>
      <c r="U998" s="1">
        <v>38</v>
      </c>
      <c r="V998" s="6">
        <v>0.57894736842105265</v>
      </c>
      <c r="W998" s="1">
        <v>27</v>
      </c>
      <c r="X998" s="1">
        <v>38</v>
      </c>
      <c r="Y998" s="6">
        <v>0.71052631578947367</v>
      </c>
      <c r="Z998" s="1">
        <v>20</v>
      </c>
      <c r="AA998" s="1">
        <v>37</v>
      </c>
      <c r="AB998" s="6">
        <v>0.54054054054054057</v>
      </c>
      <c r="BD998" s="1">
        <v>81</v>
      </c>
      <c r="BE998" s="1">
        <v>140</v>
      </c>
      <c r="BF998" s="6">
        <v>0.57857142857142863</v>
      </c>
      <c r="BG998" s="1">
        <v>74</v>
      </c>
      <c r="BH998" s="1">
        <v>140</v>
      </c>
      <c r="BI998" s="6">
        <v>0.52857142857142858</v>
      </c>
      <c r="BJ998" s="1">
        <v>60</v>
      </c>
      <c r="BK998" s="1">
        <v>139</v>
      </c>
      <c r="BL998" s="6">
        <v>0.43165467625899279</v>
      </c>
    </row>
    <row r="999" spans="1:64" hidden="1" x14ac:dyDescent="0.2">
      <c r="A999" s="2" t="s">
        <v>326</v>
      </c>
      <c r="B999" s="2" t="s">
        <v>327</v>
      </c>
      <c r="C999" s="2" t="s">
        <v>2643</v>
      </c>
      <c r="D999" s="2" t="s">
        <v>1259</v>
      </c>
      <c r="E999" s="2" t="str">
        <f t="shared" si="45"/>
        <v>zzzz</v>
      </c>
      <c r="F999" s="2">
        <f>IFERROR(VLOOKUP(C999,'[1]2017'!$C$2:$N$1876,11,FALSE),"")</f>
        <v>176</v>
      </c>
      <c r="G999" s="2">
        <f>IFERROR(VLOOKUP(C999,'[1]2017'!$C$2:$N$1876,12,FALSE),"")</f>
        <v>405</v>
      </c>
      <c r="H999" s="2">
        <f t="shared" si="46"/>
        <v>0.4345679012345679</v>
      </c>
      <c r="J999" s="12">
        <f t="shared" si="47"/>
        <v>1215</v>
      </c>
      <c r="AC999" s="1">
        <v>81</v>
      </c>
      <c r="AD999" s="1">
        <v>131</v>
      </c>
      <c r="AE999" s="6">
        <v>0.61832061068702293</v>
      </c>
      <c r="AF999" s="1">
        <v>82</v>
      </c>
      <c r="AG999" s="1">
        <v>131</v>
      </c>
      <c r="AH999" s="6">
        <v>0.62595419847328249</v>
      </c>
      <c r="AI999" s="1">
        <v>70</v>
      </c>
      <c r="AJ999" s="1">
        <v>130</v>
      </c>
      <c r="AK999" s="6">
        <v>0.53846153846153844</v>
      </c>
      <c r="AL999" s="1">
        <v>94</v>
      </c>
      <c r="AM999" s="1">
        <v>152</v>
      </c>
      <c r="AN999" s="6">
        <v>0.61842105263157898</v>
      </c>
      <c r="AO999" s="1">
        <v>81</v>
      </c>
      <c r="AP999" s="1">
        <v>152</v>
      </c>
      <c r="AQ999" s="6">
        <v>0.53289473684210531</v>
      </c>
      <c r="AR999" s="1">
        <v>74</v>
      </c>
      <c r="AS999" s="1">
        <v>152</v>
      </c>
      <c r="AT999" s="6">
        <v>0.48684210526315791</v>
      </c>
      <c r="AU999" s="1">
        <v>62</v>
      </c>
      <c r="AV999" s="1">
        <v>124</v>
      </c>
      <c r="AW999" s="6">
        <v>0.5</v>
      </c>
      <c r="AX999" s="1">
        <v>57</v>
      </c>
      <c r="AY999" s="1">
        <v>125</v>
      </c>
      <c r="AZ999" s="6">
        <v>0.45600000000000002</v>
      </c>
      <c r="BA999" s="1">
        <v>44</v>
      </c>
      <c r="BB999" s="1">
        <v>124</v>
      </c>
      <c r="BC999" s="6">
        <v>0.35483870967741937</v>
      </c>
      <c r="BD999" s="1">
        <v>237</v>
      </c>
      <c r="BE999" s="1">
        <v>407</v>
      </c>
      <c r="BF999" s="6">
        <v>0.5823095823095823</v>
      </c>
      <c r="BG999" s="1">
        <v>220</v>
      </c>
      <c r="BH999" s="1">
        <v>408</v>
      </c>
      <c r="BI999" s="6">
        <v>0.53921568627450978</v>
      </c>
      <c r="BJ999" s="1">
        <v>188</v>
      </c>
      <c r="BK999" s="1">
        <v>406</v>
      </c>
      <c r="BL999" s="6">
        <v>0.46305418719211822</v>
      </c>
    </row>
    <row r="1000" spans="1:64" x14ac:dyDescent="0.2">
      <c r="A1000" s="2" t="s">
        <v>326</v>
      </c>
      <c r="B1000" s="2" t="s">
        <v>327</v>
      </c>
      <c r="C1000" s="2" t="s">
        <v>2644</v>
      </c>
      <c r="D1000" s="2" t="s">
        <v>2645</v>
      </c>
      <c r="E1000" s="2" t="str">
        <f t="shared" si="45"/>
        <v>Sugar Creek Elementary School</v>
      </c>
      <c r="F1000" s="2">
        <f>IFERROR(VLOOKUP(C1000,'[1]2017'!$C$2:$N$1876,11,FALSE),"")</f>
        <v>108</v>
      </c>
      <c r="G1000" s="2">
        <f>IFERROR(VLOOKUP(C1000,'[1]2017'!$C$2:$N$1876,12,FALSE),"")</f>
        <v>286</v>
      </c>
      <c r="H1000" s="2">
        <f t="shared" si="46"/>
        <v>0.3776223776223776</v>
      </c>
      <c r="I1000" s="6">
        <v>0.4</v>
      </c>
      <c r="J1000" s="12">
        <f t="shared" si="47"/>
        <v>900</v>
      </c>
      <c r="K1000" s="1">
        <v>29</v>
      </c>
      <c r="L1000" s="1">
        <v>54</v>
      </c>
      <c r="M1000" s="6">
        <v>0.53703703703703709</v>
      </c>
      <c r="N1000" s="1">
        <v>32</v>
      </c>
      <c r="O1000" s="1">
        <v>54</v>
      </c>
      <c r="P1000" s="6">
        <v>0.59259259259259256</v>
      </c>
      <c r="Q1000" s="1">
        <v>25</v>
      </c>
      <c r="R1000" s="1">
        <v>54</v>
      </c>
      <c r="S1000" s="6">
        <v>0.46296296296296297</v>
      </c>
      <c r="T1000" s="1">
        <v>22</v>
      </c>
      <c r="U1000" s="1">
        <v>42</v>
      </c>
      <c r="V1000" s="6">
        <v>0.52380952380952384</v>
      </c>
      <c r="W1000" s="1">
        <v>23</v>
      </c>
      <c r="X1000" s="1">
        <v>43</v>
      </c>
      <c r="Y1000" s="6">
        <v>0.53488372093023251</v>
      </c>
      <c r="Z1000" s="1">
        <v>21</v>
      </c>
      <c r="AA1000" s="1">
        <v>42</v>
      </c>
      <c r="AB1000" s="6">
        <v>0.5</v>
      </c>
      <c r="BD1000" s="1">
        <v>80</v>
      </c>
      <c r="BE1000" s="1">
        <v>141</v>
      </c>
      <c r="BF1000" s="6">
        <v>0.56737588652482274</v>
      </c>
      <c r="BG1000" s="1">
        <v>78</v>
      </c>
      <c r="BH1000" s="1">
        <v>144</v>
      </c>
      <c r="BI1000" s="6">
        <v>0.54166666666666663</v>
      </c>
      <c r="BJ1000" s="1">
        <v>64</v>
      </c>
      <c r="BK1000" s="1">
        <v>141</v>
      </c>
      <c r="BL1000" s="6">
        <v>0.45390070921985815</v>
      </c>
    </row>
    <row r="1001" spans="1:64" x14ac:dyDescent="0.2">
      <c r="A1001" s="2" t="s">
        <v>328</v>
      </c>
      <c r="B1001" s="2" t="s">
        <v>329</v>
      </c>
      <c r="C1001" s="2" t="s">
        <v>2646</v>
      </c>
      <c r="D1001" s="2" t="s">
        <v>2647</v>
      </c>
      <c r="E1001" s="2" t="str">
        <f t="shared" si="45"/>
        <v>Ladoga Elementary School</v>
      </c>
      <c r="F1001" s="2">
        <f>IFERROR(VLOOKUP(C1001,'[1]2017'!$C$2:$N$1876,11,FALSE),"")</f>
        <v>113</v>
      </c>
      <c r="G1001" s="2">
        <f>IFERROR(VLOOKUP(C1001,'[1]2017'!$C$2:$N$1876,12,FALSE),"")</f>
        <v>219</v>
      </c>
      <c r="H1001" s="2">
        <f t="shared" si="46"/>
        <v>0.51598173515981738</v>
      </c>
      <c r="I1001" s="6">
        <v>0.55813953488372092</v>
      </c>
      <c r="J1001" s="12">
        <f t="shared" si="47"/>
        <v>575</v>
      </c>
      <c r="K1001" s="1">
        <v>19</v>
      </c>
      <c r="L1001" s="1">
        <v>24</v>
      </c>
      <c r="M1001" s="6">
        <v>0.79166666666666663</v>
      </c>
      <c r="N1001" s="1">
        <v>18</v>
      </c>
      <c r="O1001" s="1">
        <v>24</v>
      </c>
      <c r="P1001" s="6">
        <v>0.75</v>
      </c>
      <c r="Q1001" s="1">
        <v>17</v>
      </c>
      <c r="R1001" s="1">
        <v>24</v>
      </c>
      <c r="S1001" s="6">
        <v>0.70833333333333337</v>
      </c>
      <c r="T1001" s="1">
        <v>24</v>
      </c>
      <c r="U1001" s="1">
        <v>29</v>
      </c>
      <c r="V1001" s="6">
        <v>0.82758620689655171</v>
      </c>
      <c r="W1001" s="1">
        <v>28</v>
      </c>
      <c r="X1001" s="1">
        <v>29</v>
      </c>
      <c r="Y1001" s="6">
        <v>0.96551724137931039</v>
      </c>
      <c r="Z1001" s="1">
        <v>23</v>
      </c>
      <c r="AA1001" s="1">
        <v>29</v>
      </c>
      <c r="AB1001" s="6">
        <v>0.7931034482758621</v>
      </c>
      <c r="AC1001" s="1">
        <v>11</v>
      </c>
      <c r="AD1001" s="1">
        <v>19</v>
      </c>
      <c r="AE1001" s="6">
        <v>0.57894736842105265</v>
      </c>
      <c r="AF1001" s="1">
        <v>14</v>
      </c>
      <c r="AG1001" s="1">
        <v>19</v>
      </c>
      <c r="AH1001" s="6">
        <v>0.73684210526315785</v>
      </c>
      <c r="AI1001" s="1">
        <v>9</v>
      </c>
      <c r="AJ1001" s="1">
        <v>19</v>
      </c>
      <c r="AK1001" s="6">
        <v>0.47368421052631576</v>
      </c>
      <c r="BD1001" s="1">
        <v>82</v>
      </c>
      <c r="BE1001" s="1">
        <v>115</v>
      </c>
      <c r="BF1001" s="6">
        <v>0.71304347826086956</v>
      </c>
      <c r="BG1001" s="1">
        <v>88</v>
      </c>
      <c r="BH1001" s="1">
        <v>115</v>
      </c>
      <c r="BI1001" s="6">
        <v>0.76521739130434785</v>
      </c>
      <c r="BJ1001" s="1">
        <v>73</v>
      </c>
      <c r="BK1001" s="1">
        <v>115</v>
      </c>
      <c r="BL1001" s="6">
        <v>0.63478260869565217</v>
      </c>
    </row>
    <row r="1002" spans="1:64" x14ac:dyDescent="0.2">
      <c r="A1002" s="2" t="s">
        <v>328</v>
      </c>
      <c r="B1002" s="2" t="s">
        <v>329</v>
      </c>
      <c r="C1002" s="2" t="s">
        <v>2648</v>
      </c>
      <c r="D1002" s="2" t="s">
        <v>2649</v>
      </c>
      <c r="E1002" s="2" t="str">
        <f t="shared" si="45"/>
        <v>Walnut Elementary School</v>
      </c>
      <c r="F1002" s="2">
        <f>IFERROR(VLOOKUP(C1002,'[1]2017'!$C$2:$N$1876,11,FALSE),"")</f>
        <v>76</v>
      </c>
      <c r="G1002" s="2">
        <f>IFERROR(VLOOKUP(C1002,'[1]2017'!$C$2:$N$1876,12,FALSE),"")</f>
        <v>164</v>
      </c>
      <c r="H1002" s="2">
        <f t="shared" si="46"/>
        <v>0.46341463414634149</v>
      </c>
      <c r="I1002" s="6">
        <v>0.8571428571428571</v>
      </c>
      <c r="J1002" s="12">
        <f t="shared" si="47"/>
        <v>54</v>
      </c>
      <c r="K1002" s="1">
        <v>23</v>
      </c>
      <c r="L1002" s="1">
        <v>28</v>
      </c>
      <c r="M1002" s="6">
        <v>0.8214285714285714</v>
      </c>
      <c r="N1002" s="1">
        <v>23</v>
      </c>
      <c r="O1002" s="1">
        <v>28</v>
      </c>
      <c r="P1002" s="6">
        <v>0.8214285714285714</v>
      </c>
      <c r="Q1002" s="1">
        <v>21</v>
      </c>
      <c r="R1002" s="1">
        <v>28</v>
      </c>
      <c r="S1002" s="6">
        <v>0.75</v>
      </c>
      <c r="T1002" s="1">
        <v>17</v>
      </c>
      <c r="U1002" s="1">
        <v>25</v>
      </c>
      <c r="V1002" s="6">
        <v>0.68</v>
      </c>
      <c r="W1002" s="1">
        <v>23</v>
      </c>
      <c r="X1002" s="1">
        <v>25</v>
      </c>
      <c r="Y1002" s="6">
        <v>0.92</v>
      </c>
      <c r="Z1002" s="1">
        <v>17</v>
      </c>
      <c r="AA1002" s="1">
        <v>25</v>
      </c>
      <c r="AB1002" s="6">
        <v>0.68</v>
      </c>
      <c r="AC1002" s="1">
        <v>16</v>
      </c>
      <c r="AD1002" s="1">
        <v>23</v>
      </c>
      <c r="AE1002" s="6">
        <v>0.69565217391304346</v>
      </c>
      <c r="AF1002" s="1">
        <v>20</v>
      </c>
      <c r="AG1002" s="1">
        <v>23</v>
      </c>
      <c r="AH1002" s="6">
        <v>0.86956521739130432</v>
      </c>
      <c r="AI1002" s="1">
        <v>15</v>
      </c>
      <c r="AJ1002" s="1">
        <v>23</v>
      </c>
      <c r="AK1002" s="6">
        <v>0.65217391304347827</v>
      </c>
      <c r="BD1002" s="1">
        <v>69</v>
      </c>
      <c r="BE1002" s="1">
        <v>90</v>
      </c>
      <c r="BF1002" s="6">
        <v>0.76666666666666672</v>
      </c>
      <c r="BG1002" s="1">
        <v>79</v>
      </c>
      <c r="BH1002" s="1">
        <v>90</v>
      </c>
      <c r="BI1002" s="6">
        <v>0.87777777777777777</v>
      </c>
      <c r="BJ1002" s="1">
        <v>65</v>
      </c>
      <c r="BK1002" s="1">
        <v>90</v>
      </c>
      <c r="BL1002" s="6">
        <v>0.72222222222222221</v>
      </c>
    </row>
    <row r="1003" spans="1:64" hidden="1" x14ac:dyDescent="0.2">
      <c r="A1003" s="2" t="s">
        <v>328</v>
      </c>
      <c r="B1003" s="2" t="s">
        <v>329</v>
      </c>
      <c r="C1003" s="2" t="s">
        <v>2650</v>
      </c>
      <c r="D1003" s="2" t="s">
        <v>2651</v>
      </c>
      <c r="E1003" s="2" t="str">
        <f t="shared" si="45"/>
        <v>zzzz</v>
      </c>
      <c r="F1003" s="2">
        <f>IFERROR(VLOOKUP(C1003,'[1]2017'!$C$2:$N$1876,11,FALSE),"")</f>
        <v>89</v>
      </c>
      <c r="G1003" s="2">
        <f>IFERROR(VLOOKUP(C1003,'[1]2017'!$C$2:$N$1876,12,FALSE),"")</f>
        <v>245</v>
      </c>
      <c r="H1003" s="2">
        <f t="shared" si="46"/>
        <v>0.36326530612244901</v>
      </c>
      <c r="J1003" s="12">
        <f t="shared" si="47"/>
        <v>1215</v>
      </c>
      <c r="AL1003" s="1">
        <v>85</v>
      </c>
      <c r="AM1003" s="1">
        <v>111</v>
      </c>
      <c r="AN1003" s="6">
        <v>0.76576576576576572</v>
      </c>
      <c r="AO1003" s="1">
        <v>76</v>
      </c>
      <c r="AP1003" s="1">
        <v>111</v>
      </c>
      <c r="AQ1003" s="6">
        <v>0.68468468468468469</v>
      </c>
      <c r="AR1003" s="1">
        <v>67</v>
      </c>
      <c r="AS1003" s="1">
        <v>111</v>
      </c>
      <c r="AT1003" s="6">
        <v>0.60360360360360366</v>
      </c>
      <c r="AU1003" s="1">
        <v>86</v>
      </c>
      <c r="AV1003" s="1">
        <v>125</v>
      </c>
      <c r="AW1003" s="6">
        <v>0.68799999999999994</v>
      </c>
      <c r="AX1003" s="1">
        <v>87</v>
      </c>
      <c r="AY1003" s="1">
        <v>126</v>
      </c>
      <c r="AZ1003" s="6">
        <v>0.69047619047619047</v>
      </c>
      <c r="BA1003" s="1">
        <v>73</v>
      </c>
      <c r="BB1003" s="1">
        <v>125</v>
      </c>
      <c r="BC1003" s="6">
        <v>0.58399999999999996</v>
      </c>
      <c r="BD1003" s="1">
        <v>171</v>
      </c>
      <c r="BE1003" s="1">
        <v>236</v>
      </c>
      <c r="BF1003" s="6">
        <v>0.72457627118644063</v>
      </c>
      <c r="BG1003" s="1">
        <v>163</v>
      </c>
      <c r="BH1003" s="1">
        <v>237</v>
      </c>
      <c r="BI1003" s="6">
        <v>0.68776371308016881</v>
      </c>
      <c r="BJ1003" s="1">
        <v>140</v>
      </c>
      <c r="BK1003" s="1">
        <v>236</v>
      </c>
      <c r="BL1003" s="6">
        <v>0.59322033898305082</v>
      </c>
    </row>
    <row r="1004" spans="1:64" x14ac:dyDescent="0.2">
      <c r="A1004" s="2" t="s">
        <v>328</v>
      </c>
      <c r="B1004" s="2" t="s">
        <v>329</v>
      </c>
      <c r="C1004" s="2" t="s">
        <v>2652</v>
      </c>
      <c r="D1004" s="2" t="s">
        <v>2653</v>
      </c>
      <c r="E1004" s="2" t="str">
        <f t="shared" si="45"/>
        <v>New Market Elementary School</v>
      </c>
      <c r="F1004" s="2">
        <f>IFERROR(VLOOKUP(C1004,'[1]2017'!$C$2:$N$1876,11,FALSE),"")</f>
        <v>182</v>
      </c>
      <c r="G1004" s="2">
        <f>IFERROR(VLOOKUP(C1004,'[1]2017'!$C$2:$N$1876,12,FALSE),"")</f>
        <v>502</v>
      </c>
      <c r="H1004" s="2">
        <f t="shared" si="46"/>
        <v>0.36254980079681276</v>
      </c>
      <c r="I1004" s="6">
        <v>0.85365853658536583</v>
      </c>
      <c r="J1004" s="12">
        <f t="shared" si="47"/>
        <v>59</v>
      </c>
      <c r="K1004" s="1">
        <v>70</v>
      </c>
      <c r="L1004" s="1">
        <v>85</v>
      </c>
      <c r="M1004" s="6">
        <v>0.82352941176470584</v>
      </c>
      <c r="N1004" s="1">
        <v>70</v>
      </c>
      <c r="O1004" s="1">
        <v>85</v>
      </c>
      <c r="P1004" s="6">
        <v>0.82352941176470584</v>
      </c>
      <c r="Q1004" s="1">
        <v>62</v>
      </c>
      <c r="R1004" s="1">
        <v>85</v>
      </c>
      <c r="S1004" s="6">
        <v>0.72941176470588232</v>
      </c>
      <c r="T1004" s="1">
        <v>47</v>
      </c>
      <c r="U1004" s="1">
        <v>74</v>
      </c>
      <c r="V1004" s="6">
        <v>0.63513513513513509</v>
      </c>
      <c r="W1004" s="1">
        <v>50</v>
      </c>
      <c r="X1004" s="1">
        <v>74</v>
      </c>
      <c r="Y1004" s="6">
        <v>0.67567567567567566</v>
      </c>
      <c r="Z1004" s="1">
        <v>40</v>
      </c>
      <c r="AA1004" s="1">
        <v>74</v>
      </c>
      <c r="AB1004" s="6">
        <v>0.54054054054054057</v>
      </c>
      <c r="AC1004" s="1">
        <v>65</v>
      </c>
      <c r="AD1004" s="1">
        <v>85</v>
      </c>
      <c r="AE1004" s="6">
        <v>0.76470588235294112</v>
      </c>
      <c r="AF1004" s="1">
        <v>65</v>
      </c>
      <c r="AG1004" s="1">
        <v>85</v>
      </c>
      <c r="AH1004" s="6">
        <v>0.76470588235294112</v>
      </c>
      <c r="AI1004" s="1">
        <v>60</v>
      </c>
      <c r="AJ1004" s="1">
        <v>85</v>
      </c>
      <c r="AK1004" s="6">
        <v>0.70588235294117652</v>
      </c>
      <c r="BD1004" s="1">
        <v>227</v>
      </c>
      <c r="BE1004" s="1">
        <v>293</v>
      </c>
      <c r="BF1004" s="6">
        <v>0.77474402730375425</v>
      </c>
      <c r="BG1004" s="1">
        <v>223</v>
      </c>
      <c r="BH1004" s="1">
        <v>286</v>
      </c>
      <c r="BI1004" s="6">
        <v>0.77972027972027969</v>
      </c>
      <c r="BJ1004" s="1">
        <v>197</v>
      </c>
      <c r="BK1004" s="1">
        <v>285</v>
      </c>
      <c r="BL1004" s="6">
        <v>0.69122807017543864</v>
      </c>
    </row>
    <row r="1005" spans="1:64" hidden="1" x14ac:dyDescent="0.2">
      <c r="A1005" s="2" t="s">
        <v>330</v>
      </c>
      <c r="B1005" s="2" t="s">
        <v>641</v>
      </c>
      <c r="C1005" s="2" t="s">
        <v>2654</v>
      </c>
      <c r="D1005" s="2" t="s">
        <v>2655</v>
      </c>
      <c r="E1005" s="2" t="str">
        <f t="shared" si="45"/>
        <v>zzzz</v>
      </c>
      <c r="F1005" s="2">
        <f>IFERROR(VLOOKUP(C1005,'[1]2017'!$C$2:$N$1876,11,FALSE),"")</f>
        <v>349</v>
      </c>
      <c r="G1005" s="2">
        <f>IFERROR(VLOOKUP(C1005,'[1]2017'!$C$2:$N$1876,12,FALSE),"")</f>
        <v>542</v>
      </c>
      <c r="H1005" s="2">
        <f t="shared" si="46"/>
        <v>0.64391143911439119</v>
      </c>
      <c r="J1005" s="12">
        <f t="shared" si="47"/>
        <v>1215</v>
      </c>
      <c r="AC1005" s="1">
        <v>101</v>
      </c>
      <c r="AD1005" s="1">
        <v>171</v>
      </c>
      <c r="AE1005" s="6">
        <v>0.59064327485380119</v>
      </c>
      <c r="AF1005" s="1">
        <v>88</v>
      </c>
      <c r="AG1005" s="1">
        <v>171</v>
      </c>
      <c r="AH1005" s="6">
        <v>0.51461988304093564</v>
      </c>
      <c r="AI1005" s="1">
        <v>68</v>
      </c>
      <c r="AJ1005" s="1">
        <v>169</v>
      </c>
      <c r="AK1005" s="6">
        <v>0.40236686390532544</v>
      </c>
      <c r="AL1005" s="1">
        <v>116</v>
      </c>
      <c r="AM1005" s="1">
        <v>178</v>
      </c>
      <c r="AN1005" s="6">
        <v>0.651685393258427</v>
      </c>
      <c r="AO1005" s="1">
        <v>76</v>
      </c>
      <c r="AP1005" s="1">
        <v>178</v>
      </c>
      <c r="AQ1005" s="6">
        <v>0.42696629213483145</v>
      </c>
      <c r="AR1005" s="1">
        <v>68</v>
      </c>
      <c r="AS1005" s="1">
        <v>177</v>
      </c>
      <c r="AT1005" s="6">
        <v>0.38418079096045199</v>
      </c>
      <c r="AU1005" s="1">
        <v>101</v>
      </c>
      <c r="AV1005" s="1">
        <v>167</v>
      </c>
      <c r="AW1005" s="6">
        <v>0.60479041916167664</v>
      </c>
      <c r="AX1005" s="1">
        <v>97</v>
      </c>
      <c r="AY1005" s="1">
        <v>168</v>
      </c>
      <c r="AZ1005" s="6">
        <v>0.57738095238095233</v>
      </c>
      <c r="BA1005" s="1">
        <v>81</v>
      </c>
      <c r="BB1005" s="1">
        <v>167</v>
      </c>
      <c r="BC1005" s="6">
        <v>0.48502994011976047</v>
      </c>
      <c r="BD1005" s="1">
        <v>318</v>
      </c>
      <c r="BE1005" s="1">
        <v>516</v>
      </c>
      <c r="BF1005" s="6">
        <v>0.61627906976744184</v>
      </c>
      <c r="BG1005" s="1">
        <v>261</v>
      </c>
      <c r="BH1005" s="1">
        <v>517</v>
      </c>
      <c r="BI1005" s="6">
        <v>0.50483558994197297</v>
      </c>
      <c r="BJ1005" s="1">
        <v>217</v>
      </c>
      <c r="BK1005" s="1">
        <v>513</v>
      </c>
      <c r="BL1005" s="6">
        <v>0.42300194931773877</v>
      </c>
    </row>
    <row r="1006" spans="1:64" x14ac:dyDescent="0.2">
      <c r="A1006" s="2" t="s">
        <v>330</v>
      </c>
      <c r="B1006" s="2" t="s">
        <v>641</v>
      </c>
      <c r="C1006" s="2" t="s">
        <v>2656</v>
      </c>
      <c r="D1006" s="2" t="s">
        <v>2657</v>
      </c>
      <c r="E1006" s="2" t="str">
        <f t="shared" si="45"/>
        <v>Mollie B Hoover Elementary School</v>
      </c>
      <c r="F1006" s="2">
        <f>IFERROR(VLOOKUP(C1006,'[1]2017'!$C$2:$N$1876,11,FALSE),"")</f>
        <v>229</v>
      </c>
      <c r="G1006" s="2">
        <f>IFERROR(VLOOKUP(C1006,'[1]2017'!$C$2:$N$1876,12,FALSE),"")</f>
        <v>364</v>
      </c>
      <c r="H1006" s="2">
        <f t="shared" si="46"/>
        <v>0.62912087912087911</v>
      </c>
      <c r="J1006" s="12">
        <f t="shared" si="47"/>
        <v>1215</v>
      </c>
      <c r="K1006" s="1">
        <v>118</v>
      </c>
      <c r="L1006" s="1">
        <v>184</v>
      </c>
      <c r="M1006" s="6">
        <v>0.64130434782608692</v>
      </c>
      <c r="N1006" s="1">
        <v>118</v>
      </c>
      <c r="O1006" s="1">
        <v>189</v>
      </c>
      <c r="P1006" s="6">
        <v>0.6243386243386243</v>
      </c>
      <c r="Q1006" s="1">
        <v>96</v>
      </c>
      <c r="R1006" s="1">
        <v>184</v>
      </c>
      <c r="S1006" s="6">
        <v>0.52173913043478259</v>
      </c>
      <c r="T1006" s="1">
        <v>95</v>
      </c>
      <c r="U1006" s="1">
        <v>158</v>
      </c>
      <c r="V1006" s="6">
        <v>0.60126582278481011</v>
      </c>
      <c r="W1006" s="1">
        <v>101</v>
      </c>
      <c r="X1006" s="1">
        <v>159</v>
      </c>
      <c r="Y1006" s="6">
        <v>0.63522012578616349</v>
      </c>
      <c r="Z1006" s="1">
        <v>81</v>
      </c>
      <c r="AA1006" s="1">
        <v>158</v>
      </c>
      <c r="AB1006" s="6">
        <v>0.51265822784810122</v>
      </c>
      <c r="BD1006" s="1">
        <v>213</v>
      </c>
      <c r="BE1006" s="1">
        <v>342</v>
      </c>
      <c r="BF1006" s="6">
        <v>0.6228070175438597</v>
      </c>
      <c r="BG1006" s="1">
        <v>219</v>
      </c>
      <c r="BH1006" s="1">
        <v>348</v>
      </c>
      <c r="BI1006" s="6">
        <v>0.62931034482758619</v>
      </c>
      <c r="BJ1006" s="1">
        <v>177</v>
      </c>
      <c r="BK1006" s="1">
        <v>342</v>
      </c>
      <c r="BL1006" s="6">
        <v>0.51754385964912286</v>
      </c>
    </row>
    <row r="1007" spans="1:64" x14ac:dyDescent="0.2">
      <c r="A1007" s="2" t="s">
        <v>330</v>
      </c>
      <c r="B1007" s="2" t="s">
        <v>641</v>
      </c>
      <c r="C1007" s="2" t="s">
        <v>2658</v>
      </c>
      <c r="D1007" s="2" t="s">
        <v>2659</v>
      </c>
      <c r="E1007" s="2" t="str">
        <f t="shared" si="45"/>
        <v>Meredith Nicholson Elementary Sch</v>
      </c>
      <c r="F1007" s="2">
        <f>IFERROR(VLOOKUP(C1007,'[1]2017'!$C$2:$N$1876,11,FALSE),"")</f>
        <v>260</v>
      </c>
      <c r="G1007" s="2">
        <f>IFERROR(VLOOKUP(C1007,'[1]2017'!$C$2:$N$1876,12,FALSE),"")</f>
        <v>394</v>
      </c>
      <c r="H1007" s="2">
        <f t="shared" si="46"/>
        <v>0.65989847715736039</v>
      </c>
      <c r="I1007" s="6">
        <v>0.43333333333333335</v>
      </c>
      <c r="J1007" s="12">
        <f t="shared" si="47"/>
        <v>842</v>
      </c>
      <c r="BD1007" s="1">
        <v>106</v>
      </c>
      <c r="BE1007" s="1">
        <v>180</v>
      </c>
      <c r="BF1007" s="6">
        <v>0.58888888888888891</v>
      </c>
      <c r="BG1007" s="1">
        <v>90</v>
      </c>
      <c r="BH1007" s="1">
        <v>186</v>
      </c>
      <c r="BI1007" s="6">
        <v>0.4838709677419355</v>
      </c>
      <c r="BJ1007" s="1">
        <v>78</v>
      </c>
      <c r="BK1007" s="1">
        <v>180</v>
      </c>
      <c r="BL1007" s="6">
        <v>0.43333333333333335</v>
      </c>
    </row>
    <row r="1008" spans="1:64" hidden="1" x14ac:dyDescent="0.2">
      <c r="A1008" s="2" t="s">
        <v>331</v>
      </c>
      <c r="B1008" s="2" t="s">
        <v>332</v>
      </c>
      <c r="C1008" s="2" t="s">
        <v>2660</v>
      </c>
      <c r="D1008" s="2" t="s">
        <v>2661</v>
      </c>
      <c r="E1008" s="2" t="str">
        <f t="shared" si="45"/>
        <v>zzzz</v>
      </c>
      <c r="F1008" s="2">
        <f>IFERROR(VLOOKUP(C1008,'[1]2017'!$C$2:$N$1876,11,FALSE),"")</f>
        <v>136</v>
      </c>
      <c r="G1008" s="2">
        <f>IFERROR(VLOOKUP(C1008,'[1]2017'!$C$2:$N$1876,12,FALSE),"")</f>
        <v>355</v>
      </c>
      <c r="H1008" s="2">
        <f t="shared" si="46"/>
        <v>0.38309859154929576</v>
      </c>
      <c r="J1008" s="12">
        <f t="shared" si="47"/>
        <v>1215</v>
      </c>
      <c r="AC1008" s="1">
        <v>72</v>
      </c>
      <c r="AD1008" s="1">
        <v>113</v>
      </c>
      <c r="AE1008" s="6">
        <v>0.63716814159292035</v>
      </c>
      <c r="AF1008" s="1">
        <v>80</v>
      </c>
      <c r="AG1008" s="1">
        <v>112</v>
      </c>
      <c r="AH1008" s="6">
        <v>0.7142857142857143</v>
      </c>
      <c r="AI1008" s="1">
        <v>62</v>
      </c>
      <c r="AJ1008" s="1">
        <v>112</v>
      </c>
      <c r="AK1008" s="6">
        <v>0.5535714285714286</v>
      </c>
      <c r="AL1008" s="1">
        <v>74</v>
      </c>
      <c r="AM1008" s="1">
        <v>129</v>
      </c>
      <c r="AN1008" s="6">
        <v>0.5736434108527132</v>
      </c>
      <c r="AO1008" s="1">
        <v>46</v>
      </c>
      <c r="AP1008" s="1">
        <v>129</v>
      </c>
      <c r="AQ1008" s="6">
        <v>0.35658914728682173</v>
      </c>
      <c r="AR1008" s="1">
        <v>42</v>
      </c>
      <c r="AS1008" s="1">
        <v>129</v>
      </c>
      <c r="AT1008" s="6">
        <v>0.32558139534883723</v>
      </c>
      <c r="AU1008" s="1">
        <v>61</v>
      </c>
      <c r="AV1008" s="1">
        <v>109</v>
      </c>
      <c r="AW1008" s="6">
        <v>0.55963302752293576</v>
      </c>
      <c r="AX1008" s="1">
        <v>55</v>
      </c>
      <c r="AY1008" s="1">
        <v>110</v>
      </c>
      <c r="AZ1008" s="6">
        <v>0.5</v>
      </c>
      <c r="BA1008" s="1">
        <v>48</v>
      </c>
      <c r="BB1008" s="1">
        <v>109</v>
      </c>
      <c r="BC1008" s="6">
        <v>0.44036697247706424</v>
      </c>
      <c r="BD1008" s="1">
        <v>207</v>
      </c>
      <c r="BE1008" s="1">
        <v>351</v>
      </c>
      <c r="BF1008" s="6">
        <v>0.58974358974358976</v>
      </c>
      <c r="BG1008" s="1">
        <v>181</v>
      </c>
      <c r="BH1008" s="1">
        <v>351</v>
      </c>
      <c r="BI1008" s="6">
        <v>0.51566951566951569</v>
      </c>
      <c r="BJ1008" s="1">
        <v>152</v>
      </c>
      <c r="BK1008" s="1">
        <v>350</v>
      </c>
      <c r="BL1008" s="6">
        <v>0.43428571428571427</v>
      </c>
    </row>
    <row r="1009" spans="1:64" x14ac:dyDescent="0.2">
      <c r="A1009" s="2" t="s">
        <v>331</v>
      </c>
      <c r="B1009" s="2" t="s">
        <v>332</v>
      </c>
      <c r="C1009" s="2" t="s">
        <v>2662</v>
      </c>
      <c r="D1009" s="2" t="s">
        <v>2663</v>
      </c>
      <c r="E1009" s="2" t="str">
        <f t="shared" si="45"/>
        <v>Monrovia Elementary School</v>
      </c>
      <c r="F1009" s="2">
        <f>IFERROR(VLOOKUP(C1009,'[1]2017'!$C$2:$N$1876,11,FALSE),"")</f>
        <v>296</v>
      </c>
      <c r="G1009" s="2">
        <f>IFERROR(VLOOKUP(C1009,'[1]2017'!$C$2:$N$1876,12,FALSE),"")</f>
        <v>661</v>
      </c>
      <c r="H1009" s="2">
        <f t="shared" si="46"/>
        <v>0.44780635400907715</v>
      </c>
      <c r="I1009" s="6">
        <v>0.41129032258064518</v>
      </c>
      <c r="J1009" s="12">
        <f t="shared" si="47"/>
        <v>882</v>
      </c>
      <c r="K1009" s="1">
        <v>75</v>
      </c>
      <c r="L1009" s="1">
        <v>112</v>
      </c>
      <c r="M1009" s="6">
        <v>0.6696428571428571</v>
      </c>
      <c r="N1009" s="1">
        <v>68</v>
      </c>
      <c r="O1009" s="1">
        <v>114</v>
      </c>
      <c r="P1009" s="6">
        <v>0.59649122807017541</v>
      </c>
      <c r="Q1009" s="1">
        <v>59</v>
      </c>
      <c r="R1009" s="1">
        <v>111</v>
      </c>
      <c r="S1009" s="6">
        <v>0.53153153153153154</v>
      </c>
      <c r="T1009" s="1">
        <v>52</v>
      </c>
      <c r="U1009" s="1">
        <v>88</v>
      </c>
      <c r="V1009" s="6">
        <v>0.59090909090909094</v>
      </c>
      <c r="W1009" s="1">
        <v>62</v>
      </c>
      <c r="X1009" s="1">
        <v>93</v>
      </c>
      <c r="Y1009" s="6">
        <v>0.66666666666666663</v>
      </c>
      <c r="Z1009" s="1">
        <v>47</v>
      </c>
      <c r="AA1009" s="1">
        <v>87</v>
      </c>
      <c r="AB1009" s="6">
        <v>0.54022988505747127</v>
      </c>
      <c r="BD1009" s="1">
        <v>209</v>
      </c>
      <c r="BE1009" s="1">
        <v>327</v>
      </c>
      <c r="BF1009" s="6">
        <v>0.63914373088685017</v>
      </c>
      <c r="BG1009" s="1">
        <v>194</v>
      </c>
      <c r="BH1009" s="1">
        <v>334</v>
      </c>
      <c r="BI1009" s="6">
        <v>0.58083832335329344</v>
      </c>
      <c r="BJ1009" s="1">
        <v>157</v>
      </c>
      <c r="BK1009" s="1">
        <v>322</v>
      </c>
      <c r="BL1009" s="6">
        <v>0.48757763975155277</v>
      </c>
    </row>
    <row r="1010" spans="1:64" hidden="1" x14ac:dyDescent="0.2">
      <c r="A1010" s="2" t="s">
        <v>333</v>
      </c>
      <c r="B1010" s="2" t="s">
        <v>334</v>
      </c>
      <c r="C1010" s="2" t="s">
        <v>360</v>
      </c>
      <c r="D1010" s="2" t="s">
        <v>2664</v>
      </c>
      <c r="E1010" s="2" t="str">
        <f t="shared" si="45"/>
        <v>zzzz</v>
      </c>
      <c r="F1010" s="2">
        <f>IFERROR(VLOOKUP(C1010,'[1]2017'!$C$2:$N$1876,11,FALSE),"")</f>
        <v>90</v>
      </c>
      <c r="G1010" s="2">
        <f>IFERROR(VLOOKUP(C1010,'[1]2017'!$C$2:$N$1876,12,FALSE),"")</f>
        <v>220</v>
      </c>
      <c r="H1010" s="2">
        <f t="shared" si="46"/>
        <v>0.40909090909090912</v>
      </c>
      <c r="J1010" s="12">
        <f t="shared" si="47"/>
        <v>1215</v>
      </c>
      <c r="AC1010" s="1">
        <v>21</v>
      </c>
      <c r="AD1010" s="1">
        <v>34</v>
      </c>
      <c r="AE1010" s="6">
        <v>0.61764705882352944</v>
      </c>
      <c r="AF1010" s="1">
        <v>19</v>
      </c>
      <c r="AG1010" s="1">
        <v>34</v>
      </c>
      <c r="AH1010" s="6">
        <v>0.55882352941176472</v>
      </c>
      <c r="AI1010" s="1">
        <v>16</v>
      </c>
      <c r="AJ1010" s="1">
        <v>34</v>
      </c>
      <c r="AK1010" s="6">
        <v>0.47058823529411764</v>
      </c>
      <c r="AL1010" s="1">
        <v>16</v>
      </c>
      <c r="AM1010" s="1">
        <v>27</v>
      </c>
      <c r="AN1010" s="6">
        <v>0.59259259259259256</v>
      </c>
      <c r="AO1010" s="1">
        <v>12</v>
      </c>
      <c r="AP1010" s="1">
        <v>28</v>
      </c>
      <c r="AQ1010" s="6">
        <v>0.42857142857142855</v>
      </c>
      <c r="AR1010" s="1">
        <v>12</v>
      </c>
      <c r="AS1010" s="1">
        <v>27</v>
      </c>
      <c r="AT1010" s="6">
        <v>0.44444444444444442</v>
      </c>
      <c r="AU1010" s="1">
        <v>24</v>
      </c>
      <c r="AV1010" s="1">
        <v>40</v>
      </c>
      <c r="AW1010" s="6">
        <v>0.6</v>
      </c>
      <c r="AX1010" s="1">
        <v>24</v>
      </c>
      <c r="AY1010" s="1">
        <v>40</v>
      </c>
      <c r="AZ1010" s="6">
        <v>0.6</v>
      </c>
      <c r="BA1010" s="1">
        <v>19</v>
      </c>
      <c r="BB1010" s="1">
        <v>40</v>
      </c>
      <c r="BC1010" s="6">
        <v>0.47499999999999998</v>
      </c>
      <c r="BD1010" s="1">
        <v>61</v>
      </c>
      <c r="BE1010" s="1">
        <v>101</v>
      </c>
      <c r="BF1010" s="6">
        <v>0.60396039603960394</v>
      </c>
      <c r="BG1010" s="1">
        <v>55</v>
      </c>
      <c r="BH1010" s="1">
        <v>102</v>
      </c>
      <c r="BI1010" s="6">
        <v>0.53921568627450978</v>
      </c>
      <c r="BJ1010" s="1">
        <v>47</v>
      </c>
      <c r="BK1010" s="1">
        <v>101</v>
      </c>
      <c r="BL1010" s="6">
        <v>0.46534653465346537</v>
      </c>
    </row>
    <row r="1011" spans="1:64" x14ac:dyDescent="0.2">
      <c r="A1011" s="2" t="s">
        <v>333</v>
      </c>
      <c r="B1011" s="2" t="s">
        <v>334</v>
      </c>
      <c r="C1011" s="2" t="s">
        <v>2665</v>
      </c>
      <c r="D1011" s="2" t="s">
        <v>2666</v>
      </c>
      <c r="E1011" s="2" t="str">
        <f t="shared" si="45"/>
        <v>Eminence Elementary School</v>
      </c>
      <c r="F1011" s="2">
        <f>IFERROR(VLOOKUP(C1011,'[1]2017'!$C$2:$N$1876,11,FALSE),"")</f>
        <v>74</v>
      </c>
      <c r="G1011" s="2">
        <f>IFERROR(VLOOKUP(C1011,'[1]2017'!$C$2:$N$1876,12,FALSE),"")</f>
        <v>156</v>
      </c>
      <c r="H1011" s="2">
        <f t="shared" si="46"/>
        <v>0.47435897435897434</v>
      </c>
      <c r="I1011" s="6">
        <v>0.28000000000000003</v>
      </c>
      <c r="J1011" s="12">
        <f t="shared" si="47"/>
        <v>1067</v>
      </c>
      <c r="K1011" s="1">
        <v>15</v>
      </c>
      <c r="L1011" s="1">
        <v>24</v>
      </c>
      <c r="M1011" s="6">
        <v>0.625</v>
      </c>
      <c r="N1011" s="1">
        <v>15</v>
      </c>
      <c r="O1011" s="1">
        <v>24</v>
      </c>
      <c r="P1011" s="6">
        <v>0.625</v>
      </c>
      <c r="Q1011" s="1">
        <v>12</v>
      </c>
      <c r="R1011" s="1">
        <v>24</v>
      </c>
      <c r="S1011" s="6">
        <v>0.5</v>
      </c>
      <c r="T1011" s="1">
        <v>16</v>
      </c>
      <c r="U1011" s="1">
        <v>24</v>
      </c>
      <c r="V1011" s="6">
        <v>0.66666666666666663</v>
      </c>
      <c r="W1011" s="1">
        <v>17</v>
      </c>
      <c r="X1011" s="1">
        <v>24</v>
      </c>
      <c r="Y1011" s="6">
        <v>0.70833333333333337</v>
      </c>
      <c r="Z1011" s="1">
        <v>15</v>
      </c>
      <c r="AA1011" s="1">
        <v>24</v>
      </c>
      <c r="AB1011" s="6">
        <v>0.625</v>
      </c>
      <c r="BD1011" s="1">
        <v>42</v>
      </c>
      <c r="BE1011" s="1">
        <v>73</v>
      </c>
      <c r="BF1011" s="6">
        <v>0.57534246575342463</v>
      </c>
      <c r="BG1011" s="1">
        <v>40</v>
      </c>
      <c r="BH1011" s="1">
        <v>73</v>
      </c>
      <c r="BI1011" s="6">
        <v>0.54794520547945202</v>
      </c>
      <c r="BJ1011" s="1">
        <v>34</v>
      </c>
      <c r="BK1011" s="1">
        <v>73</v>
      </c>
      <c r="BL1011" s="6">
        <v>0.46575342465753422</v>
      </c>
    </row>
    <row r="1012" spans="1:64" x14ac:dyDescent="0.2">
      <c r="A1012" s="2" t="s">
        <v>335</v>
      </c>
      <c r="B1012" s="2" t="s">
        <v>336</v>
      </c>
      <c r="C1012" s="2" t="s">
        <v>2667</v>
      </c>
      <c r="D1012" s="2" t="s">
        <v>2668</v>
      </c>
      <c r="E1012" s="2" t="str">
        <f t="shared" si="45"/>
        <v>Green Township Elementary School</v>
      </c>
      <c r="F1012" s="2">
        <f>IFERROR(VLOOKUP(C1012,'[1]2017'!$C$2:$N$1876,11,FALSE),"")</f>
        <v>55</v>
      </c>
      <c r="G1012" s="2">
        <f>IFERROR(VLOOKUP(C1012,'[1]2017'!$C$2:$N$1876,12,FALSE),"")</f>
        <v>225</v>
      </c>
      <c r="H1012" s="2">
        <f t="shared" si="46"/>
        <v>0.24444444444444444</v>
      </c>
      <c r="I1012" s="6">
        <v>0.68292682926829273</v>
      </c>
      <c r="J1012" s="12">
        <f t="shared" si="47"/>
        <v>297</v>
      </c>
      <c r="K1012" s="1">
        <v>20</v>
      </c>
      <c r="L1012" s="1">
        <v>36</v>
      </c>
      <c r="M1012" s="6">
        <v>0.55555555555555558</v>
      </c>
      <c r="N1012" s="1">
        <v>25</v>
      </c>
      <c r="O1012" s="1">
        <v>36</v>
      </c>
      <c r="P1012" s="6">
        <v>0.69444444444444442</v>
      </c>
      <c r="Q1012" s="1">
        <v>18</v>
      </c>
      <c r="R1012" s="1">
        <v>36</v>
      </c>
      <c r="S1012" s="6">
        <v>0.5</v>
      </c>
      <c r="T1012" s="1">
        <v>27</v>
      </c>
      <c r="U1012" s="1">
        <v>36</v>
      </c>
      <c r="V1012" s="6">
        <v>0.75</v>
      </c>
      <c r="W1012" s="1">
        <v>25</v>
      </c>
      <c r="X1012" s="1">
        <v>36</v>
      </c>
      <c r="Y1012" s="6">
        <v>0.69444444444444442</v>
      </c>
      <c r="Z1012" s="1">
        <v>22</v>
      </c>
      <c r="AA1012" s="1">
        <v>36</v>
      </c>
      <c r="AB1012" s="6">
        <v>0.61111111111111116</v>
      </c>
      <c r="BD1012" s="1">
        <v>80</v>
      </c>
      <c r="BE1012" s="1">
        <v>113</v>
      </c>
      <c r="BF1012" s="6">
        <v>0.70796460176991149</v>
      </c>
      <c r="BG1012" s="1">
        <v>81</v>
      </c>
      <c r="BH1012" s="1">
        <v>113</v>
      </c>
      <c r="BI1012" s="6">
        <v>0.7168141592920354</v>
      </c>
      <c r="BJ1012" s="1">
        <v>68</v>
      </c>
      <c r="BK1012" s="1">
        <v>113</v>
      </c>
      <c r="BL1012" s="6">
        <v>0.60176991150442483</v>
      </c>
    </row>
    <row r="1013" spans="1:64" hidden="1" x14ac:dyDescent="0.2">
      <c r="A1013" s="2" t="s">
        <v>335</v>
      </c>
      <c r="B1013" s="2" t="s">
        <v>336</v>
      </c>
      <c r="C1013" s="2" t="s">
        <v>2669</v>
      </c>
      <c r="D1013" s="2" t="s">
        <v>2670</v>
      </c>
      <c r="E1013" s="2" t="str">
        <f t="shared" si="45"/>
        <v>zzzz</v>
      </c>
      <c r="F1013" s="2">
        <f>IFERROR(VLOOKUP(C1013,'[1]2017'!$C$2:$N$1876,11,FALSE),"")</f>
        <v>340</v>
      </c>
      <c r="G1013" s="2">
        <f>IFERROR(VLOOKUP(C1013,'[1]2017'!$C$2:$N$1876,12,FALSE),"")</f>
        <v>741</v>
      </c>
      <c r="H1013" s="2">
        <f t="shared" si="46"/>
        <v>0.45883940620782726</v>
      </c>
      <c r="J1013" s="12">
        <f t="shared" si="47"/>
        <v>1215</v>
      </c>
      <c r="AL1013" s="1">
        <v>238</v>
      </c>
      <c r="AM1013" s="1">
        <v>377</v>
      </c>
      <c r="AN1013" s="6">
        <v>0.6312997347480106</v>
      </c>
      <c r="AO1013" s="1">
        <v>195</v>
      </c>
      <c r="AP1013" s="1">
        <v>380</v>
      </c>
      <c r="AQ1013" s="6">
        <v>0.51315789473684215</v>
      </c>
      <c r="AR1013" s="1">
        <v>175</v>
      </c>
      <c r="AS1013" s="1">
        <v>377</v>
      </c>
      <c r="AT1013" s="6">
        <v>0.46419098143236076</v>
      </c>
      <c r="AU1013" s="1">
        <v>204</v>
      </c>
      <c r="AV1013" s="1">
        <v>345</v>
      </c>
      <c r="AW1013" s="6">
        <v>0.59130434782608698</v>
      </c>
      <c r="AX1013" s="1">
        <v>214</v>
      </c>
      <c r="AY1013" s="1">
        <v>351</v>
      </c>
      <c r="AZ1013" s="6">
        <v>0.6096866096866097</v>
      </c>
      <c r="BA1013" s="1">
        <v>169</v>
      </c>
      <c r="BB1013" s="1">
        <v>345</v>
      </c>
      <c r="BC1013" s="6">
        <v>0.48985507246376814</v>
      </c>
      <c r="BD1013" s="1">
        <v>442</v>
      </c>
      <c r="BE1013" s="1">
        <v>722</v>
      </c>
      <c r="BF1013" s="6">
        <v>0.61218836565096957</v>
      </c>
      <c r="BG1013" s="1">
        <v>409</v>
      </c>
      <c r="BH1013" s="1">
        <v>731</v>
      </c>
      <c r="BI1013" s="6">
        <v>0.55950752393980852</v>
      </c>
      <c r="BJ1013" s="1">
        <v>344</v>
      </c>
      <c r="BK1013" s="1">
        <v>722</v>
      </c>
      <c r="BL1013" s="6">
        <v>0.47645429362880887</v>
      </c>
    </row>
    <row r="1014" spans="1:64" hidden="1" x14ac:dyDescent="0.2">
      <c r="A1014" s="2" t="s">
        <v>335</v>
      </c>
      <c r="B1014" s="2" t="s">
        <v>336</v>
      </c>
      <c r="C1014" s="2" t="s">
        <v>2671</v>
      </c>
      <c r="D1014" s="2" t="s">
        <v>2672</v>
      </c>
      <c r="E1014" s="2" t="str">
        <f t="shared" si="45"/>
        <v>zzzz</v>
      </c>
      <c r="F1014" s="2">
        <f>IFERROR(VLOOKUP(C1014,'[1]2017'!$C$2:$N$1876,11,FALSE),"")</f>
        <v>178</v>
      </c>
      <c r="G1014" s="2">
        <f>IFERROR(VLOOKUP(C1014,'[1]2017'!$C$2:$N$1876,12,FALSE),"")</f>
        <v>345</v>
      </c>
      <c r="H1014" s="2">
        <f t="shared" si="46"/>
        <v>0.51594202898550723</v>
      </c>
      <c r="J1014" s="12">
        <f t="shared" si="47"/>
        <v>1215</v>
      </c>
      <c r="AC1014" s="1">
        <v>230</v>
      </c>
      <c r="AD1014" s="1">
        <v>346</v>
      </c>
      <c r="AE1014" s="6">
        <v>0.66473988439306353</v>
      </c>
      <c r="AF1014" s="1">
        <v>211</v>
      </c>
      <c r="AG1014" s="1">
        <v>348</v>
      </c>
      <c r="AH1014" s="6">
        <v>0.60632183908045978</v>
      </c>
      <c r="AI1014" s="1">
        <v>188</v>
      </c>
      <c r="AJ1014" s="1">
        <v>346</v>
      </c>
      <c r="AK1014" s="6">
        <v>0.54335260115606931</v>
      </c>
      <c r="BD1014" s="1">
        <v>230</v>
      </c>
      <c r="BE1014" s="1">
        <v>346</v>
      </c>
      <c r="BF1014" s="6">
        <v>0.66473988439306353</v>
      </c>
      <c r="BG1014" s="1">
        <v>211</v>
      </c>
      <c r="BH1014" s="1">
        <v>348</v>
      </c>
      <c r="BI1014" s="6">
        <v>0.60632183908045978</v>
      </c>
      <c r="BJ1014" s="1">
        <v>188</v>
      </c>
      <c r="BK1014" s="1">
        <v>346</v>
      </c>
      <c r="BL1014" s="6">
        <v>0.54335260115606931</v>
      </c>
    </row>
    <row r="1015" spans="1:64" x14ac:dyDescent="0.2">
      <c r="A1015" s="2" t="s">
        <v>335</v>
      </c>
      <c r="B1015" s="2" t="s">
        <v>336</v>
      </c>
      <c r="C1015" s="2" t="s">
        <v>2673</v>
      </c>
      <c r="D1015" s="2" t="s">
        <v>2674</v>
      </c>
      <c r="E1015" s="2" t="str">
        <f t="shared" si="45"/>
        <v>Brooklyn Elementary School</v>
      </c>
      <c r="F1015" s="2">
        <f>IFERROR(VLOOKUP(C1015,'[1]2017'!$C$2:$N$1876,11,FALSE),"")</f>
        <v>112</v>
      </c>
      <c r="G1015" s="2">
        <f>IFERROR(VLOOKUP(C1015,'[1]2017'!$C$2:$N$1876,12,FALSE),"")</f>
        <v>206</v>
      </c>
      <c r="H1015" s="2">
        <f t="shared" si="46"/>
        <v>0.5436893203883495</v>
      </c>
      <c r="I1015" s="6">
        <v>0.41176470588235292</v>
      </c>
      <c r="J1015" s="12">
        <f t="shared" si="47"/>
        <v>879</v>
      </c>
      <c r="K1015" s="1">
        <v>20</v>
      </c>
      <c r="L1015" s="1">
        <v>29</v>
      </c>
      <c r="M1015" s="6">
        <v>0.68965517241379315</v>
      </c>
      <c r="N1015" s="1">
        <v>18</v>
      </c>
      <c r="O1015" s="1">
        <v>29</v>
      </c>
      <c r="P1015" s="6">
        <v>0.62068965517241381</v>
      </c>
      <c r="Q1015" s="1">
        <v>17</v>
      </c>
      <c r="R1015" s="1">
        <v>29</v>
      </c>
      <c r="S1015" s="6">
        <v>0.58620689655172409</v>
      </c>
      <c r="T1015" s="1">
        <v>30</v>
      </c>
      <c r="U1015" s="1">
        <v>43</v>
      </c>
      <c r="V1015" s="6">
        <v>0.69767441860465118</v>
      </c>
      <c r="W1015" s="1">
        <v>33</v>
      </c>
      <c r="X1015" s="1">
        <v>43</v>
      </c>
      <c r="Y1015" s="6">
        <v>0.76744186046511631</v>
      </c>
      <c r="Z1015" s="1">
        <v>27</v>
      </c>
      <c r="AA1015" s="1">
        <v>43</v>
      </c>
      <c r="AB1015" s="6">
        <v>0.62790697674418605</v>
      </c>
      <c r="BD1015" s="1">
        <v>69</v>
      </c>
      <c r="BE1015" s="1">
        <v>106</v>
      </c>
      <c r="BF1015" s="6">
        <v>0.65094339622641506</v>
      </c>
      <c r="BG1015" s="1">
        <v>71</v>
      </c>
      <c r="BH1015" s="1">
        <v>106</v>
      </c>
      <c r="BI1015" s="6">
        <v>0.66981132075471694</v>
      </c>
      <c r="BJ1015" s="1">
        <v>58</v>
      </c>
      <c r="BK1015" s="1">
        <v>106</v>
      </c>
      <c r="BL1015" s="6">
        <v>0.54716981132075471</v>
      </c>
    </row>
    <row r="1016" spans="1:64" x14ac:dyDescent="0.2">
      <c r="A1016" s="2" t="s">
        <v>335</v>
      </c>
      <c r="B1016" s="2" t="s">
        <v>336</v>
      </c>
      <c r="C1016" s="2" t="s">
        <v>2675</v>
      </c>
      <c r="D1016" s="2" t="s">
        <v>2676</v>
      </c>
      <c r="E1016" s="2" t="str">
        <f t="shared" si="45"/>
        <v>Centerton Elementary School</v>
      </c>
      <c r="F1016" s="2">
        <f>IFERROR(VLOOKUP(C1016,'[1]2017'!$C$2:$N$1876,11,FALSE),"")</f>
        <v>71</v>
      </c>
      <c r="G1016" s="2">
        <f>IFERROR(VLOOKUP(C1016,'[1]2017'!$C$2:$N$1876,12,FALSE),"")</f>
        <v>219</v>
      </c>
      <c r="H1016" s="2">
        <f t="shared" si="46"/>
        <v>0.32420091324200911</v>
      </c>
      <c r="I1016" s="6">
        <v>0.65</v>
      </c>
      <c r="J1016" s="12">
        <f t="shared" si="47"/>
        <v>359</v>
      </c>
      <c r="K1016" s="1">
        <v>28</v>
      </c>
      <c r="L1016" s="1">
        <v>35</v>
      </c>
      <c r="M1016" s="6">
        <v>0.8</v>
      </c>
      <c r="N1016" s="1">
        <v>31</v>
      </c>
      <c r="O1016" s="1">
        <v>35</v>
      </c>
      <c r="P1016" s="6">
        <v>0.88571428571428568</v>
      </c>
      <c r="Q1016" s="1">
        <v>25</v>
      </c>
      <c r="R1016" s="1">
        <v>35</v>
      </c>
      <c r="S1016" s="6">
        <v>0.7142857142857143</v>
      </c>
      <c r="T1016" s="1">
        <v>23</v>
      </c>
      <c r="U1016" s="1">
        <v>31</v>
      </c>
      <c r="V1016" s="6">
        <v>0.74193548387096775</v>
      </c>
      <c r="W1016" s="1">
        <v>25</v>
      </c>
      <c r="X1016" s="1">
        <v>31</v>
      </c>
      <c r="Y1016" s="6">
        <v>0.80645161290322576</v>
      </c>
      <c r="Z1016" s="1">
        <v>22</v>
      </c>
      <c r="AA1016" s="1">
        <v>31</v>
      </c>
      <c r="AB1016" s="6">
        <v>0.70967741935483875</v>
      </c>
      <c r="BD1016" s="1">
        <v>83</v>
      </c>
      <c r="BE1016" s="1">
        <v>106</v>
      </c>
      <c r="BF1016" s="6">
        <v>0.78301886792452835</v>
      </c>
      <c r="BG1016" s="1">
        <v>84</v>
      </c>
      <c r="BH1016" s="1">
        <v>107</v>
      </c>
      <c r="BI1016" s="6">
        <v>0.78504672897196259</v>
      </c>
      <c r="BJ1016" s="1">
        <v>73</v>
      </c>
      <c r="BK1016" s="1">
        <v>106</v>
      </c>
      <c r="BL1016" s="6">
        <v>0.68867924528301883</v>
      </c>
    </row>
    <row r="1017" spans="1:64" x14ac:dyDescent="0.2">
      <c r="A1017" s="2" t="s">
        <v>335</v>
      </c>
      <c r="B1017" s="2" t="s">
        <v>336</v>
      </c>
      <c r="C1017" s="2" t="s">
        <v>2677</v>
      </c>
      <c r="D1017" s="2" t="s">
        <v>1660</v>
      </c>
      <c r="E1017" s="2" t="str">
        <f t="shared" si="45"/>
        <v>South Elementary School</v>
      </c>
      <c r="F1017" s="2">
        <f>IFERROR(VLOOKUP(C1017,'[1]2017'!$C$2:$N$1876,11,FALSE),"")</f>
        <v>186</v>
      </c>
      <c r="G1017" s="2">
        <f>IFERROR(VLOOKUP(C1017,'[1]2017'!$C$2:$N$1876,12,FALSE),"")</f>
        <v>373</v>
      </c>
      <c r="H1017" s="2">
        <f t="shared" si="46"/>
        <v>0.49865951742627346</v>
      </c>
      <c r="I1017" s="6">
        <v>0.51851851851851849</v>
      </c>
      <c r="J1017" s="12">
        <f t="shared" si="47"/>
        <v>662</v>
      </c>
      <c r="K1017" s="1">
        <v>50</v>
      </c>
      <c r="L1017" s="1">
        <v>73</v>
      </c>
      <c r="M1017" s="6">
        <v>0.68493150684931503</v>
      </c>
      <c r="N1017" s="1">
        <v>37</v>
      </c>
      <c r="O1017" s="1">
        <v>73</v>
      </c>
      <c r="P1017" s="6">
        <v>0.50684931506849318</v>
      </c>
      <c r="Q1017" s="1">
        <v>35</v>
      </c>
      <c r="R1017" s="1">
        <v>73</v>
      </c>
      <c r="S1017" s="6">
        <v>0.47945205479452052</v>
      </c>
      <c r="T1017" s="1">
        <v>28</v>
      </c>
      <c r="U1017" s="1">
        <v>55</v>
      </c>
      <c r="V1017" s="6">
        <v>0.50909090909090904</v>
      </c>
      <c r="W1017" s="1">
        <v>32</v>
      </c>
      <c r="X1017" s="1">
        <v>55</v>
      </c>
      <c r="Y1017" s="6">
        <v>0.58181818181818179</v>
      </c>
      <c r="Z1017" s="1">
        <v>26</v>
      </c>
      <c r="AA1017" s="1">
        <v>55</v>
      </c>
      <c r="AB1017" s="6">
        <v>0.47272727272727272</v>
      </c>
      <c r="AC1017" s="1" t="s">
        <v>734</v>
      </c>
      <c r="AD1017" s="1" t="s">
        <v>734</v>
      </c>
      <c r="AE1017" s="6" t="s">
        <v>734</v>
      </c>
      <c r="AF1017" s="1" t="s">
        <v>734</v>
      </c>
      <c r="AG1017" s="1" t="s">
        <v>734</v>
      </c>
      <c r="AH1017" s="6" t="s">
        <v>734</v>
      </c>
      <c r="AI1017" s="1" t="s">
        <v>734</v>
      </c>
      <c r="AJ1017" s="1" t="s">
        <v>734</v>
      </c>
      <c r="AK1017" s="6" t="s">
        <v>734</v>
      </c>
      <c r="BD1017" s="1">
        <v>112</v>
      </c>
      <c r="BE1017" s="1">
        <v>183</v>
      </c>
      <c r="BF1017" s="6">
        <v>0.61202185792349728</v>
      </c>
      <c r="BG1017" s="1">
        <v>99</v>
      </c>
      <c r="BH1017" s="1">
        <v>185</v>
      </c>
      <c r="BI1017" s="6">
        <v>0.53513513513513511</v>
      </c>
      <c r="BJ1017" s="1">
        <v>89</v>
      </c>
      <c r="BK1017" s="1">
        <v>183</v>
      </c>
      <c r="BL1017" s="6">
        <v>0.48633879781420764</v>
      </c>
    </row>
    <row r="1018" spans="1:64" x14ac:dyDescent="0.2">
      <c r="A1018" s="2" t="s">
        <v>335</v>
      </c>
      <c r="B1018" s="2" t="s">
        <v>336</v>
      </c>
      <c r="C1018" s="2" t="s">
        <v>2678</v>
      </c>
      <c r="D1018" s="2" t="s">
        <v>2679</v>
      </c>
      <c r="E1018" s="2" t="str">
        <f t="shared" si="45"/>
        <v>Charles L Smith Elementary School</v>
      </c>
      <c r="F1018" s="2">
        <f>IFERROR(VLOOKUP(C1018,'[1]2017'!$C$2:$N$1876,11,FALSE),"")</f>
        <v>242</v>
      </c>
      <c r="G1018" s="2">
        <f>IFERROR(VLOOKUP(C1018,'[1]2017'!$C$2:$N$1876,12,FALSE),"")</f>
        <v>375</v>
      </c>
      <c r="H1018" s="2">
        <f t="shared" si="46"/>
        <v>0.64533333333333331</v>
      </c>
      <c r="I1018" s="6">
        <v>0.63235294117647056</v>
      </c>
      <c r="J1018" s="12">
        <f t="shared" si="47"/>
        <v>404</v>
      </c>
      <c r="K1018" s="1">
        <v>22</v>
      </c>
      <c r="L1018" s="1">
        <v>55</v>
      </c>
      <c r="M1018" s="6">
        <v>0.4</v>
      </c>
      <c r="N1018" s="1">
        <v>24</v>
      </c>
      <c r="O1018" s="1">
        <v>55</v>
      </c>
      <c r="P1018" s="6">
        <v>0.43636363636363634</v>
      </c>
      <c r="Q1018" s="1">
        <v>17</v>
      </c>
      <c r="R1018" s="1">
        <v>55</v>
      </c>
      <c r="S1018" s="6">
        <v>0.30909090909090908</v>
      </c>
      <c r="T1018" s="1">
        <v>29</v>
      </c>
      <c r="U1018" s="1">
        <v>48</v>
      </c>
      <c r="V1018" s="6">
        <v>0.60416666666666663</v>
      </c>
      <c r="W1018" s="1">
        <v>30</v>
      </c>
      <c r="X1018" s="1">
        <v>48</v>
      </c>
      <c r="Y1018" s="6">
        <v>0.625</v>
      </c>
      <c r="Z1018" s="1">
        <v>21</v>
      </c>
      <c r="AA1018" s="1">
        <v>48</v>
      </c>
      <c r="AB1018" s="6">
        <v>0.4375</v>
      </c>
      <c r="BD1018" s="1">
        <v>99</v>
      </c>
      <c r="BE1018" s="1">
        <v>171</v>
      </c>
      <c r="BF1018" s="6">
        <v>0.57894736842105265</v>
      </c>
      <c r="BG1018" s="1">
        <v>106</v>
      </c>
      <c r="BH1018" s="1">
        <v>171</v>
      </c>
      <c r="BI1018" s="6">
        <v>0.61988304093567248</v>
      </c>
      <c r="BJ1018" s="1">
        <v>81</v>
      </c>
      <c r="BK1018" s="1">
        <v>171</v>
      </c>
      <c r="BL1018" s="6">
        <v>0.47368421052631576</v>
      </c>
    </row>
    <row r="1019" spans="1:64" x14ac:dyDescent="0.2">
      <c r="A1019" s="2" t="s">
        <v>335</v>
      </c>
      <c r="B1019" s="2" t="s">
        <v>336</v>
      </c>
      <c r="C1019" s="2" t="s">
        <v>2680</v>
      </c>
      <c r="D1019" s="2" t="s">
        <v>2681</v>
      </c>
      <c r="E1019" s="2" t="str">
        <f t="shared" si="45"/>
        <v>Paragon Elementary School</v>
      </c>
      <c r="F1019" s="2">
        <f>IFERROR(VLOOKUP(C1019,'[1]2017'!$C$2:$N$1876,11,FALSE),"")</f>
        <v>157</v>
      </c>
      <c r="G1019" s="2">
        <f>IFERROR(VLOOKUP(C1019,'[1]2017'!$C$2:$N$1876,12,FALSE),"")</f>
        <v>248</v>
      </c>
      <c r="H1019" s="2">
        <f t="shared" si="46"/>
        <v>0.63306451612903225</v>
      </c>
      <c r="I1019" s="6">
        <v>0.25531914893617019</v>
      </c>
      <c r="J1019" s="12">
        <f t="shared" si="47"/>
        <v>1090</v>
      </c>
      <c r="K1019" s="1">
        <v>17</v>
      </c>
      <c r="L1019" s="1">
        <v>36</v>
      </c>
      <c r="M1019" s="6">
        <v>0.47222222222222221</v>
      </c>
      <c r="N1019" s="1">
        <v>17</v>
      </c>
      <c r="O1019" s="1">
        <v>36</v>
      </c>
      <c r="P1019" s="6">
        <v>0.47222222222222221</v>
      </c>
      <c r="Q1019" s="1">
        <v>15</v>
      </c>
      <c r="R1019" s="1">
        <v>36</v>
      </c>
      <c r="S1019" s="6">
        <v>0.41666666666666669</v>
      </c>
      <c r="T1019" s="1">
        <v>26</v>
      </c>
      <c r="U1019" s="1">
        <v>53</v>
      </c>
      <c r="V1019" s="6">
        <v>0.49056603773584906</v>
      </c>
      <c r="W1019" s="1">
        <v>37</v>
      </c>
      <c r="X1019" s="1">
        <v>53</v>
      </c>
      <c r="Y1019" s="6">
        <v>0.69811320754716977</v>
      </c>
      <c r="Z1019" s="1">
        <v>22</v>
      </c>
      <c r="AA1019" s="1">
        <v>53</v>
      </c>
      <c r="AB1019" s="6">
        <v>0.41509433962264153</v>
      </c>
      <c r="BD1019" s="1">
        <v>67</v>
      </c>
      <c r="BE1019" s="1">
        <v>136</v>
      </c>
      <c r="BF1019" s="6">
        <v>0.49264705882352944</v>
      </c>
      <c r="BG1019" s="1">
        <v>72</v>
      </c>
      <c r="BH1019" s="1">
        <v>137</v>
      </c>
      <c r="BI1019" s="6">
        <v>0.52554744525547448</v>
      </c>
      <c r="BJ1019" s="1">
        <v>49</v>
      </c>
      <c r="BK1019" s="1">
        <v>136</v>
      </c>
      <c r="BL1019" s="6">
        <v>0.36029411764705882</v>
      </c>
    </row>
    <row r="1020" spans="1:64" x14ac:dyDescent="0.2">
      <c r="A1020" s="2" t="s">
        <v>335</v>
      </c>
      <c r="B1020" s="2" t="s">
        <v>336</v>
      </c>
      <c r="C1020" s="2" t="s">
        <v>2682</v>
      </c>
      <c r="D1020" s="2" t="s">
        <v>2683</v>
      </c>
      <c r="E1020" s="2" t="str">
        <f t="shared" si="45"/>
        <v>Poston Road Elementary School</v>
      </c>
      <c r="F1020" s="2">
        <f>IFERROR(VLOOKUP(C1020,'[1]2017'!$C$2:$N$1876,11,FALSE),"")</f>
        <v>241</v>
      </c>
      <c r="G1020" s="2">
        <f>IFERROR(VLOOKUP(C1020,'[1]2017'!$C$2:$N$1876,12,FALSE),"")</f>
        <v>398</v>
      </c>
      <c r="H1020" s="2">
        <f t="shared" si="46"/>
        <v>0.60552763819095479</v>
      </c>
      <c r="I1020" s="6">
        <v>0.57352941176470584</v>
      </c>
      <c r="J1020" s="12">
        <f t="shared" si="47"/>
        <v>537</v>
      </c>
      <c r="K1020" s="1">
        <v>36</v>
      </c>
      <c r="L1020" s="1">
        <v>65</v>
      </c>
      <c r="M1020" s="6">
        <v>0.55384615384615388</v>
      </c>
      <c r="N1020" s="1">
        <v>37</v>
      </c>
      <c r="O1020" s="1">
        <v>66</v>
      </c>
      <c r="P1020" s="6">
        <v>0.56060606060606055</v>
      </c>
      <c r="Q1020" s="1">
        <v>29</v>
      </c>
      <c r="R1020" s="1">
        <v>65</v>
      </c>
      <c r="S1020" s="6">
        <v>0.44615384615384618</v>
      </c>
      <c r="T1020" s="1">
        <v>38</v>
      </c>
      <c r="U1020" s="1">
        <v>61</v>
      </c>
      <c r="V1020" s="6">
        <v>0.62295081967213117</v>
      </c>
      <c r="W1020" s="1">
        <v>49</v>
      </c>
      <c r="X1020" s="1">
        <v>61</v>
      </c>
      <c r="Y1020" s="6">
        <v>0.80327868852459017</v>
      </c>
      <c r="Z1020" s="1">
        <v>36</v>
      </c>
      <c r="AA1020" s="1">
        <v>61</v>
      </c>
      <c r="AB1020" s="6">
        <v>0.5901639344262295</v>
      </c>
      <c r="BD1020" s="1">
        <v>121</v>
      </c>
      <c r="BE1020" s="1">
        <v>194</v>
      </c>
      <c r="BF1020" s="6">
        <v>0.62371134020618557</v>
      </c>
      <c r="BG1020" s="1">
        <v>130</v>
      </c>
      <c r="BH1020" s="1">
        <v>196</v>
      </c>
      <c r="BI1020" s="6">
        <v>0.66326530612244894</v>
      </c>
      <c r="BJ1020" s="1">
        <v>104</v>
      </c>
      <c r="BK1020" s="1">
        <v>194</v>
      </c>
      <c r="BL1020" s="6">
        <v>0.53608247422680411</v>
      </c>
    </row>
    <row r="1021" spans="1:64" hidden="1" x14ac:dyDescent="0.2">
      <c r="A1021" s="2" t="s">
        <v>337</v>
      </c>
      <c r="B1021" s="2" t="s">
        <v>338</v>
      </c>
      <c r="C1021" s="2" t="s">
        <v>2684</v>
      </c>
      <c r="D1021" s="2" t="s">
        <v>2685</v>
      </c>
      <c r="E1021" s="2" t="str">
        <f t="shared" si="45"/>
        <v>zzzz</v>
      </c>
      <c r="F1021" s="2">
        <f>IFERROR(VLOOKUP(C1021,'[1]2017'!$C$2:$N$1876,11,FALSE),"")</f>
        <v>279</v>
      </c>
      <c r="G1021" s="2">
        <f>IFERROR(VLOOKUP(C1021,'[1]2017'!$C$2:$N$1876,12,FALSE),"")</f>
        <v>699</v>
      </c>
      <c r="H1021" s="2">
        <f t="shared" si="46"/>
        <v>0.39914163090128757</v>
      </c>
      <c r="J1021" s="12">
        <f t="shared" si="47"/>
        <v>1215</v>
      </c>
      <c r="AL1021" s="1">
        <v>257</v>
      </c>
      <c r="AM1021" s="1">
        <v>341</v>
      </c>
      <c r="AN1021" s="6">
        <v>0.75366568914956011</v>
      </c>
      <c r="AO1021" s="1">
        <v>208</v>
      </c>
      <c r="AP1021" s="1">
        <v>347</v>
      </c>
      <c r="AQ1021" s="6">
        <v>0.59942363112391928</v>
      </c>
      <c r="AR1021" s="1">
        <v>195</v>
      </c>
      <c r="AS1021" s="1">
        <v>341</v>
      </c>
      <c r="AT1021" s="6">
        <v>0.57184750733137835</v>
      </c>
      <c r="AU1021" s="1">
        <v>236</v>
      </c>
      <c r="AV1021" s="1">
        <v>329</v>
      </c>
      <c r="AW1021" s="6">
        <v>0.71732522796352582</v>
      </c>
      <c r="AX1021" s="1">
        <v>244</v>
      </c>
      <c r="AY1021" s="1">
        <v>331</v>
      </c>
      <c r="AZ1021" s="6">
        <v>0.73716012084592142</v>
      </c>
      <c r="BA1021" s="1">
        <v>206</v>
      </c>
      <c r="BB1021" s="1">
        <v>329</v>
      </c>
      <c r="BC1021" s="6">
        <v>0.62613981762917936</v>
      </c>
      <c r="BD1021" s="1">
        <v>493</v>
      </c>
      <c r="BE1021" s="1">
        <v>670</v>
      </c>
      <c r="BF1021" s="6">
        <v>0.73582089552238805</v>
      </c>
      <c r="BG1021" s="1">
        <v>452</v>
      </c>
      <c r="BH1021" s="1">
        <v>678</v>
      </c>
      <c r="BI1021" s="6">
        <v>0.66666666666666663</v>
      </c>
      <c r="BJ1021" s="1">
        <v>401</v>
      </c>
      <c r="BK1021" s="1">
        <v>670</v>
      </c>
      <c r="BL1021" s="6">
        <v>0.59850746268656718</v>
      </c>
    </row>
    <row r="1022" spans="1:64" x14ac:dyDescent="0.2">
      <c r="A1022" s="2" t="s">
        <v>337</v>
      </c>
      <c r="B1022" s="2" t="s">
        <v>338</v>
      </c>
      <c r="C1022" s="2" t="s">
        <v>581</v>
      </c>
      <c r="D1022" s="2" t="s">
        <v>2686</v>
      </c>
      <c r="E1022" s="2" t="str">
        <f t="shared" si="45"/>
        <v>Neil Armstrong Elementary School</v>
      </c>
      <c r="F1022" s="2">
        <f>IFERROR(VLOOKUP(C1022,'[1]2017'!$C$2:$N$1876,11,FALSE),"")</f>
        <v>279</v>
      </c>
      <c r="G1022" s="2">
        <f>IFERROR(VLOOKUP(C1022,'[1]2017'!$C$2:$N$1876,12,FALSE),"")</f>
        <v>537</v>
      </c>
      <c r="H1022" s="2">
        <f t="shared" si="46"/>
        <v>0.51955307262569828</v>
      </c>
      <c r="I1022" s="6">
        <v>0.45588235294117646</v>
      </c>
      <c r="J1022" s="12">
        <f t="shared" si="47"/>
        <v>804</v>
      </c>
      <c r="K1022" s="1">
        <v>55</v>
      </c>
      <c r="L1022" s="1">
        <v>94</v>
      </c>
      <c r="M1022" s="6">
        <v>0.58510638297872342</v>
      </c>
      <c r="N1022" s="1">
        <v>68</v>
      </c>
      <c r="O1022" s="1">
        <v>94</v>
      </c>
      <c r="P1022" s="6">
        <v>0.72340425531914898</v>
      </c>
      <c r="Q1022" s="1">
        <v>50</v>
      </c>
      <c r="R1022" s="1">
        <v>94</v>
      </c>
      <c r="S1022" s="6">
        <v>0.53191489361702127</v>
      </c>
      <c r="T1022" s="1">
        <v>31</v>
      </c>
      <c r="U1022" s="1">
        <v>45</v>
      </c>
      <c r="V1022" s="6">
        <v>0.68888888888888888</v>
      </c>
      <c r="W1022" s="1">
        <v>36</v>
      </c>
      <c r="X1022" s="1">
        <v>45</v>
      </c>
      <c r="Y1022" s="6">
        <v>0.8</v>
      </c>
      <c r="Z1022" s="1">
        <v>30</v>
      </c>
      <c r="AA1022" s="1">
        <v>45</v>
      </c>
      <c r="AB1022" s="6">
        <v>0.66666666666666663</v>
      </c>
      <c r="AC1022" s="1">
        <v>54</v>
      </c>
      <c r="AD1022" s="1">
        <v>87</v>
      </c>
      <c r="AE1022" s="6">
        <v>0.62068965517241381</v>
      </c>
      <c r="AF1022" s="1">
        <v>60</v>
      </c>
      <c r="AG1022" s="1">
        <v>87</v>
      </c>
      <c r="AH1022" s="6">
        <v>0.68965517241379315</v>
      </c>
      <c r="AI1022" s="1">
        <v>51</v>
      </c>
      <c r="AJ1022" s="1">
        <v>87</v>
      </c>
      <c r="AK1022" s="6">
        <v>0.58620689655172409</v>
      </c>
      <c r="BD1022" s="1">
        <v>182</v>
      </c>
      <c r="BE1022" s="1">
        <v>295</v>
      </c>
      <c r="BF1022" s="6">
        <v>0.61694915254237293</v>
      </c>
      <c r="BG1022" s="1">
        <v>201</v>
      </c>
      <c r="BH1022" s="1">
        <v>298</v>
      </c>
      <c r="BI1022" s="6">
        <v>0.67449664429530198</v>
      </c>
      <c r="BJ1022" s="1">
        <v>162</v>
      </c>
      <c r="BK1022" s="1">
        <v>294</v>
      </c>
      <c r="BL1022" s="6">
        <v>0.55102040816326525</v>
      </c>
    </row>
    <row r="1023" spans="1:64" x14ac:dyDescent="0.2">
      <c r="A1023" s="2" t="s">
        <v>337</v>
      </c>
      <c r="B1023" s="2" t="s">
        <v>338</v>
      </c>
      <c r="C1023" s="2" t="s">
        <v>2687</v>
      </c>
      <c r="D1023" s="2" t="s">
        <v>2688</v>
      </c>
      <c r="E1023" s="2" t="str">
        <f t="shared" si="45"/>
        <v>Newby Memorial Elementary School</v>
      </c>
      <c r="F1023" s="2">
        <f>IFERROR(VLOOKUP(C1023,'[1]2017'!$C$2:$N$1876,11,FALSE),"")</f>
        <v>191</v>
      </c>
      <c r="G1023" s="2">
        <f>IFERROR(VLOOKUP(C1023,'[1]2017'!$C$2:$N$1876,12,FALSE),"")</f>
        <v>334</v>
      </c>
      <c r="H1023" s="2">
        <f t="shared" si="46"/>
        <v>0.57185628742514971</v>
      </c>
      <c r="I1023" s="6">
        <v>0.45652173913043476</v>
      </c>
      <c r="J1023" s="12">
        <f t="shared" si="47"/>
        <v>803</v>
      </c>
      <c r="K1023" s="1">
        <v>31</v>
      </c>
      <c r="L1023" s="1">
        <v>42</v>
      </c>
      <c r="M1023" s="6">
        <v>0.73809523809523814</v>
      </c>
      <c r="N1023" s="1">
        <v>32</v>
      </c>
      <c r="O1023" s="1">
        <v>42</v>
      </c>
      <c r="P1023" s="6">
        <v>0.76190476190476186</v>
      </c>
      <c r="Q1023" s="1">
        <v>26</v>
      </c>
      <c r="R1023" s="1">
        <v>42</v>
      </c>
      <c r="S1023" s="6">
        <v>0.61904761904761907</v>
      </c>
      <c r="T1023" s="1">
        <v>33</v>
      </c>
      <c r="U1023" s="1">
        <v>44</v>
      </c>
      <c r="V1023" s="6">
        <v>0.75</v>
      </c>
      <c r="W1023" s="1">
        <v>40</v>
      </c>
      <c r="X1023" s="1">
        <v>44</v>
      </c>
      <c r="Y1023" s="6">
        <v>0.90909090909090906</v>
      </c>
      <c r="Z1023" s="1">
        <v>31</v>
      </c>
      <c r="AA1023" s="1">
        <v>44</v>
      </c>
      <c r="AB1023" s="6">
        <v>0.70454545454545459</v>
      </c>
      <c r="AC1023" s="1">
        <v>39</v>
      </c>
      <c r="AD1023" s="1">
        <v>48</v>
      </c>
      <c r="AE1023" s="6">
        <v>0.8125</v>
      </c>
      <c r="AF1023" s="1">
        <v>34</v>
      </c>
      <c r="AG1023" s="1">
        <v>47</v>
      </c>
      <c r="AH1023" s="6">
        <v>0.72340425531914898</v>
      </c>
      <c r="AI1023" s="1">
        <v>33</v>
      </c>
      <c r="AJ1023" s="1">
        <v>47</v>
      </c>
      <c r="AK1023" s="6">
        <v>0.7021276595744681</v>
      </c>
      <c r="BD1023" s="1">
        <v>133</v>
      </c>
      <c r="BE1023" s="1">
        <v>180</v>
      </c>
      <c r="BF1023" s="6">
        <v>0.73888888888888893</v>
      </c>
      <c r="BG1023" s="1">
        <v>128</v>
      </c>
      <c r="BH1023" s="1">
        <v>181</v>
      </c>
      <c r="BI1023" s="6">
        <v>0.70718232044198892</v>
      </c>
      <c r="BJ1023" s="1">
        <v>111</v>
      </c>
      <c r="BK1023" s="1">
        <v>179</v>
      </c>
      <c r="BL1023" s="6">
        <v>0.62011173184357538</v>
      </c>
    </row>
    <row r="1024" spans="1:64" x14ac:dyDescent="0.2">
      <c r="A1024" s="2" t="s">
        <v>337</v>
      </c>
      <c r="B1024" s="2" t="s">
        <v>338</v>
      </c>
      <c r="C1024" s="2" t="s">
        <v>2689</v>
      </c>
      <c r="D1024" s="2" t="s">
        <v>2690</v>
      </c>
      <c r="E1024" s="2" t="str">
        <f t="shared" si="45"/>
        <v>North Madison Elementary School</v>
      </c>
      <c r="F1024" s="2">
        <f>IFERROR(VLOOKUP(C1024,'[1]2017'!$C$2:$N$1876,11,FALSE),"")</f>
        <v>294</v>
      </c>
      <c r="G1024" s="2">
        <f>IFERROR(VLOOKUP(C1024,'[1]2017'!$C$2:$N$1876,12,FALSE),"")</f>
        <v>642</v>
      </c>
      <c r="H1024" s="2">
        <f t="shared" si="46"/>
        <v>0.45794392523364486</v>
      </c>
      <c r="I1024" s="6">
        <v>0.60227272727272729</v>
      </c>
      <c r="J1024" s="12">
        <f t="shared" si="47"/>
        <v>465</v>
      </c>
      <c r="K1024" s="1">
        <v>77</v>
      </c>
      <c r="L1024" s="1">
        <v>106</v>
      </c>
      <c r="M1024" s="6">
        <v>0.72641509433962259</v>
      </c>
      <c r="N1024" s="1">
        <v>72</v>
      </c>
      <c r="O1024" s="1">
        <v>106</v>
      </c>
      <c r="P1024" s="6">
        <v>0.67924528301886788</v>
      </c>
      <c r="Q1024" s="1">
        <v>65</v>
      </c>
      <c r="R1024" s="1">
        <v>106</v>
      </c>
      <c r="S1024" s="6">
        <v>0.6132075471698113</v>
      </c>
      <c r="T1024" s="1">
        <v>62</v>
      </c>
      <c r="U1024" s="1">
        <v>99</v>
      </c>
      <c r="V1024" s="6">
        <v>0.6262626262626263</v>
      </c>
      <c r="W1024" s="1">
        <v>73</v>
      </c>
      <c r="X1024" s="1">
        <v>98</v>
      </c>
      <c r="Y1024" s="6">
        <v>0.74489795918367352</v>
      </c>
      <c r="Z1024" s="1">
        <v>59</v>
      </c>
      <c r="AA1024" s="1">
        <v>98</v>
      </c>
      <c r="AB1024" s="6">
        <v>0.60204081632653061</v>
      </c>
      <c r="AC1024" s="1">
        <v>57</v>
      </c>
      <c r="AD1024" s="1">
        <v>82</v>
      </c>
      <c r="AE1024" s="6">
        <v>0.69512195121951215</v>
      </c>
      <c r="AF1024" s="1">
        <v>56</v>
      </c>
      <c r="AG1024" s="1">
        <v>82</v>
      </c>
      <c r="AH1024" s="6">
        <v>0.68292682926829273</v>
      </c>
      <c r="AI1024" s="1">
        <v>48</v>
      </c>
      <c r="AJ1024" s="1">
        <v>82</v>
      </c>
      <c r="AK1024" s="6">
        <v>0.58536585365853655</v>
      </c>
      <c r="BD1024" s="1">
        <v>263</v>
      </c>
      <c r="BE1024" s="1">
        <v>375</v>
      </c>
      <c r="BF1024" s="6">
        <v>0.70133333333333336</v>
      </c>
      <c r="BG1024" s="1">
        <v>260</v>
      </c>
      <c r="BH1024" s="1">
        <v>374</v>
      </c>
      <c r="BI1024" s="6">
        <v>0.69518716577540107</v>
      </c>
      <c r="BJ1024" s="1">
        <v>225</v>
      </c>
      <c r="BK1024" s="1">
        <v>374</v>
      </c>
      <c r="BL1024" s="6">
        <v>0.60160427807486627</v>
      </c>
    </row>
    <row r="1025" spans="1:64" x14ac:dyDescent="0.2">
      <c r="A1025" s="2" t="s">
        <v>337</v>
      </c>
      <c r="B1025" s="2" t="s">
        <v>338</v>
      </c>
      <c r="C1025" s="2" t="s">
        <v>2691</v>
      </c>
      <c r="D1025" s="2" t="s">
        <v>1868</v>
      </c>
      <c r="E1025" s="2" t="str">
        <f t="shared" si="45"/>
        <v>Northwood Elementary School</v>
      </c>
      <c r="F1025" s="2">
        <f>IFERROR(VLOOKUP(C1025,'[1]2017'!$C$2:$N$1876,11,FALSE),"")</f>
        <v>216</v>
      </c>
      <c r="G1025" s="2">
        <f>IFERROR(VLOOKUP(C1025,'[1]2017'!$C$2:$N$1876,12,FALSE),"")</f>
        <v>522</v>
      </c>
      <c r="H1025" s="2">
        <f t="shared" si="46"/>
        <v>0.41379310344827586</v>
      </c>
      <c r="I1025" s="6">
        <v>0.61643835616438358</v>
      </c>
      <c r="J1025" s="12">
        <f t="shared" si="47"/>
        <v>437</v>
      </c>
      <c r="K1025" s="1">
        <v>52</v>
      </c>
      <c r="L1025" s="1">
        <v>86</v>
      </c>
      <c r="M1025" s="6">
        <v>0.60465116279069764</v>
      </c>
      <c r="N1025" s="1">
        <v>44</v>
      </c>
      <c r="O1025" s="1">
        <v>88</v>
      </c>
      <c r="P1025" s="6">
        <v>0.5</v>
      </c>
      <c r="Q1025" s="1">
        <v>38</v>
      </c>
      <c r="R1025" s="1">
        <v>86</v>
      </c>
      <c r="S1025" s="6">
        <v>0.44186046511627908</v>
      </c>
      <c r="T1025" s="1">
        <v>47</v>
      </c>
      <c r="U1025" s="1">
        <v>74</v>
      </c>
      <c r="V1025" s="6">
        <v>0.63513513513513509</v>
      </c>
      <c r="W1025" s="1">
        <v>55</v>
      </c>
      <c r="X1025" s="1">
        <v>75</v>
      </c>
      <c r="Y1025" s="6">
        <v>0.73333333333333328</v>
      </c>
      <c r="Z1025" s="1">
        <v>43</v>
      </c>
      <c r="AA1025" s="1">
        <v>74</v>
      </c>
      <c r="AB1025" s="6">
        <v>0.58108108108108103</v>
      </c>
      <c r="AC1025" s="1">
        <v>46</v>
      </c>
      <c r="AD1025" s="1">
        <v>66</v>
      </c>
      <c r="AE1025" s="6">
        <v>0.69696969696969702</v>
      </c>
      <c r="AF1025" s="1">
        <v>45</v>
      </c>
      <c r="AG1025" s="1">
        <v>66</v>
      </c>
      <c r="AH1025" s="6">
        <v>0.68181818181818177</v>
      </c>
      <c r="AI1025" s="1">
        <v>38</v>
      </c>
      <c r="AJ1025" s="1">
        <v>66</v>
      </c>
      <c r="AK1025" s="6">
        <v>0.5757575757575758</v>
      </c>
      <c r="BD1025" s="1">
        <v>199</v>
      </c>
      <c r="BE1025" s="1">
        <v>299</v>
      </c>
      <c r="BF1025" s="6">
        <v>0.66555183946488294</v>
      </c>
      <c r="BG1025" s="1">
        <v>192</v>
      </c>
      <c r="BH1025" s="1">
        <v>303</v>
      </c>
      <c r="BI1025" s="6">
        <v>0.63366336633663367</v>
      </c>
      <c r="BJ1025" s="1">
        <v>164</v>
      </c>
      <c r="BK1025" s="1">
        <v>299</v>
      </c>
      <c r="BL1025" s="6">
        <v>0.54849498327759194</v>
      </c>
    </row>
    <row r="1026" spans="1:64" x14ac:dyDescent="0.2">
      <c r="A1026" s="2" t="s">
        <v>337</v>
      </c>
      <c r="B1026" s="2" t="s">
        <v>338</v>
      </c>
      <c r="C1026" s="2" t="s">
        <v>2692</v>
      </c>
      <c r="D1026" s="2" t="s">
        <v>2693</v>
      </c>
      <c r="E1026" s="2" t="str">
        <f t="shared" si="45"/>
        <v>Waverly Elementary School</v>
      </c>
      <c r="F1026" s="2">
        <f>IFERROR(VLOOKUP(C1026,'[1]2017'!$C$2:$N$1876,11,FALSE),"")</f>
        <v>113</v>
      </c>
      <c r="G1026" s="2">
        <f>IFERROR(VLOOKUP(C1026,'[1]2017'!$C$2:$N$1876,12,FALSE),"")</f>
        <v>316</v>
      </c>
      <c r="H1026" s="2">
        <f t="shared" si="46"/>
        <v>0.35759493670886078</v>
      </c>
      <c r="I1026" s="6">
        <v>0.65306122448979587</v>
      </c>
      <c r="J1026" s="12">
        <f t="shared" si="47"/>
        <v>354</v>
      </c>
      <c r="K1026" s="1">
        <v>27</v>
      </c>
      <c r="L1026" s="1">
        <v>37</v>
      </c>
      <c r="M1026" s="6">
        <v>0.72972972972972971</v>
      </c>
      <c r="N1026" s="1">
        <v>28</v>
      </c>
      <c r="O1026" s="1">
        <v>37</v>
      </c>
      <c r="P1026" s="6">
        <v>0.7567567567567568</v>
      </c>
      <c r="Q1026" s="1">
        <v>24</v>
      </c>
      <c r="R1026" s="1">
        <v>37</v>
      </c>
      <c r="S1026" s="6">
        <v>0.64864864864864868</v>
      </c>
      <c r="T1026" s="1">
        <v>29</v>
      </c>
      <c r="U1026" s="1">
        <v>39</v>
      </c>
      <c r="V1026" s="6">
        <v>0.74358974358974361</v>
      </c>
      <c r="W1026" s="1">
        <v>33</v>
      </c>
      <c r="X1026" s="1">
        <v>39</v>
      </c>
      <c r="Y1026" s="6">
        <v>0.84615384615384615</v>
      </c>
      <c r="Z1026" s="1">
        <v>28</v>
      </c>
      <c r="AA1026" s="1">
        <v>39</v>
      </c>
      <c r="AB1026" s="6">
        <v>0.71794871794871795</v>
      </c>
      <c r="AC1026" s="1">
        <v>34</v>
      </c>
      <c r="AD1026" s="1">
        <v>40</v>
      </c>
      <c r="AE1026" s="6">
        <v>0.85</v>
      </c>
      <c r="AF1026" s="1">
        <v>38</v>
      </c>
      <c r="AG1026" s="1">
        <v>40</v>
      </c>
      <c r="AH1026" s="6">
        <v>0.95</v>
      </c>
      <c r="AI1026" s="1">
        <v>33</v>
      </c>
      <c r="AJ1026" s="1">
        <v>40</v>
      </c>
      <c r="AK1026" s="6">
        <v>0.82499999999999996</v>
      </c>
      <c r="BD1026" s="1">
        <v>128</v>
      </c>
      <c r="BE1026" s="1">
        <v>165</v>
      </c>
      <c r="BF1026" s="6">
        <v>0.77575757575757576</v>
      </c>
      <c r="BG1026" s="1">
        <v>135</v>
      </c>
      <c r="BH1026" s="1">
        <v>165</v>
      </c>
      <c r="BI1026" s="6">
        <v>0.81818181818181823</v>
      </c>
      <c r="BJ1026" s="1">
        <v>117</v>
      </c>
      <c r="BK1026" s="1">
        <v>165</v>
      </c>
      <c r="BL1026" s="6">
        <v>0.70909090909090911</v>
      </c>
    </row>
    <row r="1027" spans="1:64" x14ac:dyDescent="0.2">
      <c r="A1027" s="2" t="s">
        <v>339</v>
      </c>
      <c r="B1027" s="2" t="s">
        <v>340</v>
      </c>
      <c r="C1027" s="2" t="s">
        <v>2694</v>
      </c>
      <c r="D1027" s="2" t="s">
        <v>2695</v>
      </c>
      <c r="E1027" s="2" t="str">
        <f t="shared" si="45"/>
        <v>Morocco Elementary School</v>
      </c>
      <c r="F1027" s="2">
        <f>IFERROR(VLOOKUP(C1027,'[1]2017'!$C$2:$N$1876,11,FALSE),"")</f>
        <v>103</v>
      </c>
      <c r="G1027" s="2">
        <f>IFERROR(VLOOKUP(C1027,'[1]2017'!$C$2:$N$1876,12,FALSE),"")</f>
        <v>174</v>
      </c>
      <c r="H1027" s="2">
        <f t="shared" si="46"/>
        <v>0.59195402298850575</v>
      </c>
      <c r="I1027" s="6">
        <v>0.66666666666666663</v>
      </c>
      <c r="J1027" s="12">
        <f t="shared" si="47"/>
        <v>321</v>
      </c>
      <c r="K1027" s="1">
        <v>20</v>
      </c>
      <c r="L1027" s="1">
        <v>22</v>
      </c>
      <c r="M1027" s="6">
        <v>0.90909090909090906</v>
      </c>
      <c r="N1027" s="1">
        <v>17</v>
      </c>
      <c r="O1027" s="1">
        <v>22</v>
      </c>
      <c r="P1027" s="6">
        <v>0.77272727272727271</v>
      </c>
      <c r="Q1027" s="1">
        <v>16</v>
      </c>
      <c r="R1027" s="1">
        <v>22</v>
      </c>
      <c r="S1027" s="6">
        <v>0.72727272727272729</v>
      </c>
      <c r="T1027" s="1">
        <v>13</v>
      </c>
      <c r="U1027" s="1">
        <v>23</v>
      </c>
      <c r="V1027" s="6">
        <v>0.56521739130434778</v>
      </c>
      <c r="W1027" s="1">
        <v>19</v>
      </c>
      <c r="X1027" s="1">
        <v>23</v>
      </c>
      <c r="Y1027" s="6">
        <v>0.82608695652173914</v>
      </c>
      <c r="Z1027" s="1">
        <v>10</v>
      </c>
      <c r="AA1027" s="1">
        <v>23</v>
      </c>
      <c r="AB1027" s="6">
        <v>0.43478260869565216</v>
      </c>
      <c r="AC1027" s="1">
        <v>12</v>
      </c>
      <c r="AD1027" s="1">
        <v>15</v>
      </c>
      <c r="AE1027" s="6">
        <v>0.8</v>
      </c>
      <c r="AF1027" s="1">
        <v>11</v>
      </c>
      <c r="AG1027" s="1">
        <v>15</v>
      </c>
      <c r="AH1027" s="6">
        <v>0.73333333333333328</v>
      </c>
      <c r="AI1027" s="1">
        <v>11</v>
      </c>
      <c r="AJ1027" s="1">
        <v>15</v>
      </c>
      <c r="AK1027" s="6">
        <v>0.73333333333333328</v>
      </c>
      <c r="BD1027" s="1">
        <v>66</v>
      </c>
      <c r="BE1027" s="1">
        <v>84</v>
      </c>
      <c r="BF1027" s="6">
        <v>0.7857142857142857</v>
      </c>
      <c r="BG1027" s="1">
        <v>63</v>
      </c>
      <c r="BH1027" s="1">
        <v>84</v>
      </c>
      <c r="BI1027" s="6">
        <v>0.75</v>
      </c>
      <c r="BJ1027" s="1">
        <v>53</v>
      </c>
      <c r="BK1027" s="1">
        <v>84</v>
      </c>
      <c r="BL1027" s="6">
        <v>0.63095238095238093</v>
      </c>
    </row>
    <row r="1028" spans="1:64" x14ac:dyDescent="0.2">
      <c r="A1028" s="2" t="s">
        <v>339</v>
      </c>
      <c r="B1028" s="2" t="s">
        <v>340</v>
      </c>
      <c r="C1028" s="2" t="s">
        <v>2696</v>
      </c>
      <c r="D1028" s="2" t="s">
        <v>2697</v>
      </c>
      <c r="E1028" s="2" t="str">
        <f t="shared" ref="E1028:E1091" si="48">IFERROR(IF(SEARCH("Elementary",D1028,1)&gt;0,D1028,"zzz"),"zzzz")</f>
        <v>Lake Village Elementary School</v>
      </c>
      <c r="F1028" s="2">
        <f>IFERROR(VLOOKUP(C1028,'[1]2017'!$C$2:$N$1876,11,FALSE),"")</f>
        <v>107</v>
      </c>
      <c r="G1028" s="2">
        <f>IFERROR(VLOOKUP(C1028,'[1]2017'!$C$2:$N$1876,12,FALSE),"")</f>
        <v>217</v>
      </c>
      <c r="H1028" s="2">
        <f t="shared" si="46"/>
        <v>0.49308755760368661</v>
      </c>
      <c r="I1028" s="6">
        <v>0.63636363636363635</v>
      </c>
      <c r="J1028" s="12">
        <f t="shared" si="47"/>
        <v>393</v>
      </c>
      <c r="K1028" s="1">
        <v>22</v>
      </c>
      <c r="L1028" s="1">
        <v>35</v>
      </c>
      <c r="M1028" s="6">
        <v>0.62857142857142856</v>
      </c>
      <c r="N1028" s="1">
        <v>16</v>
      </c>
      <c r="O1028" s="1">
        <v>22</v>
      </c>
      <c r="P1028" s="6">
        <v>0.72727272727272729</v>
      </c>
      <c r="Q1028" s="1">
        <v>11</v>
      </c>
      <c r="R1028" s="1">
        <v>22</v>
      </c>
      <c r="S1028" s="6">
        <v>0.5</v>
      </c>
      <c r="T1028" s="1">
        <v>8</v>
      </c>
      <c r="U1028" s="1">
        <v>24</v>
      </c>
      <c r="V1028" s="6">
        <v>0.33333333333333331</v>
      </c>
      <c r="W1028" s="1" t="s">
        <v>734</v>
      </c>
      <c r="X1028" s="1" t="s">
        <v>734</v>
      </c>
      <c r="Y1028" s="6" t="s">
        <v>734</v>
      </c>
      <c r="Z1028" s="1" t="s">
        <v>734</v>
      </c>
      <c r="AA1028" s="1" t="s">
        <v>734</v>
      </c>
      <c r="AB1028" s="6" t="s">
        <v>734</v>
      </c>
      <c r="AC1028" s="1">
        <v>17</v>
      </c>
      <c r="AD1028" s="1">
        <v>26</v>
      </c>
      <c r="AE1028" s="6">
        <v>0.65384615384615385</v>
      </c>
      <c r="AF1028" s="1">
        <v>19</v>
      </c>
      <c r="AG1028" s="1">
        <v>26</v>
      </c>
      <c r="AH1028" s="6">
        <v>0.73076923076923073</v>
      </c>
      <c r="AI1028" s="1">
        <v>15</v>
      </c>
      <c r="AJ1028" s="1">
        <v>26</v>
      </c>
      <c r="AK1028" s="6">
        <v>0.57692307692307687</v>
      </c>
      <c r="BD1028" s="1">
        <v>74</v>
      </c>
      <c r="BE1028" s="1">
        <v>118</v>
      </c>
      <c r="BF1028" s="6">
        <v>0.6271186440677966</v>
      </c>
      <c r="BG1028" s="1">
        <v>57</v>
      </c>
      <c r="BH1028" s="1">
        <v>85</v>
      </c>
      <c r="BI1028" s="6">
        <v>0.6705882352941176</v>
      </c>
      <c r="BJ1028" s="1">
        <v>47</v>
      </c>
      <c r="BK1028" s="1">
        <v>85</v>
      </c>
      <c r="BL1028" s="6">
        <v>0.55294117647058827</v>
      </c>
    </row>
    <row r="1029" spans="1:64" x14ac:dyDescent="0.2">
      <c r="A1029" s="2" t="s">
        <v>339</v>
      </c>
      <c r="B1029" s="2" t="s">
        <v>340</v>
      </c>
      <c r="C1029" s="2" t="s">
        <v>2698</v>
      </c>
      <c r="D1029" s="2" t="s">
        <v>858</v>
      </c>
      <c r="E1029" s="2" t="str">
        <f t="shared" si="48"/>
        <v>Lincoln Elementary School</v>
      </c>
      <c r="F1029" s="2">
        <f>IFERROR(VLOOKUP(C1029,'[1]2017'!$C$2:$N$1876,11,FALSE),"")</f>
        <v>213</v>
      </c>
      <c r="G1029" s="2">
        <f>IFERROR(VLOOKUP(C1029,'[1]2017'!$C$2:$N$1876,12,FALSE),"")</f>
        <v>344</v>
      </c>
      <c r="H1029" s="2">
        <f t="shared" ref="H1029:H1092" si="49">IFERROR(F1029/G1029,"")</f>
        <v>0.6191860465116279</v>
      </c>
      <c r="I1029" s="6">
        <v>0.32653061224489793</v>
      </c>
      <c r="J1029" s="12">
        <f t="shared" ref="J1029:J1092" si="50">RANK(I1029,$I$4:$I$1705,0)</f>
        <v>1010</v>
      </c>
      <c r="K1029" s="1">
        <v>30</v>
      </c>
      <c r="L1029" s="1">
        <v>59</v>
      </c>
      <c r="M1029" s="6">
        <v>0.50847457627118642</v>
      </c>
      <c r="N1029" s="1">
        <v>25</v>
      </c>
      <c r="O1029" s="1">
        <v>59</v>
      </c>
      <c r="P1029" s="6">
        <v>0.42372881355932202</v>
      </c>
      <c r="Q1029" s="1">
        <v>21</v>
      </c>
      <c r="R1029" s="1">
        <v>59</v>
      </c>
      <c r="S1029" s="6">
        <v>0.3559322033898305</v>
      </c>
      <c r="T1029" s="1">
        <v>17</v>
      </c>
      <c r="U1029" s="1">
        <v>34</v>
      </c>
      <c r="V1029" s="6">
        <v>0.5</v>
      </c>
      <c r="W1029" s="1">
        <v>23</v>
      </c>
      <c r="X1029" s="1">
        <v>34</v>
      </c>
      <c r="Y1029" s="6">
        <v>0.67647058823529416</v>
      </c>
      <c r="Z1029" s="1">
        <v>16</v>
      </c>
      <c r="AA1029" s="1">
        <v>34</v>
      </c>
      <c r="AB1029" s="6">
        <v>0.47058823529411764</v>
      </c>
      <c r="AC1029" s="1">
        <v>25</v>
      </c>
      <c r="AD1029" s="1">
        <v>54</v>
      </c>
      <c r="AE1029" s="6">
        <v>0.46296296296296297</v>
      </c>
      <c r="AF1029" s="1">
        <v>29</v>
      </c>
      <c r="AG1029" s="1">
        <v>53</v>
      </c>
      <c r="AH1029" s="6">
        <v>0.54716981132075471</v>
      </c>
      <c r="AI1029" s="1">
        <v>20</v>
      </c>
      <c r="AJ1029" s="1">
        <v>53</v>
      </c>
      <c r="AK1029" s="6">
        <v>0.37735849056603776</v>
      </c>
      <c r="BD1029" s="1">
        <v>102</v>
      </c>
      <c r="BE1029" s="1">
        <v>196</v>
      </c>
      <c r="BF1029" s="6">
        <v>0.52040816326530615</v>
      </c>
      <c r="BG1029" s="1">
        <v>95</v>
      </c>
      <c r="BH1029" s="1">
        <v>195</v>
      </c>
      <c r="BI1029" s="6">
        <v>0.48717948717948717</v>
      </c>
      <c r="BJ1029" s="1">
        <v>73</v>
      </c>
      <c r="BK1029" s="1">
        <v>195</v>
      </c>
      <c r="BL1029" s="6">
        <v>0.37435897435897436</v>
      </c>
    </row>
    <row r="1030" spans="1:64" hidden="1" x14ac:dyDescent="0.2">
      <c r="A1030" s="2" t="s">
        <v>339</v>
      </c>
      <c r="B1030" s="2" t="s">
        <v>340</v>
      </c>
      <c r="C1030" s="2" t="s">
        <v>2699</v>
      </c>
      <c r="D1030" s="2" t="s">
        <v>2700</v>
      </c>
      <c r="E1030" s="2" t="str">
        <f t="shared" si="48"/>
        <v>zzzz</v>
      </c>
      <c r="F1030" s="2">
        <f>IFERROR(VLOOKUP(C1030,'[1]2017'!$C$2:$N$1876,11,FALSE),"")</f>
        <v>283</v>
      </c>
      <c r="G1030" s="2">
        <f>IFERROR(VLOOKUP(C1030,'[1]2017'!$C$2:$N$1876,12,FALSE),"")</f>
        <v>652</v>
      </c>
      <c r="H1030" s="2">
        <f t="shared" si="49"/>
        <v>0.43404907975460122</v>
      </c>
      <c r="J1030" s="12">
        <f t="shared" si="50"/>
        <v>1215</v>
      </c>
      <c r="AL1030" s="1">
        <v>63</v>
      </c>
      <c r="AM1030" s="1">
        <v>102</v>
      </c>
      <c r="AN1030" s="6">
        <v>0.61764705882352944</v>
      </c>
      <c r="AO1030" s="1">
        <v>47</v>
      </c>
      <c r="AP1030" s="1">
        <v>102</v>
      </c>
      <c r="AQ1030" s="6">
        <v>0.46078431372549017</v>
      </c>
      <c r="AR1030" s="1">
        <v>42</v>
      </c>
      <c r="AS1030" s="1">
        <v>102</v>
      </c>
      <c r="AT1030" s="6">
        <v>0.41176470588235292</v>
      </c>
      <c r="AU1030" s="1">
        <v>64</v>
      </c>
      <c r="AV1030" s="1">
        <v>102</v>
      </c>
      <c r="AW1030" s="6">
        <v>0.62745098039215685</v>
      </c>
      <c r="AX1030" s="1">
        <v>27</v>
      </c>
      <c r="AY1030" s="1">
        <v>102</v>
      </c>
      <c r="AZ1030" s="6">
        <v>0.26470588235294118</v>
      </c>
      <c r="BA1030" s="1">
        <v>27</v>
      </c>
      <c r="BB1030" s="1">
        <v>101</v>
      </c>
      <c r="BC1030" s="6">
        <v>0.26732673267326734</v>
      </c>
      <c r="BD1030" s="1">
        <v>127</v>
      </c>
      <c r="BE1030" s="1">
        <v>204</v>
      </c>
      <c r="BF1030" s="6">
        <v>0.62254901960784315</v>
      </c>
      <c r="BG1030" s="1">
        <v>74</v>
      </c>
      <c r="BH1030" s="1">
        <v>204</v>
      </c>
      <c r="BI1030" s="6">
        <v>0.36274509803921567</v>
      </c>
      <c r="BJ1030" s="1">
        <v>69</v>
      </c>
      <c r="BK1030" s="1">
        <v>203</v>
      </c>
      <c r="BL1030" s="6">
        <v>0.33990147783251229</v>
      </c>
    </row>
    <row r="1031" spans="1:64" x14ac:dyDescent="0.2">
      <c r="A1031" s="2" t="s">
        <v>341</v>
      </c>
      <c r="B1031" s="2" t="s">
        <v>342</v>
      </c>
      <c r="C1031" s="2" t="s">
        <v>2701</v>
      </c>
      <c r="D1031" s="2" t="s">
        <v>2702</v>
      </c>
      <c r="E1031" s="2" t="str">
        <f t="shared" si="48"/>
        <v>South Newton Elementary School</v>
      </c>
      <c r="F1031" s="2">
        <f>IFERROR(VLOOKUP(C1031,'[1]2017'!$C$2:$N$1876,11,FALSE),"")</f>
        <v>286</v>
      </c>
      <c r="G1031" s="2">
        <f>IFERROR(VLOOKUP(C1031,'[1]2017'!$C$2:$N$1876,12,FALSE),"")</f>
        <v>433</v>
      </c>
      <c r="H1031" s="2">
        <f t="shared" si="49"/>
        <v>0.66050808314087761</v>
      </c>
      <c r="I1031" s="6">
        <v>0.53333333333333333</v>
      </c>
      <c r="J1031" s="12">
        <f t="shared" si="50"/>
        <v>626</v>
      </c>
      <c r="K1031" s="1">
        <v>34</v>
      </c>
      <c r="L1031" s="1">
        <v>64</v>
      </c>
      <c r="M1031" s="6">
        <v>0.53125</v>
      </c>
      <c r="N1031" s="1">
        <v>37</v>
      </c>
      <c r="O1031" s="1">
        <v>64</v>
      </c>
      <c r="P1031" s="6">
        <v>0.578125</v>
      </c>
      <c r="Q1031" s="1">
        <v>26</v>
      </c>
      <c r="R1031" s="1">
        <v>64</v>
      </c>
      <c r="S1031" s="6">
        <v>0.40625</v>
      </c>
      <c r="T1031" s="1">
        <v>42</v>
      </c>
      <c r="U1031" s="1">
        <v>66</v>
      </c>
      <c r="V1031" s="6">
        <v>0.63636363636363635</v>
      </c>
      <c r="W1031" s="1">
        <v>48</v>
      </c>
      <c r="X1031" s="1">
        <v>66</v>
      </c>
      <c r="Y1031" s="6">
        <v>0.72727272727272729</v>
      </c>
      <c r="Z1031" s="1">
        <v>38</v>
      </c>
      <c r="AA1031" s="1">
        <v>66</v>
      </c>
      <c r="AB1031" s="6">
        <v>0.5757575757575758</v>
      </c>
      <c r="BD1031" s="1">
        <v>129</v>
      </c>
      <c r="BE1031" s="1">
        <v>205</v>
      </c>
      <c r="BF1031" s="6">
        <v>0.62926829268292683</v>
      </c>
      <c r="BG1031" s="1">
        <v>128</v>
      </c>
      <c r="BH1031" s="1">
        <v>205</v>
      </c>
      <c r="BI1031" s="6">
        <v>0.62439024390243902</v>
      </c>
      <c r="BJ1031" s="1">
        <v>104</v>
      </c>
      <c r="BK1031" s="1">
        <v>205</v>
      </c>
      <c r="BL1031" s="6">
        <v>0.50731707317073171</v>
      </c>
    </row>
    <row r="1032" spans="1:64" hidden="1" x14ac:dyDescent="0.2">
      <c r="A1032" s="2" t="s">
        <v>341</v>
      </c>
      <c r="B1032" s="2" t="s">
        <v>342</v>
      </c>
      <c r="C1032" s="2" t="s">
        <v>2703</v>
      </c>
      <c r="D1032" s="2" t="s">
        <v>2704</v>
      </c>
      <c r="E1032" s="2" t="str">
        <f t="shared" si="48"/>
        <v>zzzz</v>
      </c>
      <c r="F1032" s="2">
        <f>IFERROR(VLOOKUP(C1032,'[1]2017'!$C$2:$N$1876,11,FALSE),"")</f>
        <v>115</v>
      </c>
      <c r="G1032" s="2">
        <f>IFERROR(VLOOKUP(C1032,'[1]2017'!$C$2:$N$1876,12,FALSE),"")</f>
        <v>199</v>
      </c>
      <c r="H1032" s="2">
        <f t="shared" si="49"/>
        <v>0.57788944723618085</v>
      </c>
      <c r="J1032" s="12">
        <f t="shared" si="50"/>
        <v>1215</v>
      </c>
      <c r="AC1032" s="1">
        <v>50</v>
      </c>
      <c r="AD1032" s="1">
        <v>70</v>
      </c>
      <c r="AE1032" s="6">
        <v>0.7142857142857143</v>
      </c>
      <c r="AF1032" s="1">
        <v>34</v>
      </c>
      <c r="AG1032" s="1">
        <v>70</v>
      </c>
      <c r="AH1032" s="6">
        <v>0.48571428571428571</v>
      </c>
      <c r="AI1032" s="1">
        <v>31</v>
      </c>
      <c r="AJ1032" s="1">
        <v>70</v>
      </c>
      <c r="AK1032" s="6">
        <v>0.44285714285714284</v>
      </c>
      <c r="AL1032" s="1">
        <v>43</v>
      </c>
      <c r="AM1032" s="1">
        <v>61</v>
      </c>
      <c r="AN1032" s="6">
        <v>0.70491803278688525</v>
      </c>
      <c r="AO1032" s="1">
        <v>25</v>
      </c>
      <c r="AP1032" s="1">
        <v>61</v>
      </c>
      <c r="AQ1032" s="6">
        <v>0.4098360655737705</v>
      </c>
      <c r="AR1032" s="1">
        <v>22</v>
      </c>
      <c r="AS1032" s="1">
        <v>61</v>
      </c>
      <c r="AT1032" s="6">
        <v>0.36065573770491804</v>
      </c>
      <c r="AU1032" s="1">
        <v>43</v>
      </c>
      <c r="AV1032" s="1">
        <v>59</v>
      </c>
      <c r="AW1032" s="6">
        <v>0.72881355932203384</v>
      </c>
      <c r="AX1032" s="1">
        <v>28</v>
      </c>
      <c r="AY1032" s="1">
        <v>59</v>
      </c>
      <c r="AZ1032" s="6">
        <v>0.47457627118644069</v>
      </c>
      <c r="BA1032" s="1">
        <v>27</v>
      </c>
      <c r="BB1032" s="1">
        <v>59</v>
      </c>
      <c r="BC1032" s="6">
        <v>0.4576271186440678</v>
      </c>
      <c r="BD1032" s="1">
        <v>136</v>
      </c>
      <c r="BE1032" s="1">
        <v>190</v>
      </c>
      <c r="BF1032" s="6">
        <v>0.71578947368421053</v>
      </c>
      <c r="BG1032" s="1">
        <v>87</v>
      </c>
      <c r="BH1032" s="1">
        <v>190</v>
      </c>
      <c r="BI1032" s="6">
        <v>0.45789473684210524</v>
      </c>
      <c r="BJ1032" s="1">
        <v>80</v>
      </c>
      <c r="BK1032" s="1">
        <v>190</v>
      </c>
      <c r="BL1032" s="6">
        <v>0.42105263157894735</v>
      </c>
    </row>
    <row r="1033" spans="1:64" x14ac:dyDescent="0.2">
      <c r="A1033" s="2" t="s">
        <v>343</v>
      </c>
      <c r="B1033" s="2" t="s">
        <v>344</v>
      </c>
      <c r="C1033" s="2" t="s">
        <v>2705</v>
      </c>
      <c r="D1033" s="2" t="s">
        <v>2706</v>
      </c>
      <c r="E1033" s="2" t="str">
        <f t="shared" si="48"/>
        <v>Wolf Lake Elementary School</v>
      </c>
      <c r="F1033" s="2">
        <f>IFERROR(VLOOKUP(C1033,'[1]2017'!$C$2:$N$1876,11,FALSE),"")</f>
        <v>113</v>
      </c>
      <c r="G1033" s="2">
        <f>IFERROR(VLOOKUP(C1033,'[1]2017'!$C$2:$N$1876,12,FALSE),"")</f>
        <v>251</v>
      </c>
      <c r="H1033" s="2">
        <f t="shared" si="49"/>
        <v>0.45019920318725098</v>
      </c>
      <c r="I1033" s="6">
        <v>0.58974358974358976</v>
      </c>
      <c r="J1033" s="12">
        <f t="shared" si="50"/>
        <v>497</v>
      </c>
      <c r="K1033" s="1">
        <v>27</v>
      </c>
      <c r="L1033" s="1">
        <v>49</v>
      </c>
      <c r="M1033" s="6">
        <v>0.55102040816326525</v>
      </c>
      <c r="N1033" s="1">
        <v>29</v>
      </c>
      <c r="O1033" s="1">
        <v>49</v>
      </c>
      <c r="P1033" s="6">
        <v>0.59183673469387754</v>
      </c>
      <c r="Q1033" s="1">
        <v>21</v>
      </c>
      <c r="R1033" s="1">
        <v>49</v>
      </c>
      <c r="S1033" s="6">
        <v>0.42857142857142855</v>
      </c>
      <c r="T1033" s="1">
        <v>25</v>
      </c>
      <c r="U1033" s="1">
        <v>45</v>
      </c>
      <c r="V1033" s="6">
        <v>0.55555555555555558</v>
      </c>
      <c r="W1033" s="1">
        <v>28</v>
      </c>
      <c r="X1033" s="1">
        <v>45</v>
      </c>
      <c r="Y1033" s="6">
        <v>0.62222222222222223</v>
      </c>
      <c r="Z1033" s="1">
        <v>22</v>
      </c>
      <c r="AA1033" s="1">
        <v>45</v>
      </c>
      <c r="AB1033" s="6">
        <v>0.48888888888888887</v>
      </c>
      <c r="BD1033" s="1">
        <v>80</v>
      </c>
      <c r="BE1033" s="1">
        <v>133</v>
      </c>
      <c r="BF1033" s="6">
        <v>0.60150375939849621</v>
      </c>
      <c r="BG1033" s="1">
        <v>84</v>
      </c>
      <c r="BH1033" s="1">
        <v>133</v>
      </c>
      <c r="BI1033" s="6">
        <v>0.63157894736842102</v>
      </c>
      <c r="BJ1033" s="1">
        <v>66</v>
      </c>
      <c r="BK1033" s="1">
        <v>133</v>
      </c>
      <c r="BL1033" s="6">
        <v>0.49624060150375937</v>
      </c>
    </row>
    <row r="1034" spans="1:64" hidden="1" x14ac:dyDescent="0.2">
      <c r="A1034" s="2" t="s">
        <v>343</v>
      </c>
      <c r="B1034" s="2" t="s">
        <v>344</v>
      </c>
      <c r="C1034" s="2" t="s">
        <v>2707</v>
      </c>
      <c r="D1034" s="2" t="s">
        <v>2708</v>
      </c>
      <c r="E1034" s="2" t="str">
        <f t="shared" si="48"/>
        <v>zzzz</v>
      </c>
      <c r="F1034" s="2">
        <f>IFERROR(VLOOKUP(C1034,'[1]2017'!$C$2:$N$1876,11,FALSE),"")</f>
        <v>250</v>
      </c>
      <c r="G1034" s="2">
        <f>IFERROR(VLOOKUP(C1034,'[1]2017'!$C$2:$N$1876,12,FALSE),"")</f>
        <v>670</v>
      </c>
      <c r="H1034" s="2">
        <f t="shared" si="49"/>
        <v>0.37313432835820898</v>
      </c>
      <c r="I1034" s="6" t="s">
        <v>734</v>
      </c>
      <c r="J1034" s="12" t="e">
        <f t="shared" si="50"/>
        <v>#VALUE!</v>
      </c>
      <c r="AC1034" s="1">
        <v>50</v>
      </c>
      <c r="AD1034" s="1">
        <v>86</v>
      </c>
      <c r="AE1034" s="6">
        <v>0.58139534883720934</v>
      </c>
      <c r="AF1034" s="1">
        <v>48</v>
      </c>
      <c r="AG1034" s="1">
        <v>86</v>
      </c>
      <c r="AH1034" s="6">
        <v>0.55813953488372092</v>
      </c>
      <c r="AI1034" s="1">
        <v>43</v>
      </c>
      <c r="AJ1034" s="1">
        <v>86</v>
      </c>
      <c r="AK1034" s="6">
        <v>0.5</v>
      </c>
      <c r="AL1034" s="1">
        <v>59</v>
      </c>
      <c r="AM1034" s="1">
        <v>106</v>
      </c>
      <c r="AN1034" s="6">
        <v>0.55660377358490565</v>
      </c>
      <c r="AO1034" s="1">
        <v>30</v>
      </c>
      <c r="AP1034" s="1">
        <v>106</v>
      </c>
      <c r="AQ1034" s="6">
        <v>0.28301886792452829</v>
      </c>
      <c r="AR1034" s="1">
        <v>27</v>
      </c>
      <c r="AS1034" s="1">
        <v>106</v>
      </c>
      <c r="AT1034" s="6">
        <v>0.25471698113207547</v>
      </c>
      <c r="AU1034" s="1">
        <v>42</v>
      </c>
      <c r="AV1034" s="1">
        <v>87</v>
      </c>
      <c r="AW1034" s="6">
        <v>0.48275862068965519</v>
      </c>
      <c r="AX1034" s="1">
        <v>28</v>
      </c>
      <c r="AY1034" s="1">
        <v>87</v>
      </c>
      <c r="AZ1034" s="6">
        <v>0.32183908045977011</v>
      </c>
      <c r="BA1034" s="1">
        <v>26</v>
      </c>
      <c r="BB1034" s="1">
        <v>87</v>
      </c>
      <c r="BC1034" s="6">
        <v>0.2988505747126437</v>
      </c>
      <c r="BD1034" s="1">
        <v>152</v>
      </c>
      <c r="BE1034" s="1">
        <v>280</v>
      </c>
      <c r="BF1034" s="6">
        <v>0.54285714285714282</v>
      </c>
      <c r="BG1034" s="1">
        <v>106</v>
      </c>
      <c r="BH1034" s="1">
        <v>280</v>
      </c>
      <c r="BI1034" s="6">
        <v>0.37857142857142856</v>
      </c>
      <c r="BJ1034" s="1">
        <v>96</v>
      </c>
      <c r="BK1034" s="1">
        <v>280</v>
      </c>
      <c r="BL1034" s="6">
        <v>0.34285714285714286</v>
      </c>
    </row>
    <row r="1035" spans="1:64" x14ac:dyDescent="0.2">
      <c r="A1035" s="2" t="s">
        <v>343</v>
      </c>
      <c r="B1035" s="2" t="s">
        <v>344</v>
      </c>
      <c r="C1035" s="2" t="s">
        <v>2709</v>
      </c>
      <c r="D1035" s="2" t="s">
        <v>2710</v>
      </c>
      <c r="E1035" s="2" t="str">
        <f t="shared" si="48"/>
        <v>Albion Elementary School</v>
      </c>
      <c r="F1035" s="2">
        <f>IFERROR(VLOOKUP(C1035,'[1]2017'!$C$2:$N$1876,11,FALSE),"")</f>
        <v>128</v>
      </c>
      <c r="G1035" s="2">
        <f>IFERROR(VLOOKUP(C1035,'[1]2017'!$C$2:$N$1876,12,FALSE),"")</f>
        <v>299</v>
      </c>
      <c r="H1035" s="2">
        <f t="shared" si="49"/>
        <v>0.42809364548494983</v>
      </c>
      <c r="I1035" s="6">
        <v>0.55813953488372092</v>
      </c>
      <c r="J1035" s="12">
        <f t="shared" si="50"/>
        <v>575</v>
      </c>
      <c r="K1035" s="1">
        <v>29</v>
      </c>
      <c r="L1035" s="1">
        <v>49</v>
      </c>
      <c r="M1035" s="6">
        <v>0.59183673469387754</v>
      </c>
      <c r="N1035" s="1">
        <v>33</v>
      </c>
      <c r="O1035" s="1">
        <v>49</v>
      </c>
      <c r="P1035" s="6">
        <v>0.67346938775510201</v>
      </c>
      <c r="Q1035" s="1">
        <v>26</v>
      </c>
      <c r="R1035" s="1">
        <v>49</v>
      </c>
      <c r="S1035" s="6">
        <v>0.53061224489795922</v>
      </c>
      <c r="T1035" s="1">
        <v>27</v>
      </c>
      <c r="U1035" s="1">
        <v>56</v>
      </c>
      <c r="V1035" s="6">
        <v>0.48214285714285715</v>
      </c>
      <c r="W1035" s="1">
        <v>31</v>
      </c>
      <c r="X1035" s="1">
        <v>56</v>
      </c>
      <c r="Y1035" s="6">
        <v>0.5535714285714286</v>
      </c>
      <c r="Z1035" s="1">
        <v>25</v>
      </c>
      <c r="AA1035" s="1">
        <v>56</v>
      </c>
      <c r="AB1035" s="6">
        <v>0.44642857142857145</v>
      </c>
      <c r="BD1035" s="1">
        <v>86</v>
      </c>
      <c r="BE1035" s="1">
        <v>148</v>
      </c>
      <c r="BF1035" s="6">
        <v>0.58108108108108103</v>
      </c>
      <c r="BG1035" s="1">
        <v>91</v>
      </c>
      <c r="BH1035" s="1">
        <v>150</v>
      </c>
      <c r="BI1035" s="6">
        <v>0.60666666666666669</v>
      </c>
      <c r="BJ1035" s="1">
        <v>75</v>
      </c>
      <c r="BK1035" s="1">
        <v>148</v>
      </c>
      <c r="BL1035" s="6">
        <v>0.5067567567567568</v>
      </c>
    </row>
    <row r="1036" spans="1:64" x14ac:dyDescent="0.2">
      <c r="A1036" s="2" t="s">
        <v>345</v>
      </c>
      <c r="B1036" s="2" t="s">
        <v>642</v>
      </c>
      <c r="C1036" s="2" t="s">
        <v>2711</v>
      </c>
      <c r="D1036" s="2" t="s">
        <v>2712</v>
      </c>
      <c r="E1036" s="2" t="str">
        <f t="shared" si="48"/>
        <v>Avilla Elementary School</v>
      </c>
      <c r="F1036" s="2">
        <f>IFERROR(VLOOKUP(C1036,'[1]2017'!$C$2:$N$1876,11,FALSE),"")</f>
        <v>164</v>
      </c>
      <c r="G1036" s="2">
        <f>IFERROR(VLOOKUP(C1036,'[1]2017'!$C$2:$N$1876,12,FALSE),"")</f>
        <v>430</v>
      </c>
      <c r="H1036" s="2">
        <f t="shared" si="49"/>
        <v>0.38139534883720932</v>
      </c>
      <c r="I1036" s="6">
        <v>0.68965517241379315</v>
      </c>
      <c r="J1036" s="12">
        <f t="shared" si="50"/>
        <v>282</v>
      </c>
      <c r="K1036" s="1">
        <v>43</v>
      </c>
      <c r="L1036" s="1">
        <v>67</v>
      </c>
      <c r="M1036" s="6">
        <v>0.64179104477611937</v>
      </c>
      <c r="N1036" s="1">
        <v>40</v>
      </c>
      <c r="O1036" s="1">
        <v>67</v>
      </c>
      <c r="P1036" s="6">
        <v>0.59701492537313428</v>
      </c>
      <c r="Q1036" s="1">
        <v>33</v>
      </c>
      <c r="R1036" s="1">
        <v>67</v>
      </c>
      <c r="S1036" s="6">
        <v>0.4925373134328358</v>
      </c>
      <c r="T1036" s="1">
        <v>39</v>
      </c>
      <c r="U1036" s="1">
        <v>57</v>
      </c>
      <c r="V1036" s="6">
        <v>0.68421052631578949</v>
      </c>
      <c r="W1036" s="1">
        <v>39</v>
      </c>
      <c r="X1036" s="1">
        <v>57</v>
      </c>
      <c r="Y1036" s="6">
        <v>0.68421052631578949</v>
      </c>
      <c r="Z1036" s="1">
        <v>33</v>
      </c>
      <c r="AA1036" s="1">
        <v>57</v>
      </c>
      <c r="AB1036" s="6">
        <v>0.57894736842105265</v>
      </c>
      <c r="AC1036" s="1">
        <v>44</v>
      </c>
      <c r="AD1036" s="1">
        <v>58</v>
      </c>
      <c r="AE1036" s="6">
        <v>0.75862068965517238</v>
      </c>
      <c r="AF1036" s="1">
        <v>33</v>
      </c>
      <c r="AG1036" s="1">
        <v>58</v>
      </c>
      <c r="AH1036" s="6">
        <v>0.56896551724137934</v>
      </c>
      <c r="AI1036" s="1">
        <v>27</v>
      </c>
      <c r="AJ1036" s="1">
        <v>58</v>
      </c>
      <c r="AK1036" s="6">
        <v>0.46551724137931033</v>
      </c>
      <c r="BD1036" s="1">
        <v>175</v>
      </c>
      <c r="BE1036" s="1">
        <v>240</v>
      </c>
      <c r="BF1036" s="6">
        <v>0.72916666666666663</v>
      </c>
      <c r="BG1036" s="1">
        <v>154</v>
      </c>
      <c r="BH1036" s="1">
        <v>241</v>
      </c>
      <c r="BI1036" s="6">
        <v>0.63900414937759331</v>
      </c>
      <c r="BJ1036" s="1">
        <v>133</v>
      </c>
      <c r="BK1036" s="1">
        <v>240</v>
      </c>
      <c r="BL1036" s="6">
        <v>0.5541666666666667</v>
      </c>
    </row>
    <row r="1037" spans="1:64" hidden="1" x14ac:dyDescent="0.2">
      <c r="A1037" s="2" t="s">
        <v>345</v>
      </c>
      <c r="B1037" s="2" t="s">
        <v>642</v>
      </c>
      <c r="C1037" s="2" t="s">
        <v>2713</v>
      </c>
      <c r="D1037" s="2" t="s">
        <v>2714</v>
      </c>
      <c r="E1037" s="2" t="str">
        <f t="shared" si="48"/>
        <v>zzzz</v>
      </c>
      <c r="F1037" s="2">
        <f>IFERROR(VLOOKUP(C1037,'[1]2017'!$C$2:$N$1876,11,FALSE),"")</f>
        <v>264</v>
      </c>
      <c r="G1037" s="2">
        <f>IFERROR(VLOOKUP(C1037,'[1]2017'!$C$2:$N$1876,12,FALSE),"")</f>
        <v>559</v>
      </c>
      <c r="H1037" s="2">
        <f t="shared" si="49"/>
        <v>0.47227191413237923</v>
      </c>
      <c r="J1037" s="12">
        <f t="shared" si="50"/>
        <v>1215</v>
      </c>
      <c r="AL1037" s="1">
        <v>144</v>
      </c>
      <c r="AM1037" s="1">
        <v>272</v>
      </c>
      <c r="AN1037" s="6">
        <v>0.52941176470588236</v>
      </c>
      <c r="AO1037" s="1">
        <v>139</v>
      </c>
      <c r="AP1037" s="1">
        <v>272</v>
      </c>
      <c r="AQ1037" s="6">
        <v>0.51102941176470584</v>
      </c>
      <c r="AR1037" s="1">
        <v>113</v>
      </c>
      <c r="AS1037" s="1">
        <v>272</v>
      </c>
      <c r="AT1037" s="6">
        <v>0.41544117647058826</v>
      </c>
      <c r="AU1037" s="1">
        <v>133</v>
      </c>
      <c r="AV1037" s="1">
        <v>285</v>
      </c>
      <c r="AW1037" s="6">
        <v>0.46666666666666667</v>
      </c>
      <c r="AX1037" s="1">
        <v>154</v>
      </c>
      <c r="AY1037" s="1">
        <v>288</v>
      </c>
      <c r="AZ1037" s="6">
        <v>0.53472222222222221</v>
      </c>
      <c r="BA1037" s="1">
        <v>112</v>
      </c>
      <c r="BB1037" s="1">
        <v>285</v>
      </c>
      <c r="BC1037" s="6">
        <v>0.39298245614035088</v>
      </c>
      <c r="BD1037" s="1">
        <v>277</v>
      </c>
      <c r="BE1037" s="1">
        <v>557</v>
      </c>
      <c r="BF1037" s="6">
        <v>0.49730700179533216</v>
      </c>
      <c r="BG1037" s="1">
        <v>293</v>
      </c>
      <c r="BH1037" s="1">
        <v>560</v>
      </c>
      <c r="BI1037" s="6">
        <v>0.52321428571428574</v>
      </c>
      <c r="BJ1037" s="1">
        <v>225</v>
      </c>
      <c r="BK1037" s="1">
        <v>557</v>
      </c>
      <c r="BL1037" s="6">
        <v>0.40394973070017953</v>
      </c>
    </row>
    <row r="1038" spans="1:64" x14ac:dyDescent="0.2">
      <c r="A1038" s="2" t="s">
        <v>345</v>
      </c>
      <c r="B1038" s="2" t="s">
        <v>642</v>
      </c>
      <c r="C1038" s="2" t="s">
        <v>2715</v>
      </c>
      <c r="D1038" s="2" t="s">
        <v>2716</v>
      </c>
      <c r="E1038" s="2" t="str">
        <f t="shared" si="48"/>
        <v>Rome City Elementary School</v>
      </c>
      <c r="F1038" s="2">
        <f>IFERROR(VLOOKUP(C1038,'[1]2017'!$C$2:$N$1876,11,FALSE),"")</f>
        <v>208</v>
      </c>
      <c r="G1038" s="2">
        <f>IFERROR(VLOOKUP(C1038,'[1]2017'!$C$2:$N$1876,12,FALSE),"")</f>
        <v>329</v>
      </c>
      <c r="H1038" s="2">
        <f t="shared" si="49"/>
        <v>0.63221884498480241</v>
      </c>
      <c r="I1038" s="6">
        <v>0.28000000000000003</v>
      </c>
      <c r="J1038" s="12">
        <f t="shared" si="50"/>
        <v>1067</v>
      </c>
      <c r="K1038" s="1">
        <v>29</v>
      </c>
      <c r="L1038" s="1">
        <v>41</v>
      </c>
      <c r="M1038" s="6">
        <v>0.70731707317073167</v>
      </c>
      <c r="N1038" s="1">
        <v>26</v>
      </c>
      <c r="O1038" s="1">
        <v>42</v>
      </c>
      <c r="P1038" s="6">
        <v>0.61904761904761907</v>
      </c>
      <c r="Q1038" s="1">
        <v>23</v>
      </c>
      <c r="R1038" s="1">
        <v>41</v>
      </c>
      <c r="S1038" s="6">
        <v>0.56097560975609762</v>
      </c>
      <c r="T1038" s="1">
        <v>14</v>
      </c>
      <c r="U1038" s="1">
        <v>33</v>
      </c>
      <c r="V1038" s="6">
        <v>0.42424242424242425</v>
      </c>
      <c r="W1038" s="1">
        <v>14</v>
      </c>
      <c r="X1038" s="1">
        <v>35</v>
      </c>
      <c r="Y1038" s="6">
        <v>0.4</v>
      </c>
      <c r="Z1038" s="1">
        <v>10</v>
      </c>
      <c r="AA1038" s="1">
        <v>33</v>
      </c>
      <c r="AB1038" s="6">
        <v>0.30303030303030304</v>
      </c>
      <c r="AC1038" s="1">
        <v>16</v>
      </c>
      <c r="AD1038" s="1">
        <v>45</v>
      </c>
      <c r="AE1038" s="6">
        <v>0.35555555555555557</v>
      </c>
      <c r="AF1038" s="1">
        <v>13</v>
      </c>
      <c r="AG1038" s="1">
        <v>48</v>
      </c>
      <c r="AH1038" s="6">
        <v>0.27083333333333331</v>
      </c>
      <c r="AI1038" s="1">
        <v>10</v>
      </c>
      <c r="AJ1038" s="1">
        <v>45</v>
      </c>
      <c r="AK1038" s="6">
        <v>0.22222222222222221</v>
      </c>
      <c r="BD1038" s="1">
        <v>86</v>
      </c>
      <c r="BE1038" s="1">
        <v>169</v>
      </c>
      <c r="BF1038" s="6">
        <v>0.50887573964497046</v>
      </c>
      <c r="BG1038" s="1">
        <v>67</v>
      </c>
      <c r="BH1038" s="1">
        <v>177</v>
      </c>
      <c r="BI1038" s="6">
        <v>0.37853107344632769</v>
      </c>
      <c r="BJ1038" s="1">
        <v>57</v>
      </c>
      <c r="BK1038" s="1">
        <v>169</v>
      </c>
      <c r="BL1038" s="6">
        <v>0.33727810650887574</v>
      </c>
    </row>
    <row r="1039" spans="1:64" x14ac:dyDescent="0.2">
      <c r="A1039" s="2" t="s">
        <v>345</v>
      </c>
      <c r="B1039" s="2" t="s">
        <v>642</v>
      </c>
      <c r="C1039" s="2" t="s">
        <v>2717</v>
      </c>
      <c r="D1039" s="2" t="s">
        <v>927</v>
      </c>
      <c r="E1039" s="2" t="str">
        <f t="shared" si="48"/>
        <v>North Side Elementary School</v>
      </c>
      <c r="F1039" s="2">
        <f>IFERROR(VLOOKUP(C1039,'[1]2017'!$C$2:$N$1876,11,FALSE),"")</f>
        <v>201</v>
      </c>
      <c r="G1039" s="2">
        <f>IFERROR(VLOOKUP(C1039,'[1]2017'!$C$2:$N$1876,12,FALSE),"")</f>
        <v>357</v>
      </c>
      <c r="H1039" s="2">
        <f t="shared" si="49"/>
        <v>0.56302521008403361</v>
      </c>
      <c r="I1039" s="6">
        <v>0.56603773584905659</v>
      </c>
      <c r="J1039" s="12">
        <f t="shared" si="50"/>
        <v>554</v>
      </c>
      <c r="K1039" s="1">
        <v>31</v>
      </c>
      <c r="L1039" s="1">
        <v>53</v>
      </c>
      <c r="M1039" s="6">
        <v>0.58490566037735847</v>
      </c>
      <c r="N1039" s="1">
        <v>28</v>
      </c>
      <c r="O1039" s="1">
        <v>53</v>
      </c>
      <c r="P1039" s="6">
        <v>0.52830188679245282</v>
      </c>
      <c r="Q1039" s="1">
        <v>24</v>
      </c>
      <c r="R1039" s="1">
        <v>53</v>
      </c>
      <c r="S1039" s="6">
        <v>0.45283018867924529</v>
      </c>
      <c r="T1039" s="1">
        <v>33</v>
      </c>
      <c r="U1039" s="1">
        <v>56</v>
      </c>
      <c r="V1039" s="6">
        <v>0.5892857142857143</v>
      </c>
      <c r="W1039" s="1">
        <v>36</v>
      </c>
      <c r="X1039" s="1">
        <v>57</v>
      </c>
      <c r="Y1039" s="6">
        <v>0.63157894736842102</v>
      </c>
      <c r="Z1039" s="1">
        <v>27</v>
      </c>
      <c r="AA1039" s="1">
        <v>56</v>
      </c>
      <c r="AB1039" s="6">
        <v>0.48214285714285715</v>
      </c>
      <c r="AC1039" s="1">
        <v>26</v>
      </c>
      <c r="AD1039" s="1">
        <v>51</v>
      </c>
      <c r="AE1039" s="6">
        <v>0.50980392156862742</v>
      </c>
      <c r="AF1039" s="1">
        <v>30</v>
      </c>
      <c r="AG1039" s="1">
        <v>52</v>
      </c>
      <c r="AH1039" s="6">
        <v>0.57692307692307687</v>
      </c>
      <c r="AI1039" s="1">
        <v>23</v>
      </c>
      <c r="AJ1039" s="1">
        <v>51</v>
      </c>
      <c r="AK1039" s="6">
        <v>0.45098039215686275</v>
      </c>
      <c r="BD1039" s="1">
        <v>132</v>
      </c>
      <c r="BE1039" s="1">
        <v>213</v>
      </c>
      <c r="BF1039" s="6">
        <v>0.61971830985915488</v>
      </c>
      <c r="BG1039" s="1">
        <v>127</v>
      </c>
      <c r="BH1039" s="1">
        <v>217</v>
      </c>
      <c r="BI1039" s="6">
        <v>0.58525345622119818</v>
      </c>
      <c r="BJ1039" s="1">
        <v>104</v>
      </c>
      <c r="BK1039" s="1">
        <v>213</v>
      </c>
      <c r="BL1039" s="6">
        <v>0.48826291079812206</v>
      </c>
    </row>
    <row r="1040" spans="1:64" x14ac:dyDescent="0.2">
      <c r="A1040" s="2" t="s">
        <v>345</v>
      </c>
      <c r="B1040" s="2" t="s">
        <v>642</v>
      </c>
      <c r="C1040" s="2" t="s">
        <v>2718</v>
      </c>
      <c r="D1040" s="2" t="s">
        <v>2719</v>
      </c>
      <c r="E1040" s="2" t="str">
        <f t="shared" si="48"/>
        <v>South Side Elementary School</v>
      </c>
      <c r="F1040" s="2">
        <f>IFERROR(VLOOKUP(C1040,'[1]2017'!$C$2:$N$1876,11,FALSE),"")</f>
        <v>276</v>
      </c>
      <c r="G1040" s="2">
        <f>IFERROR(VLOOKUP(C1040,'[1]2017'!$C$2:$N$1876,12,FALSE),"")</f>
        <v>431</v>
      </c>
      <c r="H1040" s="2">
        <f t="shared" si="49"/>
        <v>0.6403712296983759</v>
      </c>
      <c r="I1040" s="6">
        <v>0.36206896551724138</v>
      </c>
      <c r="J1040" s="12">
        <f t="shared" si="50"/>
        <v>966</v>
      </c>
      <c r="K1040" s="1">
        <v>35</v>
      </c>
      <c r="L1040" s="1">
        <v>58</v>
      </c>
      <c r="M1040" s="6">
        <v>0.60344827586206895</v>
      </c>
      <c r="N1040" s="1">
        <v>19</v>
      </c>
      <c r="O1040" s="1">
        <v>59</v>
      </c>
      <c r="P1040" s="6">
        <v>0.32203389830508472</v>
      </c>
      <c r="Q1040" s="1">
        <v>18</v>
      </c>
      <c r="R1040" s="1">
        <v>58</v>
      </c>
      <c r="S1040" s="6">
        <v>0.31034482758620691</v>
      </c>
      <c r="T1040" s="1">
        <v>35</v>
      </c>
      <c r="U1040" s="1">
        <v>63</v>
      </c>
      <c r="V1040" s="6">
        <v>0.55555555555555558</v>
      </c>
      <c r="W1040" s="1">
        <v>35</v>
      </c>
      <c r="X1040" s="1">
        <v>63</v>
      </c>
      <c r="Y1040" s="6">
        <v>0.55555555555555558</v>
      </c>
      <c r="Z1040" s="1">
        <v>25</v>
      </c>
      <c r="AA1040" s="1">
        <v>63</v>
      </c>
      <c r="AB1040" s="6">
        <v>0.3968253968253968</v>
      </c>
      <c r="AC1040" s="1">
        <v>34</v>
      </c>
      <c r="AD1040" s="1">
        <v>50</v>
      </c>
      <c r="AE1040" s="6">
        <v>0.68</v>
      </c>
      <c r="AF1040" s="1">
        <v>30</v>
      </c>
      <c r="AG1040" s="1">
        <v>50</v>
      </c>
      <c r="AH1040" s="6">
        <v>0.6</v>
      </c>
      <c r="AI1040" s="1">
        <v>27</v>
      </c>
      <c r="AJ1040" s="1">
        <v>50</v>
      </c>
      <c r="AK1040" s="6">
        <v>0.54</v>
      </c>
      <c r="BD1040" s="1">
        <v>136</v>
      </c>
      <c r="BE1040" s="1">
        <v>230</v>
      </c>
      <c r="BF1040" s="6">
        <v>0.59130434782608698</v>
      </c>
      <c r="BG1040" s="1">
        <v>106</v>
      </c>
      <c r="BH1040" s="1">
        <v>232</v>
      </c>
      <c r="BI1040" s="6">
        <v>0.45689655172413796</v>
      </c>
      <c r="BJ1040" s="1">
        <v>91</v>
      </c>
      <c r="BK1040" s="1">
        <v>229</v>
      </c>
      <c r="BL1040" s="6">
        <v>0.39737991266375544</v>
      </c>
    </row>
    <row r="1041" spans="1:64" hidden="1" x14ac:dyDescent="0.2">
      <c r="A1041" s="2" t="s">
        <v>345</v>
      </c>
      <c r="B1041" s="2" t="s">
        <v>642</v>
      </c>
      <c r="C1041" s="2" t="s">
        <v>2720</v>
      </c>
      <c r="D1041" s="2" t="s">
        <v>2721</v>
      </c>
      <c r="E1041" s="2" t="str">
        <f t="shared" si="48"/>
        <v>zzzz</v>
      </c>
      <c r="F1041" s="2">
        <f>IFERROR(VLOOKUP(C1041,'[1]2017'!$C$2:$N$1876,11,FALSE),"")</f>
        <v>105</v>
      </c>
      <c r="G1041" s="2">
        <f>IFERROR(VLOOKUP(C1041,'[1]2017'!$C$2:$N$1876,12,FALSE),"")</f>
        <v>307</v>
      </c>
      <c r="H1041" s="2">
        <f t="shared" si="49"/>
        <v>0.34201954397394135</v>
      </c>
      <c r="I1041" s="6">
        <v>0.56097560975609762</v>
      </c>
      <c r="J1041" s="12">
        <f t="shared" si="50"/>
        <v>568</v>
      </c>
      <c r="K1041" s="1">
        <v>24</v>
      </c>
      <c r="L1041" s="1">
        <v>41</v>
      </c>
      <c r="M1041" s="6">
        <v>0.58536585365853655</v>
      </c>
      <c r="N1041" s="1">
        <v>21</v>
      </c>
      <c r="O1041" s="1">
        <v>41</v>
      </c>
      <c r="P1041" s="6">
        <v>0.51219512195121952</v>
      </c>
      <c r="Q1041" s="1">
        <v>16</v>
      </c>
      <c r="R1041" s="1">
        <v>41</v>
      </c>
      <c r="S1041" s="6">
        <v>0.3902439024390244</v>
      </c>
      <c r="T1041" s="1">
        <v>28</v>
      </c>
      <c r="U1041" s="1">
        <v>47</v>
      </c>
      <c r="V1041" s="6">
        <v>0.5957446808510638</v>
      </c>
      <c r="W1041" s="1">
        <v>34</v>
      </c>
      <c r="X1041" s="1">
        <v>47</v>
      </c>
      <c r="Y1041" s="6">
        <v>0.72340425531914898</v>
      </c>
      <c r="Z1041" s="1">
        <v>28</v>
      </c>
      <c r="AA1041" s="1">
        <v>47</v>
      </c>
      <c r="AB1041" s="6">
        <v>0.5957446808510638</v>
      </c>
      <c r="AC1041" s="1">
        <v>25</v>
      </c>
      <c r="AD1041" s="1">
        <v>39</v>
      </c>
      <c r="AE1041" s="6">
        <v>0.64102564102564108</v>
      </c>
      <c r="AF1041" s="1">
        <v>18</v>
      </c>
      <c r="AG1041" s="1">
        <v>39</v>
      </c>
      <c r="AH1041" s="6">
        <v>0.46153846153846156</v>
      </c>
      <c r="AI1041" s="1">
        <v>16</v>
      </c>
      <c r="AJ1041" s="1">
        <v>39</v>
      </c>
      <c r="AK1041" s="6">
        <v>0.41025641025641024</v>
      </c>
      <c r="BD1041" s="1">
        <v>111</v>
      </c>
      <c r="BE1041" s="1">
        <v>168</v>
      </c>
      <c r="BF1041" s="6">
        <v>0.6607142857142857</v>
      </c>
      <c r="BG1041" s="1">
        <v>96</v>
      </c>
      <c r="BH1041" s="1">
        <v>168</v>
      </c>
      <c r="BI1041" s="6">
        <v>0.5714285714285714</v>
      </c>
      <c r="BJ1041" s="1">
        <v>83</v>
      </c>
      <c r="BK1041" s="1">
        <v>168</v>
      </c>
      <c r="BL1041" s="6">
        <v>0.49404761904761907</v>
      </c>
    </row>
    <row r="1042" spans="1:64" hidden="1" x14ac:dyDescent="0.2">
      <c r="A1042" s="2" t="s">
        <v>346</v>
      </c>
      <c r="B1042" s="2" t="s">
        <v>347</v>
      </c>
      <c r="C1042" s="2" t="s">
        <v>2722</v>
      </c>
      <c r="D1042" s="2" t="s">
        <v>2723</v>
      </c>
      <c r="E1042" s="2" t="str">
        <f t="shared" si="48"/>
        <v>zzzz</v>
      </c>
      <c r="F1042" s="2">
        <f>IFERROR(VLOOKUP(C1042,'[1]2017'!$C$2:$N$1876,11,FALSE),"")</f>
        <v>437</v>
      </c>
      <c r="G1042" s="2">
        <f>IFERROR(VLOOKUP(C1042,'[1]2017'!$C$2:$N$1876,12,FALSE),"")</f>
        <v>704</v>
      </c>
      <c r="H1042" s="2">
        <f t="shared" si="49"/>
        <v>0.62073863636363635</v>
      </c>
      <c r="J1042" s="12">
        <f t="shared" si="50"/>
        <v>1215</v>
      </c>
      <c r="T1042" s="1">
        <v>106</v>
      </c>
      <c r="U1042" s="1">
        <v>163</v>
      </c>
      <c r="V1042" s="6">
        <v>0.65030674846625769</v>
      </c>
      <c r="W1042" s="1">
        <v>113</v>
      </c>
      <c r="X1042" s="1">
        <v>163</v>
      </c>
      <c r="Y1042" s="6">
        <v>0.69325153374233128</v>
      </c>
      <c r="Z1042" s="1">
        <v>90</v>
      </c>
      <c r="AA1042" s="1">
        <v>163</v>
      </c>
      <c r="AB1042" s="6">
        <v>0.55214723926380371</v>
      </c>
      <c r="AC1042" s="1">
        <v>102</v>
      </c>
      <c r="AD1042" s="1">
        <v>174</v>
      </c>
      <c r="AE1042" s="6">
        <v>0.58620689655172409</v>
      </c>
      <c r="AF1042" s="1">
        <v>94</v>
      </c>
      <c r="AG1042" s="1">
        <v>174</v>
      </c>
      <c r="AH1042" s="6">
        <v>0.54022988505747127</v>
      </c>
      <c r="AI1042" s="1">
        <v>77</v>
      </c>
      <c r="AJ1042" s="1">
        <v>174</v>
      </c>
      <c r="AK1042" s="6">
        <v>0.44252873563218392</v>
      </c>
      <c r="AL1042" s="1">
        <v>108</v>
      </c>
      <c r="AM1042" s="1">
        <v>188</v>
      </c>
      <c r="AN1042" s="6">
        <v>0.57446808510638303</v>
      </c>
      <c r="AO1042" s="1">
        <v>81</v>
      </c>
      <c r="AP1042" s="1">
        <v>190</v>
      </c>
      <c r="AQ1042" s="6">
        <v>0.4263157894736842</v>
      </c>
      <c r="AR1042" s="1">
        <v>73</v>
      </c>
      <c r="AS1042" s="1">
        <v>188</v>
      </c>
      <c r="AT1042" s="6">
        <v>0.38829787234042551</v>
      </c>
      <c r="AU1042" s="1">
        <v>104</v>
      </c>
      <c r="AV1042" s="1">
        <v>170</v>
      </c>
      <c r="AW1042" s="6">
        <v>0.61176470588235299</v>
      </c>
      <c r="AX1042" s="1">
        <v>130</v>
      </c>
      <c r="AY1042" s="1">
        <v>171</v>
      </c>
      <c r="AZ1042" s="6">
        <v>0.76023391812865493</v>
      </c>
      <c r="BA1042" s="1">
        <v>97</v>
      </c>
      <c r="BB1042" s="1">
        <v>170</v>
      </c>
      <c r="BC1042" s="6">
        <v>0.57058823529411762</v>
      </c>
      <c r="BD1042" s="1">
        <v>420</v>
      </c>
      <c r="BE1042" s="1">
        <v>695</v>
      </c>
      <c r="BF1042" s="6">
        <v>0.60431654676258995</v>
      </c>
      <c r="BG1042" s="1">
        <v>418</v>
      </c>
      <c r="BH1042" s="1">
        <v>698</v>
      </c>
      <c r="BI1042" s="6">
        <v>0.59885386819484243</v>
      </c>
      <c r="BJ1042" s="1">
        <v>337</v>
      </c>
      <c r="BK1042" s="1">
        <v>695</v>
      </c>
      <c r="BL1042" s="6">
        <v>0.48489208633093528</v>
      </c>
    </row>
    <row r="1043" spans="1:64" x14ac:dyDescent="0.2">
      <c r="A1043" s="2" t="s">
        <v>346</v>
      </c>
      <c r="B1043" s="2" t="s">
        <v>347</v>
      </c>
      <c r="C1043" s="2" t="s">
        <v>372</v>
      </c>
      <c r="D1043" s="2" t="s">
        <v>2724</v>
      </c>
      <c r="E1043" s="2" t="str">
        <f t="shared" si="48"/>
        <v>West Noble Elementary School</v>
      </c>
      <c r="F1043" s="2">
        <f>IFERROR(VLOOKUP(C1043,'[1]2017'!$C$2:$N$1876,11,FALSE),"")</f>
        <v>369</v>
      </c>
      <c r="G1043" s="2">
        <f>IFERROR(VLOOKUP(C1043,'[1]2017'!$C$2:$N$1876,12,FALSE),"")</f>
        <v>578</v>
      </c>
      <c r="H1043" s="2">
        <f t="shared" si="49"/>
        <v>0.63840830449826991</v>
      </c>
      <c r="I1043" s="6">
        <v>0.49714285714285716</v>
      </c>
      <c r="J1043" s="12">
        <f t="shared" si="50"/>
        <v>722</v>
      </c>
      <c r="K1043" s="1">
        <v>99</v>
      </c>
      <c r="L1043" s="1">
        <v>189</v>
      </c>
      <c r="M1043" s="6">
        <v>0.52380952380952384</v>
      </c>
      <c r="N1043" s="1">
        <v>122</v>
      </c>
      <c r="O1043" s="1">
        <v>191</v>
      </c>
      <c r="P1043" s="6">
        <v>0.63874345549738221</v>
      </c>
      <c r="Q1043" s="1">
        <v>81</v>
      </c>
      <c r="R1043" s="1">
        <v>189</v>
      </c>
      <c r="S1043" s="6">
        <v>0.42857142857142855</v>
      </c>
      <c r="BD1043" s="1">
        <v>203</v>
      </c>
      <c r="BE1043" s="1">
        <v>366</v>
      </c>
      <c r="BF1043" s="6">
        <v>0.55464480874316935</v>
      </c>
      <c r="BG1043" s="1">
        <v>237</v>
      </c>
      <c r="BH1043" s="1">
        <v>372</v>
      </c>
      <c r="BI1043" s="6">
        <v>0.63709677419354838</v>
      </c>
      <c r="BJ1043" s="1">
        <v>168</v>
      </c>
      <c r="BK1043" s="1">
        <v>364</v>
      </c>
      <c r="BL1043" s="6">
        <v>0.46153846153846156</v>
      </c>
    </row>
    <row r="1044" spans="1:64" x14ac:dyDescent="0.2">
      <c r="A1044" s="2" t="s">
        <v>348</v>
      </c>
      <c r="B1044" s="2" t="s">
        <v>349</v>
      </c>
      <c r="C1044" s="2" t="s">
        <v>2725</v>
      </c>
      <c r="D1044" s="2" t="s">
        <v>2726</v>
      </c>
      <c r="E1044" s="2" t="str">
        <f t="shared" si="48"/>
        <v>Ohio County Elementary School</v>
      </c>
      <c r="F1044" s="2">
        <f>IFERROR(VLOOKUP(C1044,'[1]2017'!$C$2:$N$1876,11,FALSE),"")</f>
        <v>137</v>
      </c>
      <c r="G1044" s="2">
        <f>IFERROR(VLOOKUP(C1044,'[1]2017'!$C$2:$N$1876,12,FALSE),"")</f>
        <v>349</v>
      </c>
      <c r="H1044" s="2">
        <f t="shared" si="49"/>
        <v>0.39255014326647564</v>
      </c>
      <c r="I1044" s="6">
        <v>0.609375</v>
      </c>
      <c r="J1044" s="12">
        <f t="shared" si="50"/>
        <v>451</v>
      </c>
      <c r="K1044" s="1">
        <v>30</v>
      </c>
      <c r="L1044" s="1">
        <v>53</v>
      </c>
      <c r="M1044" s="6">
        <v>0.56603773584905659</v>
      </c>
      <c r="N1044" s="1">
        <v>19</v>
      </c>
      <c r="O1044" s="1">
        <v>53</v>
      </c>
      <c r="P1044" s="6">
        <v>0.35849056603773582</v>
      </c>
      <c r="Q1044" s="1">
        <v>16</v>
      </c>
      <c r="R1044" s="1">
        <v>53</v>
      </c>
      <c r="S1044" s="6">
        <v>0.30188679245283018</v>
      </c>
      <c r="T1044" s="1">
        <v>32</v>
      </c>
      <c r="U1044" s="1">
        <v>68</v>
      </c>
      <c r="V1044" s="6">
        <v>0.47058823529411764</v>
      </c>
      <c r="W1044" s="1">
        <v>30</v>
      </c>
      <c r="X1044" s="1">
        <v>68</v>
      </c>
      <c r="Y1044" s="6">
        <v>0.44117647058823528</v>
      </c>
      <c r="Z1044" s="1">
        <v>25</v>
      </c>
      <c r="AA1044" s="1">
        <v>68</v>
      </c>
      <c r="AB1044" s="6">
        <v>0.36764705882352944</v>
      </c>
      <c r="BD1044" s="1">
        <v>110</v>
      </c>
      <c r="BE1044" s="1">
        <v>185</v>
      </c>
      <c r="BF1044" s="6">
        <v>0.59459459459459463</v>
      </c>
      <c r="BG1044" s="1">
        <v>91</v>
      </c>
      <c r="BH1044" s="1">
        <v>185</v>
      </c>
      <c r="BI1044" s="6">
        <v>0.49189189189189192</v>
      </c>
      <c r="BJ1044" s="1">
        <v>80</v>
      </c>
      <c r="BK1044" s="1">
        <v>185</v>
      </c>
      <c r="BL1044" s="6">
        <v>0.43243243243243246</v>
      </c>
    </row>
    <row r="1045" spans="1:64" hidden="1" x14ac:dyDescent="0.2">
      <c r="A1045" s="2" t="s">
        <v>348</v>
      </c>
      <c r="B1045" s="2" t="s">
        <v>349</v>
      </c>
      <c r="C1045" s="2" t="s">
        <v>2727</v>
      </c>
      <c r="D1045" s="2" t="s">
        <v>2728</v>
      </c>
      <c r="E1045" s="2" t="str">
        <f t="shared" si="48"/>
        <v>zzzz</v>
      </c>
      <c r="F1045" s="2">
        <f>IFERROR(VLOOKUP(C1045,'[1]2017'!$C$2:$N$1876,11,FALSE),"")</f>
        <v>70</v>
      </c>
      <c r="G1045" s="2">
        <f>IFERROR(VLOOKUP(C1045,'[1]2017'!$C$2:$N$1876,12,FALSE),"")</f>
        <v>188</v>
      </c>
      <c r="H1045" s="2">
        <f t="shared" si="49"/>
        <v>0.37234042553191488</v>
      </c>
      <c r="J1045" s="12">
        <f t="shared" si="50"/>
        <v>1215</v>
      </c>
      <c r="AC1045" s="1">
        <v>39</v>
      </c>
      <c r="AD1045" s="1">
        <v>55</v>
      </c>
      <c r="AE1045" s="6">
        <v>0.70909090909090911</v>
      </c>
      <c r="AF1045" s="1">
        <v>33</v>
      </c>
      <c r="AG1045" s="1">
        <v>55</v>
      </c>
      <c r="AH1045" s="6">
        <v>0.6</v>
      </c>
      <c r="AI1045" s="1">
        <v>30</v>
      </c>
      <c r="AJ1045" s="1">
        <v>55</v>
      </c>
      <c r="AK1045" s="6">
        <v>0.54545454545454541</v>
      </c>
      <c r="AL1045" s="1">
        <v>35</v>
      </c>
      <c r="AM1045" s="1">
        <v>58</v>
      </c>
      <c r="AN1045" s="6">
        <v>0.60344827586206895</v>
      </c>
      <c r="AO1045" s="1">
        <v>12</v>
      </c>
      <c r="AP1045" s="1">
        <v>58</v>
      </c>
      <c r="AQ1045" s="6">
        <v>0.20689655172413793</v>
      </c>
      <c r="AR1045" s="1">
        <v>11</v>
      </c>
      <c r="AS1045" s="1">
        <v>58</v>
      </c>
      <c r="AT1045" s="6">
        <v>0.18965517241379309</v>
      </c>
      <c r="AU1045" s="1">
        <v>41</v>
      </c>
      <c r="AV1045" s="1">
        <v>73</v>
      </c>
      <c r="AW1045" s="6">
        <v>0.56164383561643838</v>
      </c>
      <c r="AX1045" s="1">
        <v>28</v>
      </c>
      <c r="AY1045" s="1">
        <v>74</v>
      </c>
      <c r="AZ1045" s="6">
        <v>0.3783783783783784</v>
      </c>
      <c r="BA1045" s="1">
        <v>24</v>
      </c>
      <c r="BB1045" s="1">
        <v>73</v>
      </c>
      <c r="BC1045" s="6">
        <v>0.32876712328767121</v>
      </c>
      <c r="BD1045" s="1">
        <v>115</v>
      </c>
      <c r="BE1045" s="1">
        <v>186</v>
      </c>
      <c r="BF1045" s="6">
        <v>0.61827956989247312</v>
      </c>
      <c r="BG1045" s="1">
        <v>73</v>
      </c>
      <c r="BH1045" s="1">
        <v>187</v>
      </c>
      <c r="BI1045" s="6">
        <v>0.39037433155080214</v>
      </c>
      <c r="BJ1045" s="1">
        <v>65</v>
      </c>
      <c r="BK1045" s="1">
        <v>186</v>
      </c>
      <c r="BL1045" s="6">
        <v>0.34946236559139787</v>
      </c>
    </row>
    <row r="1046" spans="1:64" hidden="1" x14ac:dyDescent="0.2">
      <c r="A1046" s="2" t="s">
        <v>350</v>
      </c>
      <c r="B1046" s="2" t="s">
        <v>351</v>
      </c>
      <c r="C1046" s="2" t="s">
        <v>2729</v>
      </c>
      <c r="D1046" s="2" t="s">
        <v>2730</v>
      </c>
      <c r="E1046" s="2" t="str">
        <f t="shared" si="48"/>
        <v>zzzz</v>
      </c>
      <c r="F1046" s="2">
        <f>IFERROR(VLOOKUP(C1046,'[1]2017'!$C$2:$N$1876,11,FALSE),"")</f>
        <v>143</v>
      </c>
      <c r="G1046" s="2">
        <f>IFERROR(VLOOKUP(C1046,'[1]2017'!$C$2:$N$1876,12,FALSE),"")</f>
        <v>346</v>
      </c>
      <c r="H1046" s="2">
        <f t="shared" si="49"/>
        <v>0.41329479768786126</v>
      </c>
      <c r="J1046" s="12">
        <f t="shared" si="50"/>
        <v>1215</v>
      </c>
      <c r="AL1046" s="1">
        <v>28</v>
      </c>
      <c r="AM1046" s="1">
        <v>59</v>
      </c>
      <c r="AN1046" s="6">
        <v>0.47457627118644069</v>
      </c>
      <c r="AO1046" s="1">
        <v>22</v>
      </c>
      <c r="AP1046" s="1">
        <v>59</v>
      </c>
      <c r="AQ1046" s="6">
        <v>0.3728813559322034</v>
      </c>
      <c r="AR1046" s="1">
        <v>17</v>
      </c>
      <c r="AS1046" s="1">
        <v>59</v>
      </c>
      <c r="AT1046" s="6">
        <v>0.28813559322033899</v>
      </c>
      <c r="AU1046" s="1">
        <v>27</v>
      </c>
      <c r="AV1046" s="1">
        <v>59</v>
      </c>
      <c r="AW1046" s="6">
        <v>0.4576271186440678</v>
      </c>
      <c r="AX1046" s="1">
        <v>37</v>
      </c>
      <c r="AY1046" s="1">
        <v>59</v>
      </c>
      <c r="AZ1046" s="6">
        <v>0.6271186440677966</v>
      </c>
      <c r="BA1046" s="1">
        <v>23</v>
      </c>
      <c r="BB1046" s="1">
        <v>59</v>
      </c>
      <c r="BC1046" s="6">
        <v>0.38983050847457629</v>
      </c>
      <c r="BD1046" s="1">
        <v>55</v>
      </c>
      <c r="BE1046" s="1">
        <v>118</v>
      </c>
      <c r="BF1046" s="6">
        <v>0.46610169491525422</v>
      </c>
      <c r="BG1046" s="1">
        <v>59</v>
      </c>
      <c r="BH1046" s="1">
        <v>118</v>
      </c>
      <c r="BI1046" s="6">
        <v>0.5</v>
      </c>
      <c r="BJ1046" s="1">
        <v>40</v>
      </c>
      <c r="BK1046" s="1">
        <v>118</v>
      </c>
      <c r="BL1046" s="6">
        <v>0.33898305084745761</v>
      </c>
    </row>
    <row r="1047" spans="1:64" x14ac:dyDescent="0.2">
      <c r="A1047" s="2" t="s">
        <v>350</v>
      </c>
      <c r="B1047" s="2" t="s">
        <v>351</v>
      </c>
      <c r="C1047" s="2" t="s">
        <v>2731</v>
      </c>
      <c r="D1047" s="2" t="s">
        <v>2732</v>
      </c>
      <c r="E1047" s="2" t="str">
        <f t="shared" si="48"/>
        <v>Orleans Elementary School</v>
      </c>
      <c r="F1047" s="2">
        <f>IFERROR(VLOOKUP(C1047,'[1]2017'!$C$2:$N$1876,11,FALSE),"")</f>
        <v>258</v>
      </c>
      <c r="G1047" s="2">
        <f>IFERROR(VLOOKUP(C1047,'[1]2017'!$C$2:$N$1876,12,FALSE),"")</f>
        <v>473</v>
      </c>
      <c r="H1047" s="2">
        <f t="shared" si="49"/>
        <v>0.54545454545454541</v>
      </c>
      <c r="I1047" s="6">
        <v>0.5</v>
      </c>
      <c r="J1047" s="12">
        <f t="shared" si="50"/>
        <v>691</v>
      </c>
      <c r="K1047" s="1">
        <v>47</v>
      </c>
      <c r="L1047" s="1">
        <v>72</v>
      </c>
      <c r="M1047" s="6">
        <v>0.65277777777777779</v>
      </c>
      <c r="N1047" s="1">
        <v>39</v>
      </c>
      <c r="O1047" s="1">
        <v>72</v>
      </c>
      <c r="P1047" s="6">
        <v>0.54166666666666663</v>
      </c>
      <c r="Q1047" s="1">
        <v>34</v>
      </c>
      <c r="R1047" s="1">
        <v>71</v>
      </c>
      <c r="S1047" s="6">
        <v>0.47887323943661969</v>
      </c>
      <c r="T1047" s="1">
        <v>48</v>
      </c>
      <c r="U1047" s="1">
        <v>62</v>
      </c>
      <c r="V1047" s="6">
        <v>0.77419354838709675</v>
      </c>
      <c r="W1047" s="1">
        <v>51</v>
      </c>
      <c r="X1047" s="1">
        <v>62</v>
      </c>
      <c r="Y1047" s="6">
        <v>0.82258064516129037</v>
      </c>
      <c r="Z1047" s="1">
        <v>40</v>
      </c>
      <c r="AA1047" s="1">
        <v>62</v>
      </c>
      <c r="AB1047" s="6">
        <v>0.64516129032258063</v>
      </c>
      <c r="AC1047" s="1">
        <v>48</v>
      </c>
      <c r="AD1047" s="1">
        <v>73</v>
      </c>
      <c r="AE1047" s="6">
        <v>0.65753424657534243</v>
      </c>
      <c r="AF1047" s="1">
        <v>42</v>
      </c>
      <c r="AG1047" s="1">
        <v>73</v>
      </c>
      <c r="AH1047" s="6">
        <v>0.57534246575342463</v>
      </c>
      <c r="AI1047" s="1">
        <v>36</v>
      </c>
      <c r="AJ1047" s="1">
        <v>72</v>
      </c>
      <c r="AK1047" s="6">
        <v>0.5</v>
      </c>
      <c r="BD1047" s="1">
        <v>187</v>
      </c>
      <c r="BE1047" s="1">
        <v>271</v>
      </c>
      <c r="BF1047" s="6">
        <v>0.69003690036900367</v>
      </c>
      <c r="BG1047" s="1">
        <v>170</v>
      </c>
      <c r="BH1047" s="1">
        <v>271</v>
      </c>
      <c r="BI1047" s="6">
        <v>0.62730627306273068</v>
      </c>
      <c r="BJ1047" s="1">
        <v>142</v>
      </c>
      <c r="BK1047" s="1">
        <v>269</v>
      </c>
      <c r="BL1047" s="6">
        <v>0.52788104089219334</v>
      </c>
    </row>
    <row r="1048" spans="1:64" hidden="1" x14ac:dyDescent="0.2">
      <c r="A1048" s="2" t="s">
        <v>352</v>
      </c>
      <c r="B1048" s="2" t="s">
        <v>353</v>
      </c>
      <c r="C1048" s="2" t="s">
        <v>2733</v>
      </c>
      <c r="D1048" s="2" t="s">
        <v>2734</v>
      </c>
      <c r="E1048" s="2" t="str">
        <f t="shared" si="48"/>
        <v>zzzz</v>
      </c>
      <c r="F1048" s="2">
        <f>IFERROR(VLOOKUP(C1048,'[1]2017'!$C$2:$N$1876,11,FALSE),"")</f>
        <v>309</v>
      </c>
      <c r="G1048" s="2">
        <f>IFERROR(VLOOKUP(C1048,'[1]2017'!$C$2:$N$1876,12,FALSE),"")</f>
        <v>685</v>
      </c>
      <c r="H1048" s="2">
        <f t="shared" si="49"/>
        <v>0.45109489051094892</v>
      </c>
      <c r="J1048" s="12">
        <f t="shared" si="50"/>
        <v>1215</v>
      </c>
      <c r="AL1048" s="1">
        <v>66</v>
      </c>
      <c r="AM1048" s="1">
        <v>118</v>
      </c>
      <c r="AN1048" s="6">
        <v>0.55932203389830504</v>
      </c>
      <c r="AO1048" s="1">
        <v>52</v>
      </c>
      <c r="AP1048" s="1">
        <v>117</v>
      </c>
      <c r="AQ1048" s="6">
        <v>0.44444444444444442</v>
      </c>
      <c r="AR1048" s="1">
        <v>43</v>
      </c>
      <c r="AS1048" s="1">
        <v>117</v>
      </c>
      <c r="AT1048" s="6">
        <v>0.36752136752136755</v>
      </c>
      <c r="AU1048" s="1">
        <v>59</v>
      </c>
      <c r="AV1048" s="1">
        <v>96</v>
      </c>
      <c r="AW1048" s="6">
        <v>0.61458333333333337</v>
      </c>
      <c r="AX1048" s="1">
        <v>53</v>
      </c>
      <c r="AY1048" s="1">
        <v>97</v>
      </c>
      <c r="AZ1048" s="6">
        <v>0.54639175257731953</v>
      </c>
      <c r="BA1048" s="1">
        <v>46</v>
      </c>
      <c r="BB1048" s="1">
        <v>95</v>
      </c>
      <c r="BC1048" s="6">
        <v>0.48421052631578948</v>
      </c>
      <c r="BD1048" s="1">
        <v>125</v>
      </c>
      <c r="BE1048" s="1">
        <v>214</v>
      </c>
      <c r="BF1048" s="6">
        <v>0.58411214953271029</v>
      </c>
      <c r="BG1048" s="1">
        <v>105</v>
      </c>
      <c r="BH1048" s="1">
        <v>214</v>
      </c>
      <c r="BI1048" s="6">
        <v>0.49065420560747663</v>
      </c>
      <c r="BJ1048" s="1">
        <v>89</v>
      </c>
      <c r="BK1048" s="1">
        <v>212</v>
      </c>
      <c r="BL1048" s="6">
        <v>0.419811320754717</v>
      </c>
    </row>
    <row r="1049" spans="1:64" x14ac:dyDescent="0.2">
      <c r="A1049" s="2" t="s">
        <v>352</v>
      </c>
      <c r="B1049" s="2" t="s">
        <v>353</v>
      </c>
      <c r="C1049" s="2" t="s">
        <v>2735</v>
      </c>
      <c r="D1049" s="2" t="s">
        <v>2736</v>
      </c>
      <c r="E1049" s="2" t="str">
        <f t="shared" si="48"/>
        <v>Throop Elementary School</v>
      </c>
      <c r="F1049" s="2">
        <f>IFERROR(VLOOKUP(C1049,'[1]2017'!$C$2:$N$1876,11,FALSE),"")</f>
        <v>413</v>
      </c>
      <c r="G1049" s="2">
        <f>IFERROR(VLOOKUP(C1049,'[1]2017'!$C$2:$N$1876,12,FALSE),"")</f>
        <v>760</v>
      </c>
      <c r="H1049" s="2">
        <f t="shared" si="49"/>
        <v>0.54342105263157892</v>
      </c>
      <c r="I1049" s="6">
        <v>0.46534653465346537</v>
      </c>
      <c r="J1049" s="12">
        <f t="shared" si="50"/>
        <v>782</v>
      </c>
      <c r="K1049" s="1">
        <v>74</v>
      </c>
      <c r="L1049" s="1">
        <v>111</v>
      </c>
      <c r="M1049" s="6">
        <v>0.66666666666666663</v>
      </c>
      <c r="N1049" s="1">
        <v>63</v>
      </c>
      <c r="O1049" s="1">
        <v>111</v>
      </c>
      <c r="P1049" s="6">
        <v>0.56756756756756754</v>
      </c>
      <c r="Q1049" s="1">
        <v>56</v>
      </c>
      <c r="R1049" s="1">
        <v>111</v>
      </c>
      <c r="S1049" s="6">
        <v>0.50450450450450446</v>
      </c>
      <c r="T1049" s="1">
        <v>56</v>
      </c>
      <c r="U1049" s="1">
        <v>101</v>
      </c>
      <c r="V1049" s="6">
        <v>0.5544554455445545</v>
      </c>
      <c r="W1049" s="1">
        <v>57</v>
      </c>
      <c r="X1049" s="1">
        <v>101</v>
      </c>
      <c r="Y1049" s="6">
        <v>0.5643564356435643</v>
      </c>
      <c r="Z1049" s="1">
        <v>46</v>
      </c>
      <c r="AA1049" s="1">
        <v>101</v>
      </c>
      <c r="AB1049" s="6">
        <v>0.45544554455445546</v>
      </c>
      <c r="AC1049" s="1">
        <v>61</v>
      </c>
      <c r="AD1049" s="1">
        <v>108</v>
      </c>
      <c r="AE1049" s="6">
        <v>0.56481481481481477</v>
      </c>
      <c r="AF1049" s="1">
        <v>46</v>
      </c>
      <c r="AG1049" s="1">
        <v>108</v>
      </c>
      <c r="AH1049" s="6">
        <v>0.42592592592592593</v>
      </c>
      <c r="AI1049" s="1">
        <v>41</v>
      </c>
      <c r="AJ1049" s="1">
        <v>108</v>
      </c>
      <c r="AK1049" s="6">
        <v>0.37962962962962965</v>
      </c>
      <c r="BD1049" s="1">
        <v>264</v>
      </c>
      <c r="BE1049" s="1">
        <v>421</v>
      </c>
      <c r="BF1049" s="6">
        <v>0.62707838479809974</v>
      </c>
      <c r="BG1049" s="1">
        <v>223</v>
      </c>
      <c r="BH1049" s="1">
        <v>421</v>
      </c>
      <c r="BI1049" s="6">
        <v>0.52969121140142517</v>
      </c>
      <c r="BJ1049" s="1">
        <v>190</v>
      </c>
      <c r="BK1049" s="1">
        <v>421</v>
      </c>
      <c r="BL1049" s="6">
        <v>0.45130641330166271</v>
      </c>
    </row>
    <row r="1050" spans="1:64" hidden="1" x14ac:dyDescent="0.2">
      <c r="A1050" s="2" t="s">
        <v>354</v>
      </c>
      <c r="B1050" s="2" t="s">
        <v>355</v>
      </c>
      <c r="C1050" s="2" t="s">
        <v>2737</v>
      </c>
      <c r="D1050" s="2" t="s">
        <v>2738</v>
      </c>
      <c r="E1050" s="2" t="str">
        <f t="shared" si="48"/>
        <v>zzzz</v>
      </c>
      <c r="F1050" s="2">
        <f>IFERROR(VLOOKUP(C1050,'[1]2017'!$C$2:$N$1876,11,FALSE),"")</f>
        <v>204</v>
      </c>
      <c r="G1050" s="2">
        <f>IFERROR(VLOOKUP(C1050,'[1]2017'!$C$2:$N$1876,12,FALSE),"")</f>
        <v>465</v>
      </c>
      <c r="H1050" s="2">
        <f t="shared" si="49"/>
        <v>0.43870967741935485</v>
      </c>
      <c r="J1050" s="12">
        <f t="shared" si="50"/>
        <v>1215</v>
      </c>
      <c r="AC1050" s="1">
        <v>54</v>
      </c>
      <c r="AD1050" s="1">
        <v>78</v>
      </c>
      <c r="AE1050" s="6">
        <v>0.69230769230769229</v>
      </c>
      <c r="AF1050" s="1">
        <v>47</v>
      </c>
      <c r="AG1050" s="1">
        <v>78</v>
      </c>
      <c r="AH1050" s="6">
        <v>0.60256410256410253</v>
      </c>
      <c r="AI1050" s="1">
        <v>43</v>
      </c>
      <c r="AJ1050" s="1">
        <v>78</v>
      </c>
      <c r="AK1050" s="6">
        <v>0.55128205128205132</v>
      </c>
      <c r="AL1050" s="1">
        <v>29</v>
      </c>
      <c r="AM1050" s="1">
        <v>63</v>
      </c>
      <c r="AN1050" s="6">
        <v>0.46031746031746029</v>
      </c>
      <c r="AO1050" s="1">
        <v>25</v>
      </c>
      <c r="AP1050" s="1">
        <v>63</v>
      </c>
      <c r="AQ1050" s="6">
        <v>0.3968253968253968</v>
      </c>
      <c r="AR1050" s="1">
        <v>19</v>
      </c>
      <c r="AS1050" s="1">
        <v>63</v>
      </c>
      <c r="AT1050" s="6">
        <v>0.30158730158730157</v>
      </c>
      <c r="AU1050" s="1">
        <v>36</v>
      </c>
      <c r="AV1050" s="1">
        <v>58</v>
      </c>
      <c r="AW1050" s="6">
        <v>0.62068965517241381</v>
      </c>
      <c r="AX1050" s="1">
        <v>29</v>
      </c>
      <c r="AY1050" s="1">
        <v>47</v>
      </c>
      <c r="AZ1050" s="6">
        <v>0.61702127659574468</v>
      </c>
      <c r="BA1050" s="1">
        <v>24</v>
      </c>
      <c r="BB1050" s="1">
        <v>47</v>
      </c>
      <c r="BC1050" s="6">
        <v>0.51063829787234039</v>
      </c>
      <c r="BD1050" s="1">
        <v>119</v>
      </c>
      <c r="BE1050" s="1">
        <v>199</v>
      </c>
      <c r="BF1050" s="6">
        <v>0.59798994974874375</v>
      </c>
      <c r="BG1050" s="1">
        <v>101</v>
      </c>
      <c r="BH1050" s="1">
        <v>188</v>
      </c>
      <c r="BI1050" s="6">
        <v>0.53723404255319152</v>
      </c>
      <c r="BJ1050" s="1">
        <v>86</v>
      </c>
      <c r="BK1050" s="1">
        <v>188</v>
      </c>
      <c r="BL1050" s="6">
        <v>0.45744680851063829</v>
      </c>
    </row>
    <row r="1051" spans="1:64" x14ac:dyDescent="0.2">
      <c r="A1051" s="2" t="s">
        <v>354</v>
      </c>
      <c r="B1051" s="2" t="s">
        <v>355</v>
      </c>
      <c r="C1051" s="2" t="s">
        <v>2739</v>
      </c>
      <c r="D1051" s="2" t="s">
        <v>2740</v>
      </c>
      <c r="E1051" s="2" t="str">
        <f t="shared" si="48"/>
        <v>Springs Valley Elementary School</v>
      </c>
      <c r="F1051" s="2">
        <f>IFERROR(VLOOKUP(C1051,'[1]2017'!$C$2:$N$1876,11,FALSE),"")</f>
        <v>193</v>
      </c>
      <c r="G1051" s="2">
        <f>IFERROR(VLOOKUP(C1051,'[1]2017'!$C$2:$N$1876,12,FALSE),"")</f>
        <v>386</v>
      </c>
      <c r="H1051" s="2">
        <f t="shared" si="49"/>
        <v>0.5</v>
      </c>
      <c r="I1051" s="6">
        <v>0.6428571428571429</v>
      </c>
      <c r="J1051" s="12">
        <f t="shared" si="50"/>
        <v>377</v>
      </c>
      <c r="K1051" s="1">
        <v>51</v>
      </c>
      <c r="L1051" s="1">
        <v>72</v>
      </c>
      <c r="M1051" s="6">
        <v>0.70833333333333337</v>
      </c>
      <c r="N1051" s="1">
        <v>40</v>
      </c>
      <c r="O1051" s="1">
        <v>72</v>
      </c>
      <c r="P1051" s="6">
        <v>0.55555555555555558</v>
      </c>
      <c r="Q1051" s="1">
        <v>36</v>
      </c>
      <c r="R1051" s="1">
        <v>72</v>
      </c>
      <c r="S1051" s="6">
        <v>0.5</v>
      </c>
      <c r="T1051" s="1">
        <v>40</v>
      </c>
      <c r="U1051" s="1">
        <v>60</v>
      </c>
      <c r="V1051" s="6">
        <v>0.66666666666666663</v>
      </c>
      <c r="W1051" s="1">
        <v>36</v>
      </c>
      <c r="X1051" s="1">
        <v>60</v>
      </c>
      <c r="Y1051" s="6">
        <v>0.6</v>
      </c>
      <c r="Z1051" s="1">
        <v>30</v>
      </c>
      <c r="AA1051" s="1">
        <v>60</v>
      </c>
      <c r="AB1051" s="6">
        <v>0.5</v>
      </c>
      <c r="BD1051" s="1">
        <v>135</v>
      </c>
      <c r="BE1051" s="1">
        <v>188</v>
      </c>
      <c r="BF1051" s="6">
        <v>0.71808510638297873</v>
      </c>
      <c r="BG1051" s="1">
        <v>116</v>
      </c>
      <c r="BH1051" s="1">
        <v>188</v>
      </c>
      <c r="BI1051" s="6">
        <v>0.61702127659574468</v>
      </c>
      <c r="BJ1051" s="1">
        <v>102</v>
      </c>
      <c r="BK1051" s="1">
        <v>188</v>
      </c>
      <c r="BL1051" s="6">
        <v>0.54255319148936165</v>
      </c>
    </row>
    <row r="1052" spans="1:64" hidden="1" x14ac:dyDescent="0.2">
      <c r="A1052" s="2" t="s">
        <v>356</v>
      </c>
      <c r="B1052" s="2" t="s">
        <v>357</v>
      </c>
      <c r="C1052" s="2" t="s">
        <v>2741</v>
      </c>
      <c r="D1052" s="2" t="s">
        <v>2742</v>
      </c>
      <c r="E1052" s="2" t="str">
        <f t="shared" si="48"/>
        <v>zzzz</v>
      </c>
      <c r="F1052" s="2">
        <f>IFERROR(VLOOKUP(C1052,'[1]2017'!$C$2:$N$1876,11,FALSE),"")</f>
        <v>188</v>
      </c>
      <c r="G1052" s="2">
        <f>IFERROR(VLOOKUP(C1052,'[1]2017'!$C$2:$N$1876,12,FALSE),"")</f>
        <v>379</v>
      </c>
      <c r="H1052" s="2">
        <f t="shared" si="49"/>
        <v>0.49604221635883905</v>
      </c>
      <c r="J1052" s="12">
        <f t="shared" si="50"/>
        <v>1215</v>
      </c>
      <c r="AL1052" s="1">
        <v>131</v>
      </c>
      <c r="AM1052" s="1">
        <v>188</v>
      </c>
      <c r="AN1052" s="6">
        <v>0.69680851063829785</v>
      </c>
      <c r="AO1052" s="1">
        <v>91</v>
      </c>
      <c r="AP1052" s="1">
        <v>188</v>
      </c>
      <c r="AQ1052" s="6">
        <v>0.48404255319148937</v>
      </c>
      <c r="AR1052" s="1">
        <v>87</v>
      </c>
      <c r="AS1052" s="1">
        <v>188</v>
      </c>
      <c r="AT1052" s="6">
        <v>0.46276595744680848</v>
      </c>
      <c r="AU1052" s="1">
        <v>104</v>
      </c>
      <c r="AV1052" s="1">
        <v>183</v>
      </c>
      <c r="AW1052" s="6">
        <v>0.56830601092896171</v>
      </c>
      <c r="AX1052" s="1">
        <v>75</v>
      </c>
      <c r="AY1052" s="1">
        <v>183</v>
      </c>
      <c r="AZ1052" s="6">
        <v>0.4098360655737705</v>
      </c>
      <c r="BA1052" s="1">
        <v>69</v>
      </c>
      <c r="BB1052" s="1">
        <v>183</v>
      </c>
      <c r="BC1052" s="6">
        <v>0.37704918032786883</v>
      </c>
      <c r="BD1052" s="1">
        <v>235</v>
      </c>
      <c r="BE1052" s="1">
        <v>371</v>
      </c>
      <c r="BF1052" s="6">
        <v>0.63342318059299196</v>
      </c>
      <c r="BG1052" s="1">
        <v>166</v>
      </c>
      <c r="BH1052" s="1">
        <v>371</v>
      </c>
      <c r="BI1052" s="6">
        <v>0.44743935309973049</v>
      </c>
      <c r="BJ1052" s="1">
        <v>156</v>
      </c>
      <c r="BK1052" s="1">
        <v>371</v>
      </c>
      <c r="BL1052" s="6">
        <v>0.42048517520215634</v>
      </c>
    </row>
    <row r="1053" spans="1:64" x14ac:dyDescent="0.2">
      <c r="A1053" s="2" t="s">
        <v>356</v>
      </c>
      <c r="B1053" s="2" t="s">
        <v>357</v>
      </c>
      <c r="C1053" s="2" t="s">
        <v>2743</v>
      </c>
      <c r="D1053" s="2" t="s">
        <v>2744</v>
      </c>
      <c r="E1053" s="2" t="str">
        <f t="shared" si="48"/>
        <v>Patricksburg Elementary School</v>
      </c>
      <c r="F1053" s="2">
        <f>IFERROR(VLOOKUP(C1053,'[1]2017'!$C$2:$N$1876,11,FALSE),"")</f>
        <v>126</v>
      </c>
      <c r="G1053" s="2">
        <f>IFERROR(VLOOKUP(C1053,'[1]2017'!$C$2:$N$1876,12,FALSE),"")</f>
        <v>176</v>
      </c>
      <c r="H1053" s="2">
        <f t="shared" si="49"/>
        <v>0.71590909090909094</v>
      </c>
      <c r="I1053" s="6">
        <v>0.48</v>
      </c>
      <c r="J1053" s="12">
        <f t="shared" si="50"/>
        <v>750</v>
      </c>
      <c r="K1053" s="1">
        <v>15</v>
      </c>
      <c r="L1053" s="1">
        <v>24</v>
      </c>
      <c r="M1053" s="6">
        <v>0.625</v>
      </c>
      <c r="N1053" s="1">
        <v>11</v>
      </c>
      <c r="O1053" s="1">
        <v>24</v>
      </c>
      <c r="P1053" s="6">
        <v>0.45833333333333331</v>
      </c>
      <c r="Q1053" s="1">
        <v>10</v>
      </c>
      <c r="R1053" s="1">
        <v>24</v>
      </c>
      <c r="S1053" s="6">
        <v>0.41666666666666669</v>
      </c>
      <c r="T1053" s="1">
        <v>12</v>
      </c>
      <c r="U1053" s="1">
        <v>30</v>
      </c>
      <c r="V1053" s="6">
        <v>0.4</v>
      </c>
      <c r="W1053" s="1">
        <v>15</v>
      </c>
      <c r="X1053" s="1">
        <v>30</v>
      </c>
      <c r="Y1053" s="6">
        <v>0.5</v>
      </c>
      <c r="Z1053" s="1">
        <v>11</v>
      </c>
      <c r="AA1053" s="1">
        <v>30</v>
      </c>
      <c r="AB1053" s="6">
        <v>0.36666666666666664</v>
      </c>
      <c r="AC1053" s="1">
        <v>23</v>
      </c>
      <c r="AD1053" s="1">
        <v>34</v>
      </c>
      <c r="AE1053" s="6">
        <v>0.67647058823529416</v>
      </c>
      <c r="AF1053" s="1">
        <v>16</v>
      </c>
      <c r="AG1053" s="1">
        <v>34</v>
      </c>
      <c r="AH1053" s="6">
        <v>0.47058823529411764</v>
      </c>
      <c r="AI1053" s="1">
        <v>15</v>
      </c>
      <c r="AJ1053" s="1">
        <v>34</v>
      </c>
      <c r="AK1053" s="6">
        <v>0.44117647058823528</v>
      </c>
      <c r="BD1053" s="1">
        <v>69</v>
      </c>
      <c r="BE1053" s="1">
        <v>113</v>
      </c>
      <c r="BF1053" s="6">
        <v>0.61061946902654862</v>
      </c>
      <c r="BG1053" s="1">
        <v>55</v>
      </c>
      <c r="BH1053" s="1">
        <v>113</v>
      </c>
      <c r="BI1053" s="6">
        <v>0.48672566371681414</v>
      </c>
      <c r="BJ1053" s="1">
        <v>48</v>
      </c>
      <c r="BK1053" s="1">
        <v>113</v>
      </c>
      <c r="BL1053" s="6">
        <v>0.4247787610619469</v>
      </c>
    </row>
    <row r="1054" spans="1:64" x14ac:dyDescent="0.2">
      <c r="A1054" s="2" t="s">
        <v>356</v>
      </c>
      <c r="B1054" s="2" t="s">
        <v>357</v>
      </c>
      <c r="C1054" s="2" t="s">
        <v>2745</v>
      </c>
      <c r="D1054" s="2" t="s">
        <v>2746</v>
      </c>
      <c r="E1054" s="2" t="str">
        <f t="shared" si="48"/>
        <v>Gosport Elementary School</v>
      </c>
      <c r="F1054" s="2">
        <f>IFERROR(VLOOKUP(C1054,'[1]2017'!$C$2:$N$1876,11,FALSE),"")</f>
        <v>116</v>
      </c>
      <c r="G1054" s="2">
        <f>IFERROR(VLOOKUP(C1054,'[1]2017'!$C$2:$N$1876,12,FALSE),"")</f>
        <v>179</v>
      </c>
      <c r="H1054" s="2">
        <f t="shared" si="49"/>
        <v>0.64804469273743015</v>
      </c>
      <c r="I1054" s="6">
        <v>0.44444444444444442</v>
      </c>
      <c r="J1054" s="12">
        <f t="shared" si="50"/>
        <v>825</v>
      </c>
      <c r="K1054" s="1">
        <v>14</v>
      </c>
      <c r="L1054" s="1">
        <v>21</v>
      </c>
      <c r="M1054" s="6">
        <v>0.66666666666666663</v>
      </c>
      <c r="N1054" s="1">
        <v>12</v>
      </c>
      <c r="O1054" s="1">
        <v>21</v>
      </c>
      <c r="P1054" s="6">
        <v>0.5714285714285714</v>
      </c>
      <c r="Q1054" s="1">
        <v>10</v>
      </c>
      <c r="R1054" s="1">
        <v>21</v>
      </c>
      <c r="S1054" s="6">
        <v>0.47619047619047616</v>
      </c>
      <c r="T1054" s="1">
        <v>11</v>
      </c>
      <c r="U1054" s="1">
        <v>17</v>
      </c>
      <c r="V1054" s="6">
        <v>0.6470588235294118</v>
      </c>
      <c r="W1054" s="1">
        <v>11</v>
      </c>
      <c r="X1054" s="1">
        <v>17</v>
      </c>
      <c r="Y1054" s="6">
        <v>0.6470588235294118</v>
      </c>
      <c r="Z1054" s="1">
        <v>10</v>
      </c>
      <c r="AA1054" s="1">
        <v>17</v>
      </c>
      <c r="AB1054" s="6">
        <v>0.58823529411764708</v>
      </c>
      <c r="AC1054" s="1">
        <v>18</v>
      </c>
      <c r="AD1054" s="1">
        <v>23</v>
      </c>
      <c r="AE1054" s="6">
        <v>0.78260869565217395</v>
      </c>
      <c r="AF1054" s="1">
        <v>13</v>
      </c>
      <c r="AG1054" s="1">
        <v>23</v>
      </c>
      <c r="AH1054" s="6">
        <v>0.56521739130434778</v>
      </c>
      <c r="AI1054" s="1">
        <v>12</v>
      </c>
      <c r="AJ1054" s="1">
        <v>23</v>
      </c>
      <c r="AK1054" s="6">
        <v>0.52173913043478259</v>
      </c>
      <c r="BD1054" s="1">
        <v>62</v>
      </c>
      <c r="BE1054" s="1">
        <v>89</v>
      </c>
      <c r="BF1054" s="6">
        <v>0.6966292134831461</v>
      </c>
      <c r="BG1054" s="1">
        <v>50</v>
      </c>
      <c r="BH1054" s="1">
        <v>91</v>
      </c>
      <c r="BI1054" s="6">
        <v>0.5494505494505495</v>
      </c>
      <c r="BJ1054" s="1">
        <v>44</v>
      </c>
      <c r="BK1054" s="1">
        <v>88</v>
      </c>
      <c r="BL1054" s="6">
        <v>0.5</v>
      </c>
    </row>
    <row r="1055" spans="1:64" x14ac:dyDescent="0.2">
      <c r="A1055" s="2" t="s">
        <v>356</v>
      </c>
      <c r="B1055" s="2" t="s">
        <v>357</v>
      </c>
      <c r="C1055" s="2" t="s">
        <v>2747</v>
      </c>
      <c r="D1055" s="2" t="s">
        <v>2748</v>
      </c>
      <c r="E1055" s="2" t="str">
        <f t="shared" si="48"/>
        <v>Spencer Elementary School</v>
      </c>
      <c r="F1055" s="2">
        <f>IFERROR(VLOOKUP(C1055,'[1]2017'!$C$2:$N$1876,11,FALSE),"")</f>
        <v>352</v>
      </c>
      <c r="G1055" s="2">
        <f>IFERROR(VLOOKUP(C1055,'[1]2017'!$C$2:$N$1876,12,FALSE),"")</f>
        <v>685</v>
      </c>
      <c r="H1055" s="2">
        <f t="shared" si="49"/>
        <v>0.51386861313868615</v>
      </c>
      <c r="I1055" s="6">
        <v>0.40963855421686746</v>
      </c>
      <c r="J1055" s="12">
        <f t="shared" si="50"/>
        <v>885</v>
      </c>
      <c r="K1055" s="1">
        <v>59</v>
      </c>
      <c r="L1055" s="1">
        <v>89</v>
      </c>
      <c r="M1055" s="6">
        <v>0.6629213483146067</v>
      </c>
      <c r="N1055" s="1">
        <v>51</v>
      </c>
      <c r="O1055" s="1">
        <v>89</v>
      </c>
      <c r="P1055" s="6">
        <v>0.5730337078651685</v>
      </c>
      <c r="Q1055" s="1">
        <v>46</v>
      </c>
      <c r="R1055" s="1">
        <v>89</v>
      </c>
      <c r="S1055" s="6">
        <v>0.5168539325842697</v>
      </c>
      <c r="T1055" s="1">
        <v>32</v>
      </c>
      <c r="U1055" s="1">
        <v>70</v>
      </c>
      <c r="V1055" s="6">
        <v>0.45714285714285713</v>
      </c>
      <c r="W1055" s="1">
        <v>33</v>
      </c>
      <c r="X1055" s="1">
        <v>71</v>
      </c>
      <c r="Y1055" s="6">
        <v>0.46478873239436619</v>
      </c>
      <c r="Z1055" s="1">
        <v>25</v>
      </c>
      <c r="AA1055" s="1">
        <v>70</v>
      </c>
      <c r="AB1055" s="6">
        <v>0.35714285714285715</v>
      </c>
      <c r="AC1055" s="1">
        <v>56</v>
      </c>
      <c r="AD1055" s="1">
        <v>82</v>
      </c>
      <c r="AE1055" s="6">
        <v>0.68292682926829273</v>
      </c>
      <c r="AF1055" s="1">
        <v>57</v>
      </c>
      <c r="AG1055" s="1">
        <v>82</v>
      </c>
      <c r="AH1055" s="6">
        <v>0.69512195121951215</v>
      </c>
      <c r="AI1055" s="1">
        <v>51</v>
      </c>
      <c r="AJ1055" s="1">
        <v>82</v>
      </c>
      <c r="AK1055" s="6">
        <v>0.62195121951219512</v>
      </c>
      <c r="BD1055" s="1">
        <v>193</v>
      </c>
      <c r="BE1055" s="1">
        <v>325</v>
      </c>
      <c r="BF1055" s="6">
        <v>0.5938461538461538</v>
      </c>
      <c r="BG1055" s="1">
        <v>179</v>
      </c>
      <c r="BH1055" s="1">
        <v>327</v>
      </c>
      <c r="BI1055" s="6">
        <v>0.54740061162079512</v>
      </c>
      <c r="BJ1055" s="1">
        <v>156</v>
      </c>
      <c r="BK1055" s="1">
        <v>324</v>
      </c>
      <c r="BL1055" s="6">
        <v>0.48148148148148145</v>
      </c>
    </row>
    <row r="1056" spans="1:64" x14ac:dyDescent="0.2">
      <c r="A1056" s="2" t="s">
        <v>356</v>
      </c>
      <c r="B1056" s="2" t="s">
        <v>357</v>
      </c>
      <c r="C1056" s="2" t="s">
        <v>2749</v>
      </c>
      <c r="D1056" s="2" t="s">
        <v>2750</v>
      </c>
      <c r="E1056" s="2" t="str">
        <f t="shared" si="48"/>
        <v>McCormick's Creek Elementary Sch</v>
      </c>
      <c r="F1056" s="2">
        <f>IFERROR(VLOOKUP(C1056,'[1]2017'!$C$2:$N$1876,11,FALSE),"")</f>
        <v>177</v>
      </c>
      <c r="G1056" s="2">
        <f>IFERROR(VLOOKUP(C1056,'[1]2017'!$C$2:$N$1876,12,FALSE),"")</f>
        <v>354</v>
      </c>
      <c r="H1056" s="2">
        <f t="shared" si="49"/>
        <v>0.5</v>
      </c>
      <c r="I1056" s="6">
        <v>0.44642857142857145</v>
      </c>
      <c r="J1056" s="12">
        <f t="shared" si="50"/>
        <v>822</v>
      </c>
      <c r="K1056" s="1">
        <v>24</v>
      </c>
      <c r="L1056" s="1">
        <v>47</v>
      </c>
      <c r="M1056" s="6">
        <v>0.51063829787234039</v>
      </c>
      <c r="N1056" s="1">
        <v>28</v>
      </c>
      <c r="O1056" s="1">
        <v>47</v>
      </c>
      <c r="P1056" s="6">
        <v>0.5957446808510638</v>
      </c>
      <c r="Q1056" s="1">
        <v>21</v>
      </c>
      <c r="R1056" s="1">
        <v>47</v>
      </c>
      <c r="S1056" s="6">
        <v>0.44680851063829785</v>
      </c>
      <c r="T1056" s="1">
        <v>29</v>
      </c>
      <c r="U1056" s="1">
        <v>44</v>
      </c>
      <c r="V1056" s="6">
        <v>0.65909090909090906</v>
      </c>
      <c r="W1056" s="1">
        <v>33</v>
      </c>
      <c r="X1056" s="1">
        <v>44</v>
      </c>
      <c r="Y1056" s="6">
        <v>0.75</v>
      </c>
      <c r="Z1056" s="1">
        <v>26</v>
      </c>
      <c r="AA1056" s="1">
        <v>44</v>
      </c>
      <c r="AB1056" s="6">
        <v>0.59090909090909094</v>
      </c>
      <c r="AC1056" s="1">
        <v>26</v>
      </c>
      <c r="AD1056" s="1">
        <v>53</v>
      </c>
      <c r="AE1056" s="6">
        <v>0.49056603773584906</v>
      </c>
      <c r="AF1056" s="1">
        <v>26</v>
      </c>
      <c r="AG1056" s="1">
        <v>53</v>
      </c>
      <c r="AH1056" s="6">
        <v>0.49056603773584906</v>
      </c>
      <c r="AI1056" s="1">
        <v>22</v>
      </c>
      <c r="AJ1056" s="1">
        <v>53</v>
      </c>
      <c r="AK1056" s="6">
        <v>0.41509433962264153</v>
      </c>
      <c r="BD1056" s="1">
        <v>117</v>
      </c>
      <c r="BE1056" s="1">
        <v>200</v>
      </c>
      <c r="BF1056" s="6">
        <v>0.58499999999999996</v>
      </c>
      <c r="BG1056" s="1">
        <v>114</v>
      </c>
      <c r="BH1056" s="1">
        <v>201</v>
      </c>
      <c r="BI1056" s="6">
        <v>0.56716417910447758</v>
      </c>
      <c r="BJ1056" s="1">
        <v>94</v>
      </c>
      <c r="BK1056" s="1">
        <v>200</v>
      </c>
      <c r="BL1056" s="6">
        <v>0.47</v>
      </c>
    </row>
    <row r="1057" spans="1:64" x14ac:dyDescent="0.2">
      <c r="A1057" s="2" t="s">
        <v>358</v>
      </c>
      <c r="B1057" s="2" t="s">
        <v>359</v>
      </c>
      <c r="C1057" s="2" t="s">
        <v>2751</v>
      </c>
      <c r="D1057" s="2" t="s">
        <v>2752</v>
      </c>
      <c r="E1057" s="2" t="str">
        <f t="shared" si="48"/>
        <v>Rosedale Elementary School</v>
      </c>
      <c r="F1057" s="2">
        <f>IFERROR(VLOOKUP(C1057,'[1]2017'!$C$2:$N$1876,11,FALSE),"")</f>
        <v>173</v>
      </c>
      <c r="G1057" s="2">
        <f>IFERROR(VLOOKUP(C1057,'[1]2017'!$C$2:$N$1876,12,FALSE),"")</f>
        <v>310</v>
      </c>
      <c r="H1057" s="2">
        <f t="shared" si="49"/>
        <v>0.5580645161290323</v>
      </c>
      <c r="I1057" s="6">
        <v>0.48979591836734693</v>
      </c>
      <c r="J1057" s="12">
        <f t="shared" si="50"/>
        <v>733</v>
      </c>
      <c r="K1057" s="1">
        <v>25</v>
      </c>
      <c r="L1057" s="1">
        <v>40</v>
      </c>
      <c r="M1057" s="6">
        <v>0.625</v>
      </c>
      <c r="N1057" s="1">
        <v>20</v>
      </c>
      <c r="O1057" s="1">
        <v>41</v>
      </c>
      <c r="P1057" s="6">
        <v>0.48780487804878048</v>
      </c>
      <c r="Q1057" s="1">
        <v>18</v>
      </c>
      <c r="R1057" s="1">
        <v>40</v>
      </c>
      <c r="S1057" s="6">
        <v>0.45</v>
      </c>
      <c r="T1057" s="1">
        <v>26</v>
      </c>
      <c r="U1057" s="1">
        <v>50</v>
      </c>
      <c r="V1057" s="6">
        <v>0.52</v>
      </c>
      <c r="W1057" s="1">
        <v>28</v>
      </c>
      <c r="X1057" s="1">
        <v>50</v>
      </c>
      <c r="Y1057" s="6">
        <v>0.56000000000000005</v>
      </c>
      <c r="Z1057" s="1">
        <v>22</v>
      </c>
      <c r="AA1057" s="1">
        <v>50</v>
      </c>
      <c r="AB1057" s="6">
        <v>0.44</v>
      </c>
      <c r="AC1057" s="1">
        <v>20</v>
      </c>
      <c r="AD1057" s="1">
        <v>35</v>
      </c>
      <c r="AE1057" s="6">
        <v>0.5714285714285714</v>
      </c>
      <c r="AF1057" s="1">
        <v>20</v>
      </c>
      <c r="AG1057" s="1">
        <v>35</v>
      </c>
      <c r="AH1057" s="6">
        <v>0.5714285714285714</v>
      </c>
      <c r="AI1057" s="1">
        <v>16</v>
      </c>
      <c r="AJ1057" s="1">
        <v>35</v>
      </c>
      <c r="AK1057" s="6">
        <v>0.45714285714285713</v>
      </c>
      <c r="BD1057" s="1">
        <v>98</v>
      </c>
      <c r="BE1057" s="1">
        <v>174</v>
      </c>
      <c r="BF1057" s="6">
        <v>0.56321839080459768</v>
      </c>
      <c r="BG1057" s="1">
        <v>96</v>
      </c>
      <c r="BH1057" s="1">
        <v>175</v>
      </c>
      <c r="BI1057" s="6">
        <v>0.5485714285714286</v>
      </c>
      <c r="BJ1057" s="1">
        <v>80</v>
      </c>
      <c r="BK1057" s="1">
        <v>174</v>
      </c>
      <c r="BL1057" s="6">
        <v>0.45977011494252873</v>
      </c>
    </row>
    <row r="1058" spans="1:64" hidden="1" x14ac:dyDescent="0.2">
      <c r="A1058" s="2" t="s">
        <v>358</v>
      </c>
      <c r="B1058" s="2" t="s">
        <v>359</v>
      </c>
      <c r="C1058" s="2" t="s">
        <v>2753</v>
      </c>
      <c r="D1058" s="2" t="s">
        <v>2754</v>
      </c>
      <c r="E1058" s="2" t="str">
        <f t="shared" si="48"/>
        <v>zzzz</v>
      </c>
      <c r="F1058" s="2">
        <f>IFERROR(VLOOKUP(C1058,'[1]2017'!$C$2:$N$1876,11,FALSE),"")</f>
        <v>249</v>
      </c>
      <c r="G1058" s="2">
        <f>IFERROR(VLOOKUP(C1058,'[1]2017'!$C$2:$N$1876,12,FALSE),"")</f>
        <v>475</v>
      </c>
      <c r="H1058" s="2">
        <f t="shared" si="49"/>
        <v>0.52421052631578946</v>
      </c>
      <c r="J1058" s="12">
        <f t="shared" si="50"/>
        <v>1215</v>
      </c>
      <c r="AL1058" s="1">
        <v>52</v>
      </c>
      <c r="AM1058" s="1">
        <v>79</v>
      </c>
      <c r="AN1058" s="6">
        <v>0.65822784810126578</v>
      </c>
      <c r="AO1058" s="1">
        <v>31</v>
      </c>
      <c r="AP1058" s="1">
        <v>79</v>
      </c>
      <c r="AQ1058" s="6">
        <v>0.39240506329113922</v>
      </c>
      <c r="AR1058" s="1">
        <v>29</v>
      </c>
      <c r="AS1058" s="1">
        <v>79</v>
      </c>
      <c r="AT1058" s="6">
        <v>0.36708860759493672</v>
      </c>
      <c r="AU1058" s="1">
        <v>40</v>
      </c>
      <c r="AV1058" s="1">
        <v>83</v>
      </c>
      <c r="AW1058" s="6">
        <v>0.48192771084337349</v>
      </c>
      <c r="AX1058" s="1">
        <v>38</v>
      </c>
      <c r="AY1058" s="1">
        <v>83</v>
      </c>
      <c r="AZ1058" s="6">
        <v>0.45783132530120479</v>
      </c>
      <c r="BA1058" s="1">
        <v>25</v>
      </c>
      <c r="BB1058" s="1">
        <v>83</v>
      </c>
      <c r="BC1058" s="6">
        <v>0.30120481927710846</v>
      </c>
      <c r="BD1058" s="1">
        <v>92</v>
      </c>
      <c r="BE1058" s="1">
        <v>162</v>
      </c>
      <c r="BF1058" s="6">
        <v>0.5679012345679012</v>
      </c>
      <c r="BG1058" s="1">
        <v>69</v>
      </c>
      <c r="BH1058" s="1">
        <v>162</v>
      </c>
      <c r="BI1058" s="6">
        <v>0.42592592592592593</v>
      </c>
      <c r="BJ1058" s="1">
        <v>54</v>
      </c>
      <c r="BK1058" s="1">
        <v>162</v>
      </c>
      <c r="BL1058" s="6">
        <v>0.33333333333333331</v>
      </c>
    </row>
    <row r="1059" spans="1:64" x14ac:dyDescent="0.2">
      <c r="A1059" s="2" t="s">
        <v>358</v>
      </c>
      <c r="B1059" s="2" t="s">
        <v>359</v>
      </c>
      <c r="C1059" s="2" t="s">
        <v>2755</v>
      </c>
      <c r="D1059" s="2" t="s">
        <v>2756</v>
      </c>
      <c r="E1059" s="2" t="str">
        <f t="shared" si="48"/>
        <v>Montezuma Elementary School</v>
      </c>
      <c r="F1059" s="2">
        <f>IFERROR(VLOOKUP(C1059,'[1]2017'!$C$2:$N$1876,11,FALSE),"")</f>
        <v>169</v>
      </c>
      <c r="G1059" s="2">
        <f>IFERROR(VLOOKUP(C1059,'[1]2017'!$C$2:$N$1876,12,FALSE),"")</f>
        <v>232</v>
      </c>
      <c r="H1059" s="2">
        <f t="shared" si="49"/>
        <v>0.72844827586206895</v>
      </c>
      <c r="I1059" s="6">
        <v>0.34285714285714286</v>
      </c>
      <c r="J1059" s="12">
        <f t="shared" si="50"/>
        <v>988</v>
      </c>
      <c r="K1059" s="1">
        <v>19</v>
      </c>
      <c r="L1059" s="1">
        <v>39</v>
      </c>
      <c r="M1059" s="6">
        <v>0.48717948717948717</v>
      </c>
      <c r="N1059" s="1">
        <v>19</v>
      </c>
      <c r="O1059" s="1">
        <v>40</v>
      </c>
      <c r="P1059" s="6">
        <v>0.47499999999999998</v>
      </c>
      <c r="Q1059" s="1">
        <v>14</v>
      </c>
      <c r="R1059" s="1">
        <v>39</v>
      </c>
      <c r="S1059" s="6">
        <v>0.35897435897435898</v>
      </c>
      <c r="T1059" s="1">
        <v>13</v>
      </c>
      <c r="U1059" s="1">
        <v>32</v>
      </c>
      <c r="V1059" s="6">
        <v>0.40625</v>
      </c>
      <c r="W1059" s="1">
        <v>14</v>
      </c>
      <c r="X1059" s="1">
        <v>32</v>
      </c>
      <c r="Y1059" s="6">
        <v>0.4375</v>
      </c>
      <c r="Z1059" s="1">
        <v>11</v>
      </c>
      <c r="AA1059" s="1">
        <v>32</v>
      </c>
      <c r="AB1059" s="6">
        <v>0.34375</v>
      </c>
      <c r="AC1059" s="1">
        <v>14</v>
      </c>
      <c r="AD1059" s="1">
        <v>31</v>
      </c>
      <c r="AE1059" s="6">
        <v>0.45161290322580644</v>
      </c>
      <c r="AF1059" s="1">
        <v>9</v>
      </c>
      <c r="AG1059" s="1">
        <v>31</v>
      </c>
      <c r="AH1059" s="6">
        <v>0.29032258064516131</v>
      </c>
      <c r="AI1059" s="1">
        <v>8</v>
      </c>
      <c r="AJ1059" s="1">
        <v>31</v>
      </c>
      <c r="AK1059" s="6">
        <v>0.25806451612903225</v>
      </c>
      <c r="BD1059" s="1">
        <v>66</v>
      </c>
      <c r="BE1059" s="1">
        <v>137</v>
      </c>
      <c r="BF1059" s="6">
        <v>0.48175182481751827</v>
      </c>
      <c r="BG1059" s="1">
        <v>56</v>
      </c>
      <c r="BH1059" s="1">
        <v>139</v>
      </c>
      <c r="BI1059" s="6">
        <v>0.40287769784172661</v>
      </c>
      <c r="BJ1059" s="1">
        <v>45</v>
      </c>
      <c r="BK1059" s="1">
        <v>137</v>
      </c>
      <c r="BL1059" s="6">
        <v>0.32846715328467152</v>
      </c>
    </row>
    <row r="1060" spans="1:64" x14ac:dyDescent="0.2">
      <c r="A1060" s="2" t="s">
        <v>360</v>
      </c>
      <c r="B1060" s="2" t="s">
        <v>361</v>
      </c>
      <c r="C1060" s="2" t="s">
        <v>389</v>
      </c>
      <c r="D1060" s="2" t="s">
        <v>2757</v>
      </c>
      <c r="E1060" s="2" t="str">
        <f t="shared" si="48"/>
        <v>Perry Central Elementary School</v>
      </c>
      <c r="F1060" s="2">
        <f>IFERROR(VLOOKUP(C1060,'[1]2017'!$C$2:$N$1876,11,FALSE),"")</f>
        <v>273</v>
      </c>
      <c r="G1060" s="2">
        <f>IFERROR(VLOOKUP(C1060,'[1]2017'!$C$2:$N$1876,12,FALSE),"")</f>
        <v>701</v>
      </c>
      <c r="H1060" s="2">
        <f t="shared" si="49"/>
        <v>0.38944365192582026</v>
      </c>
      <c r="I1060" s="6">
        <v>0.78048780487804881</v>
      </c>
      <c r="J1060" s="12">
        <f t="shared" si="50"/>
        <v>135</v>
      </c>
      <c r="K1060" s="1">
        <v>79</v>
      </c>
      <c r="L1060" s="1">
        <v>103</v>
      </c>
      <c r="M1060" s="6">
        <v>0.76699029126213591</v>
      </c>
      <c r="N1060" s="1">
        <v>84</v>
      </c>
      <c r="O1060" s="1">
        <v>104</v>
      </c>
      <c r="P1060" s="6">
        <v>0.80769230769230771</v>
      </c>
      <c r="Q1060" s="1">
        <v>73</v>
      </c>
      <c r="R1060" s="1">
        <v>103</v>
      </c>
      <c r="S1060" s="6">
        <v>0.70873786407766992</v>
      </c>
      <c r="T1060" s="1">
        <v>69</v>
      </c>
      <c r="U1060" s="1">
        <v>95</v>
      </c>
      <c r="V1060" s="6">
        <v>0.72631578947368425</v>
      </c>
      <c r="W1060" s="1">
        <v>93</v>
      </c>
      <c r="X1060" s="1">
        <v>95</v>
      </c>
      <c r="Y1060" s="6">
        <v>0.97894736842105268</v>
      </c>
      <c r="Z1060" s="1">
        <v>69</v>
      </c>
      <c r="AA1060" s="1">
        <v>95</v>
      </c>
      <c r="AB1060" s="6">
        <v>0.72631578947368425</v>
      </c>
      <c r="AC1060" s="1">
        <v>72</v>
      </c>
      <c r="AD1060" s="1">
        <v>90</v>
      </c>
      <c r="AE1060" s="6">
        <v>0.8</v>
      </c>
      <c r="AF1060" s="1">
        <v>60</v>
      </c>
      <c r="AG1060" s="1">
        <v>90</v>
      </c>
      <c r="AH1060" s="6">
        <v>0.66666666666666663</v>
      </c>
      <c r="AI1060" s="1">
        <v>57</v>
      </c>
      <c r="AJ1060" s="1">
        <v>90</v>
      </c>
      <c r="AK1060" s="6">
        <v>0.6333333333333333</v>
      </c>
      <c r="AU1060" s="1" t="s">
        <v>734</v>
      </c>
      <c r="AV1060" s="1" t="s">
        <v>734</v>
      </c>
      <c r="AW1060" s="6" t="s">
        <v>734</v>
      </c>
      <c r="BD1060" s="1">
        <v>291</v>
      </c>
      <c r="BE1060" s="1">
        <v>371</v>
      </c>
      <c r="BF1060" s="6">
        <v>0.78436657681940702</v>
      </c>
      <c r="BG1060" s="1">
        <v>306</v>
      </c>
      <c r="BH1060" s="1">
        <v>371</v>
      </c>
      <c r="BI1060" s="6">
        <v>0.82479784366576825</v>
      </c>
      <c r="BJ1060" s="1">
        <v>263</v>
      </c>
      <c r="BK1060" s="1">
        <v>370</v>
      </c>
      <c r="BL1060" s="6">
        <v>0.71081081081081077</v>
      </c>
    </row>
    <row r="1061" spans="1:64" hidden="1" x14ac:dyDescent="0.2">
      <c r="A1061" s="2" t="s">
        <v>360</v>
      </c>
      <c r="B1061" s="2" t="s">
        <v>361</v>
      </c>
      <c r="C1061" s="2" t="s">
        <v>2758</v>
      </c>
      <c r="D1061" s="2" t="s">
        <v>2759</v>
      </c>
      <c r="E1061" s="2" t="str">
        <f t="shared" si="48"/>
        <v>zzzz</v>
      </c>
      <c r="F1061" s="2">
        <f>IFERROR(VLOOKUP(C1061,'[1]2017'!$C$2:$N$1876,11,FALSE),"")</f>
        <v>200</v>
      </c>
      <c r="G1061" s="2">
        <f>IFERROR(VLOOKUP(C1061,'[1]2017'!$C$2:$N$1876,12,FALSE),"")</f>
        <v>565</v>
      </c>
      <c r="H1061" s="2">
        <f t="shared" si="49"/>
        <v>0.35398230088495575</v>
      </c>
      <c r="J1061" s="12">
        <f t="shared" si="50"/>
        <v>1215</v>
      </c>
      <c r="AL1061" s="1">
        <v>67</v>
      </c>
      <c r="AM1061" s="1">
        <v>93</v>
      </c>
      <c r="AN1061" s="6">
        <v>0.72043010752688175</v>
      </c>
      <c r="AO1061" s="1">
        <v>49</v>
      </c>
      <c r="AP1061" s="1">
        <v>93</v>
      </c>
      <c r="AQ1061" s="6">
        <v>0.5268817204301075</v>
      </c>
      <c r="AR1061" s="1">
        <v>45</v>
      </c>
      <c r="AS1061" s="1">
        <v>93</v>
      </c>
      <c r="AT1061" s="6">
        <v>0.4838709677419355</v>
      </c>
      <c r="AU1061" s="1">
        <v>62</v>
      </c>
      <c r="AV1061" s="1">
        <v>85</v>
      </c>
      <c r="AW1061" s="6">
        <v>0.72941176470588232</v>
      </c>
      <c r="AX1061" s="1">
        <v>55</v>
      </c>
      <c r="AY1061" s="1">
        <v>86</v>
      </c>
      <c r="AZ1061" s="6">
        <v>0.63953488372093026</v>
      </c>
      <c r="BA1061" s="1">
        <v>52</v>
      </c>
      <c r="BB1061" s="1">
        <v>85</v>
      </c>
      <c r="BC1061" s="6">
        <v>0.61176470588235299</v>
      </c>
      <c r="BD1061" s="1">
        <v>129</v>
      </c>
      <c r="BE1061" s="1">
        <v>178</v>
      </c>
      <c r="BF1061" s="6">
        <v>0.7247191011235955</v>
      </c>
      <c r="BG1061" s="1">
        <v>104</v>
      </c>
      <c r="BH1061" s="1">
        <v>179</v>
      </c>
      <c r="BI1061" s="6">
        <v>0.58100558659217882</v>
      </c>
      <c r="BJ1061" s="1">
        <v>97</v>
      </c>
      <c r="BK1061" s="1">
        <v>178</v>
      </c>
      <c r="BL1061" s="6">
        <v>0.5449438202247191</v>
      </c>
    </row>
    <row r="1062" spans="1:64" x14ac:dyDescent="0.2">
      <c r="A1062" s="2" t="s">
        <v>362</v>
      </c>
      <c r="B1062" s="2" t="s">
        <v>363</v>
      </c>
      <c r="C1062" s="2" t="s">
        <v>2760</v>
      </c>
      <c r="D1062" s="2" t="s">
        <v>2761</v>
      </c>
      <c r="E1062" s="2" t="str">
        <f t="shared" si="48"/>
        <v>Cannelton Elementary &amp; High School</v>
      </c>
      <c r="F1062" s="2">
        <f>IFERROR(VLOOKUP(C1062,'[1]2017'!$C$2:$N$1876,11,FALSE),"")</f>
        <v>201</v>
      </c>
      <c r="G1062" s="2">
        <f>IFERROR(VLOOKUP(C1062,'[1]2017'!$C$2:$N$1876,12,FALSE),"")</f>
        <v>259</v>
      </c>
      <c r="H1062" s="2">
        <f t="shared" si="49"/>
        <v>0.77606177606177607</v>
      </c>
      <c r="I1062" s="6">
        <v>0.7</v>
      </c>
      <c r="J1062" s="12">
        <f t="shared" si="50"/>
        <v>260</v>
      </c>
      <c r="K1062" s="1">
        <v>15</v>
      </c>
      <c r="L1062" s="1">
        <v>16</v>
      </c>
      <c r="M1062" s="6">
        <v>0.9375</v>
      </c>
      <c r="N1062" s="1">
        <v>10</v>
      </c>
      <c r="O1062" s="1">
        <v>16</v>
      </c>
      <c r="P1062" s="6">
        <v>0.625</v>
      </c>
      <c r="Q1062" s="1">
        <v>10</v>
      </c>
      <c r="R1062" s="1">
        <v>16</v>
      </c>
      <c r="S1062" s="6">
        <v>0.625</v>
      </c>
      <c r="T1062" s="1">
        <v>9</v>
      </c>
      <c r="U1062" s="1">
        <v>17</v>
      </c>
      <c r="V1062" s="6">
        <v>0.52941176470588236</v>
      </c>
      <c r="W1062" s="1">
        <v>10</v>
      </c>
      <c r="X1062" s="1">
        <v>17</v>
      </c>
      <c r="Y1062" s="6">
        <v>0.58823529411764708</v>
      </c>
      <c r="Z1062" s="1">
        <v>6</v>
      </c>
      <c r="AA1062" s="1">
        <v>17</v>
      </c>
      <c r="AB1062" s="6">
        <v>0.35294117647058826</v>
      </c>
      <c r="AC1062" s="1">
        <v>8</v>
      </c>
      <c r="AD1062" s="1">
        <v>12</v>
      </c>
      <c r="AE1062" s="6">
        <v>0.66666666666666663</v>
      </c>
      <c r="AF1062" s="1">
        <v>7</v>
      </c>
      <c r="AG1062" s="1">
        <v>12</v>
      </c>
      <c r="AH1062" s="6">
        <v>0.58333333333333337</v>
      </c>
      <c r="AI1062" s="1">
        <v>5</v>
      </c>
      <c r="AJ1062" s="1">
        <v>12</v>
      </c>
      <c r="AK1062" s="6">
        <v>0.41666666666666669</v>
      </c>
      <c r="AL1062" s="1">
        <v>7</v>
      </c>
      <c r="AM1062" s="1">
        <v>21</v>
      </c>
      <c r="AN1062" s="6">
        <v>0.33333333333333331</v>
      </c>
      <c r="AO1062" s="1">
        <v>2</v>
      </c>
      <c r="AP1062" s="1">
        <v>21</v>
      </c>
      <c r="AQ1062" s="6">
        <v>9.5238095238095233E-2</v>
      </c>
      <c r="AR1062" s="1">
        <v>2</v>
      </c>
      <c r="AS1062" s="1">
        <v>21</v>
      </c>
      <c r="AT1062" s="6">
        <v>9.5238095238095233E-2</v>
      </c>
      <c r="AU1062" s="1">
        <v>4</v>
      </c>
      <c r="AV1062" s="1">
        <v>18</v>
      </c>
      <c r="AW1062" s="6">
        <v>0.22222222222222221</v>
      </c>
      <c r="AX1062" s="1">
        <v>3</v>
      </c>
      <c r="AY1062" s="1">
        <v>19</v>
      </c>
      <c r="AZ1062" s="6">
        <v>0.15789473684210525</v>
      </c>
      <c r="BA1062" s="1">
        <v>2</v>
      </c>
      <c r="BB1062" s="1">
        <v>18</v>
      </c>
      <c r="BC1062" s="6">
        <v>0.1111111111111111</v>
      </c>
      <c r="BD1062" s="1">
        <v>51</v>
      </c>
      <c r="BE1062" s="1">
        <v>94</v>
      </c>
      <c r="BF1062" s="6">
        <v>0.54255319148936165</v>
      </c>
      <c r="BG1062" s="1">
        <v>39</v>
      </c>
      <c r="BH1062" s="1">
        <v>95</v>
      </c>
      <c r="BI1062" s="6">
        <v>0.41052631578947368</v>
      </c>
      <c r="BJ1062" s="1">
        <v>32</v>
      </c>
      <c r="BK1062" s="1">
        <v>94</v>
      </c>
      <c r="BL1062" s="6">
        <v>0.34042553191489361</v>
      </c>
    </row>
    <row r="1063" spans="1:64" hidden="1" x14ac:dyDescent="0.2">
      <c r="A1063" s="2" t="s">
        <v>364</v>
      </c>
      <c r="B1063" s="2" t="s">
        <v>365</v>
      </c>
      <c r="C1063" s="2" t="s">
        <v>2762</v>
      </c>
      <c r="D1063" s="2" t="s">
        <v>2763</v>
      </c>
      <c r="E1063" s="2" t="str">
        <f t="shared" si="48"/>
        <v>zzzz</v>
      </c>
      <c r="F1063" s="2">
        <f>IFERROR(VLOOKUP(C1063,'[1]2017'!$C$2:$N$1876,11,FALSE),"")</f>
        <v>239</v>
      </c>
      <c r="G1063" s="2">
        <f>IFERROR(VLOOKUP(C1063,'[1]2017'!$C$2:$N$1876,12,FALSE),"")</f>
        <v>642</v>
      </c>
      <c r="H1063" s="2">
        <f t="shared" si="49"/>
        <v>0.37227414330218067</v>
      </c>
      <c r="J1063" s="12">
        <f t="shared" si="50"/>
        <v>1215</v>
      </c>
      <c r="AL1063" s="1">
        <v>93</v>
      </c>
      <c r="AM1063" s="1">
        <v>113</v>
      </c>
      <c r="AN1063" s="6">
        <v>0.82300884955752207</v>
      </c>
      <c r="AO1063" s="1">
        <v>87</v>
      </c>
      <c r="AP1063" s="1">
        <v>114</v>
      </c>
      <c r="AQ1063" s="6">
        <v>0.76315789473684215</v>
      </c>
      <c r="AR1063" s="1">
        <v>80</v>
      </c>
      <c r="AS1063" s="1">
        <v>113</v>
      </c>
      <c r="AT1063" s="6">
        <v>0.70796460176991149</v>
      </c>
      <c r="AU1063" s="1">
        <v>70</v>
      </c>
      <c r="AV1063" s="1">
        <v>92</v>
      </c>
      <c r="AW1063" s="6">
        <v>0.76086956521739135</v>
      </c>
      <c r="AX1063" s="1">
        <v>63</v>
      </c>
      <c r="AY1063" s="1">
        <v>92</v>
      </c>
      <c r="AZ1063" s="6">
        <v>0.68478260869565222</v>
      </c>
      <c r="BA1063" s="1">
        <v>59</v>
      </c>
      <c r="BB1063" s="1">
        <v>92</v>
      </c>
      <c r="BC1063" s="6">
        <v>0.64130434782608692</v>
      </c>
      <c r="BD1063" s="1">
        <v>163</v>
      </c>
      <c r="BE1063" s="1">
        <v>205</v>
      </c>
      <c r="BF1063" s="6">
        <v>0.79512195121951224</v>
      </c>
      <c r="BG1063" s="1">
        <v>150</v>
      </c>
      <c r="BH1063" s="1">
        <v>206</v>
      </c>
      <c r="BI1063" s="6">
        <v>0.72815533980582525</v>
      </c>
      <c r="BJ1063" s="1">
        <v>139</v>
      </c>
      <c r="BK1063" s="1">
        <v>205</v>
      </c>
      <c r="BL1063" s="6">
        <v>0.67804878048780493</v>
      </c>
    </row>
    <row r="1064" spans="1:64" x14ac:dyDescent="0.2">
      <c r="A1064" s="2" t="s">
        <v>364</v>
      </c>
      <c r="B1064" s="2" t="s">
        <v>365</v>
      </c>
      <c r="C1064" s="2" t="s">
        <v>2764</v>
      </c>
      <c r="D1064" s="2" t="s">
        <v>2765</v>
      </c>
      <c r="E1064" s="2" t="str">
        <f t="shared" si="48"/>
        <v>William Tell Elementary School</v>
      </c>
      <c r="F1064" s="2">
        <f>IFERROR(VLOOKUP(C1064,'[1]2017'!$C$2:$N$1876,11,FALSE),"")</f>
        <v>415</v>
      </c>
      <c r="G1064" s="2">
        <f>IFERROR(VLOOKUP(C1064,'[1]2017'!$C$2:$N$1876,12,FALSE),"")</f>
        <v>825</v>
      </c>
      <c r="H1064" s="2">
        <f t="shared" si="49"/>
        <v>0.50303030303030305</v>
      </c>
      <c r="I1064" s="6">
        <v>0.52427184466019416</v>
      </c>
      <c r="J1064" s="12">
        <f t="shared" si="50"/>
        <v>648</v>
      </c>
      <c r="K1064" s="1">
        <v>88</v>
      </c>
      <c r="L1064" s="1">
        <v>124</v>
      </c>
      <c r="M1064" s="6">
        <v>0.70967741935483875</v>
      </c>
      <c r="N1064" s="1">
        <v>70</v>
      </c>
      <c r="O1064" s="1">
        <v>125</v>
      </c>
      <c r="P1064" s="6">
        <v>0.56000000000000005</v>
      </c>
      <c r="Q1064" s="1">
        <v>66</v>
      </c>
      <c r="R1064" s="1">
        <v>124</v>
      </c>
      <c r="S1064" s="6">
        <v>0.53225800000000001</v>
      </c>
      <c r="T1064" s="1">
        <v>83</v>
      </c>
      <c r="U1064" s="1">
        <v>101</v>
      </c>
      <c r="V1064" s="6">
        <v>0.82178217821782173</v>
      </c>
      <c r="W1064" s="1">
        <v>75</v>
      </c>
      <c r="X1064" s="1">
        <v>102</v>
      </c>
      <c r="Y1064" s="6">
        <v>0.73529411764705888</v>
      </c>
      <c r="Z1064" s="1">
        <v>68</v>
      </c>
      <c r="AA1064" s="1">
        <v>101</v>
      </c>
      <c r="AB1064" s="6">
        <v>0.67326732673267331</v>
      </c>
      <c r="AC1064" s="1">
        <v>93</v>
      </c>
      <c r="AD1064" s="1">
        <v>120</v>
      </c>
      <c r="AE1064" s="6">
        <v>0.77500000000000002</v>
      </c>
      <c r="AF1064" s="1">
        <v>75</v>
      </c>
      <c r="AG1064" s="1">
        <v>120</v>
      </c>
      <c r="AH1064" s="6">
        <v>0.625</v>
      </c>
      <c r="AI1064" s="1">
        <v>70</v>
      </c>
      <c r="AJ1064" s="1">
        <v>120</v>
      </c>
      <c r="AK1064" s="6">
        <v>0.58333333333333337</v>
      </c>
      <c r="BD1064" s="1">
        <v>338</v>
      </c>
      <c r="BE1064" s="1">
        <v>448</v>
      </c>
      <c r="BF1064" s="6">
        <v>0.7544642857142857</v>
      </c>
      <c r="BG1064" s="1">
        <v>279</v>
      </c>
      <c r="BH1064" s="1">
        <v>451</v>
      </c>
      <c r="BI1064" s="6">
        <v>0.61860000000000004</v>
      </c>
      <c r="BJ1064" s="1">
        <v>258</v>
      </c>
      <c r="BK1064" s="1">
        <v>448</v>
      </c>
      <c r="BL1064" s="6">
        <v>0.57589999999999997</v>
      </c>
    </row>
    <row r="1065" spans="1:64" hidden="1" x14ac:dyDescent="0.2">
      <c r="A1065" s="2" t="s">
        <v>581</v>
      </c>
      <c r="B1065" s="2" t="s">
        <v>582</v>
      </c>
      <c r="C1065" s="2" t="s">
        <v>2766</v>
      </c>
      <c r="D1065" s="2" t="s">
        <v>2767</v>
      </c>
      <c r="E1065" s="2" t="str">
        <f t="shared" si="48"/>
        <v>zzzz</v>
      </c>
      <c r="F1065" s="2">
        <f>IFERROR(VLOOKUP(C1065,'[1]2017'!$C$2:$N$1876,11,FALSE),"")</f>
        <v>174</v>
      </c>
      <c r="G1065" s="2">
        <f>IFERROR(VLOOKUP(C1065,'[1]2017'!$C$2:$N$1876,12,FALSE),"")</f>
        <v>348</v>
      </c>
      <c r="H1065" s="2">
        <f t="shared" si="49"/>
        <v>0.5</v>
      </c>
      <c r="J1065" s="12">
        <f t="shared" si="50"/>
        <v>1215</v>
      </c>
      <c r="AL1065" s="1">
        <v>31</v>
      </c>
      <c r="AM1065" s="1">
        <v>58</v>
      </c>
      <c r="AN1065" s="6">
        <v>0.53448275862068961</v>
      </c>
      <c r="AO1065" s="1">
        <v>15</v>
      </c>
      <c r="AP1065" s="1">
        <v>58</v>
      </c>
      <c r="AQ1065" s="6">
        <v>0.25862068965517243</v>
      </c>
      <c r="AR1065" s="1">
        <v>15</v>
      </c>
      <c r="AS1065" s="1">
        <v>58</v>
      </c>
      <c r="AT1065" s="6">
        <v>0.25862068965517243</v>
      </c>
      <c r="AU1065" s="1">
        <v>38</v>
      </c>
      <c r="AV1065" s="1">
        <v>64</v>
      </c>
      <c r="AW1065" s="6">
        <v>0.59375</v>
      </c>
      <c r="AX1065" s="1">
        <v>30</v>
      </c>
      <c r="AY1065" s="1">
        <v>64</v>
      </c>
      <c r="AZ1065" s="6">
        <v>0.46875</v>
      </c>
      <c r="BA1065" s="1">
        <v>27</v>
      </c>
      <c r="BB1065" s="1">
        <v>63</v>
      </c>
      <c r="BC1065" s="6">
        <v>0.42857142857142855</v>
      </c>
      <c r="BD1065" s="1">
        <v>69</v>
      </c>
      <c r="BE1065" s="1">
        <v>122</v>
      </c>
      <c r="BF1065" s="6">
        <v>0.56557377049180324</v>
      </c>
      <c r="BG1065" s="1">
        <v>45</v>
      </c>
      <c r="BH1065" s="1">
        <v>122</v>
      </c>
      <c r="BI1065" s="6">
        <v>0.36885245901639346</v>
      </c>
      <c r="BJ1065" s="1">
        <v>42</v>
      </c>
      <c r="BK1065" s="1">
        <v>121</v>
      </c>
      <c r="BL1065" s="6">
        <v>0.34710743801652894</v>
      </c>
    </row>
    <row r="1066" spans="1:64" x14ac:dyDescent="0.2">
      <c r="A1066" s="2" t="s">
        <v>581</v>
      </c>
      <c r="B1066" s="2" t="s">
        <v>582</v>
      </c>
      <c r="C1066" s="2" t="s">
        <v>2768</v>
      </c>
      <c r="D1066" s="2" t="s">
        <v>2769</v>
      </c>
      <c r="E1066" s="2" t="str">
        <f t="shared" si="48"/>
        <v>Rockville Elementary School</v>
      </c>
      <c r="F1066" s="2">
        <f>IFERROR(VLOOKUP(C1066,'[1]2017'!$C$2:$N$1876,11,FALSE),"")</f>
        <v>222</v>
      </c>
      <c r="G1066" s="2">
        <f>IFERROR(VLOOKUP(C1066,'[1]2017'!$C$2:$N$1876,12,FALSE),"")</f>
        <v>378</v>
      </c>
      <c r="H1066" s="2">
        <f t="shared" si="49"/>
        <v>0.58730158730158732</v>
      </c>
      <c r="I1066" s="6">
        <v>0.53488372093023251</v>
      </c>
      <c r="J1066" s="12">
        <f t="shared" si="50"/>
        <v>624</v>
      </c>
      <c r="K1066" s="1">
        <v>26</v>
      </c>
      <c r="L1066" s="1">
        <v>54</v>
      </c>
      <c r="M1066" s="6">
        <v>0.48148148148148145</v>
      </c>
      <c r="N1066" s="1">
        <v>21</v>
      </c>
      <c r="O1066" s="1">
        <v>54</v>
      </c>
      <c r="P1066" s="6">
        <v>0.3888888888888889</v>
      </c>
      <c r="Q1066" s="1">
        <v>18</v>
      </c>
      <c r="R1066" s="1">
        <v>54</v>
      </c>
      <c r="S1066" s="6">
        <v>0.33333333333333331</v>
      </c>
      <c r="T1066" s="1">
        <v>36</v>
      </c>
      <c r="U1066" s="1">
        <v>54</v>
      </c>
      <c r="V1066" s="6">
        <v>0.66666666666666663</v>
      </c>
      <c r="W1066" s="1">
        <v>28</v>
      </c>
      <c r="X1066" s="1">
        <v>54</v>
      </c>
      <c r="Y1066" s="6">
        <v>0.51851851851851849</v>
      </c>
      <c r="Z1066" s="1">
        <v>24</v>
      </c>
      <c r="AA1066" s="1">
        <v>53</v>
      </c>
      <c r="AB1066" s="6">
        <v>0.45283018867924529</v>
      </c>
      <c r="AC1066" s="1">
        <v>36</v>
      </c>
      <c r="AD1066" s="1">
        <v>59</v>
      </c>
      <c r="AE1066" s="6">
        <v>0.61016949152542377</v>
      </c>
      <c r="AF1066" s="1">
        <v>30</v>
      </c>
      <c r="AG1066" s="1">
        <v>59</v>
      </c>
      <c r="AH1066" s="6">
        <v>0.50847457627118642</v>
      </c>
      <c r="AI1066" s="1">
        <v>27</v>
      </c>
      <c r="AJ1066" s="1">
        <v>59</v>
      </c>
      <c r="AK1066" s="6">
        <v>0.4576271186440678</v>
      </c>
      <c r="BD1066" s="1">
        <v>126</v>
      </c>
      <c r="BE1066" s="1">
        <v>210</v>
      </c>
      <c r="BF1066" s="6">
        <v>0.6</v>
      </c>
      <c r="BG1066" s="1">
        <v>103</v>
      </c>
      <c r="BH1066" s="1">
        <v>211</v>
      </c>
      <c r="BI1066" s="6">
        <v>0.4881516587677725</v>
      </c>
      <c r="BJ1066" s="1">
        <v>92</v>
      </c>
      <c r="BK1066" s="1">
        <v>209</v>
      </c>
      <c r="BL1066" s="6">
        <v>0.44019138755980863</v>
      </c>
    </row>
    <row r="1067" spans="1:64" x14ac:dyDescent="0.2">
      <c r="A1067" s="2" t="s">
        <v>581</v>
      </c>
      <c r="B1067" s="2" t="s">
        <v>582</v>
      </c>
      <c r="C1067" s="2" t="s">
        <v>2770</v>
      </c>
      <c r="D1067" s="2" t="s">
        <v>2771</v>
      </c>
      <c r="E1067" s="2" t="str">
        <f t="shared" si="48"/>
        <v>Turkey Run Elementary School</v>
      </c>
      <c r="F1067" s="2">
        <f>IFERROR(VLOOKUP(C1067,'[1]2017'!$C$2:$N$1876,11,FALSE),"")</f>
        <v>149</v>
      </c>
      <c r="G1067" s="2">
        <f>IFERROR(VLOOKUP(C1067,'[1]2017'!$C$2:$N$1876,12,FALSE),"")</f>
        <v>275</v>
      </c>
      <c r="H1067" s="2">
        <f t="shared" si="49"/>
        <v>0.54181818181818187</v>
      </c>
      <c r="I1067" s="6">
        <v>0.4</v>
      </c>
      <c r="J1067" s="12">
        <f t="shared" si="50"/>
        <v>900</v>
      </c>
      <c r="K1067" s="1">
        <v>26</v>
      </c>
      <c r="L1067" s="1">
        <v>30</v>
      </c>
      <c r="M1067" s="6">
        <v>0.8666666666666667</v>
      </c>
      <c r="N1067" s="1">
        <v>22</v>
      </c>
      <c r="O1067" s="1">
        <v>30</v>
      </c>
      <c r="P1067" s="6">
        <v>0.73333333333333328</v>
      </c>
      <c r="Q1067" s="1">
        <v>21</v>
      </c>
      <c r="R1067" s="1">
        <v>30</v>
      </c>
      <c r="S1067" s="6">
        <v>0.7</v>
      </c>
      <c r="T1067" s="1">
        <v>22</v>
      </c>
      <c r="U1067" s="1">
        <v>40</v>
      </c>
      <c r="V1067" s="6">
        <v>0.55000000000000004</v>
      </c>
      <c r="W1067" s="1">
        <v>29</v>
      </c>
      <c r="X1067" s="1">
        <v>41</v>
      </c>
      <c r="Y1067" s="6">
        <v>0.70731707317073167</v>
      </c>
      <c r="Z1067" s="1">
        <v>20</v>
      </c>
      <c r="AA1067" s="1">
        <v>40</v>
      </c>
      <c r="AB1067" s="6">
        <v>0.5</v>
      </c>
      <c r="AC1067" s="1">
        <v>25</v>
      </c>
      <c r="AD1067" s="1">
        <v>34</v>
      </c>
      <c r="AE1067" s="6">
        <v>0.73529411764705888</v>
      </c>
      <c r="AF1067" s="1">
        <v>21</v>
      </c>
      <c r="AG1067" s="1">
        <v>34</v>
      </c>
      <c r="AH1067" s="6">
        <v>0.61764705882352944</v>
      </c>
      <c r="AI1067" s="1">
        <v>20</v>
      </c>
      <c r="AJ1067" s="1">
        <v>34</v>
      </c>
      <c r="AK1067" s="6">
        <v>0.58823529411764708</v>
      </c>
      <c r="BD1067" s="1">
        <v>89</v>
      </c>
      <c r="BE1067" s="1">
        <v>134</v>
      </c>
      <c r="BF1067" s="6">
        <v>0.66417910447761197</v>
      </c>
      <c r="BG1067" s="1">
        <v>87</v>
      </c>
      <c r="BH1067" s="1">
        <v>135</v>
      </c>
      <c r="BI1067" s="6">
        <v>0.64444444444444449</v>
      </c>
      <c r="BJ1067" s="1">
        <v>73</v>
      </c>
      <c r="BK1067" s="1">
        <v>134</v>
      </c>
      <c r="BL1067" s="6">
        <v>0.54477611940298509</v>
      </c>
    </row>
    <row r="1068" spans="1:64" hidden="1" x14ac:dyDescent="0.2">
      <c r="A1068" s="2" t="s">
        <v>581</v>
      </c>
      <c r="B1068" s="2" t="s">
        <v>582</v>
      </c>
      <c r="C1068" s="2" t="s">
        <v>2772</v>
      </c>
      <c r="D1068" s="2" t="s">
        <v>2773</v>
      </c>
      <c r="E1068" s="2" t="str">
        <f t="shared" si="48"/>
        <v>zzzz</v>
      </c>
      <c r="F1068" s="2">
        <f>IFERROR(VLOOKUP(C1068,'[1]2017'!$C$2:$N$1876,11,FALSE),"")</f>
        <v>118</v>
      </c>
      <c r="G1068" s="2">
        <f>IFERROR(VLOOKUP(C1068,'[1]2017'!$C$2:$N$1876,12,FALSE),"")</f>
        <v>222</v>
      </c>
      <c r="H1068" s="2">
        <f t="shared" si="49"/>
        <v>0.53153153153153154</v>
      </c>
      <c r="J1068" s="12">
        <f t="shared" si="50"/>
        <v>1215</v>
      </c>
      <c r="AL1068" s="1">
        <v>11</v>
      </c>
      <c r="AM1068" s="1">
        <v>26</v>
      </c>
      <c r="AN1068" s="6">
        <v>0.42307692307692307</v>
      </c>
      <c r="AO1068" s="1">
        <v>7</v>
      </c>
      <c r="AP1068" s="1">
        <v>26</v>
      </c>
      <c r="AQ1068" s="6">
        <v>0.26923076923076922</v>
      </c>
      <c r="AR1068" s="1">
        <v>5</v>
      </c>
      <c r="AS1068" s="1">
        <v>26</v>
      </c>
      <c r="AT1068" s="6">
        <v>0.19230769230769232</v>
      </c>
      <c r="AU1068" s="1">
        <v>20</v>
      </c>
      <c r="AV1068" s="1">
        <v>35</v>
      </c>
      <c r="AW1068" s="6">
        <v>0.5714285714285714</v>
      </c>
      <c r="AX1068" s="1">
        <v>14</v>
      </c>
      <c r="AY1068" s="1">
        <v>36</v>
      </c>
      <c r="AZ1068" s="6">
        <v>0.3888888888888889</v>
      </c>
      <c r="BA1068" s="1">
        <v>12</v>
      </c>
      <c r="BB1068" s="1">
        <v>35</v>
      </c>
      <c r="BC1068" s="6">
        <v>0.34285714285714286</v>
      </c>
      <c r="BD1068" s="1">
        <v>31</v>
      </c>
      <c r="BE1068" s="1">
        <v>61</v>
      </c>
      <c r="BF1068" s="6">
        <v>0.50819672131147542</v>
      </c>
      <c r="BG1068" s="1">
        <v>21</v>
      </c>
      <c r="BH1068" s="1">
        <v>62</v>
      </c>
      <c r="BI1068" s="6">
        <v>0.33870967741935482</v>
      </c>
      <c r="BJ1068" s="1">
        <v>17</v>
      </c>
      <c r="BK1068" s="1">
        <v>61</v>
      </c>
      <c r="BL1068" s="6">
        <v>0.27868852459016391</v>
      </c>
    </row>
    <row r="1069" spans="1:64" hidden="1" x14ac:dyDescent="0.2">
      <c r="A1069" s="2" t="s">
        <v>366</v>
      </c>
      <c r="B1069" s="2" t="s">
        <v>367</v>
      </c>
      <c r="C1069" s="2" t="s">
        <v>2774</v>
      </c>
      <c r="D1069" s="2" t="s">
        <v>2775</v>
      </c>
      <c r="E1069" s="2" t="str">
        <f t="shared" si="48"/>
        <v>zzzz</v>
      </c>
      <c r="F1069" s="2">
        <f>IFERROR(VLOOKUP(C1069,'[1]2017'!$C$2:$N$1876,11,FALSE),"")</f>
        <v>181</v>
      </c>
      <c r="G1069" s="2">
        <f>IFERROR(VLOOKUP(C1069,'[1]2017'!$C$2:$N$1876,12,FALSE),"")</f>
        <v>421</v>
      </c>
      <c r="H1069" s="2">
        <f t="shared" si="49"/>
        <v>0.42992874109263657</v>
      </c>
      <c r="J1069" s="12">
        <f t="shared" si="50"/>
        <v>1215</v>
      </c>
      <c r="AC1069" s="1">
        <v>87</v>
      </c>
      <c r="AD1069" s="1">
        <v>134</v>
      </c>
      <c r="AE1069" s="6">
        <v>0.64925373134328357</v>
      </c>
      <c r="AF1069" s="1">
        <v>80</v>
      </c>
      <c r="AG1069" s="1">
        <v>134</v>
      </c>
      <c r="AH1069" s="6">
        <v>0.59701492537313428</v>
      </c>
      <c r="AI1069" s="1">
        <v>67</v>
      </c>
      <c r="AJ1069" s="1">
        <v>134</v>
      </c>
      <c r="AK1069" s="6">
        <v>0.5</v>
      </c>
      <c r="AL1069" s="1">
        <v>81</v>
      </c>
      <c r="AM1069" s="1">
        <v>143</v>
      </c>
      <c r="AN1069" s="6">
        <v>0.56643356643356646</v>
      </c>
      <c r="AO1069" s="1">
        <v>56</v>
      </c>
      <c r="AP1069" s="1">
        <v>143</v>
      </c>
      <c r="AQ1069" s="6">
        <v>0.39160839160839161</v>
      </c>
      <c r="AR1069" s="1">
        <v>51</v>
      </c>
      <c r="AS1069" s="1">
        <v>143</v>
      </c>
      <c r="AT1069" s="6">
        <v>0.35664335664335667</v>
      </c>
      <c r="AU1069" s="1">
        <v>78</v>
      </c>
      <c r="AV1069" s="1">
        <v>133</v>
      </c>
      <c r="AW1069" s="6">
        <v>0.5864661654135338</v>
      </c>
      <c r="AX1069" s="1">
        <v>68</v>
      </c>
      <c r="AY1069" s="1">
        <v>132</v>
      </c>
      <c r="AZ1069" s="6">
        <v>0.51515151515151514</v>
      </c>
      <c r="BA1069" s="1">
        <v>59</v>
      </c>
      <c r="BB1069" s="1">
        <v>132</v>
      </c>
      <c r="BC1069" s="6">
        <v>0.44696969696969696</v>
      </c>
      <c r="BD1069" s="1">
        <v>246</v>
      </c>
      <c r="BE1069" s="1">
        <v>410</v>
      </c>
      <c r="BF1069" s="6">
        <v>0.6</v>
      </c>
      <c r="BG1069" s="1">
        <v>204</v>
      </c>
      <c r="BH1069" s="1">
        <v>409</v>
      </c>
      <c r="BI1069" s="6">
        <v>0.49877750611246946</v>
      </c>
      <c r="BJ1069" s="1">
        <v>177</v>
      </c>
      <c r="BK1069" s="1">
        <v>409</v>
      </c>
      <c r="BL1069" s="6">
        <v>0.43276283618581907</v>
      </c>
    </row>
    <row r="1070" spans="1:64" x14ac:dyDescent="0.2">
      <c r="A1070" s="2" t="s">
        <v>366</v>
      </c>
      <c r="B1070" s="2" t="s">
        <v>367</v>
      </c>
      <c r="C1070" s="2" t="s">
        <v>2776</v>
      </c>
      <c r="D1070" s="2" t="s">
        <v>2777</v>
      </c>
      <c r="E1070" s="2" t="str">
        <f t="shared" si="48"/>
        <v>Winslow Elementary School</v>
      </c>
      <c r="F1070" s="2">
        <f>IFERROR(VLOOKUP(C1070,'[1]2017'!$C$2:$N$1876,11,FALSE),"")</f>
        <v>168</v>
      </c>
      <c r="G1070" s="2">
        <f>IFERROR(VLOOKUP(C1070,'[1]2017'!$C$2:$N$1876,12,FALSE),"")</f>
        <v>350</v>
      </c>
      <c r="H1070" s="2">
        <f t="shared" si="49"/>
        <v>0.48</v>
      </c>
      <c r="I1070" s="6">
        <v>0.375</v>
      </c>
      <c r="J1070" s="12">
        <f t="shared" si="50"/>
        <v>936</v>
      </c>
      <c r="K1070" s="1">
        <v>33</v>
      </c>
      <c r="L1070" s="1">
        <v>55</v>
      </c>
      <c r="M1070" s="6">
        <v>0.6</v>
      </c>
      <c r="N1070" s="1">
        <v>30</v>
      </c>
      <c r="O1070" s="1">
        <v>55</v>
      </c>
      <c r="P1070" s="6">
        <v>0.54545454545454541</v>
      </c>
      <c r="Q1070" s="1">
        <v>25</v>
      </c>
      <c r="R1070" s="1">
        <v>54</v>
      </c>
      <c r="S1070" s="6">
        <v>0.46296296296296297</v>
      </c>
      <c r="T1070" s="1">
        <v>24</v>
      </c>
      <c r="U1070" s="1">
        <v>42</v>
      </c>
      <c r="V1070" s="6">
        <v>0.5714285714285714</v>
      </c>
      <c r="W1070" s="1">
        <v>21</v>
      </c>
      <c r="X1070" s="1">
        <v>42</v>
      </c>
      <c r="Y1070" s="6">
        <v>0.5</v>
      </c>
      <c r="Z1070" s="1">
        <v>21</v>
      </c>
      <c r="AA1070" s="1">
        <v>42</v>
      </c>
      <c r="AB1070" s="6">
        <v>0.5</v>
      </c>
      <c r="BD1070" s="1">
        <v>88</v>
      </c>
      <c r="BE1070" s="1">
        <v>153</v>
      </c>
      <c r="BF1070" s="6">
        <v>0.57516339869281041</v>
      </c>
      <c r="BG1070" s="1">
        <v>73</v>
      </c>
      <c r="BH1070" s="1">
        <v>155</v>
      </c>
      <c r="BI1070" s="6">
        <v>0.47096774193548385</v>
      </c>
      <c r="BJ1070" s="1">
        <v>67</v>
      </c>
      <c r="BK1070" s="1">
        <v>152</v>
      </c>
      <c r="BL1070" s="6">
        <v>0.44078947368421051</v>
      </c>
    </row>
    <row r="1071" spans="1:64" x14ac:dyDescent="0.2">
      <c r="A1071" s="2" t="s">
        <v>366</v>
      </c>
      <c r="B1071" s="2" t="s">
        <v>367</v>
      </c>
      <c r="C1071" s="2" t="s">
        <v>2778</v>
      </c>
      <c r="D1071" s="2" t="s">
        <v>2779</v>
      </c>
      <c r="E1071" s="2" t="str">
        <f t="shared" si="48"/>
        <v>Petersburg Elementary School</v>
      </c>
      <c r="F1071" s="2">
        <f>IFERROR(VLOOKUP(C1071,'[1]2017'!$C$2:$N$1876,11,FALSE),"")</f>
        <v>215</v>
      </c>
      <c r="G1071" s="2">
        <f>IFERROR(VLOOKUP(C1071,'[1]2017'!$C$2:$N$1876,12,FALSE),"")</f>
        <v>505</v>
      </c>
      <c r="H1071" s="2">
        <f t="shared" si="49"/>
        <v>0.42574257425742573</v>
      </c>
      <c r="I1071" s="6">
        <v>0.33333333333333331</v>
      </c>
      <c r="J1071" s="12">
        <f t="shared" si="50"/>
        <v>996</v>
      </c>
      <c r="K1071" s="1">
        <v>50</v>
      </c>
      <c r="L1071" s="1">
        <v>86</v>
      </c>
      <c r="M1071" s="6">
        <v>0.58139534883720934</v>
      </c>
      <c r="N1071" s="1">
        <v>46</v>
      </c>
      <c r="O1071" s="1">
        <v>86</v>
      </c>
      <c r="P1071" s="6">
        <v>0.53488372093023251</v>
      </c>
      <c r="Q1071" s="1">
        <v>39</v>
      </c>
      <c r="R1071" s="1">
        <v>86</v>
      </c>
      <c r="S1071" s="6">
        <v>0.45348837209302323</v>
      </c>
      <c r="T1071" s="1">
        <v>43</v>
      </c>
      <c r="U1071" s="1">
        <v>95</v>
      </c>
      <c r="V1071" s="6">
        <v>0.45263157894736844</v>
      </c>
      <c r="W1071" s="1">
        <v>62</v>
      </c>
      <c r="X1071" s="1">
        <v>95</v>
      </c>
      <c r="Y1071" s="6">
        <v>0.65263157894736845</v>
      </c>
      <c r="Z1071" s="1">
        <v>38</v>
      </c>
      <c r="AA1071" s="1">
        <v>95</v>
      </c>
      <c r="AB1071" s="6">
        <v>0.4</v>
      </c>
      <c r="BD1071" s="1">
        <v>130</v>
      </c>
      <c r="BE1071" s="1">
        <v>254</v>
      </c>
      <c r="BF1071" s="6">
        <v>0.51181102362204722</v>
      </c>
      <c r="BG1071" s="1">
        <v>134</v>
      </c>
      <c r="BH1071" s="1">
        <v>253</v>
      </c>
      <c r="BI1071" s="6">
        <v>0.52964426877470361</v>
      </c>
      <c r="BJ1071" s="1">
        <v>101</v>
      </c>
      <c r="BK1071" s="1">
        <v>253</v>
      </c>
      <c r="BL1071" s="6">
        <v>0.39920948616600793</v>
      </c>
    </row>
    <row r="1072" spans="1:64" hidden="1" x14ac:dyDescent="0.2">
      <c r="A1072" s="2" t="s">
        <v>368</v>
      </c>
      <c r="B1072" s="2" t="s">
        <v>369</v>
      </c>
      <c r="C1072" s="2" t="s">
        <v>2780</v>
      </c>
      <c r="D1072" s="2" t="s">
        <v>2781</v>
      </c>
      <c r="E1072" s="2" t="str">
        <f t="shared" si="48"/>
        <v>zzzz</v>
      </c>
      <c r="F1072" s="2">
        <f>IFERROR(VLOOKUP(C1072,'[1]2017'!$C$2:$N$1876,11,FALSE),"")</f>
        <v>93</v>
      </c>
      <c r="G1072" s="2">
        <f>IFERROR(VLOOKUP(C1072,'[1]2017'!$C$2:$N$1876,12,FALSE),"")</f>
        <v>264</v>
      </c>
      <c r="H1072" s="2">
        <f t="shared" si="49"/>
        <v>0.35227272727272729</v>
      </c>
      <c r="J1072" s="12">
        <f t="shared" si="50"/>
        <v>1215</v>
      </c>
      <c r="AC1072" s="1">
        <v>51</v>
      </c>
      <c r="AD1072" s="1">
        <v>82</v>
      </c>
      <c r="AE1072" s="6">
        <v>0.62195121951219512</v>
      </c>
      <c r="AF1072" s="1">
        <v>53</v>
      </c>
      <c r="AG1072" s="1">
        <v>82</v>
      </c>
      <c r="AH1072" s="6">
        <v>0.64634146341463417</v>
      </c>
      <c r="AI1072" s="1">
        <v>39</v>
      </c>
      <c r="AJ1072" s="1">
        <v>82</v>
      </c>
      <c r="AK1072" s="6">
        <v>0.47560975609756095</v>
      </c>
      <c r="AL1072" s="1">
        <v>61</v>
      </c>
      <c r="AM1072" s="1">
        <v>92</v>
      </c>
      <c r="AN1072" s="6">
        <v>0.66304347826086951</v>
      </c>
      <c r="AO1072" s="1">
        <v>49</v>
      </c>
      <c r="AP1072" s="1">
        <v>92</v>
      </c>
      <c r="AQ1072" s="6">
        <v>0.53260869565217395</v>
      </c>
      <c r="AR1072" s="1">
        <v>43</v>
      </c>
      <c r="AS1072" s="1">
        <v>92</v>
      </c>
      <c r="AT1072" s="6">
        <v>0.46739130434782611</v>
      </c>
      <c r="AU1072" s="1">
        <v>60</v>
      </c>
      <c r="AV1072" s="1">
        <v>89</v>
      </c>
      <c r="AW1072" s="6">
        <v>0.6741573033707865</v>
      </c>
      <c r="AX1072" s="1">
        <v>69</v>
      </c>
      <c r="AY1072" s="1">
        <v>90</v>
      </c>
      <c r="AZ1072" s="6">
        <v>0.76666666666666672</v>
      </c>
      <c r="BA1072" s="1">
        <v>55</v>
      </c>
      <c r="BB1072" s="1">
        <v>89</v>
      </c>
      <c r="BC1072" s="6">
        <v>0.6179775280898876</v>
      </c>
      <c r="BD1072" s="1">
        <v>172</v>
      </c>
      <c r="BE1072" s="1">
        <v>263</v>
      </c>
      <c r="BF1072" s="6">
        <v>0.6539923954372624</v>
      </c>
      <c r="BG1072" s="1">
        <v>171</v>
      </c>
      <c r="BH1072" s="1">
        <v>264</v>
      </c>
      <c r="BI1072" s="6">
        <v>0.64772727272727271</v>
      </c>
      <c r="BJ1072" s="1">
        <v>137</v>
      </c>
      <c r="BK1072" s="1">
        <v>263</v>
      </c>
      <c r="BL1072" s="6">
        <v>0.52091254752851712</v>
      </c>
    </row>
    <row r="1073" spans="1:64" x14ac:dyDescent="0.2">
      <c r="A1073" s="2" t="s">
        <v>368</v>
      </c>
      <c r="B1073" s="2" t="s">
        <v>369</v>
      </c>
      <c r="C1073" s="2" t="s">
        <v>2782</v>
      </c>
      <c r="D1073" s="2" t="s">
        <v>2783</v>
      </c>
      <c r="E1073" s="2" t="str">
        <f t="shared" si="48"/>
        <v>Hebron Elementary School</v>
      </c>
      <c r="F1073" s="2">
        <f>IFERROR(VLOOKUP(C1073,'[1]2017'!$C$2:$N$1876,11,FALSE),"")</f>
        <v>195</v>
      </c>
      <c r="G1073" s="2">
        <f>IFERROR(VLOOKUP(C1073,'[1]2017'!$C$2:$N$1876,12,FALSE),"")</f>
        <v>525</v>
      </c>
      <c r="H1073" s="2">
        <f t="shared" si="49"/>
        <v>0.37142857142857144</v>
      </c>
      <c r="I1073" s="6">
        <v>0.7415730337078652</v>
      </c>
      <c r="J1073" s="12">
        <f t="shared" si="50"/>
        <v>189</v>
      </c>
      <c r="K1073" s="1">
        <v>78</v>
      </c>
      <c r="L1073" s="1">
        <v>103</v>
      </c>
      <c r="M1073" s="6">
        <v>0.75728155339805825</v>
      </c>
      <c r="N1073" s="1">
        <v>76</v>
      </c>
      <c r="O1073" s="1">
        <v>103</v>
      </c>
      <c r="P1073" s="6">
        <v>0.73786407766990292</v>
      </c>
      <c r="Q1073" s="1">
        <v>70</v>
      </c>
      <c r="R1073" s="1">
        <v>103</v>
      </c>
      <c r="S1073" s="6">
        <v>0.67961165048543692</v>
      </c>
      <c r="T1073" s="1">
        <v>60</v>
      </c>
      <c r="U1073" s="1">
        <v>97</v>
      </c>
      <c r="V1073" s="6">
        <v>0.61855670103092786</v>
      </c>
      <c r="W1073" s="1">
        <v>73</v>
      </c>
      <c r="X1073" s="1">
        <v>97</v>
      </c>
      <c r="Y1073" s="6">
        <v>0.75257731958762886</v>
      </c>
      <c r="Z1073" s="1">
        <v>57</v>
      </c>
      <c r="AA1073" s="1">
        <v>97</v>
      </c>
      <c r="AB1073" s="6">
        <v>0.58762886597938147</v>
      </c>
      <c r="BD1073" s="1">
        <v>213</v>
      </c>
      <c r="BE1073" s="1">
        <v>289</v>
      </c>
      <c r="BF1073" s="6">
        <v>0.73702422145328716</v>
      </c>
      <c r="BG1073" s="1">
        <v>221</v>
      </c>
      <c r="BH1073" s="1">
        <v>289</v>
      </c>
      <c r="BI1073" s="6">
        <v>0.76470588235294112</v>
      </c>
      <c r="BJ1073" s="1">
        <v>193</v>
      </c>
      <c r="BK1073" s="1">
        <v>289</v>
      </c>
      <c r="BL1073" s="6">
        <v>0.66782006920415227</v>
      </c>
    </row>
    <row r="1074" spans="1:64" x14ac:dyDescent="0.2">
      <c r="A1074" s="2" t="s">
        <v>370</v>
      </c>
      <c r="B1074" s="2" t="s">
        <v>371</v>
      </c>
      <c r="C1074" s="2" t="s">
        <v>2784</v>
      </c>
      <c r="D1074" s="2" t="s">
        <v>2785</v>
      </c>
      <c r="E1074" s="2" t="str">
        <f t="shared" si="48"/>
        <v>Jackson Elementary School</v>
      </c>
      <c r="F1074" s="2">
        <f>IFERROR(VLOOKUP(C1074,'[1]2017'!$C$2:$N$1876,11,FALSE),"")</f>
        <v>46</v>
      </c>
      <c r="G1074" s="2">
        <f>IFERROR(VLOOKUP(C1074,'[1]2017'!$C$2:$N$1876,12,FALSE),"")</f>
        <v>281</v>
      </c>
      <c r="H1074" s="2">
        <f t="shared" si="49"/>
        <v>0.16370106761565836</v>
      </c>
      <c r="I1074" s="6">
        <v>0.6333333333333333</v>
      </c>
      <c r="J1074" s="12">
        <f t="shared" si="50"/>
        <v>401</v>
      </c>
      <c r="K1074" s="1">
        <v>60</v>
      </c>
      <c r="L1074" s="1">
        <v>71</v>
      </c>
      <c r="M1074" s="6">
        <v>0.84507042253521125</v>
      </c>
      <c r="N1074" s="1">
        <v>59</v>
      </c>
      <c r="O1074" s="1">
        <v>71</v>
      </c>
      <c r="P1074" s="6">
        <v>0.83098591549295775</v>
      </c>
      <c r="Q1074" s="1">
        <v>52</v>
      </c>
      <c r="R1074" s="1">
        <v>71</v>
      </c>
      <c r="S1074" s="6">
        <v>0.73239436619718312</v>
      </c>
      <c r="BD1074" s="1">
        <v>108</v>
      </c>
      <c r="BE1074" s="1">
        <v>131</v>
      </c>
      <c r="BF1074" s="6">
        <v>0.82442748091603058</v>
      </c>
      <c r="BG1074" s="1">
        <v>102</v>
      </c>
      <c r="BH1074" s="1">
        <v>131</v>
      </c>
      <c r="BI1074" s="6">
        <v>0.77862595419847325</v>
      </c>
      <c r="BJ1074" s="1">
        <v>90</v>
      </c>
      <c r="BK1074" s="1">
        <v>131</v>
      </c>
      <c r="BL1074" s="6">
        <v>0.68702290076335881</v>
      </c>
    </row>
    <row r="1075" spans="1:64" x14ac:dyDescent="0.2">
      <c r="A1075" s="2" t="s">
        <v>370</v>
      </c>
      <c r="B1075" s="2" t="s">
        <v>371</v>
      </c>
      <c r="C1075" s="2" t="s">
        <v>2786</v>
      </c>
      <c r="D1075" s="2" t="s">
        <v>2787</v>
      </c>
      <c r="E1075" s="2" t="str">
        <f t="shared" si="48"/>
        <v>Brummitt Elementary School</v>
      </c>
      <c r="F1075" s="2">
        <f>IFERROR(VLOOKUP(C1075,'[1]2017'!$C$2:$N$1876,11,FALSE),"")</f>
        <v>99</v>
      </c>
      <c r="G1075" s="2">
        <f>IFERROR(VLOOKUP(C1075,'[1]2017'!$C$2:$N$1876,12,FALSE),"")</f>
        <v>333</v>
      </c>
      <c r="H1075" s="2">
        <f t="shared" si="49"/>
        <v>0.29729729729729731</v>
      </c>
      <c r="I1075" s="6">
        <v>0.66176470588235292</v>
      </c>
      <c r="J1075" s="12">
        <f t="shared" si="50"/>
        <v>339</v>
      </c>
      <c r="K1075" s="1">
        <v>44</v>
      </c>
      <c r="L1075" s="1">
        <v>65</v>
      </c>
      <c r="M1075" s="6">
        <v>0.67692307692307696</v>
      </c>
      <c r="N1075" s="1">
        <v>46</v>
      </c>
      <c r="O1075" s="1">
        <v>67</v>
      </c>
      <c r="P1075" s="6">
        <v>0.68656716417910446</v>
      </c>
      <c r="Q1075" s="1">
        <v>40</v>
      </c>
      <c r="R1075" s="1">
        <v>65</v>
      </c>
      <c r="S1075" s="6">
        <v>0.61538461538461542</v>
      </c>
      <c r="BD1075" s="1">
        <v>92</v>
      </c>
      <c r="BE1075" s="1">
        <v>133</v>
      </c>
      <c r="BF1075" s="6">
        <v>0.69172932330827064</v>
      </c>
      <c r="BG1075" s="1">
        <v>95</v>
      </c>
      <c r="BH1075" s="1">
        <v>136</v>
      </c>
      <c r="BI1075" s="6">
        <v>0.69852941176470584</v>
      </c>
      <c r="BJ1075" s="1">
        <v>85</v>
      </c>
      <c r="BK1075" s="1">
        <v>133</v>
      </c>
      <c r="BL1075" s="6">
        <v>0.63909774436090228</v>
      </c>
    </row>
    <row r="1076" spans="1:64" hidden="1" x14ac:dyDescent="0.2">
      <c r="A1076" s="2" t="s">
        <v>370</v>
      </c>
      <c r="B1076" s="2" t="s">
        <v>371</v>
      </c>
      <c r="C1076" s="2" t="s">
        <v>2788</v>
      </c>
      <c r="D1076" s="2" t="s">
        <v>2789</v>
      </c>
      <c r="E1076" s="2" t="str">
        <f t="shared" si="48"/>
        <v>zzzz</v>
      </c>
      <c r="F1076" s="2">
        <f>IFERROR(VLOOKUP(C1076,'[1]2017'!$C$2:$N$1876,11,FALSE),"")</f>
        <v>93</v>
      </c>
      <c r="G1076" s="2">
        <f>IFERROR(VLOOKUP(C1076,'[1]2017'!$C$2:$N$1876,12,FALSE),"")</f>
        <v>355</v>
      </c>
      <c r="H1076" s="2">
        <f t="shared" si="49"/>
        <v>0.26197183098591548</v>
      </c>
      <c r="J1076" s="12">
        <f t="shared" si="50"/>
        <v>1215</v>
      </c>
      <c r="T1076" s="1">
        <v>144</v>
      </c>
      <c r="U1076" s="1">
        <v>189</v>
      </c>
      <c r="V1076" s="6">
        <v>0.76190476190476186</v>
      </c>
      <c r="W1076" s="1">
        <v>159</v>
      </c>
      <c r="X1076" s="1">
        <v>188</v>
      </c>
      <c r="Y1076" s="6">
        <v>0.8457446808510638</v>
      </c>
      <c r="Z1076" s="1">
        <v>132</v>
      </c>
      <c r="AA1076" s="1">
        <v>188</v>
      </c>
      <c r="AB1076" s="6">
        <v>0.7021276595744681</v>
      </c>
      <c r="AC1076" s="1">
        <v>117</v>
      </c>
      <c r="AD1076" s="1">
        <v>164</v>
      </c>
      <c r="AE1076" s="6">
        <v>0.71341463414634143</v>
      </c>
      <c r="AF1076" s="1">
        <v>115</v>
      </c>
      <c r="AG1076" s="1">
        <v>165</v>
      </c>
      <c r="AH1076" s="6">
        <v>0.69696969696969702</v>
      </c>
      <c r="AI1076" s="1">
        <v>98</v>
      </c>
      <c r="AJ1076" s="1">
        <v>164</v>
      </c>
      <c r="AK1076" s="6">
        <v>0.59756097560975607</v>
      </c>
      <c r="BD1076" s="1">
        <v>261</v>
      </c>
      <c r="BE1076" s="1">
        <v>353</v>
      </c>
      <c r="BF1076" s="6">
        <v>0.73937677053824358</v>
      </c>
      <c r="BG1076" s="1">
        <v>274</v>
      </c>
      <c r="BH1076" s="1">
        <v>353</v>
      </c>
      <c r="BI1076" s="6">
        <v>0.77620396600566577</v>
      </c>
      <c r="BJ1076" s="1">
        <v>230</v>
      </c>
      <c r="BK1076" s="1">
        <v>352</v>
      </c>
      <c r="BL1076" s="6">
        <v>0.65340909090909094</v>
      </c>
    </row>
    <row r="1077" spans="1:64" x14ac:dyDescent="0.2">
      <c r="A1077" s="2" t="s">
        <v>370</v>
      </c>
      <c r="B1077" s="2" t="s">
        <v>371</v>
      </c>
      <c r="C1077" s="2" t="s">
        <v>2790</v>
      </c>
      <c r="D1077" s="2" t="s">
        <v>2123</v>
      </c>
      <c r="E1077" s="2" t="str">
        <f t="shared" si="48"/>
        <v>Liberty Elementary School</v>
      </c>
      <c r="F1077" s="2">
        <f>IFERROR(VLOOKUP(C1077,'[1]2017'!$C$2:$N$1876,11,FALSE),"")</f>
        <v>161</v>
      </c>
      <c r="G1077" s="2">
        <f>IFERROR(VLOOKUP(C1077,'[1]2017'!$C$2:$N$1876,12,FALSE),"")</f>
        <v>499</v>
      </c>
      <c r="H1077" s="2">
        <f t="shared" si="49"/>
        <v>0.32264529058116231</v>
      </c>
      <c r="I1077" s="6">
        <v>0.60952380952380958</v>
      </c>
      <c r="J1077" s="12">
        <f t="shared" si="50"/>
        <v>450</v>
      </c>
      <c r="K1077" s="1">
        <v>72</v>
      </c>
      <c r="L1077" s="1">
        <v>99</v>
      </c>
      <c r="M1077" s="6">
        <v>0.72727272727272729</v>
      </c>
      <c r="N1077" s="1">
        <v>73</v>
      </c>
      <c r="O1077" s="1">
        <v>99</v>
      </c>
      <c r="P1077" s="6">
        <v>0.73737373737373735</v>
      </c>
      <c r="Q1077" s="1">
        <v>62</v>
      </c>
      <c r="R1077" s="1">
        <v>99</v>
      </c>
      <c r="S1077" s="6">
        <v>0.6262626262626263</v>
      </c>
      <c r="BD1077" s="1">
        <v>158</v>
      </c>
      <c r="BE1077" s="1">
        <v>204</v>
      </c>
      <c r="BF1077" s="6">
        <v>0.77450980392156865</v>
      </c>
      <c r="BG1077" s="1">
        <v>140</v>
      </c>
      <c r="BH1077" s="1">
        <v>205</v>
      </c>
      <c r="BI1077" s="6">
        <v>0.68292682926829273</v>
      </c>
      <c r="BJ1077" s="1">
        <v>126</v>
      </c>
      <c r="BK1077" s="1">
        <v>204</v>
      </c>
      <c r="BL1077" s="6">
        <v>0.61764705882352944</v>
      </c>
    </row>
    <row r="1078" spans="1:64" hidden="1" x14ac:dyDescent="0.2">
      <c r="A1078" s="2" t="s">
        <v>370</v>
      </c>
      <c r="B1078" s="2" t="s">
        <v>371</v>
      </c>
      <c r="C1078" s="2" t="s">
        <v>2791</v>
      </c>
      <c r="D1078" s="2" t="s">
        <v>2792</v>
      </c>
      <c r="E1078" s="2" t="str">
        <f t="shared" si="48"/>
        <v>zzzz</v>
      </c>
      <c r="F1078" s="2">
        <f>IFERROR(VLOOKUP(C1078,'[1]2017'!$C$2:$N$1876,11,FALSE),"")</f>
        <v>183</v>
      </c>
      <c r="G1078" s="2">
        <f>IFERROR(VLOOKUP(C1078,'[1]2017'!$C$2:$N$1876,12,FALSE),"")</f>
        <v>538</v>
      </c>
      <c r="H1078" s="2">
        <f t="shared" si="49"/>
        <v>0.34014869888475835</v>
      </c>
      <c r="J1078" s="12">
        <f t="shared" si="50"/>
        <v>1215</v>
      </c>
      <c r="T1078" s="1">
        <v>194</v>
      </c>
      <c r="U1078" s="1">
        <v>254</v>
      </c>
      <c r="V1078" s="6">
        <v>0.76377952755905509</v>
      </c>
      <c r="W1078" s="1">
        <v>228</v>
      </c>
      <c r="X1078" s="1">
        <v>255</v>
      </c>
      <c r="Y1078" s="6">
        <v>0.89411764705882357</v>
      </c>
      <c r="Z1078" s="1">
        <v>187</v>
      </c>
      <c r="AA1078" s="1">
        <v>253</v>
      </c>
      <c r="AB1078" s="6">
        <v>0.73913043478260865</v>
      </c>
      <c r="AC1078" s="1">
        <v>188</v>
      </c>
      <c r="AD1078" s="1">
        <v>273</v>
      </c>
      <c r="AE1078" s="6">
        <v>0.68864468864468864</v>
      </c>
      <c r="AF1078" s="1">
        <v>198</v>
      </c>
      <c r="AG1078" s="1">
        <v>274</v>
      </c>
      <c r="AH1078" s="6">
        <v>0.72262773722627738</v>
      </c>
      <c r="AI1078" s="1">
        <v>167</v>
      </c>
      <c r="AJ1078" s="1">
        <v>273</v>
      </c>
      <c r="AK1078" s="6">
        <v>0.61172161172161177</v>
      </c>
      <c r="BD1078" s="1">
        <v>382</v>
      </c>
      <c r="BE1078" s="1">
        <v>527</v>
      </c>
      <c r="BF1078" s="6">
        <v>0.72485768500948766</v>
      </c>
      <c r="BG1078" s="1">
        <v>426</v>
      </c>
      <c r="BH1078" s="1">
        <v>529</v>
      </c>
      <c r="BI1078" s="6">
        <v>0.80529300567107753</v>
      </c>
      <c r="BJ1078" s="1">
        <v>354</v>
      </c>
      <c r="BK1078" s="1">
        <v>526</v>
      </c>
      <c r="BL1078" s="6">
        <v>0.6730038022813688</v>
      </c>
    </row>
    <row r="1079" spans="1:64" x14ac:dyDescent="0.2">
      <c r="A1079" s="2" t="s">
        <v>370</v>
      </c>
      <c r="B1079" s="2" t="s">
        <v>371</v>
      </c>
      <c r="C1079" s="2" t="s">
        <v>2793</v>
      </c>
      <c r="D1079" s="2" t="s">
        <v>2794</v>
      </c>
      <c r="E1079" s="2" t="str">
        <f t="shared" si="48"/>
        <v>Bailly Elementary School</v>
      </c>
      <c r="F1079" s="2">
        <f>IFERROR(VLOOKUP(C1079,'[1]2017'!$C$2:$N$1876,11,FALSE),"")</f>
        <v>160</v>
      </c>
      <c r="G1079" s="2">
        <f>IFERROR(VLOOKUP(C1079,'[1]2017'!$C$2:$N$1876,12,FALSE),"")</f>
        <v>419</v>
      </c>
      <c r="H1079" s="2">
        <f t="shared" si="49"/>
        <v>0.3818615751789976</v>
      </c>
      <c r="I1079" s="6">
        <v>0.57317073170731703</v>
      </c>
      <c r="J1079" s="12">
        <f t="shared" si="50"/>
        <v>539</v>
      </c>
      <c r="K1079" s="1">
        <v>53</v>
      </c>
      <c r="L1079" s="1">
        <v>80</v>
      </c>
      <c r="M1079" s="6">
        <v>0.66249999999999998</v>
      </c>
      <c r="N1079" s="1">
        <v>60</v>
      </c>
      <c r="O1079" s="1">
        <v>81</v>
      </c>
      <c r="P1079" s="6">
        <v>0.7407407407407407</v>
      </c>
      <c r="Q1079" s="1">
        <v>51</v>
      </c>
      <c r="R1079" s="1">
        <v>80</v>
      </c>
      <c r="S1079" s="6">
        <v>0.63749999999999996</v>
      </c>
      <c r="BD1079" s="1">
        <v>114</v>
      </c>
      <c r="BE1079" s="1">
        <v>162</v>
      </c>
      <c r="BF1079" s="6">
        <v>0.70370370370370372</v>
      </c>
      <c r="BG1079" s="1">
        <v>113</v>
      </c>
      <c r="BH1079" s="1">
        <v>164</v>
      </c>
      <c r="BI1079" s="6">
        <v>0.68902439024390238</v>
      </c>
      <c r="BJ1079" s="1">
        <v>98</v>
      </c>
      <c r="BK1079" s="1">
        <v>162</v>
      </c>
      <c r="BL1079" s="6">
        <v>0.60493827160493829</v>
      </c>
    </row>
    <row r="1080" spans="1:64" hidden="1" x14ac:dyDescent="0.2">
      <c r="A1080" s="2" t="s">
        <v>370</v>
      </c>
      <c r="B1080" s="2" t="s">
        <v>371</v>
      </c>
      <c r="C1080" s="2" t="s">
        <v>2795</v>
      </c>
      <c r="D1080" s="2" t="s">
        <v>2796</v>
      </c>
      <c r="E1080" s="2" t="str">
        <f t="shared" si="48"/>
        <v>zzzz</v>
      </c>
      <c r="F1080" s="2">
        <f>IFERROR(VLOOKUP(C1080,'[1]2017'!$C$2:$N$1876,11,FALSE),"")</f>
        <v>264</v>
      </c>
      <c r="G1080" s="2">
        <f>IFERROR(VLOOKUP(C1080,'[1]2017'!$C$2:$N$1876,12,FALSE),"")</f>
        <v>984</v>
      </c>
      <c r="H1080" s="2">
        <f t="shared" si="49"/>
        <v>0.26829268292682928</v>
      </c>
      <c r="J1080" s="12">
        <f t="shared" si="50"/>
        <v>1215</v>
      </c>
      <c r="AL1080" s="1">
        <v>371</v>
      </c>
      <c r="AM1080" s="1">
        <v>498</v>
      </c>
      <c r="AN1080" s="6">
        <v>0.74497991967871491</v>
      </c>
      <c r="AO1080" s="1">
        <v>331</v>
      </c>
      <c r="AP1080" s="1">
        <v>500</v>
      </c>
      <c r="AQ1080" s="6">
        <v>0.66200000000000003</v>
      </c>
      <c r="AR1080" s="1">
        <v>306</v>
      </c>
      <c r="AS1080" s="1">
        <v>498</v>
      </c>
      <c r="AT1080" s="6">
        <v>0.61445783132530118</v>
      </c>
      <c r="AU1080" s="1">
        <v>328</v>
      </c>
      <c r="AV1080" s="1">
        <v>470</v>
      </c>
      <c r="AW1080" s="6">
        <v>0.69787234042553192</v>
      </c>
      <c r="AX1080" s="1">
        <v>331</v>
      </c>
      <c r="AY1080" s="1">
        <v>470</v>
      </c>
      <c r="AZ1080" s="6">
        <v>0.70425531914893613</v>
      </c>
      <c r="BA1080" s="1">
        <v>293</v>
      </c>
      <c r="BB1080" s="1">
        <v>470</v>
      </c>
      <c r="BC1080" s="6">
        <v>0.62340425531914889</v>
      </c>
      <c r="BD1080" s="1">
        <v>699</v>
      </c>
      <c r="BE1080" s="1">
        <v>968</v>
      </c>
      <c r="BF1080" s="6">
        <v>0.72210743801652888</v>
      </c>
      <c r="BG1080" s="1">
        <v>662</v>
      </c>
      <c r="BH1080" s="1">
        <v>970</v>
      </c>
      <c r="BI1080" s="6">
        <v>0.68247422680412373</v>
      </c>
      <c r="BJ1080" s="1">
        <v>599</v>
      </c>
      <c r="BK1080" s="1">
        <v>968</v>
      </c>
      <c r="BL1080" s="6">
        <v>0.61880165289256195</v>
      </c>
    </row>
    <row r="1081" spans="1:64" x14ac:dyDescent="0.2">
      <c r="A1081" s="2" t="s">
        <v>370</v>
      </c>
      <c r="B1081" s="2" t="s">
        <v>371</v>
      </c>
      <c r="C1081" s="2" t="s">
        <v>2797</v>
      </c>
      <c r="D1081" s="2" t="s">
        <v>2798</v>
      </c>
      <c r="E1081" s="2" t="str">
        <f t="shared" si="48"/>
        <v>Newton Yost Elementary School</v>
      </c>
      <c r="F1081" s="2">
        <f>IFERROR(VLOOKUP(C1081,'[1]2017'!$C$2:$N$1876,11,FALSE),"")</f>
        <v>113</v>
      </c>
      <c r="G1081" s="2">
        <f>IFERROR(VLOOKUP(C1081,'[1]2017'!$C$2:$N$1876,12,FALSE),"")</f>
        <v>356</v>
      </c>
      <c r="H1081" s="2">
        <f t="shared" si="49"/>
        <v>0.31741573033707865</v>
      </c>
      <c r="I1081" s="6">
        <v>0.69444444444444442</v>
      </c>
      <c r="J1081" s="12">
        <f t="shared" si="50"/>
        <v>272</v>
      </c>
      <c r="K1081" s="1">
        <v>49</v>
      </c>
      <c r="L1081" s="1">
        <v>74</v>
      </c>
      <c r="M1081" s="6">
        <v>0.66216216216216217</v>
      </c>
      <c r="N1081" s="1">
        <v>46</v>
      </c>
      <c r="O1081" s="1">
        <v>74</v>
      </c>
      <c r="P1081" s="6">
        <v>0.6216216216216216</v>
      </c>
      <c r="Q1081" s="1">
        <v>42</v>
      </c>
      <c r="R1081" s="1">
        <v>74</v>
      </c>
      <c r="S1081" s="6">
        <v>0.56756756756756754</v>
      </c>
      <c r="BD1081" s="1">
        <v>105</v>
      </c>
      <c r="BE1081" s="1">
        <v>146</v>
      </c>
      <c r="BF1081" s="6">
        <v>0.71917808219178081</v>
      </c>
      <c r="BG1081" s="1">
        <v>100</v>
      </c>
      <c r="BH1081" s="1">
        <v>147</v>
      </c>
      <c r="BI1081" s="6">
        <v>0.68027210884353739</v>
      </c>
      <c r="BJ1081" s="1">
        <v>92</v>
      </c>
      <c r="BK1081" s="1">
        <v>146</v>
      </c>
      <c r="BL1081" s="6">
        <v>0.63013698630136983</v>
      </c>
    </row>
    <row r="1082" spans="1:64" hidden="1" x14ac:dyDescent="0.2">
      <c r="A1082" s="2" t="s">
        <v>372</v>
      </c>
      <c r="B1082" s="2" t="s">
        <v>373</v>
      </c>
      <c r="C1082" s="2" t="s">
        <v>402</v>
      </c>
      <c r="D1082" s="2" t="s">
        <v>2799</v>
      </c>
      <c r="E1082" s="2" t="str">
        <f t="shared" si="48"/>
        <v>zzzz</v>
      </c>
      <c r="F1082" s="2">
        <f>IFERROR(VLOOKUP(C1082,'[1]2017'!$C$2:$N$1876,11,FALSE),"")</f>
        <v>50</v>
      </c>
      <c r="G1082" s="2">
        <f>IFERROR(VLOOKUP(C1082,'[1]2017'!$C$2:$N$1876,12,FALSE),"")</f>
        <v>422</v>
      </c>
      <c r="H1082" s="2">
        <f t="shared" si="49"/>
        <v>0.11848341232227488</v>
      </c>
      <c r="J1082" s="12">
        <f t="shared" si="50"/>
        <v>1215</v>
      </c>
      <c r="AC1082" s="1">
        <v>53</v>
      </c>
      <c r="AD1082" s="1">
        <v>61</v>
      </c>
      <c r="AE1082" s="6">
        <v>0.86885245901639341</v>
      </c>
      <c r="AF1082" s="1">
        <v>47</v>
      </c>
      <c r="AG1082" s="1">
        <v>62</v>
      </c>
      <c r="AH1082" s="6">
        <v>0.75806451612903225</v>
      </c>
      <c r="AI1082" s="1">
        <v>44</v>
      </c>
      <c r="AJ1082" s="1">
        <v>61</v>
      </c>
      <c r="AK1082" s="6">
        <v>0.72131147540983609</v>
      </c>
      <c r="AL1082" s="1">
        <v>46</v>
      </c>
      <c r="AM1082" s="1">
        <v>60</v>
      </c>
      <c r="AN1082" s="6">
        <v>0.76666666666666672</v>
      </c>
      <c r="AO1082" s="1">
        <v>38</v>
      </c>
      <c r="AP1082" s="1">
        <v>60</v>
      </c>
      <c r="AQ1082" s="6">
        <v>0.6333333333333333</v>
      </c>
      <c r="AR1082" s="1">
        <v>35</v>
      </c>
      <c r="AS1082" s="1">
        <v>60</v>
      </c>
      <c r="AT1082" s="6">
        <v>0.58333333333333337</v>
      </c>
      <c r="AU1082" s="1">
        <v>41</v>
      </c>
      <c r="AV1082" s="1">
        <v>58</v>
      </c>
      <c r="AW1082" s="6">
        <v>0.7068965517241379</v>
      </c>
      <c r="AX1082" s="1">
        <v>38</v>
      </c>
      <c r="AY1082" s="1">
        <v>58</v>
      </c>
      <c r="AZ1082" s="6">
        <v>0.65517241379310343</v>
      </c>
      <c r="BA1082" s="1">
        <v>35</v>
      </c>
      <c r="BB1082" s="1">
        <v>58</v>
      </c>
      <c r="BC1082" s="6">
        <v>0.60344827586206895</v>
      </c>
      <c r="BD1082" s="1">
        <v>140</v>
      </c>
      <c r="BE1082" s="1">
        <v>179</v>
      </c>
      <c r="BF1082" s="6">
        <v>0.78212290502793291</v>
      </c>
      <c r="BG1082" s="1">
        <v>123</v>
      </c>
      <c r="BH1082" s="1">
        <v>180</v>
      </c>
      <c r="BI1082" s="6">
        <v>0.68333333333333335</v>
      </c>
      <c r="BJ1082" s="1">
        <v>114</v>
      </c>
      <c r="BK1082" s="1">
        <v>179</v>
      </c>
      <c r="BL1082" s="6">
        <v>0.63687150837988826</v>
      </c>
    </row>
    <row r="1083" spans="1:64" x14ac:dyDescent="0.2">
      <c r="A1083" s="2" t="s">
        <v>372</v>
      </c>
      <c r="B1083" s="2" t="s">
        <v>373</v>
      </c>
      <c r="C1083" s="2" t="s">
        <v>2800</v>
      </c>
      <c r="D1083" s="2" t="s">
        <v>2801</v>
      </c>
      <c r="E1083" s="2" t="str">
        <f t="shared" si="48"/>
        <v>Morgan Township Elementary School</v>
      </c>
      <c r="F1083" s="2">
        <f>IFERROR(VLOOKUP(C1083,'[1]2017'!$C$2:$N$1876,11,FALSE),"")</f>
        <v>52</v>
      </c>
      <c r="G1083" s="2">
        <f>IFERROR(VLOOKUP(C1083,'[1]2017'!$C$2:$N$1876,12,FALSE),"")</f>
        <v>347</v>
      </c>
      <c r="H1083" s="2">
        <f t="shared" si="49"/>
        <v>0.14985590778097982</v>
      </c>
      <c r="I1083" s="6">
        <v>0.77419354838709675</v>
      </c>
      <c r="J1083" s="12">
        <f t="shared" si="50"/>
        <v>146</v>
      </c>
      <c r="K1083" s="1">
        <v>45</v>
      </c>
      <c r="L1083" s="1">
        <v>56</v>
      </c>
      <c r="M1083" s="6">
        <v>0.8035714285714286</v>
      </c>
      <c r="N1083" s="1">
        <v>45</v>
      </c>
      <c r="O1083" s="1">
        <v>56</v>
      </c>
      <c r="P1083" s="6">
        <v>0.8035714285714286</v>
      </c>
      <c r="Q1083" s="1">
        <v>40</v>
      </c>
      <c r="R1083" s="1">
        <v>56</v>
      </c>
      <c r="S1083" s="6">
        <v>0.7142857142857143</v>
      </c>
      <c r="T1083" s="1">
        <v>49</v>
      </c>
      <c r="U1083" s="1">
        <v>57</v>
      </c>
      <c r="V1083" s="6">
        <v>0.85964912280701755</v>
      </c>
      <c r="W1083" s="1">
        <v>50</v>
      </c>
      <c r="X1083" s="1">
        <v>57</v>
      </c>
      <c r="Y1083" s="6">
        <v>0.8771929824561403</v>
      </c>
      <c r="Z1083" s="1">
        <v>46</v>
      </c>
      <c r="AA1083" s="1">
        <v>57</v>
      </c>
      <c r="AB1083" s="6">
        <v>0.80701754385964908</v>
      </c>
      <c r="BD1083" s="1">
        <v>149</v>
      </c>
      <c r="BE1083" s="1">
        <v>175</v>
      </c>
      <c r="BF1083" s="6">
        <v>0.85142857142857142</v>
      </c>
      <c r="BG1083" s="1">
        <v>144</v>
      </c>
      <c r="BH1083" s="1">
        <v>176</v>
      </c>
      <c r="BI1083" s="6">
        <v>0.81818181818181823</v>
      </c>
      <c r="BJ1083" s="1">
        <v>134</v>
      </c>
      <c r="BK1083" s="1">
        <v>175</v>
      </c>
      <c r="BL1083" s="6">
        <v>0.76571428571428568</v>
      </c>
    </row>
    <row r="1084" spans="1:64" hidden="1" x14ac:dyDescent="0.2">
      <c r="A1084" s="2" t="s">
        <v>372</v>
      </c>
      <c r="B1084" s="2" t="s">
        <v>373</v>
      </c>
      <c r="C1084" s="2" t="s">
        <v>2802</v>
      </c>
      <c r="D1084" s="2" t="s">
        <v>2803</v>
      </c>
      <c r="E1084" s="2" t="str">
        <f t="shared" si="48"/>
        <v>zzzz</v>
      </c>
      <c r="F1084" s="2">
        <f>IFERROR(VLOOKUP(C1084,'[1]2017'!$C$2:$N$1876,11,FALSE),"")</f>
        <v>122</v>
      </c>
      <c r="G1084" s="2">
        <f>IFERROR(VLOOKUP(C1084,'[1]2017'!$C$2:$N$1876,12,FALSE),"")</f>
        <v>485</v>
      </c>
      <c r="H1084" s="2">
        <f t="shared" si="49"/>
        <v>0.25154639175257731</v>
      </c>
      <c r="J1084" s="12">
        <f t="shared" si="50"/>
        <v>1215</v>
      </c>
      <c r="AC1084" s="1">
        <v>65</v>
      </c>
      <c r="AD1084" s="1">
        <v>72</v>
      </c>
      <c r="AE1084" s="6">
        <v>0.90277777777777779</v>
      </c>
      <c r="AF1084" s="1">
        <v>54</v>
      </c>
      <c r="AG1084" s="1">
        <v>72</v>
      </c>
      <c r="AH1084" s="6">
        <v>0.75</v>
      </c>
      <c r="AI1084" s="1">
        <v>52</v>
      </c>
      <c r="AJ1084" s="1">
        <v>72</v>
      </c>
      <c r="AK1084" s="6">
        <v>0.72222222222222221</v>
      </c>
      <c r="AL1084" s="1">
        <v>56</v>
      </c>
      <c r="AM1084" s="1">
        <v>64</v>
      </c>
      <c r="AN1084" s="6">
        <v>0.875</v>
      </c>
      <c r="AO1084" s="1">
        <v>41</v>
      </c>
      <c r="AP1084" s="1">
        <v>65</v>
      </c>
      <c r="AQ1084" s="6">
        <v>0.63076923076923075</v>
      </c>
      <c r="AR1084" s="1">
        <v>39</v>
      </c>
      <c r="AS1084" s="1">
        <v>64</v>
      </c>
      <c r="AT1084" s="6">
        <v>0.609375</v>
      </c>
      <c r="AU1084" s="1">
        <v>52</v>
      </c>
      <c r="AV1084" s="1">
        <v>69</v>
      </c>
      <c r="AW1084" s="6">
        <v>0.75362318840579712</v>
      </c>
      <c r="AX1084" s="1">
        <v>38</v>
      </c>
      <c r="AY1084" s="1">
        <v>70</v>
      </c>
      <c r="AZ1084" s="6">
        <v>0.54285714285714282</v>
      </c>
      <c r="BA1084" s="1">
        <v>36</v>
      </c>
      <c r="BB1084" s="1">
        <v>69</v>
      </c>
      <c r="BC1084" s="6">
        <v>0.52173913043478259</v>
      </c>
      <c r="BD1084" s="1">
        <v>173</v>
      </c>
      <c r="BE1084" s="1">
        <v>205</v>
      </c>
      <c r="BF1084" s="6">
        <v>0.84390243902439022</v>
      </c>
      <c r="BG1084" s="1">
        <v>133</v>
      </c>
      <c r="BH1084" s="1">
        <v>207</v>
      </c>
      <c r="BI1084" s="6">
        <v>0.64251207729468596</v>
      </c>
      <c r="BJ1084" s="1">
        <v>127</v>
      </c>
      <c r="BK1084" s="1">
        <v>205</v>
      </c>
      <c r="BL1084" s="6">
        <v>0.61951219512195121</v>
      </c>
    </row>
    <row r="1085" spans="1:64" x14ac:dyDescent="0.2">
      <c r="A1085" s="2" t="s">
        <v>372</v>
      </c>
      <c r="B1085" s="2" t="s">
        <v>373</v>
      </c>
      <c r="C1085" s="2" t="s">
        <v>404</v>
      </c>
      <c r="D1085" s="2" t="s">
        <v>2804</v>
      </c>
      <c r="E1085" s="2" t="str">
        <f t="shared" si="48"/>
        <v>Kouts Elementary School</v>
      </c>
      <c r="F1085" s="2">
        <f>IFERROR(VLOOKUP(C1085,'[1]2017'!$C$2:$N$1876,11,FALSE),"")</f>
        <v>84</v>
      </c>
      <c r="G1085" s="2">
        <f>IFERROR(VLOOKUP(C1085,'[1]2017'!$C$2:$N$1876,12,FALSE),"")</f>
        <v>373</v>
      </c>
      <c r="H1085" s="2">
        <f t="shared" si="49"/>
        <v>0.22520107238605899</v>
      </c>
      <c r="I1085" s="6">
        <v>0.6</v>
      </c>
      <c r="J1085" s="12">
        <f t="shared" si="50"/>
        <v>469</v>
      </c>
      <c r="K1085" s="1">
        <v>69</v>
      </c>
      <c r="L1085" s="1">
        <v>77</v>
      </c>
      <c r="M1085" s="6">
        <v>0.89610389610389607</v>
      </c>
      <c r="N1085" s="1">
        <v>63</v>
      </c>
      <c r="O1085" s="1">
        <v>76</v>
      </c>
      <c r="P1085" s="6">
        <v>0.82894736842105265</v>
      </c>
      <c r="Q1085" s="1">
        <v>59</v>
      </c>
      <c r="R1085" s="1">
        <v>76</v>
      </c>
      <c r="S1085" s="6">
        <v>0.77631578947368418</v>
      </c>
      <c r="T1085" s="1">
        <v>42</v>
      </c>
      <c r="U1085" s="1">
        <v>61</v>
      </c>
      <c r="V1085" s="6">
        <v>0.68852459016393441</v>
      </c>
      <c r="W1085" s="1">
        <v>43</v>
      </c>
      <c r="X1085" s="1">
        <v>60</v>
      </c>
      <c r="Y1085" s="6">
        <v>0.71666666666666667</v>
      </c>
      <c r="Z1085" s="1">
        <v>35</v>
      </c>
      <c r="AA1085" s="1">
        <v>60</v>
      </c>
      <c r="AB1085" s="6">
        <v>0.58333333333333337</v>
      </c>
      <c r="BD1085" s="1">
        <v>163</v>
      </c>
      <c r="BE1085" s="1">
        <v>198</v>
      </c>
      <c r="BF1085" s="6">
        <v>0.8232323232323232</v>
      </c>
      <c r="BG1085" s="1">
        <v>144</v>
      </c>
      <c r="BH1085" s="1">
        <v>196</v>
      </c>
      <c r="BI1085" s="6">
        <v>0.73469387755102045</v>
      </c>
      <c r="BJ1085" s="1">
        <v>130</v>
      </c>
      <c r="BK1085" s="1">
        <v>196</v>
      </c>
      <c r="BL1085" s="6">
        <v>0.66326530612244894</v>
      </c>
    </row>
    <row r="1086" spans="1:64" hidden="1" x14ac:dyDescent="0.2">
      <c r="A1086" s="2" t="s">
        <v>372</v>
      </c>
      <c r="B1086" s="2" t="s">
        <v>373</v>
      </c>
      <c r="C1086" s="2" t="s">
        <v>2805</v>
      </c>
      <c r="D1086" s="2" t="s">
        <v>2806</v>
      </c>
      <c r="E1086" s="2" t="str">
        <f t="shared" si="48"/>
        <v>zzzz</v>
      </c>
      <c r="F1086" s="2">
        <f>IFERROR(VLOOKUP(C1086,'[1]2017'!$C$2:$N$1876,11,FALSE),"")</f>
        <v>99</v>
      </c>
      <c r="G1086" s="2">
        <f>IFERROR(VLOOKUP(C1086,'[1]2017'!$C$2:$N$1876,12,FALSE),"")</f>
        <v>485</v>
      </c>
      <c r="H1086" s="2">
        <f t="shared" si="49"/>
        <v>0.20412371134020618</v>
      </c>
      <c r="J1086" s="12">
        <f t="shared" si="50"/>
        <v>1215</v>
      </c>
      <c r="AC1086" s="1">
        <v>61</v>
      </c>
      <c r="AD1086" s="1">
        <v>77</v>
      </c>
      <c r="AE1086" s="6">
        <v>0.79220779220779225</v>
      </c>
      <c r="AF1086" s="1">
        <v>57</v>
      </c>
      <c r="AG1086" s="1">
        <v>77</v>
      </c>
      <c r="AH1086" s="6">
        <v>0.74025974025974028</v>
      </c>
      <c r="AI1086" s="1">
        <v>51</v>
      </c>
      <c r="AJ1086" s="1">
        <v>76</v>
      </c>
      <c r="AK1086" s="6">
        <v>0.67105263157894735</v>
      </c>
      <c r="AL1086" s="1">
        <v>55</v>
      </c>
      <c r="AM1086" s="1">
        <v>69</v>
      </c>
      <c r="AN1086" s="6">
        <v>0.79710144927536231</v>
      </c>
      <c r="AO1086" s="1">
        <v>39</v>
      </c>
      <c r="AP1086" s="1">
        <v>70</v>
      </c>
      <c r="AQ1086" s="6">
        <v>0.55714285714285716</v>
      </c>
      <c r="AR1086" s="1">
        <v>36</v>
      </c>
      <c r="AS1086" s="1">
        <v>69</v>
      </c>
      <c r="AT1086" s="6">
        <v>0.52173913043478259</v>
      </c>
      <c r="AU1086" s="1">
        <v>52</v>
      </c>
      <c r="AV1086" s="1">
        <v>73</v>
      </c>
      <c r="AW1086" s="6">
        <v>0.71232876712328763</v>
      </c>
      <c r="AX1086" s="1">
        <v>45</v>
      </c>
      <c r="AY1086" s="1">
        <v>73</v>
      </c>
      <c r="AZ1086" s="6">
        <v>0.61643835616438358</v>
      </c>
      <c r="BA1086" s="1">
        <v>42</v>
      </c>
      <c r="BB1086" s="1">
        <v>73</v>
      </c>
      <c r="BC1086" s="6">
        <v>0.57534246575342463</v>
      </c>
      <c r="BD1086" s="1">
        <v>168</v>
      </c>
      <c r="BE1086" s="1">
        <v>219</v>
      </c>
      <c r="BF1086" s="6">
        <v>0.76712328767123283</v>
      </c>
      <c r="BG1086" s="1">
        <v>141</v>
      </c>
      <c r="BH1086" s="1">
        <v>220</v>
      </c>
      <c r="BI1086" s="6">
        <v>0.64090909090909087</v>
      </c>
      <c r="BJ1086" s="1">
        <v>129</v>
      </c>
      <c r="BK1086" s="1">
        <v>218</v>
      </c>
      <c r="BL1086" s="6">
        <v>0.59174311926605505</v>
      </c>
    </row>
    <row r="1087" spans="1:64" x14ac:dyDescent="0.2">
      <c r="A1087" s="2" t="s">
        <v>372</v>
      </c>
      <c r="B1087" s="2" t="s">
        <v>373</v>
      </c>
      <c r="C1087" s="2" t="s">
        <v>2807</v>
      </c>
      <c r="D1087" s="2" t="s">
        <v>2808</v>
      </c>
      <c r="E1087" s="2" t="str">
        <f t="shared" si="48"/>
        <v>Washington Twp Elementary School</v>
      </c>
      <c r="F1087" s="2">
        <f>IFERROR(VLOOKUP(C1087,'[1]2017'!$C$2:$N$1876,11,FALSE),"")</f>
        <v>82</v>
      </c>
      <c r="G1087" s="2">
        <f>IFERROR(VLOOKUP(C1087,'[1]2017'!$C$2:$N$1876,12,FALSE),"")</f>
        <v>368</v>
      </c>
      <c r="H1087" s="2">
        <f t="shared" si="49"/>
        <v>0.22282608695652173</v>
      </c>
      <c r="I1087" s="6">
        <v>0.8</v>
      </c>
      <c r="J1087" s="12">
        <f t="shared" si="50"/>
        <v>110</v>
      </c>
      <c r="K1087" s="1">
        <v>55</v>
      </c>
      <c r="L1087" s="1">
        <v>63</v>
      </c>
      <c r="M1087" s="6">
        <v>0.87301587301587302</v>
      </c>
      <c r="N1087" s="1">
        <v>52</v>
      </c>
      <c r="O1087" s="1">
        <v>62</v>
      </c>
      <c r="P1087" s="6">
        <v>0.83870967741935487</v>
      </c>
      <c r="Q1087" s="1">
        <v>47</v>
      </c>
      <c r="R1087" s="1">
        <v>61</v>
      </c>
      <c r="S1087" s="6">
        <v>0.77049180327868849</v>
      </c>
      <c r="T1087" s="1">
        <v>41</v>
      </c>
      <c r="U1087" s="1">
        <v>54</v>
      </c>
      <c r="V1087" s="6">
        <v>0.7592592592592593</v>
      </c>
      <c r="W1087" s="1">
        <v>49</v>
      </c>
      <c r="X1087" s="1">
        <v>54</v>
      </c>
      <c r="Y1087" s="6">
        <v>0.90740740740740744</v>
      </c>
      <c r="Z1087" s="1">
        <v>40</v>
      </c>
      <c r="AA1087" s="1">
        <v>54</v>
      </c>
      <c r="AB1087" s="6">
        <v>0.7407407407407407</v>
      </c>
      <c r="BD1087" s="1">
        <v>163</v>
      </c>
      <c r="BE1087" s="1">
        <v>192</v>
      </c>
      <c r="BF1087" s="6">
        <v>0.84895833333333337</v>
      </c>
      <c r="BG1087" s="1">
        <v>162</v>
      </c>
      <c r="BH1087" s="1">
        <v>191</v>
      </c>
      <c r="BI1087" s="6">
        <v>0.84816753926701571</v>
      </c>
      <c r="BJ1087" s="1">
        <v>147</v>
      </c>
      <c r="BK1087" s="1">
        <v>190</v>
      </c>
      <c r="BL1087" s="6">
        <v>0.77368421052631575</v>
      </c>
    </row>
    <row r="1088" spans="1:64" x14ac:dyDescent="0.2">
      <c r="A1088" s="2" t="s">
        <v>374</v>
      </c>
      <c r="B1088" s="2" t="s">
        <v>375</v>
      </c>
      <c r="C1088" s="2" t="s">
        <v>2809</v>
      </c>
      <c r="D1088" s="2" t="s">
        <v>2810</v>
      </c>
      <c r="E1088" s="2" t="str">
        <f t="shared" si="48"/>
        <v>Boone Grove Elementary School</v>
      </c>
      <c r="F1088" s="2">
        <f>IFERROR(VLOOKUP(C1088,'[1]2017'!$C$2:$N$1876,11,FALSE),"")</f>
        <v>42</v>
      </c>
      <c r="G1088" s="2">
        <f>IFERROR(VLOOKUP(C1088,'[1]2017'!$C$2:$N$1876,12,FALSE),"")</f>
        <v>192</v>
      </c>
      <c r="H1088" s="2">
        <f t="shared" si="49"/>
        <v>0.21875</v>
      </c>
      <c r="J1088" s="12">
        <f t="shared" si="50"/>
        <v>1215</v>
      </c>
      <c r="K1088" s="1">
        <v>61</v>
      </c>
      <c r="L1088" s="1">
        <v>95</v>
      </c>
      <c r="M1088" s="6">
        <v>0.64210526315789473</v>
      </c>
      <c r="N1088" s="1">
        <v>51</v>
      </c>
      <c r="O1088" s="1">
        <v>95</v>
      </c>
      <c r="P1088" s="6">
        <v>0.5368421052631579</v>
      </c>
      <c r="Q1088" s="1">
        <v>45</v>
      </c>
      <c r="R1088" s="1">
        <v>95</v>
      </c>
      <c r="S1088" s="6">
        <v>0.47368421052631576</v>
      </c>
      <c r="T1088" s="1">
        <v>69</v>
      </c>
      <c r="U1088" s="1">
        <v>96</v>
      </c>
      <c r="V1088" s="6">
        <v>0.71875</v>
      </c>
      <c r="W1088" s="1">
        <v>65</v>
      </c>
      <c r="X1088" s="1">
        <v>97</v>
      </c>
      <c r="Y1088" s="6">
        <v>0.67010309278350511</v>
      </c>
      <c r="Z1088" s="1">
        <v>54</v>
      </c>
      <c r="AA1088" s="1">
        <v>96</v>
      </c>
      <c r="AB1088" s="6">
        <v>0.5625</v>
      </c>
      <c r="BD1088" s="1">
        <v>130</v>
      </c>
      <c r="BE1088" s="1">
        <v>191</v>
      </c>
      <c r="BF1088" s="6">
        <v>0.68062827225130895</v>
      </c>
      <c r="BG1088" s="1">
        <v>116</v>
      </c>
      <c r="BH1088" s="1">
        <v>192</v>
      </c>
      <c r="BI1088" s="6">
        <v>0.60416666666666663</v>
      </c>
      <c r="BJ1088" s="1">
        <v>99</v>
      </c>
      <c r="BK1088" s="1">
        <v>191</v>
      </c>
      <c r="BL1088" s="6">
        <v>0.51832460732984298</v>
      </c>
    </row>
    <row r="1089" spans="1:64" hidden="1" x14ac:dyDescent="0.2">
      <c r="A1089" s="2" t="s">
        <v>374</v>
      </c>
      <c r="B1089" s="2" t="s">
        <v>375</v>
      </c>
      <c r="C1089" s="2" t="s">
        <v>2811</v>
      </c>
      <c r="D1089" s="2" t="s">
        <v>2812</v>
      </c>
      <c r="E1089" s="2" t="str">
        <f t="shared" si="48"/>
        <v>zzzz</v>
      </c>
      <c r="F1089" s="2">
        <f>IFERROR(VLOOKUP(C1089,'[1]2017'!$C$2:$N$1876,11,FALSE),"")</f>
        <v>63</v>
      </c>
      <c r="G1089" s="2">
        <f>IFERROR(VLOOKUP(C1089,'[1]2017'!$C$2:$N$1876,12,FALSE),"")</f>
        <v>318</v>
      </c>
      <c r="H1089" s="2">
        <f t="shared" si="49"/>
        <v>0.19811320754716982</v>
      </c>
      <c r="J1089" s="12">
        <f t="shared" si="50"/>
        <v>1215</v>
      </c>
      <c r="AC1089" s="1">
        <v>63</v>
      </c>
      <c r="AD1089" s="1">
        <v>104</v>
      </c>
      <c r="AE1089" s="6">
        <v>0.60576923076923073</v>
      </c>
      <c r="AF1089" s="1">
        <v>52</v>
      </c>
      <c r="AG1089" s="1">
        <v>105</v>
      </c>
      <c r="AH1089" s="6">
        <v>0.49523809523809526</v>
      </c>
      <c r="AI1089" s="1">
        <v>43</v>
      </c>
      <c r="AJ1089" s="1">
        <v>104</v>
      </c>
      <c r="AK1089" s="6">
        <v>0.41346153846153844</v>
      </c>
      <c r="AL1089" s="1">
        <v>81</v>
      </c>
      <c r="AM1089" s="1">
        <v>111</v>
      </c>
      <c r="AN1089" s="6">
        <v>0.72972972972972971</v>
      </c>
      <c r="AO1089" s="1">
        <v>56</v>
      </c>
      <c r="AP1089" s="1">
        <v>111</v>
      </c>
      <c r="AQ1089" s="6">
        <v>0.50450450450450446</v>
      </c>
      <c r="AR1089" s="1">
        <v>52</v>
      </c>
      <c r="AS1089" s="1">
        <v>111</v>
      </c>
      <c r="AT1089" s="6">
        <v>0.46846846846846846</v>
      </c>
      <c r="AU1089" s="1">
        <v>69</v>
      </c>
      <c r="AV1089" s="1">
        <v>95</v>
      </c>
      <c r="AW1089" s="6">
        <v>0.72631578947368425</v>
      </c>
      <c r="AX1089" s="1">
        <v>52</v>
      </c>
      <c r="AY1089" s="1">
        <v>95</v>
      </c>
      <c r="AZ1089" s="6">
        <v>0.54736842105263162</v>
      </c>
      <c r="BA1089" s="1">
        <v>48</v>
      </c>
      <c r="BB1089" s="1">
        <v>95</v>
      </c>
      <c r="BC1089" s="6">
        <v>0.50526315789473686</v>
      </c>
      <c r="BD1089" s="1">
        <v>213</v>
      </c>
      <c r="BE1089" s="1">
        <v>310</v>
      </c>
      <c r="BF1089" s="6">
        <v>0.68709677419354842</v>
      </c>
      <c r="BG1089" s="1">
        <v>160</v>
      </c>
      <c r="BH1089" s="1">
        <v>311</v>
      </c>
      <c r="BI1089" s="6">
        <v>0.51446945337620575</v>
      </c>
      <c r="BJ1089" s="1">
        <v>143</v>
      </c>
      <c r="BK1089" s="1">
        <v>310</v>
      </c>
      <c r="BL1089" s="6">
        <v>0.46129032258064517</v>
      </c>
    </row>
    <row r="1090" spans="1:64" x14ac:dyDescent="0.2">
      <c r="A1090" s="2" t="s">
        <v>374</v>
      </c>
      <c r="B1090" s="2" t="s">
        <v>375</v>
      </c>
      <c r="C1090" s="2" t="s">
        <v>2813</v>
      </c>
      <c r="D1090" s="2" t="s">
        <v>2814</v>
      </c>
      <c r="E1090" s="2" t="str">
        <f t="shared" si="48"/>
        <v>Porter Lakes Elementary School</v>
      </c>
      <c r="F1090" s="2">
        <f>IFERROR(VLOOKUP(C1090,'[1]2017'!$C$2:$N$1876,11,FALSE),"")</f>
        <v>67</v>
      </c>
      <c r="G1090" s="2">
        <f>IFERROR(VLOOKUP(C1090,'[1]2017'!$C$2:$N$1876,12,FALSE),"")</f>
        <v>347</v>
      </c>
      <c r="H1090" s="2">
        <f t="shared" si="49"/>
        <v>0.1930835734870317</v>
      </c>
      <c r="I1090" s="6">
        <v>0.6588235294117647</v>
      </c>
      <c r="J1090" s="12">
        <f t="shared" si="50"/>
        <v>344</v>
      </c>
      <c r="BD1090" s="1">
        <v>70</v>
      </c>
      <c r="BE1090" s="1">
        <v>85</v>
      </c>
      <c r="BF1090" s="6">
        <v>0.82352941176470584</v>
      </c>
      <c r="BG1090" s="1">
        <v>60</v>
      </c>
      <c r="BH1090" s="1">
        <v>87</v>
      </c>
      <c r="BI1090" s="6">
        <v>0.68965517241379315</v>
      </c>
      <c r="BJ1090" s="1">
        <v>56</v>
      </c>
      <c r="BK1090" s="1">
        <v>85</v>
      </c>
      <c r="BL1090" s="6">
        <v>0.6588235294117647</v>
      </c>
    </row>
    <row r="1091" spans="1:64" hidden="1" x14ac:dyDescent="0.2">
      <c r="A1091" s="2" t="s">
        <v>376</v>
      </c>
      <c r="B1091" s="2" t="s">
        <v>377</v>
      </c>
      <c r="C1091" s="2" t="s">
        <v>2815</v>
      </c>
      <c r="D1091" s="2" t="s">
        <v>2816</v>
      </c>
      <c r="E1091" s="2" t="str">
        <f t="shared" si="48"/>
        <v>zzzz</v>
      </c>
      <c r="F1091" s="2">
        <f>IFERROR(VLOOKUP(C1091,'[1]2017'!$C$2:$N$1876,11,FALSE),"")</f>
        <v>78</v>
      </c>
      <c r="G1091" s="2">
        <f>IFERROR(VLOOKUP(C1091,'[1]2017'!$C$2:$N$1876,12,FALSE),"")</f>
        <v>339</v>
      </c>
      <c r="H1091" s="2">
        <f t="shared" si="49"/>
        <v>0.23008849557522124</v>
      </c>
      <c r="J1091" s="12">
        <f t="shared" si="50"/>
        <v>1215</v>
      </c>
      <c r="AC1091" s="1">
        <v>81</v>
      </c>
      <c r="AD1091" s="1">
        <v>93</v>
      </c>
      <c r="AE1091" s="6">
        <v>0.87096774193548387</v>
      </c>
      <c r="AF1091" s="1">
        <v>70</v>
      </c>
      <c r="AG1091" s="1">
        <v>93</v>
      </c>
      <c r="AH1091" s="6">
        <v>0.75268817204301075</v>
      </c>
      <c r="AI1091" s="1">
        <v>68</v>
      </c>
      <c r="AJ1091" s="1">
        <v>93</v>
      </c>
      <c r="AK1091" s="6">
        <v>0.73118279569892475</v>
      </c>
      <c r="AL1091" s="1">
        <v>96</v>
      </c>
      <c r="AM1091" s="1">
        <v>124</v>
      </c>
      <c r="AN1091" s="6">
        <v>0.77419354838709675</v>
      </c>
      <c r="AO1091" s="1">
        <v>83</v>
      </c>
      <c r="AP1091" s="1">
        <v>124</v>
      </c>
      <c r="AQ1091" s="6">
        <v>0.66935483870967738</v>
      </c>
      <c r="AR1091" s="1">
        <v>75</v>
      </c>
      <c r="AS1091" s="1">
        <v>123</v>
      </c>
      <c r="AT1091" s="6">
        <v>0.6097560975609756</v>
      </c>
      <c r="AU1091" s="1">
        <v>75</v>
      </c>
      <c r="AV1091" s="1">
        <v>117</v>
      </c>
      <c r="AW1091" s="6">
        <v>0.64102564102564108</v>
      </c>
      <c r="AX1091" s="1">
        <v>78</v>
      </c>
      <c r="AY1091" s="1">
        <v>118</v>
      </c>
      <c r="AZ1091" s="6">
        <v>0.66101694915254239</v>
      </c>
      <c r="BA1091" s="1">
        <v>66</v>
      </c>
      <c r="BB1091" s="1">
        <v>117</v>
      </c>
      <c r="BC1091" s="6">
        <v>0.5641025641025641</v>
      </c>
      <c r="BD1091" s="1">
        <v>252</v>
      </c>
      <c r="BE1091" s="1">
        <v>334</v>
      </c>
      <c r="BF1091" s="6">
        <v>0.75449101796407181</v>
      </c>
      <c r="BG1091" s="1">
        <v>231</v>
      </c>
      <c r="BH1091" s="1">
        <v>335</v>
      </c>
      <c r="BI1091" s="6">
        <v>0.68955223880597016</v>
      </c>
      <c r="BJ1091" s="1">
        <v>209</v>
      </c>
      <c r="BK1091" s="1">
        <v>333</v>
      </c>
      <c r="BL1091" s="6">
        <v>0.62762762762762758</v>
      </c>
    </row>
    <row r="1092" spans="1:64" x14ac:dyDescent="0.2">
      <c r="A1092" s="2" t="s">
        <v>376</v>
      </c>
      <c r="B1092" s="2" t="s">
        <v>377</v>
      </c>
      <c r="C1092" s="2" t="s">
        <v>2817</v>
      </c>
      <c r="D1092" s="2" t="s">
        <v>2818</v>
      </c>
      <c r="E1092" s="2" t="str">
        <f t="shared" ref="E1092:E1155" si="51">IFERROR(IF(SEARCH("Elementary",D1092,1)&gt;0,D1092,"zzz"),"zzzz")</f>
        <v>Union Center Elementary School</v>
      </c>
      <c r="F1092" s="2">
        <f>IFERROR(VLOOKUP(C1092,'[1]2017'!$C$2:$N$1876,11,FALSE),"")</f>
        <v>61</v>
      </c>
      <c r="G1092" s="2">
        <f>IFERROR(VLOOKUP(C1092,'[1]2017'!$C$2:$N$1876,12,FALSE),"")</f>
        <v>344</v>
      </c>
      <c r="H1092" s="2">
        <f t="shared" si="49"/>
        <v>0.17732558139534885</v>
      </c>
      <c r="I1092" s="6">
        <v>0.78787878787878785</v>
      </c>
      <c r="J1092" s="12">
        <f t="shared" si="50"/>
        <v>128</v>
      </c>
      <c r="K1092" s="1">
        <v>47</v>
      </c>
      <c r="L1092" s="1">
        <v>52</v>
      </c>
      <c r="M1092" s="6">
        <v>0.90384615384615385</v>
      </c>
      <c r="N1092" s="1">
        <v>44</v>
      </c>
      <c r="O1092" s="1">
        <v>52</v>
      </c>
      <c r="P1092" s="6">
        <v>0.84615384615384615</v>
      </c>
      <c r="Q1092" s="1">
        <v>42</v>
      </c>
      <c r="R1092" s="1">
        <v>52</v>
      </c>
      <c r="S1092" s="6">
        <v>0.80769230769230771</v>
      </c>
      <c r="T1092" s="1">
        <v>52</v>
      </c>
      <c r="U1092" s="1">
        <v>65</v>
      </c>
      <c r="V1092" s="6">
        <v>0.8</v>
      </c>
      <c r="W1092" s="1">
        <v>59</v>
      </c>
      <c r="X1092" s="1">
        <v>65</v>
      </c>
      <c r="Y1092" s="6">
        <v>0.90769230769230769</v>
      </c>
      <c r="Z1092" s="1">
        <v>50</v>
      </c>
      <c r="AA1092" s="1">
        <v>65</v>
      </c>
      <c r="AB1092" s="6">
        <v>0.76923076923076927</v>
      </c>
      <c r="BD1092" s="1">
        <v>158</v>
      </c>
      <c r="BE1092" s="1">
        <v>183</v>
      </c>
      <c r="BF1092" s="6">
        <v>0.86338797814207646</v>
      </c>
      <c r="BG1092" s="1">
        <v>158</v>
      </c>
      <c r="BH1092" s="1">
        <v>183</v>
      </c>
      <c r="BI1092" s="6">
        <v>0.86338797814207646</v>
      </c>
      <c r="BJ1092" s="1">
        <v>144</v>
      </c>
      <c r="BK1092" s="1">
        <v>183</v>
      </c>
      <c r="BL1092" s="6">
        <v>0.78688524590163933</v>
      </c>
    </row>
    <row r="1093" spans="1:64" x14ac:dyDescent="0.2">
      <c r="A1093" s="2" t="s">
        <v>376</v>
      </c>
      <c r="B1093" s="2" t="s">
        <v>377</v>
      </c>
      <c r="C1093" s="2" t="s">
        <v>2819</v>
      </c>
      <c r="D1093" s="2" t="s">
        <v>2820</v>
      </c>
      <c r="E1093" s="2" t="str">
        <f t="shared" si="51"/>
        <v>John Simatovich Elementary School</v>
      </c>
      <c r="F1093" s="2">
        <f>IFERROR(VLOOKUP(C1093,'[1]2017'!$C$2:$N$1876,11,FALSE),"")</f>
        <v>93</v>
      </c>
      <c r="G1093" s="2">
        <f>IFERROR(VLOOKUP(C1093,'[1]2017'!$C$2:$N$1876,12,FALSE),"")</f>
        <v>219</v>
      </c>
      <c r="H1093" s="2">
        <f t="shared" ref="H1093:H1156" si="52">IFERROR(F1093/G1093,"")</f>
        <v>0.42465753424657532</v>
      </c>
      <c r="I1093" s="6">
        <v>0.74358974358974361</v>
      </c>
      <c r="J1093" s="12">
        <f t="shared" ref="J1093:J1156" si="53">RANK(I1093,$I$4:$I$1705,0)</f>
        <v>184</v>
      </c>
      <c r="K1093" s="1">
        <v>34</v>
      </c>
      <c r="L1093" s="1">
        <v>39</v>
      </c>
      <c r="M1093" s="6">
        <v>0.87179487179487181</v>
      </c>
      <c r="N1093" s="1">
        <v>34</v>
      </c>
      <c r="O1093" s="1">
        <v>39</v>
      </c>
      <c r="P1093" s="6">
        <v>0.87179487179487181</v>
      </c>
      <c r="Q1093" s="1">
        <v>33</v>
      </c>
      <c r="R1093" s="1">
        <v>39</v>
      </c>
      <c r="S1093" s="6">
        <v>0.84615384615384615</v>
      </c>
      <c r="T1093" s="1">
        <v>26</v>
      </c>
      <c r="U1093" s="1">
        <v>37</v>
      </c>
      <c r="V1093" s="6">
        <v>0.70270270270270274</v>
      </c>
      <c r="W1093" s="1">
        <v>30</v>
      </c>
      <c r="X1093" s="1">
        <v>37</v>
      </c>
      <c r="Y1093" s="6">
        <v>0.81081081081081086</v>
      </c>
      <c r="Z1093" s="1">
        <v>26</v>
      </c>
      <c r="AA1093" s="1">
        <v>37</v>
      </c>
      <c r="AB1093" s="6">
        <v>0.70270270270270274</v>
      </c>
      <c r="BD1093" s="1">
        <v>93</v>
      </c>
      <c r="BE1093" s="1">
        <v>115</v>
      </c>
      <c r="BF1093" s="6">
        <v>0.80869565217391304</v>
      </c>
      <c r="BG1093" s="1">
        <v>96</v>
      </c>
      <c r="BH1093" s="1">
        <v>115</v>
      </c>
      <c r="BI1093" s="6">
        <v>0.83478260869565213</v>
      </c>
      <c r="BJ1093" s="1">
        <v>88</v>
      </c>
      <c r="BK1093" s="1">
        <v>115</v>
      </c>
      <c r="BL1093" s="6">
        <v>0.76521739130434785</v>
      </c>
    </row>
    <row r="1094" spans="1:64" x14ac:dyDescent="0.2">
      <c r="A1094" s="2" t="s">
        <v>378</v>
      </c>
      <c r="B1094" s="2" t="s">
        <v>379</v>
      </c>
      <c r="C1094" s="2" t="s">
        <v>2821</v>
      </c>
      <c r="D1094" s="2" t="s">
        <v>2822</v>
      </c>
      <c r="E1094" s="2" t="str">
        <f t="shared" si="51"/>
        <v>Wallace Aylesworth Elementary</v>
      </c>
      <c r="F1094" s="2">
        <f>IFERROR(VLOOKUP(C1094,'[1]2017'!$C$2:$N$1876,11,FALSE),"")</f>
        <v>308</v>
      </c>
      <c r="G1094" s="2">
        <f>IFERROR(VLOOKUP(C1094,'[1]2017'!$C$2:$N$1876,12,FALSE),"")</f>
        <v>483</v>
      </c>
      <c r="H1094" s="2">
        <f t="shared" si="52"/>
        <v>0.6376811594202898</v>
      </c>
      <c r="I1094" s="6">
        <v>0.52127659574468088</v>
      </c>
      <c r="J1094" s="12">
        <f t="shared" si="53"/>
        <v>657</v>
      </c>
      <c r="K1094" s="1">
        <v>63</v>
      </c>
      <c r="L1094" s="1">
        <v>82</v>
      </c>
      <c r="M1094" s="6">
        <v>0.76829268292682928</v>
      </c>
      <c r="N1094" s="1">
        <v>57</v>
      </c>
      <c r="O1094" s="1">
        <v>82</v>
      </c>
      <c r="P1094" s="6">
        <v>0.69512195121951215</v>
      </c>
      <c r="Q1094" s="1">
        <v>54</v>
      </c>
      <c r="R1094" s="1">
        <v>82</v>
      </c>
      <c r="S1094" s="6">
        <v>0.65853658536585369</v>
      </c>
      <c r="T1094" s="1">
        <v>49</v>
      </c>
      <c r="U1094" s="1">
        <v>69</v>
      </c>
      <c r="V1094" s="6">
        <v>0.71014492753623193</v>
      </c>
      <c r="W1094" s="1">
        <v>47</v>
      </c>
      <c r="X1094" s="1">
        <v>69</v>
      </c>
      <c r="Y1094" s="6">
        <v>0.6811594202898551</v>
      </c>
      <c r="Z1094" s="1">
        <v>42</v>
      </c>
      <c r="AA1094" s="1">
        <v>69</v>
      </c>
      <c r="AB1094" s="6">
        <v>0.60869565217391308</v>
      </c>
      <c r="BD1094" s="1">
        <v>184</v>
      </c>
      <c r="BE1094" s="1">
        <v>246</v>
      </c>
      <c r="BF1094" s="6">
        <v>0.74796747967479671</v>
      </c>
      <c r="BG1094" s="1">
        <v>159</v>
      </c>
      <c r="BH1094" s="1">
        <v>247</v>
      </c>
      <c r="BI1094" s="6">
        <v>0.64372469635627527</v>
      </c>
      <c r="BJ1094" s="1">
        <v>145</v>
      </c>
      <c r="BK1094" s="1">
        <v>245</v>
      </c>
      <c r="BL1094" s="6">
        <v>0.59183673469387754</v>
      </c>
    </row>
    <row r="1095" spans="1:64" hidden="1" x14ac:dyDescent="0.2">
      <c r="A1095" s="2" t="s">
        <v>378</v>
      </c>
      <c r="B1095" s="2" t="s">
        <v>379</v>
      </c>
      <c r="C1095" s="2" t="s">
        <v>2823</v>
      </c>
      <c r="D1095" s="2" t="s">
        <v>2824</v>
      </c>
      <c r="E1095" s="2" t="str">
        <f t="shared" si="51"/>
        <v>zzzz</v>
      </c>
      <c r="F1095" s="2">
        <f>IFERROR(VLOOKUP(C1095,'[1]2017'!$C$2:$N$1876,11,FALSE),"")</f>
        <v>397</v>
      </c>
      <c r="G1095" s="2">
        <f>IFERROR(VLOOKUP(C1095,'[1]2017'!$C$2:$N$1876,12,FALSE),"")</f>
        <v>690</v>
      </c>
      <c r="H1095" s="2">
        <f t="shared" si="52"/>
        <v>0.57536231884057976</v>
      </c>
      <c r="J1095" s="12">
        <f t="shared" si="53"/>
        <v>1215</v>
      </c>
      <c r="AC1095" s="1">
        <v>152</v>
      </c>
      <c r="AD1095" s="1">
        <v>236</v>
      </c>
      <c r="AE1095" s="6">
        <v>0.64406779661016944</v>
      </c>
      <c r="AF1095" s="1">
        <v>126</v>
      </c>
      <c r="AG1095" s="1">
        <v>236</v>
      </c>
      <c r="AH1095" s="6">
        <v>0.53389830508474578</v>
      </c>
      <c r="AI1095" s="1">
        <v>104</v>
      </c>
      <c r="AJ1095" s="1">
        <v>236</v>
      </c>
      <c r="AK1095" s="6">
        <v>0.44067796610169491</v>
      </c>
      <c r="AL1095" s="1">
        <v>139</v>
      </c>
      <c r="AM1095" s="1">
        <v>234</v>
      </c>
      <c r="AN1095" s="6">
        <v>0.59401709401709402</v>
      </c>
      <c r="AO1095" s="1">
        <v>139</v>
      </c>
      <c r="AP1095" s="1">
        <v>236</v>
      </c>
      <c r="AQ1095" s="6">
        <v>0.58898305084745761</v>
      </c>
      <c r="AR1095" s="1">
        <v>110</v>
      </c>
      <c r="AS1095" s="1">
        <v>234</v>
      </c>
      <c r="AT1095" s="6">
        <v>0.47008547008547008</v>
      </c>
      <c r="AU1095" s="1">
        <v>136</v>
      </c>
      <c r="AV1095" s="1">
        <v>211</v>
      </c>
      <c r="AW1095" s="6">
        <v>0.64454976303317535</v>
      </c>
      <c r="AX1095" s="1">
        <v>143</v>
      </c>
      <c r="AY1095" s="1">
        <v>212</v>
      </c>
      <c r="AZ1095" s="6">
        <v>0.67452830188679247</v>
      </c>
      <c r="BA1095" s="1">
        <v>114</v>
      </c>
      <c r="BB1095" s="1">
        <v>211</v>
      </c>
      <c r="BC1095" s="6">
        <v>0.54028436018957349</v>
      </c>
      <c r="BD1095" s="1">
        <v>427</v>
      </c>
      <c r="BE1095" s="1">
        <v>681</v>
      </c>
      <c r="BF1095" s="6">
        <v>0.62701908957415564</v>
      </c>
      <c r="BG1095" s="1">
        <v>408</v>
      </c>
      <c r="BH1095" s="1">
        <v>684</v>
      </c>
      <c r="BI1095" s="6">
        <v>0.59649122807017541</v>
      </c>
      <c r="BJ1095" s="1">
        <v>328</v>
      </c>
      <c r="BK1095" s="1">
        <v>681</v>
      </c>
      <c r="BL1095" s="6">
        <v>0.48164464023494863</v>
      </c>
    </row>
    <row r="1096" spans="1:64" x14ac:dyDescent="0.2">
      <c r="A1096" s="2" t="s">
        <v>378</v>
      </c>
      <c r="B1096" s="2" t="s">
        <v>379</v>
      </c>
      <c r="C1096" s="2" t="s">
        <v>2825</v>
      </c>
      <c r="D1096" s="2" t="s">
        <v>2826</v>
      </c>
      <c r="E1096" s="2" t="str">
        <f t="shared" si="51"/>
        <v>Crisman Elementary School</v>
      </c>
      <c r="F1096" s="2">
        <f>IFERROR(VLOOKUP(C1096,'[1]2017'!$C$2:$N$1876,11,FALSE),"")</f>
        <v>250</v>
      </c>
      <c r="G1096" s="2">
        <f>IFERROR(VLOOKUP(C1096,'[1]2017'!$C$2:$N$1876,12,FALSE),"")</f>
        <v>446</v>
      </c>
      <c r="H1096" s="2">
        <f t="shared" si="52"/>
        <v>0.5605381165919282</v>
      </c>
      <c r="I1096" s="6">
        <v>0.53658536585365857</v>
      </c>
      <c r="J1096" s="12">
        <f t="shared" si="53"/>
        <v>618</v>
      </c>
      <c r="K1096" s="1">
        <v>57</v>
      </c>
      <c r="L1096" s="1">
        <v>80</v>
      </c>
      <c r="M1096" s="6">
        <v>0.71250000000000002</v>
      </c>
      <c r="N1096" s="1">
        <v>49</v>
      </c>
      <c r="O1096" s="1">
        <v>80</v>
      </c>
      <c r="P1096" s="6">
        <v>0.61250000000000004</v>
      </c>
      <c r="Q1096" s="1">
        <v>46</v>
      </c>
      <c r="R1096" s="1">
        <v>80</v>
      </c>
      <c r="S1096" s="6">
        <v>0.57499999999999996</v>
      </c>
      <c r="T1096" s="1">
        <v>46</v>
      </c>
      <c r="U1096" s="1">
        <v>73</v>
      </c>
      <c r="V1096" s="6">
        <v>0.63013698630136983</v>
      </c>
      <c r="W1096" s="1">
        <v>49</v>
      </c>
      <c r="X1096" s="1">
        <v>73</v>
      </c>
      <c r="Y1096" s="6">
        <v>0.67123287671232879</v>
      </c>
      <c r="Z1096" s="1">
        <v>40</v>
      </c>
      <c r="AA1096" s="1">
        <v>73</v>
      </c>
      <c r="AB1096" s="6">
        <v>0.54794520547945202</v>
      </c>
      <c r="BD1096" s="1">
        <v>150</v>
      </c>
      <c r="BE1096" s="1">
        <v>235</v>
      </c>
      <c r="BF1096" s="6">
        <v>0.63829787234042556</v>
      </c>
      <c r="BG1096" s="1">
        <v>159</v>
      </c>
      <c r="BH1096" s="1">
        <v>235</v>
      </c>
      <c r="BI1096" s="6">
        <v>0.67659574468085104</v>
      </c>
      <c r="BJ1096" s="1">
        <v>130</v>
      </c>
      <c r="BK1096" s="1">
        <v>235</v>
      </c>
      <c r="BL1096" s="6">
        <v>0.55319148936170215</v>
      </c>
    </row>
    <row r="1097" spans="1:64" x14ac:dyDescent="0.2">
      <c r="A1097" s="2" t="s">
        <v>378</v>
      </c>
      <c r="B1097" s="2" t="s">
        <v>379</v>
      </c>
      <c r="C1097" s="2" t="s">
        <v>406</v>
      </c>
      <c r="D1097" s="2" t="s">
        <v>954</v>
      </c>
      <c r="E1097" s="2" t="str">
        <f t="shared" si="51"/>
        <v>Central Elementary School</v>
      </c>
      <c r="F1097" s="2">
        <f>IFERROR(VLOOKUP(C1097,'[1]2017'!$C$2:$N$1876,11,FALSE),"")</f>
        <v>330</v>
      </c>
      <c r="G1097" s="2">
        <f>IFERROR(VLOOKUP(C1097,'[1]2017'!$C$2:$N$1876,12,FALSE),"")</f>
        <v>517</v>
      </c>
      <c r="H1097" s="2">
        <f t="shared" si="52"/>
        <v>0.63829787234042556</v>
      </c>
      <c r="I1097" s="6">
        <v>0.58163265306122447</v>
      </c>
      <c r="J1097" s="12">
        <f t="shared" si="53"/>
        <v>520</v>
      </c>
      <c r="K1097" s="1">
        <v>55</v>
      </c>
      <c r="L1097" s="1">
        <v>83</v>
      </c>
      <c r="M1097" s="6">
        <v>0.66265060240963858</v>
      </c>
      <c r="N1097" s="1">
        <v>56</v>
      </c>
      <c r="O1097" s="1">
        <v>83</v>
      </c>
      <c r="P1097" s="6">
        <v>0.67469879518072284</v>
      </c>
      <c r="Q1097" s="1">
        <v>43</v>
      </c>
      <c r="R1097" s="1">
        <v>83</v>
      </c>
      <c r="S1097" s="6">
        <v>0.51807228915662651</v>
      </c>
      <c r="T1097" s="1">
        <v>41</v>
      </c>
      <c r="U1097" s="1">
        <v>84</v>
      </c>
      <c r="V1097" s="6">
        <v>0.48809523809523808</v>
      </c>
      <c r="W1097" s="1">
        <v>55</v>
      </c>
      <c r="X1097" s="1">
        <v>84</v>
      </c>
      <c r="Y1097" s="6">
        <v>0.65476190476190477</v>
      </c>
      <c r="Z1097" s="1">
        <v>36</v>
      </c>
      <c r="AA1097" s="1">
        <v>84</v>
      </c>
      <c r="AB1097" s="6">
        <v>0.42857142857142855</v>
      </c>
      <c r="BD1097" s="1">
        <v>171</v>
      </c>
      <c r="BE1097" s="1">
        <v>265</v>
      </c>
      <c r="BF1097" s="6">
        <v>0.6452830188679245</v>
      </c>
      <c r="BG1097" s="1">
        <v>171</v>
      </c>
      <c r="BH1097" s="1">
        <v>265</v>
      </c>
      <c r="BI1097" s="6">
        <v>0.6452830188679245</v>
      </c>
      <c r="BJ1097" s="1">
        <v>136</v>
      </c>
      <c r="BK1097" s="1">
        <v>265</v>
      </c>
      <c r="BL1097" s="6">
        <v>0.51320754716981132</v>
      </c>
    </row>
    <row r="1098" spans="1:64" x14ac:dyDescent="0.2">
      <c r="A1098" s="2" t="s">
        <v>378</v>
      </c>
      <c r="B1098" s="2" t="s">
        <v>379</v>
      </c>
      <c r="C1098" s="2" t="s">
        <v>2827</v>
      </c>
      <c r="D1098" s="2" t="s">
        <v>2828</v>
      </c>
      <c r="E1098" s="2" t="str">
        <f t="shared" si="51"/>
        <v>Ethel R Jones Elementary School</v>
      </c>
      <c r="F1098" s="2">
        <f>IFERROR(VLOOKUP(C1098,'[1]2017'!$C$2:$N$1876,11,FALSE),"")</f>
        <v>201</v>
      </c>
      <c r="G1098" s="2">
        <f>IFERROR(VLOOKUP(C1098,'[1]2017'!$C$2:$N$1876,12,FALSE),"")</f>
        <v>393</v>
      </c>
      <c r="H1098" s="2">
        <f t="shared" si="52"/>
        <v>0.51145038167938928</v>
      </c>
      <c r="I1098" s="6">
        <v>0.42028985507246375</v>
      </c>
      <c r="J1098" s="12">
        <f t="shared" si="53"/>
        <v>864</v>
      </c>
      <c r="K1098" s="1">
        <v>47</v>
      </c>
      <c r="L1098" s="1">
        <v>65</v>
      </c>
      <c r="M1098" s="6">
        <v>0.72307692307692306</v>
      </c>
      <c r="N1098" s="1">
        <v>50</v>
      </c>
      <c r="O1098" s="1">
        <v>65</v>
      </c>
      <c r="P1098" s="6">
        <v>0.76923076923076927</v>
      </c>
      <c r="Q1098" s="1">
        <v>44</v>
      </c>
      <c r="R1098" s="1">
        <v>65</v>
      </c>
      <c r="S1098" s="6">
        <v>0.67692307692307696</v>
      </c>
      <c r="T1098" s="1">
        <v>51</v>
      </c>
      <c r="U1098" s="1">
        <v>72</v>
      </c>
      <c r="V1098" s="6">
        <v>0.70833333333333337</v>
      </c>
      <c r="W1098" s="1">
        <v>58</v>
      </c>
      <c r="X1098" s="1">
        <v>72</v>
      </c>
      <c r="Y1098" s="6">
        <v>0.80555555555555558</v>
      </c>
      <c r="Z1098" s="1">
        <v>48</v>
      </c>
      <c r="AA1098" s="1">
        <v>72</v>
      </c>
      <c r="AB1098" s="6">
        <v>0.66666666666666663</v>
      </c>
      <c r="BD1098" s="1">
        <v>145</v>
      </c>
      <c r="BE1098" s="1">
        <v>206</v>
      </c>
      <c r="BF1098" s="6">
        <v>0.70388349514563109</v>
      </c>
      <c r="BG1098" s="1">
        <v>141</v>
      </c>
      <c r="BH1098" s="1">
        <v>207</v>
      </c>
      <c r="BI1098" s="6">
        <v>0.6811594202898551</v>
      </c>
      <c r="BJ1098" s="1">
        <v>121</v>
      </c>
      <c r="BK1098" s="1">
        <v>206</v>
      </c>
      <c r="BL1098" s="6">
        <v>0.58737864077669899</v>
      </c>
    </row>
    <row r="1099" spans="1:64" hidden="1" x14ac:dyDescent="0.2">
      <c r="A1099" s="2" t="s">
        <v>378</v>
      </c>
      <c r="B1099" s="2" t="s">
        <v>379</v>
      </c>
      <c r="C1099" s="2" t="s">
        <v>2829</v>
      </c>
      <c r="D1099" s="2" t="s">
        <v>2830</v>
      </c>
      <c r="E1099" s="2" t="str">
        <f t="shared" si="51"/>
        <v>zzzz</v>
      </c>
      <c r="F1099" s="2">
        <f>IFERROR(VLOOKUP(C1099,'[1]2017'!$C$2:$N$1876,11,FALSE),"")</f>
        <v>590</v>
      </c>
      <c r="G1099" s="2">
        <f>IFERROR(VLOOKUP(C1099,'[1]2017'!$C$2:$N$1876,12,FALSE),"")</f>
        <v>1096</v>
      </c>
      <c r="H1099" s="2">
        <f t="shared" si="52"/>
        <v>0.53832116788321172</v>
      </c>
      <c r="J1099" s="12">
        <f t="shared" si="53"/>
        <v>1215</v>
      </c>
      <c r="AC1099" s="1">
        <v>215</v>
      </c>
      <c r="AD1099" s="1">
        <v>333</v>
      </c>
      <c r="AE1099" s="6">
        <v>0.64564564564564564</v>
      </c>
      <c r="AF1099" s="1">
        <v>228</v>
      </c>
      <c r="AG1099" s="1">
        <v>333</v>
      </c>
      <c r="AH1099" s="6">
        <v>0.68468468468468469</v>
      </c>
      <c r="AI1099" s="1">
        <v>185</v>
      </c>
      <c r="AJ1099" s="1">
        <v>332</v>
      </c>
      <c r="AK1099" s="6">
        <v>0.55722891566265065</v>
      </c>
      <c r="AL1099" s="1">
        <v>247</v>
      </c>
      <c r="AM1099" s="1">
        <v>375</v>
      </c>
      <c r="AN1099" s="6">
        <v>0.65866666666666662</v>
      </c>
      <c r="AO1099" s="1">
        <v>206</v>
      </c>
      <c r="AP1099" s="1">
        <v>378</v>
      </c>
      <c r="AQ1099" s="6">
        <v>0.544973544973545</v>
      </c>
      <c r="AR1099" s="1">
        <v>184</v>
      </c>
      <c r="AS1099" s="1">
        <v>373</v>
      </c>
      <c r="AT1099" s="6">
        <v>0.49329758713136729</v>
      </c>
      <c r="AU1099" s="1">
        <v>218</v>
      </c>
      <c r="AV1099" s="1">
        <v>369</v>
      </c>
      <c r="AW1099" s="6">
        <v>0.59078590785907859</v>
      </c>
      <c r="AX1099" s="1">
        <v>190</v>
      </c>
      <c r="AY1099" s="1">
        <v>369</v>
      </c>
      <c r="AZ1099" s="6">
        <v>0.51490514905149054</v>
      </c>
      <c r="BA1099" s="1">
        <v>165</v>
      </c>
      <c r="BB1099" s="1">
        <v>368</v>
      </c>
      <c r="BC1099" s="6">
        <v>0.4483695652173913</v>
      </c>
      <c r="BD1099" s="1">
        <v>680</v>
      </c>
      <c r="BE1099" s="1">
        <v>1077</v>
      </c>
      <c r="BF1099" s="6">
        <v>0.63138347260909933</v>
      </c>
      <c r="BG1099" s="1">
        <v>624</v>
      </c>
      <c r="BH1099" s="1">
        <v>1080</v>
      </c>
      <c r="BI1099" s="6">
        <v>0.57777777777777772</v>
      </c>
      <c r="BJ1099" s="1">
        <v>534</v>
      </c>
      <c r="BK1099" s="1">
        <v>1073</v>
      </c>
      <c r="BL1099" s="6">
        <v>0.49767008387698042</v>
      </c>
    </row>
    <row r="1100" spans="1:64" x14ac:dyDescent="0.2">
      <c r="A1100" s="2" t="s">
        <v>378</v>
      </c>
      <c r="B1100" s="2" t="s">
        <v>379</v>
      </c>
      <c r="C1100" s="2" t="s">
        <v>2831</v>
      </c>
      <c r="D1100" s="2" t="s">
        <v>2832</v>
      </c>
      <c r="E1100" s="2" t="str">
        <f t="shared" si="51"/>
        <v>Rowena Kyle Elementary School</v>
      </c>
      <c r="F1100" s="2">
        <f>IFERROR(VLOOKUP(C1100,'[1]2017'!$C$2:$N$1876,11,FALSE),"")</f>
        <v>223</v>
      </c>
      <c r="G1100" s="2">
        <f>IFERROR(VLOOKUP(C1100,'[1]2017'!$C$2:$N$1876,12,FALSE),"")</f>
        <v>460</v>
      </c>
      <c r="H1100" s="2">
        <f t="shared" si="52"/>
        <v>0.48478260869565215</v>
      </c>
      <c r="I1100" s="6">
        <v>0.62666666666666671</v>
      </c>
      <c r="J1100" s="12">
        <f t="shared" si="53"/>
        <v>415</v>
      </c>
      <c r="K1100" s="1">
        <v>45</v>
      </c>
      <c r="L1100" s="1">
        <v>63</v>
      </c>
      <c r="M1100" s="6">
        <v>0.7142857142857143</v>
      </c>
      <c r="N1100" s="1">
        <v>42</v>
      </c>
      <c r="O1100" s="1">
        <v>64</v>
      </c>
      <c r="P1100" s="6">
        <v>0.65625</v>
      </c>
      <c r="Q1100" s="1">
        <v>37</v>
      </c>
      <c r="R1100" s="1">
        <v>63</v>
      </c>
      <c r="S1100" s="6">
        <v>0.58730158730158732</v>
      </c>
      <c r="T1100" s="1">
        <v>51</v>
      </c>
      <c r="U1100" s="1">
        <v>92</v>
      </c>
      <c r="V1100" s="6">
        <v>0.55434782608695654</v>
      </c>
      <c r="W1100" s="1">
        <v>59</v>
      </c>
      <c r="X1100" s="1">
        <v>92</v>
      </c>
      <c r="Y1100" s="6">
        <v>0.64130434782608692</v>
      </c>
      <c r="Z1100" s="1">
        <v>46</v>
      </c>
      <c r="AA1100" s="1">
        <v>92</v>
      </c>
      <c r="AB1100" s="6">
        <v>0.5</v>
      </c>
      <c r="BD1100" s="1">
        <v>160</v>
      </c>
      <c r="BE1100" s="1">
        <v>230</v>
      </c>
      <c r="BF1100" s="6">
        <v>0.69565217391304346</v>
      </c>
      <c r="BG1100" s="1">
        <v>149</v>
      </c>
      <c r="BH1100" s="1">
        <v>231</v>
      </c>
      <c r="BI1100" s="6">
        <v>0.64502164502164505</v>
      </c>
      <c r="BJ1100" s="1">
        <v>130</v>
      </c>
      <c r="BK1100" s="1">
        <v>230</v>
      </c>
      <c r="BL1100" s="6">
        <v>0.56521739130434778</v>
      </c>
    </row>
    <row r="1101" spans="1:64" x14ac:dyDescent="0.2">
      <c r="A1101" s="2" t="s">
        <v>378</v>
      </c>
      <c r="B1101" s="2" t="s">
        <v>379</v>
      </c>
      <c r="C1101" s="2" t="s">
        <v>2833</v>
      </c>
      <c r="D1101" s="2" t="s">
        <v>2834</v>
      </c>
      <c r="E1101" s="2" t="str">
        <f t="shared" si="51"/>
        <v>Paul Saylor Elementary School</v>
      </c>
      <c r="F1101" s="2">
        <f>IFERROR(VLOOKUP(C1101,'[1]2017'!$C$2:$N$1876,11,FALSE),"")</f>
        <v>241</v>
      </c>
      <c r="G1101" s="2">
        <f>IFERROR(VLOOKUP(C1101,'[1]2017'!$C$2:$N$1876,12,FALSE),"")</f>
        <v>342</v>
      </c>
      <c r="H1101" s="2">
        <f t="shared" si="52"/>
        <v>0.70467836257309946</v>
      </c>
      <c r="I1101" s="6">
        <v>0.27777777777777779</v>
      </c>
      <c r="J1101" s="12">
        <f t="shared" si="53"/>
        <v>1071</v>
      </c>
      <c r="K1101" s="1">
        <v>24</v>
      </c>
      <c r="L1101" s="1">
        <v>36</v>
      </c>
      <c r="M1101" s="6">
        <v>0.66666666666666663</v>
      </c>
      <c r="N1101" s="1">
        <v>22</v>
      </c>
      <c r="O1101" s="1">
        <v>36</v>
      </c>
      <c r="P1101" s="6">
        <v>0.61111111111111116</v>
      </c>
      <c r="Q1101" s="1">
        <v>20</v>
      </c>
      <c r="R1101" s="1">
        <v>36</v>
      </c>
      <c r="S1101" s="6">
        <v>0.55555555555555558</v>
      </c>
      <c r="T1101" s="1">
        <v>36</v>
      </c>
      <c r="U1101" s="1">
        <v>61</v>
      </c>
      <c r="V1101" s="6">
        <v>0.5901639344262295</v>
      </c>
      <c r="W1101" s="1">
        <v>31</v>
      </c>
      <c r="X1101" s="1">
        <v>61</v>
      </c>
      <c r="Y1101" s="6">
        <v>0.50819672131147542</v>
      </c>
      <c r="Z1101" s="1">
        <v>26</v>
      </c>
      <c r="AA1101" s="1">
        <v>61</v>
      </c>
      <c r="AB1101" s="6">
        <v>0.42622950819672129</v>
      </c>
      <c r="BD1101" s="1">
        <v>93</v>
      </c>
      <c r="BE1101" s="1">
        <v>151</v>
      </c>
      <c r="BF1101" s="6">
        <v>0.61589403973509937</v>
      </c>
      <c r="BG1101" s="1">
        <v>73</v>
      </c>
      <c r="BH1101" s="1">
        <v>152</v>
      </c>
      <c r="BI1101" s="6">
        <v>0.48026315789473684</v>
      </c>
      <c r="BJ1101" s="1">
        <v>61</v>
      </c>
      <c r="BK1101" s="1">
        <v>151</v>
      </c>
      <c r="BL1101" s="6">
        <v>0.40397350993377484</v>
      </c>
    </row>
    <row r="1102" spans="1:64" x14ac:dyDescent="0.2">
      <c r="A1102" s="2" t="s">
        <v>378</v>
      </c>
      <c r="B1102" s="2" t="s">
        <v>379</v>
      </c>
      <c r="C1102" s="2" t="s">
        <v>2835</v>
      </c>
      <c r="D1102" s="2" t="s">
        <v>2836</v>
      </c>
      <c r="E1102" s="2" t="str">
        <f t="shared" si="51"/>
        <v>George L Myers Elementary School</v>
      </c>
      <c r="F1102" s="2">
        <f>IFERROR(VLOOKUP(C1102,'[1]2017'!$C$2:$N$1876,11,FALSE),"")</f>
        <v>218</v>
      </c>
      <c r="G1102" s="2">
        <f>IFERROR(VLOOKUP(C1102,'[1]2017'!$C$2:$N$1876,12,FALSE),"")</f>
        <v>387</v>
      </c>
      <c r="H1102" s="2">
        <f t="shared" si="52"/>
        <v>0.56330749354005172</v>
      </c>
      <c r="I1102" s="6">
        <v>0.55714285714285716</v>
      </c>
      <c r="J1102" s="12">
        <f t="shared" si="53"/>
        <v>581</v>
      </c>
      <c r="K1102" s="1">
        <v>43</v>
      </c>
      <c r="L1102" s="1">
        <v>62</v>
      </c>
      <c r="M1102" s="6">
        <v>0.69354838709677424</v>
      </c>
      <c r="N1102" s="1">
        <v>45</v>
      </c>
      <c r="O1102" s="1">
        <v>62</v>
      </c>
      <c r="P1102" s="6">
        <v>0.72580645161290325</v>
      </c>
      <c r="Q1102" s="1">
        <v>37</v>
      </c>
      <c r="R1102" s="1">
        <v>62</v>
      </c>
      <c r="S1102" s="6">
        <v>0.59677419354838712</v>
      </c>
      <c r="T1102" s="1">
        <v>36</v>
      </c>
      <c r="U1102" s="1">
        <v>60</v>
      </c>
      <c r="V1102" s="6">
        <v>0.6</v>
      </c>
      <c r="W1102" s="1">
        <v>38</v>
      </c>
      <c r="X1102" s="1">
        <v>60</v>
      </c>
      <c r="Y1102" s="6">
        <v>0.6333333333333333</v>
      </c>
      <c r="Z1102" s="1">
        <v>30</v>
      </c>
      <c r="AA1102" s="1">
        <v>60</v>
      </c>
      <c r="AB1102" s="6">
        <v>0.5</v>
      </c>
      <c r="BD1102" s="1">
        <v>130</v>
      </c>
      <c r="BE1102" s="1">
        <v>192</v>
      </c>
      <c r="BF1102" s="6">
        <v>0.67708333333333337</v>
      </c>
      <c r="BG1102" s="1">
        <v>123</v>
      </c>
      <c r="BH1102" s="1">
        <v>192</v>
      </c>
      <c r="BI1102" s="6">
        <v>0.640625</v>
      </c>
      <c r="BJ1102" s="1">
        <v>106</v>
      </c>
      <c r="BK1102" s="1">
        <v>192</v>
      </c>
      <c r="BL1102" s="6">
        <v>0.55208333333333337</v>
      </c>
    </row>
    <row r="1103" spans="1:64" x14ac:dyDescent="0.2">
      <c r="A1103" s="2" t="s">
        <v>378</v>
      </c>
      <c r="B1103" s="2" t="s">
        <v>379</v>
      </c>
      <c r="C1103" s="2" t="s">
        <v>2837</v>
      </c>
      <c r="D1103" s="2" t="s">
        <v>2838</v>
      </c>
      <c r="E1103" s="2" t="str">
        <f t="shared" si="51"/>
        <v>South Haven Elementary School</v>
      </c>
      <c r="F1103" s="2">
        <f>IFERROR(VLOOKUP(C1103,'[1]2017'!$C$2:$N$1876,11,FALSE),"")</f>
        <v>204</v>
      </c>
      <c r="G1103" s="2">
        <f>IFERROR(VLOOKUP(C1103,'[1]2017'!$C$2:$N$1876,12,FALSE),"")</f>
        <v>372</v>
      </c>
      <c r="H1103" s="2">
        <f t="shared" si="52"/>
        <v>0.54838709677419351</v>
      </c>
      <c r="I1103" s="6">
        <v>0.41666666666666669</v>
      </c>
      <c r="J1103" s="12">
        <f t="shared" si="53"/>
        <v>872</v>
      </c>
      <c r="K1103" s="1">
        <v>33</v>
      </c>
      <c r="L1103" s="1">
        <v>61</v>
      </c>
      <c r="M1103" s="6">
        <v>0.54098360655737709</v>
      </c>
      <c r="N1103" s="1">
        <v>34</v>
      </c>
      <c r="O1103" s="1">
        <v>61</v>
      </c>
      <c r="P1103" s="6">
        <v>0.55737704918032782</v>
      </c>
      <c r="Q1103" s="1">
        <v>26</v>
      </c>
      <c r="R1103" s="1">
        <v>61</v>
      </c>
      <c r="S1103" s="6">
        <v>0.42622950819672129</v>
      </c>
      <c r="T1103" s="1">
        <v>26</v>
      </c>
      <c r="U1103" s="1">
        <v>54</v>
      </c>
      <c r="V1103" s="6">
        <v>0.48148148148148145</v>
      </c>
      <c r="W1103" s="1">
        <v>33</v>
      </c>
      <c r="X1103" s="1">
        <v>54</v>
      </c>
      <c r="Y1103" s="6">
        <v>0.61111111111111116</v>
      </c>
      <c r="Z1103" s="1">
        <v>22</v>
      </c>
      <c r="AA1103" s="1">
        <v>54</v>
      </c>
      <c r="AB1103" s="6">
        <v>0.40740740740740738</v>
      </c>
      <c r="BD1103" s="1">
        <v>106</v>
      </c>
      <c r="BE1103" s="1">
        <v>187</v>
      </c>
      <c r="BF1103" s="6">
        <v>0.5668449197860963</v>
      </c>
      <c r="BG1103" s="1">
        <v>101</v>
      </c>
      <c r="BH1103" s="1">
        <v>188</v>
      </c>
      <c r="BI1103" s="6">
        <v>0.53723404255319152</v>
      </c>
      <c r="BJ1103" s="1">
        <v>78</v>
      </c>
      <c r="BK1103" s="1">
        <v>187</v>
      </c>
      <c r="BL1103" s="6">
        <v>0.41711229946524064</v>
      </c>
    </row>
    <row r="1104" spans="1:64" hidden="1" x14ac:dyDescent="0.2">
      <c r="A1104" s="2" t="s">
        <v>380</v>
      </c>
      <c r="B1104" s="2" t="s">
        <v>381</v>
      </c>
      <c r="C1104" s="2" t="s">
        <v>2839</v>
      </c>
      <c r="D1104" s="2" t="s">
        <v>2840</v>
      </c>
      <c r="E1104" s="2" t="str">
        <f t="shared" si="51"/>
        <v>zzzz</v>
      </c>
      <c r="F1104" s="2">
        <f>IFERROR(VLOOKUP(C1104,'[1]2017'!$C$2:$N$1876,11,FALSE),"")</f>
        <v>123</v>
      </c>
      <c r="G1104" s="2">
        <f>IFERROR(VLOOKUP(C1104,'[1]2017'!$C$2:$N$1876,12,FALSE),"")</f>
        <v>729</v>
      </c>
      <c r="H1104" s="2">
        <f t="shared" si="52"/>
        <v>0.16872427983539096</v>
      </c>
      <c r="J1104" s="12">
        <f t="shared" si="53"/>
        <v>1215</v>
      </c>
      <c r="AC1104" s="1">
        <v>174</v>
      </c>
      <c r="AD1104" s="1">
        <v>208</v>
      </c>
      <c r="AE1104" s="6">
        <v>0.83653846153846156</v>
      </c>
      <c r="AF1104" s="1">
        <v>166</v>
      </c>
      <c r="AG1104" s="1">
        <v>211</v>
      </c>
      <c r="AH1104" s="6">
        <v>0.78672985781990523</v>
      </c>
      <c r="AI1104" s="1">
        <v>150</v>
      </c>
      <c r="AJ1104" s="1">
        <v>208</v>
      </c>
      <c r="AK1104" s="6">
        <v>0.72115384615384615</v>
      </c>
      <c r="AL1104" s="1">
        <v>218</v>
      </c>
      <c r="AM1104" s="1">
        <v>269</v>
      </c>
      <c r="AN1104" s="6">
        <v>0.81040892193308545</v>
      </c>
      <c r="AO1104" s="1">
        <v>181</v>
      </c>
      <c r="AP1104" s="1">
        <v>270</v>
      </c>
      <c r="AQ1104" s="6">
        <v>0.67037037037037039</v>
      </c>
      <c r="AR1104" s="1">
        <v>171</v>
      </c>
      <c r="AS1104" s="1">
        <v>269</v>
      </c>
      <c r="AT1104" s="6">
        <v>0.63568773234200748</v>
      </c>
      <c r="AU1104" s="1">
        <v>189</v>
      </c>
      <c r="AV1104" s="1">
        <v>247</v>
      </c>
      <c r="AW1104" s="6">
        <v>0.76518218623481782</v>
      </c>
      <c r="AX1104" s="1">
        <v>165</v>
      </c>
      <c r="AY1104" s="1">
        <v>248</v>
      </c>
      <c r="AZ1104" s="6">
        <v>0.66532258064516125</v>
      </c>
      <c r="BA1104" s="1">
        <v>153</v>
      </c>
      <c r="BB1104" s="1">
        <v>247</v>
      </c>
      <c r="BC1104" s="6">
        <v>0.61943319838056676</v>
      </c>
      <c r="BD1104" s="1">
        <v>581</v>
      </c>
      <c r="BE1104" s="1">
        <v>724</v>
      </c>
      <c r="BF1104" s="6">
        <v>0.8024861878453039</v>
      </c>
      <c r="BG1104" s="1">
        <v>512</v>
      </c>
      <c r="BH1104" s="1">
        <v>729</v>
      </c>
      <c r="BI1104" s="6">
        <v>0.7023319615912208</v>
      </c>
      <c r="BJ1104" s="1">
        <v>474</v>
      </c>
      <c r="BK1104" s="1">
        <v>724</v>
      </c>
      <c r="BL1104" s="6">
        <v>0.65469613259668513</v>
      </c>
    </row>
    <row r="1105" spans="1:64" hidden="1" x14ac:dyDescent="0.2">
      <c r="A1105" s="2" t="s">
        <v>380</v>
      </c>
      <c r="B1105" s="2" t="s">
        <v>381</v>
      </c>
      <c r="C1105" s="2" t="s">
        <v>2841</v>
      </c>
      <c r="D1105" s="2" t="s">
        <v>2842</v>
      </c>
      <c r="E1105" s="2" t="str">
        <f t="shared" si="51"/>
        <v>zzzz</v>
      </c>
      <c r="F1105" s="2">
        <f>IFERROR(VLOOKUP(C1105,'[1]2017'!$C$2:$N$1876,11,FALSE),"")</f>
        <v>219</v>
      </c>
      <c r="G1105" s="2">
        <f>IFERROR(VLOOKUP(C1105,'[1]2017'!$C$2:$N$1876,12,FALSE),"")</f>
        <v>625</v>
      </c>
      <c r="H1105" s="2">
        <f t="shared" si="52"/>
        <v>0.35039999999999999</v>
      </c>
      <c r="J1105" s="12">
        <f t="shared" si="53"/>
        <v>1215</v>
      </c>
      <c r="AC1105" s="1">
        <v>149</v>
      </c>
      <c r="AD1105" s="1">
        <v>212</v>
      </c>
      <c r="AE1105" s="6">
        <v>0.70283018867924529</v>
      </c>
      <c r="AF1105" s="1">
        <v>150</v>
      </c>
      <c r="AG1105" s="1">
        <v>212</v>
      </c>
      <c r="AH1105" s="6">
        <v>0.70754716981132071</v>
      </c>
      <c r="AI1105" s="1">
        <v>129</v>
      </c>
      <c r="AJ1105" s="1">
        <v>212</v>
      </c>
      <c r="AK1105" s="6">
        <v>0.60849056603773588</v>
      </c>
      <c r="AL1105" s="1">
        <v>153</v>
      </c>
      <c r="AM1105" s="1">
        <v>186</v>
      </c>
      <c r="AN1105" s="6">
        <v>0.82258064516129037</v>
      </c>
      <c r="AO1105" s="1">
        <v>123</v>
      </c>
      <c r="AP1105" s="1">
        <v>186</v>
      </c>
      <c r="AQ1105" s="6">
        <v>0.66129032258064513</v>
      </c>
      <c r="AR1105" s="1">
        <v>116</v>
      </c>
      <c r="AS1105" s="1">
        <v>185</v>
      </c>
      <c r="AT1105" s="6">
        <v>0.62702702702702706</v>
      </c>
      <c r="AU1105" s="1">
        <v>138</v>
      </c>
      <c r="AV1105" s="1">
        <v>194</v>
      </c>
      <c r="AW1105" s="6">
        <v>0.71134020618556704</v>
      </c>
      <c r="AX1105" s="1">
        <v>138</v>
      </c>
      <c r="AY1105" s="1">
        <v>194</v>
      </c>
      <c r="AZ1105" s="6">
        <v>0.71134020618556704</v>
      </c>
      <c r="BA1105" s="1">
        <v>118</v>
      </c>
      <c r="BB1105" s="1">
        <v>194</v>
      </c>
      <c r="BC1105" s="6">
        <v>0.60824742268041232</v>
      </c>
      <c r="BD1105" s="1">
        <v>440</v>
      </c>
      <c r="BE1105" s="1">
        <v>592</v>
      </c>
      <c r="BF1105" s="6">
        <v>0.7432432432432432</v>
      </c>
      <c r="BG1105" s="1">
        <v>411</v>
      </c>
      <c r="BH1105" s="1">
        <v>592</v>
      </c>
      <c r="BI1105" s="6">
        <v>0.6942567567567568</v>
      </c>
      <c r="BJ1105" s="1">
        <v>363</v>
      </c>
      <c r="BK1105" s="1">
        <v>591</v>
      </c>
      <c r="BL1105" s="6">
        <v>0.6142131979695431</v>
      </c>
    </row>
    <row r="1106" spans="1:64" x14ac:dyDescent="0.2">
      <c r="A1106" s="2" t="s">
        <v>380</v>
      </c>
      <c r="B1106" s="2" t="s">
        <v>381</v>
      </c>
      <c r="C1106" s="2" t="s">
        <v>2843</v>
      </c>
      <c r="D1106" s="2" t="s">
        <v>1016</v>
      </c>
      <c r="E1106" s="2" t="str">
        <f t="shared" si="51"/>
        <v>Thomas Jefferson Elementary School</v>
      </c>
      <c r="F1106" s="2">
        <f>IFERROR(VLOOKUP(C1106,'[1]2017'!$C$2:$N$1876,11,FALSE),"")</f>
        <v>152</v>
      </c>
      <c r="G1106" s="2">
        <f>IFERROR(VLOOKUP(C1106,'[1]2017'!$C$2:$N$1876,12,FALSE),"")</f>
        <v>304</v>
      </c>
      <c r="H1106" s="2">
        <f t="shared" si="52"/>
        <v>0.5</v>
      </c>
      <c r="I1106" s="6">
        <v>0.88888888888888884</v>
      </c>
      <c r="J1106" s="12">
        <f t="shared" si="53"/>
        <v>33</v>
      </c>
      <c r="K1106" s="1">
        <v>45</v>
      </c>
      <c r="L1106" s="1">
        <v>52</v>
      </c>
      <c r="M1106" s="6">
        <v>0.86538461538461542</v>
      </c>
      <c r="N1106" s="1">
        <v>46</v>
      </c>
      <c r="O1106" s="1">
        <v>52</v>
      </c>
      <c r="P1106" s="6">
        <v>0.88461538461538458</v>
      </c>
      <c r="Q1106" s="1">
        <v>40</v>
      </c>
      <c r="R1106" s="1">
        <v>52</v>
      </c>
      <c r="S1106" s="6">
        <v>0.76923076923076927</v>
      </c>
      <c r="T1106" s="1">
        <v>42</v>
      </c>
      <c r="U1106" s="1">
        <v>50</v>
      </c>
      <c r="V1106" s="6">
        <v>0.84</v>
      </c>
      <c r="W1106" s="1">
        <v>44</v>
      </c>
      <c r="X1106" s="1">
        <v>51</v>
      </c>
      <c r="Y1106" s="6">
        <v>0.86274509803921573</v>
      </c>
      <c r="Z1106" s="1">
        <v>38</v>
      </c>
      <c r="AA1106" s="1">
        <v>50</v>
      </c>
      <c r="AB1106" s="6">
        <v>0.76</v>
      </c>
      <c r="BD1106" s="1">
        <v>138</v>
      </c>
      <c r="BE1106" s="1">
        <v>156</v>
      </c>
      <c r="BF1106" s="6">
        <v>0.88461538461538458</v>
      </c>
      <c r="BG1106" s="1">
        <v>140</v>
      </c>
      <c r="BH1106" s="1">
        <v>157</v>
      </c>
      <c r="BI1106" s="6">
        <v>0.89171974522292996</v>
      </c>
      <c r="BJ1106" s="1">
        <v>126</v>
      </c>
      <c r="BK1106" s="1">
        <v>156</v>
      </c>
      <c r="BL1106" s="6">
        <v>0.80769230769230771</v>
      </c>
    </row>
    <row r="1107" spans="1:64" x14ac:dyDescent="0.2">
      <c r="A1107" s="2" t="s">
        <v>380</v>
      </c>
      <c r="B1107" s="2" t="s">
        <v>381</v>
      </c>
      <c r="C1107" s="2" t="s">
        <v>2844</v>
      </c>
      <c r="D1107" s="2" t="s">
        <v>954</v>
      </c>
      <c r="E1107" s="2" t="str">
        <f t="shared" si="51"/>
        <v>Central Elementary School</v>
      </c>
      <c r="F1107" s="2">
        <f>IFERROR(VLOOKUP(C1107,'[1]2017'!$C$2:$N$1876,11,FALSE),"")</f>
        <v>132</v>
      </c>
      <c r="G1107" s="2">
        <f>IFERROR(VLOOKUP(C1107,'[1]2017'!$C$2:$N$1876,12,FALSE),"")</f>
        <v>361</v>
      </c>
      <c r="H1107" s="2">
        <f t="shared" si="52"/>
        <v>0.36565096952908588</v>
      </c>
      <c r="I1107" s="6">
        <v>0.81818181818181823</v>
      </c>
      <c r="J1107" s="12">
        <f t="shared" si="53"/>
        <v>94</v>
      </c>
      <c r="K1107" s="1">
        <v>43</v>
      </c>
      <c r="L1107" s="1">
        <v>52</v>
      </c>
      <c r="M1107" s="6">
        <v>0.82692307692307687</v>
      </c>
      <c r="N1107" s="1">
        <v>37</v>
      </c>
      <c r="O1107" s="1">
        <v>52</v>
      </c>
      <c r="P1107" s="6">
        <v>0.71153846153846156</v>
      </c>
      <c r="Q1107" s="1">
        <v>34</v>
      </c>
      <c r="R1107" s="1">
        <v>52</v>
      </c>
      <c r="S1107" s="6">
        <v>0.65384615384615385</v>
      </c>
      <c r="T1107" s="1">
        <v>64</v>
      </c>
      <c r="U1107" s="1">
        <v>81</v>
      </c>
      <c r="V1107" s="6">
        <v>0.79012345679012341</v>
      </c>
      <c r="W1107" s="1">
        <v>61</v>
      </c>
      <c r="X1107" s="1">
        <v>81</v>
      </c>
      <c r="Y1107" s="6">
        <v>0.75308641975308643</v>
      </c>
      <c r="Z1107" s="1">
        <v>57</v>
      </c>
      <c r="AA1107" s="1">
        <v>81</v>
      </c>
      <c r="AB1107" s="6">
        <v>0.70370370370370372</v>
      </c>
      <c r="BD1107" s="1">
        <v>157</v>
      </c>
      <c r="BE1107" s="1">
        <v>188</v>
      </c>
      <c r="BF1107" s="6">
        <v>0.83510638297872342</v>
      </c>
      <c r="BG1107" s="1">
        <v>144</v>
      </c>
      <c r="BH1107" s="1">
        <v>188</v>
      </c>
      <c r="BI1107" s="6">
        <v>0.76595744680851063</v>
      </c>
      <c r="BJ1107" s="1">
        <v>136</v>
      </c>
      <c r="BK1107" s="1">
        <v>188</v>
      </c>
      <c r="BL1107" s="6">
        <v>0.72340425531914898</v>
      </c>
    </row>
    <row r="1108" spans="1:64" x14ac:dyDescent="0.2">
      <c r="A1108" s="2" t="s">
        <v>380</v>
      </c>
      <c r="B1108" s="2" t="s">
        <v>381</v>
      </c>
      <c r="C1108" s="2" t="s">
        <v>2845</v>
      </c>
      <c r="D1108" s="2" t="s">
        <v>2846</v>
      </c>
      <c r="E1108" s="2" t="str">
        <f t="shared" si="51"/>
        <v>Flint Lake Elementary School</v>
      </c>
      <c r="F1108" s="2">
        <f>IFERROR(VLOOKUP(C1108,'[1]2017'!$C$2:$N$1876,11,FALSE),"")</f>
        <v>235</v>
      </c>
      <c r="G1108" s="2">
        <f>IFERROR(VLOOKUP(C1108,'[1]2017'!$C$2:$N$1876,12,FALSE),"")</f>
        <v>562</v>
      </c>
      <c r="H1108" s="2">
        <f t="shared" si="52"/>
        <v>0.4181494661921708</v>
      </c>
      <c r="I1108" s="6">
        <v>0.55434782608695654</v>
      </c>
      <c r="J1108" s="12">
        <f t="shared" si="53"/>
        <v>586</v>
      </c>
      <c r="K1108" s="1">
        <v>73</v>
      </c>
      <c r="L1108" s="1">
        <v>102</v>
      </c>
      <c r="M1108" s="6">
        <v>0.71568627450980393</v>
      </c>
      <c r="N1108" s="1">
        <v>65</v>
      </c>
      <c r="O1108" s="1">
        <v>102</v>
      </c>
      <c r="P1108" s="6">
        <v>0.63725490196078427</v>
      </c>
      <c r="Q1108" s="1">
        <v>60</v>
      </c>
      <c r="R1108" s="1">
        <v>101</v>
      </c>
      <c r="S1108" s="6">
        <v>0.59405940594059403</v>
      </c>
      <c r="T1108" s="1">
        <v>64</v>
      </c>
      <c r="U1108" s="1">
        <v>89</v>
      </c>
      <c r="V1108" s="6">
        <v>0.7191011235955056</v>
      </c>
      <c r="W1108" s="1">
        <v>57</v>
      </c>
      <c r="X1108" s="1">
        <v>90</v>
      </c>
      <c r="Y1108" s="6">
        <v>0.6333333333333333</v>
      </c>
      <c r="Z1108" s="1">
        <v>50</v>
      </c>
      <c r="AA1108" s="1">
        <v>89</v>
      </c>
      <c r="AB1108" s="6">
        <v>0.5617977528089888</v>
      </c>
      <c r="BD1108" s="1">
        <v>204</v>
      </c>
      <c r="BE1108" s="1">
        <v>283</v>
      </c>
      <c r="BF1108" s="6">
        <v>0.72084805653710249</v>
      </c>
      <c r="BG1108" s="1">
        <v>178</v>
      </c>
      <c r="BH1108" s="1">
        <v>284</v>
      </c>
      <c r="BI1108" s="6">
        <v>0.62676056338028174</v>
      </c>
      <c r="BJ1108" s="1">
        <v>161</v>
      </c>
      <c r="BK1108" s="1">
        <v>282</v>
      </c>
      <c r="BL1108" s="6">
        <v>0.57092198581560283</v>
      </c>
    </row>
    <row r="1109" spans="1:64" x14ac:dyDescent="0.2">
      <c r="A1109" s="2" t="s">
        <v>380</v>
      </c>
      <c r="B1109" s="2" t="s">
        <v>381</v>
      </c>
      <c r="C1109" s="2" t="s">
        <v>2847</v>
      </c>
      <c r="D1109" s="2" t="s">
        <v>2848</v>
      </c>
      <c r="E1109" s="2" t="str">
        <f t="shared" si="51"/>
        <v>Cooks Corners Elementary School</v>
      </c>
      <c r="F1109" s="2">
        <f>IFERROR(VLOOKUP(C1109,'[1]2017'!$C$2:$N$1876,11,FALSE),"")</f>
        <v>58</v>
      </c>
      <c r="G1109" s="2">
        <f>IFERROR(VLOOKUP(C1109,'[1]2017'!$C$2:$N$1876,12,FALSE),"")</f>
        <v>281</v>
      </c>
      <c r="H1109" s="2">
        <f t="shared" si="52"/>
        <v>0.20640569395017794</v>
      </c>
      <c r="I1109" s="6">
        <v>0.83333333333333337</v>
      </c>
      <c r="J1109" s="12">
        <f t="shared" si="53"/>
        <v>74</v>
      </c>
      <c r="K1109" s="1">
        <v>31</v>
      </c>
      <c r="L1109" s="1">
        <v>38</v>
      </c>
      <c r="M1109" s="6">
        <v>0.81578947368421051</v>
      </c>
      <c r="N1109" s="1">
        <v>31</v>
      </c>
      <c r="O1109" s="1">
        <v>38</v>
      </c>
      <c r="P1109" s="6">
        <v>0.81578947368421051</v>
      </c>
      <c r="Q1109" s="1">
        <v>29</v>
      </c>
      <c r="R1109" s="1">
        <v>38</v>
      </c>
      <c r="S1109" s="6">
        <v>0.76315789473684215</v>
      </c>
      <c r="T1109" s="1">
        <v>40</v>
      </c>
      <c r="U1109" s="1">
        <v>48</v>
      </c>
      <c r="V1109" s="6">
        <v>0.83333333333333337</v>
      </c>
      <c r="W1109" s="1">
        <v>37</v>
      </c>
      <c r="X1109" s="1">
        <v>48</v>
      </c>
      <c r="Y1109" s="6">
        <v>0.77083333333333337</v>
      </c>
      <c r="Z1109" s="1">
        <v>31</v>
      </c>
      <c r="AA1109" s="1">
        <v>48</v>
      </c>
      <c r="AB1109" s="6">
        <v>0.64583333333333337</v>
      </c>
      <c r="BD1109" s="1">
        <v>112</v>
      </c>
      <c r="BE1109" s="1">
        <v>128</v>
      </c>
      <c r="BF1109" s="6">
        <v>0.875</v>
      </c>
      <c r="BG1109" s="1">
        <v>103</v>
      </c>
      <c r="BH1109" s="1">
        <v>128</v>
      </c>
      <c r="BI1109" s="6">
        <v>0.8046875</v>
      </c>
      <c r="BJ1109" s="1">
        <v>95</v>
      </c>
      <c r="BK1109" s="1">
        <v>128</v>
      </c>
      <c r="BL1109" s="6">
        <v>0.7421875</v>
      </c>
    </row>
    <row r="1110" spans="1:64" x14ac:dyDescent="0.2">
      <c r="A1110" s="2" t="s">
        <v>380</v>
      </c>
      <c r="B1110" s="2" t="s">
        <v>381</v>
      </c>
      <c r="C1110" s="2" t="s">
        <v>2849</v>
      </c>
      <c r="D1110" s="2" t="s">
        <v>2850</v>
      </c>
      <c r="E1110" s="2" t="str">
        <f t="shared" si="51"/>
        <v>Hayes Leonard Elementary School</v>
      </c>
      <c r="F1110" s="2">
        <f>IFERROR(VLOOKUP(C1110,'[1]2017'!$C$2:$N$1876,11,FALSE),"")</f>
        <v>43</v>
      </c>
      <c r="G1110" s="2">
        <f>IFERROR(VLOOKUP(C1110,'[1]2017'!$C$2:$N$1876,12,FALSE),"")</f>
        <v>357</v>
      </c>
      <c r="H1110" s="2">
        <f t="shared" si="52"/>
        <v>0.12044817927170869</v>
      </c>
      <c r="I1110" s="6">
        <v>0.71666666666666667</v>
      </c>
      <c r="J1110" s="12">
        <f t="shared" si="53"/>
        <v>230</v>
      </c>
      <c r="K1110" s="1">
        <v>54</v>
      </c>
      <c r="L1110" s="1">
        <v>61</v>
      </c>
      <c r="M1110" s="6">
        <v>0.88524590163934425</v>
      </c>
      <c r="N1110" s="1">
        <v>53</v>
      </c>
      <c r="O1110" s="1">
        <v>61</v>
      </c>
      <c r="P1110" s="6">
        <v>0.86885245901639341</v>
      </c>
      <c r="Q1110" s="1">
        <v>51</v>
      </c>
      <c r="R1110" s="1">
        <v>61</v>
      </c>
      <c r="S1110" s="6">
        <v>0.83606557377049184</v>
      </c>
      <c r="T1110" s="1">
        <v>56</v>
      </c>
      <c r="U1110" s="1">
        <v>70</v>
      </c>
      <c r="V1110" s="6">
        <v>0.8</v>
      </c>
      <c r="W1110" s="1">
        <v>64</v>
      </c>
      <c r="X1110" s="1">
        <v>71</v>
      </c>
      <c r="Y1110" s="6">
        <v>0.90140845070422537</v>
      </c>
      <c r="Z1110" s="1">
        <v>54</v>
      </c>
      <c r="AA1110" s="1">
        <v>70</v>
      </c>
      <c r="AB1110" s="6">
        <v>0.77142857142857146</v>
      </c>
      <c r="BD1110" s="1">
        <v>164</v>
      </c>
      <c r="BE1110" s="1">
        <v>191</v>
      </c>
      <c r="BF1110" s="6">
        <v>0.8586387434554974</v>
      </c>
      <c r="BG1110" s="1">
        <v>160</v>
      </c>
      <c r="BH1110" s="1">
        <v>194</v>
      </c>
      <c r="BI1110" s="6">
        <v>0.82474226804123707</v>
      </c>
      <c r="BJ1110" s="1">
        <v>148</v>
      </c>
      <c r="BK1110" s="1">
        <v>191</v>
      </c>
      <c r="BL1110" s="6">
        <v>0.77486910994764402</v>
      </c>
    </row>
    <row r="1111" spans="1:64" x14ac:dyDescent="0.2">
      <c r="A1111" s="2" t="s">
        <v>380</v>
      </c>
      <c r="B1111" s="2" t="s">
        <v>381</v>
      </c>
      <c r="C1111" s="2" t="s">
        <v>2851</v>
      </c>
      <c r="D1111" s="2" t="s">
        <v>2852</v>
      </c>
      <c r="E1111" s="2" t="str">
        <f t="shared" si="51"/>
        <v>Memorial Elementary School</v>
      </c>
      <c r="F1111" s="2">
        <f>IFERROR(VLOOKUP(C1111,'[1]2017'!$C$2:$N$1876,11,FALSE),"")</f>
        <v>67</v>
      </c>
      <c r="G1111" s="2">
        <f>IFERROR(VLOOKUP(C1111,'[1]2017'!$C$2:$N$1876,12,FALSE),"")</f>
        <v>343</v>
      </c>
      <c r="H1111" s="2">
        <f t="shared" si="52"/>
        <v>0.19533527696793002</v>
      </c>
      <c r="I1111" s="6">
        <v>0.89473684210526316</v>
      </c>
      <c r="J1111" s="12">
        <f t="shared" si="53"/>
        <v>27</v>
      </c>
      <c r="K1111" s="1">
        <v>50</v>
      </c>
      <c r="L1111" s="1">
        <v>56</v>
      </c>
      <c r="M1111" s="6">
        <v>0.8928571428571429</v>
      </c>
      <c r="N1111" s="1">
        <v>51</v>
      </c>
      <c r="O1111" s="1">
        <v>56</v>
      </c>
      <c r="P1111" s="6">
        <v>0.9107142857142857</v>
      </c>
      <c r="Q1111" s="1">
        <v>46</v>
      </c>
      <c r="R1111" s="1">
        <v>56</v>
      </c>
      <c r="S1111" s="6">
        <v>0.8214285714285714</v>
      </c>
      <c r="T1111" s="1">
        <v>51</v>
      </c>
      <c r="U1111" s="1">
        <v>59</v>
      </c>
      <c r="V1111" s="6">
        <v>0.86440677966101698</v>
      </c>
      <c r="W1111" s="1">
        <v>55</v>
      </c>
      <c r="X1111" s="1">
        <v>59</v>
      </c>
      <c r="Y1111" s="6">
        <v>0.93220338983050843</v>
      </c>
      <c r="Z1111" s="1">
        <v>51</v>
      </c>
      <c r="AA1111" s="1">
        <v>59</v>
      </c>
      <c r="AB1111" s="6">
        <v>0.86440677966101698</v>
      </c>
      <c r="BD1111" s="1">
        <v>156</v>
      </c>
      <c r="BE1111" s="1">
        <v>172</v>
      </c>
      <c r="BF1111" s="6">
        <v>0.90697674418604646</v>
      </c>
      <c r="BG1111" s="1">
        <v>157</v>
      </c>
      <c r="BH1111" s="1">
        <v>172</v>
      </c>
      <c r="BI1111" s="6">
        <v>0.91279069767441856</v>
      </c>
      <c r="BJ1111" s="1">
        <v>148</v>
      </c>
      <c r="BK1111" s="1">
        <v>172</v>
      </c>
      <c r="BL1111" s="6">
        <v>0.86046511627906974</v>
      </c>
    </row>
    <row r="1112" spans="1:64" x14ac:dyDescent="0.2">
      <c r="A1112" s="2" t="s">
        <v>380</v>
      </c>
      <c r="B1112" s="2" t="s">
        <v>381</v>
      </c>
      <c r="C1112" s="2" t="s">
        <v>2853</v>
      </c>
      <c r="D1112" s="2" t="s">
        <v>1420</v>
      </c>
      <c r="E1112" s="2" t="str">
        <f t="shared" si="51"/>
        <v>Northview Elementary School</v>
      </c>
      <c r="F1112" s="2">
        <f>IFERROR(VLOOKUP(C1112,'[1]2017'!$C$2:$N$1876,11,FALSE),"")</f>
        <v>50</v>
      </c>
      <c r="G1112" s="2">
        <f>IFERROR(VLOOKUP(C1112,'[1]2017'!$C$2:$N$1876,12,FALSE),"")</f>
        <v>336</v>
      </c>
      <c r="H1112" s="2">
        <f t="shared" si="52"/>
        <v>0.14880952380952381</v>
      </c>
      <c r="I1112" s="6">
        <v>0.76</v>
      </c>
      <c r="J1112" s="12">
        <f t="shared" si="53"/>
        <v>161</v>
      </c>
      <c r="K1112" s="1">
        <v>56</v>
      </c>
      <c r="L1112" s="1">
        <v>61</v>
      </c>
      <c r="M1112" s="6">
        <v>0.91803278688524592</v>
      </c>
      <c r="N1112" s="1">
        <v>56</v>
      </c>
      <c r="O1112" s="1">
        <v>61</v>
      </c>
      <c r="P1112" s="6">
        <v>0.91803278688524592</v>
      </c>
      <c r="Q1112" s="1">
        <v>54</v>
      </c>
      <c r="R1112" s="1">
        <v>61</v>
      </c>
      <c r="S1112" s="6">
        <v>0.88524590163934425</v>
      </c>
      <c r="T1112" s="1">
        <v>54</v>
      </c>
      <c r="U1112" s="1">
        <v>57</v>
      </c>
      <c r="V1112" s="6">
        <v>0.94736842105263153</v>
      </c>
      <c r="W1112" s="1">
        <v>48</v>
      </c>
      <c r="X1112" s="1">
        <v>57</v>
      </c>
      <c r="Y1112" s="6">
        <v>0.84210526315789469</v>
      </c>
      <c r="Z1112" s="1">
        <v>46</v>
      </c>
      <c r="AA1112" s="1">
        <v>57</v>
      </c>
      <c r="AB1112" s="6">
        <v>0.80701754385964908</v>
      </c>
      <c r="BD1112" s="1">
        <v>154</v>
      </c>
      <c r="BE1112" s="1">
        <v>168</v>
      </c>
      <c r="BF1112" s="6">
        <v>0.91666666666666663</v>
      </c>
      <c r="BG1112" s="1">
        <v>145</v>
      </c>
      <c r="BH1112" s="1">
        <v>169</v>
      </c>
      <c r="BI1112" s="6">
        <v>0.85798816568047342</v>
      </c>
      <c r="BJ1112" s="1">
        <v>138</v>
      </c>
      <c r="BK1112" s="1">
        <v>168</v>
      </c>
      <c r="BL1112" s="6">
        <v>0.8214285714285714</v>
      </c>
    </row>
    <row r="1113" spans="1:64" x14ac:dyDescent="0.2">
      <c r="A1113" s="2" t="s">
        <v>380</v>
      </c>
      <c r="B1113" s="2" t="s">
        <v>381</v>
      </c>
      <c r="C1113" s="2" t="s">
        <v>2854</v>
      </c>
      <c r="D1113" s="2" t="s">
        <v>2855</v>
      </c>
      <c r="E1113" s="2" t="str">
        <f t="shared" si="51"/>
        <v>Parkview Elementary School</v>
      </c>
      <c r="F1113" s="2">
        <f>IFERROR(VLOOKUP(C1113,'[1]2017'!$C$2:$N$1876,11,FALSE),"")</f>
        <v>114</v>
      </c>
      <c r="G1113" s="2">
        <f>IFERROR(VLOOKUP(C1113,'[1]2017'!$C$2:$N$1876,12,FALSE),"")</f>
        <v>281</v>
      </c>
      <c r="H1113" s="2">
        <f t="shared" si="52"/>
        <v>0.40569395017793597</v>
      </c>
      <c r="I1113" s="6">
        <v>0.57777777777777772</v>
      </c>
      <c r="J1113" s="12">
        <f t="shared" si="53"/>
        <v>529</v>
      </c>
      <c r="K1113" s="1">
        <v>36</v>
      </c>
      <c r="L1113" s="1">
        <v>47</v>
      </c>
      <c r="M1113" s="6">
        <v>0.76595744680851063</v>
      </c>
      <c r="N1113" s="1">
        <v>36</v>
      </c>
      <c r="O1113" s="1">
        <v>47</v>
      </c>
      <c r="P1113" s="6">
        <v>0.76595744680851063</v>
      </c>
      <c r="Q1113" s="1">
        <v>31</v>
      </c>
      <c r="R1113" s="1">
        <v>47</v>
      </c>
      <c r="S1113" s="6">
        <v>0.65957446808510634</v>
      </c>
      <c r="T1113" s="1">
        <v>19</v>
      </c>
      <c r="U1113" s="1">
        <v>28</v>
      </c>
      <c r="V1113" s="6">
        <v>0.6785714285714286</v>
      </c>
      <c r="W1113" s="1">
        <v>24</v>
      </c>
      <c r="X1113" s="1">
        <v>28</v>
      </c>
      <c r="Y1113" s="6">
        <v>0.8571428571428571</v>
      </c>
      <c r="Z1113" s="1">
        <v>19</v>
      </c>
      <c r="AA1113" s="1">
        <v>27</v>
      </c>
      <c r="AB1113" s="6">
        <v>0.70370370370370372</v>
      </c>
      <c r="BD1113" s="1">
        <v>87</v>
      </c>
      <c r="BE1113" s="1">
        <v>120</v>
      </c>
      <c r="BF1113" s="6">
        <v>0.72499999999999998</v>
      </c>
      <c r="BG1113" s="1">
        <v>89</v>
      </c>
      <c r="BH1113" s="1">
        <v>120</v>
      </c>
      <c r="BI1113" s="6">
        <v>0.7416666666666667</v>
      </c>
      <c r="BJ1113" s="1">
        <v>76</v>
      </c>
      <c r="BK1113" s="1">
        <v>119</v>
      </c>
      <c r="BL1113" s="6">
        <v>0.6386554621848739</v>
      </c>
    </row>
    <row r="1114" spans="1:64" hidden="1" x14ac:dyDescent="0.2">
      <c r="A1114" s="2" t="s">
        <v>382</v>
      </c>
      <c r="B1114" s="2" t="s">
        <v>383</v>
      </c>
      <c r="C1114" s="2" t="s">
        <v>2856</v>
      </c>
      <c r="D1114" s="2" t="s">
        <v>2857</v>
      </c>
      <c r="E1114" s="2" t="str">
        <f t="shared" si="51"/>
        <v>zzzz</v>
      </c>
      <c r="F1114" s="2">
        <f>IFERROR(VLOOKUP(C1114,'[1]2017'!$C$2:$N$1876,11,FALSE),"")</f>
        <v>166</v>
      </c>
      <c r="G1114" s="2">
        <f>IFERROR(VLOOKUP(C1114,'[1]2017'!$C$2:$N$1876,12,FALSE),"")</f>
        <v>465</v>
      </c>
      <c r="H1114" s="2">
        <f t="shared" si="52"/>
        <v>0.35698924731182796</v>
      </c>
      <c r="J1114" s="12">
        <f t="shared" si="53"/>
        <v>1215</v>
      </c>
      <c r="AC1114" s="1">
        <v>123</v>
      </c>
      <c r="AD1114" s="1">
        <v>147</v>
      </c>
      <c r="AE1114" s="6">
        <v>0.83673469387755106</v>
      </c>
      <c r="AF1114" s="1">
        <v>99</v>
      </c>
      <c r="AG1114" s="1">
        <v>147</v>
      </c>
      <c r="AH1114" s="6">
        <v>0.67346938775510201</v>
      </c>
      <c r="AI1114" s="1">
        <v>95</v>
      </c>
      <c r="AJ1114" s="1">
        <v>147</v>
      </c>
      <c r="AK1114" s="6">
        <v>0.6462585034013606</v>
      </c>
      <c r="AL1114" s="1">
        <v>99</v>
      </c>
      <c r="AM1114" s="1">
        <v>164</v>
      </c>
      <c r="AN1114" s="6">
        <v>0.60365853658536583</v>
      </c>
      <c r="AO1114" s="1">
        <v>73</v>
      </c>
      <c r="AP1114" s="1">
        <v>164</v>
      </c>
      <c r="AQ1114" s="6">
        <v>0.4451219512195122</v>
      </c>
      <c r="AR1114" s="1">
        <v>66</v>
      </c>
      <c r="AS1114" s="1">
        <v>164</v>
      </c>
      <c r="AT1114" s="6">
        <v>0.40243902439024393</v>
      </c>
      <c r="AU1114" s="1">
        <v>98</v>
      </c>
      <c r="AV1114" s="1">
        <v>148</v>
      </c>
      <c r="AW1114" s="6">
        <v>0.66216216216216217</v>
      </c>
      <c r="AX1114" s="1">
        <v>113</v>
      </c>
      <c r="AY1114" s="1">
        <v>149</v>
      </c>
      <c r="AZ1114" s="6">
        <v>0.75838926174496646</v>
      </c>
      <c r="BA1114" s="1">
        <v>92</v>
      </c>
      <c r="BB1114" s="1">
        <v>148</v>
      </c>
      <c r="BC1114" s="6">
        <v>0.6216216216216216</v>
      </c>
      <c r="BD1114" s="1">
        <v>320</v>
      </c>
      <c r="BE1114" s="1">
        <v>459</v>
      </c>
      <c r="BF1114" s="6">
        <v>0.69716775599128544</v>
      </c>
      <c r="BG1114" s="1">
        <v>285</v>
      </c>
      <c r="BH1114" s="1">
        <v>460</v>
      </c>
      <c r="BI1114" s="6">
        <v>0.61956521739130432</v>
      </c>
      <c r="BJ1114" s="1">
        <v>253</v>
      </c>
      <c r="BK1114" s="1">
        <v>459</v>
      </c>
      <c r="BL1114" s="6">
        <v>0.55119825708060999</v>
      </c>
    </row>
    <row r="1115" spans="1:64" x14ac:dyDescent="0.2">
      <c r="A1115" s="2" t="s">
        <v>382</v>
      </c>
      <c r="B1115" s="2" t="s">
        <v>383</v>
      </c>
      <c r="C1115" s="2" t="s">
        <v>2858</v>
      </c>
      <c r="D1115" s="2" t="s">
        <v>2859</v>
      </c>
      <c r="E1115" s="2" t="str">
        <f t="shared" si="51"/>
        <v>West Elementary School</v>
      </c>
      <c r="F1115" s="2">
        <f>IFERROR(VLOOKUP(C1115,'[1]2017'!$C$2:$N$1876,11,FALSE),"")</f>
        <v>228</v>
      </c>
      <c r="G1115" s="2">
        <f>IFERROR(VLOOKUP(C1115,'[1]2017'!$C$2:$N$1876,12,FALSE),"")</f>
        <v>373</v>
      </c>
      <c r="H1115" s="2">
        <f t="shared" si="52"/>
        <v>0.61126005361930291</v>
      </c>
      <c r="I1115" s="6">
        <v>0.5178571428571429</v>
      </c>
      <c r="J1115" s="12">
        <f t="shared" si="53"/>
        <v>663</v>
      </c>
      <c r="K1115" s="1">
        <v>45</v>
      </c>
      <c r="L1115" s="1">
        <v>58</v>
      </c>
      <c r="M1115" s="6">
        <v>0.77586206896551724</v>
      </c>
      <c r="N1115" s="1">
        <v>37</v>
      </c>
      <c r="O1115" s="1">
        <v>58</v>
      </c>
      <c r="P1115" s="6">
        <v>0.63793103448275867</v>
      </c>
      <c r="Q1115" s="1">
        <v>32</v>
      </c>
      <c r="R1115" s="1">
        <v>58</v>
      </c>
      <c r="S1115" s="6">
        <v>0.55172413793103448</v>
      </c>
      <c r="T1115" s="1">
        <v>40</v>
      </c>
      <c r="U1115" s="1">
        <v>65</v>
      </c>
      <c r="V1115" s="6">
        <v>0.61538461538461542</v>
      </c>
      <c r="W1115" s="1">
        <v>35</v>
      </c>
      <c r="X1115" s="1">
        <v>66</v>
      </c>
      <c r="Y1115" s="6">
        <v>0.53030303030303028</v>
      </c>
      <c r="Z1115" s="1">
        <v>29</v>
      </c>
      <c r="AA1115" s="1">
        <v>65</v>
      </c>
      <c r="AB1115" s="6">
        <v>0.44615384615384618</v>
      </c>
      <c r="BD1115" s="1">
        <v>125</v>
      </c>
      <c r="BE1115" s="1">
        <v>179</v>
      </c>
      <c r="BF1115" s="6">
        <v>0.6983240223463687</v>
      </c>
      <c r="BG1115" s="1">
        <v>102</v>
      </c>
      <c r="BH1115" s="1">
        <v>181</v>
      </c>
      <c r="BI1115" s="6">
        <v>0.56353591160220995</v>
      </c>
      <c r="BJ1115" s="1">
        <v>90</v>
      </c>
      <c r="BK1115" s="1">
        <v>179</v>
      </c>
      <c r="BL1115" s="6">
        <v>0.5027932960893855</v>
      </c>
    </row>
    <row r="1116" spans="1:64" x14ac:dyDescent="0.2">
      <c r="A1116" s="2" t="s">
        <v>382</v>
      </c>
      <c r="B1116" s="2" t="s">
        <v>383</v>
      </c>
      <c r="C1116" s="2" t="s">
        <v>2860</v>
      </c>
      <c r="D1116" s="2" t="s">
        <v>2861</v>
      </c>
      <c r="E1116" s="2" t="str">
        <f t="shared" si="51"/>
        <v>Farmersville Elementary School</v>
      </c>
      <c r="F1116" s="2">
        <f>IFERROR(VLOOKUP(C1116,'[1]2017'!$C$2:$N$1876,11,FALSE),"")</f>
        <v>74</v>
      </c>
      <c r="G1116" s="2">
        <f>IFERROR(VLOOKUP(C1116,'[1]2017'!$C$2:$N$1876,12,FALSE),"")</f>
        <v>274</v>
      </c>
      <c r="H1116" s="2">
        <f t="shared" si="52"/>
        <v>0.27007299270072993</v>
      </c>
      <c r="I1116" s="6">
        <v>0.69230769230769229</v>
      </c>
      <c r="J1116" s="12">
        <f t="shared" si="53"/>
        <v>275</v>
      </c>
      <c r="K1116" s="1">
        <v>32</v>
      </c>
      <c r="L1116" s="1">
        <v>40</v>
      </c>
      <c r="M1116" s="6">
        <v>0.8</v>
      </c>
      <c r="N1116" s="1">
        <v>33</v>
      </c>
      <c r="O1116" s="1">
        <v>40</v>
      </c>
      <c r="P1116" s="6">
        <v>0.82499999999999996</v>
      </c>
      <c r="Q1116" s="1">
        <v>31</v>
      </c>
      <c r="R1116" s="1">
        <v>40</v>
      </c>
      <c r="S1116" s="6">
        <v>0.77500000000000002</v>
      </c>
      <c r="T1116" s="1">
        <v>32</v>
      </c>
      <c r="U1116" s="1">
        <v>43</v>
      </c>
      <c r="V1116" s="6">
        <v>0.7441860465116279</v>
      </c>
      <c r="W1116" s="1">
        <v>35</v>
      </c>
      <c r="X1116" s="1">
        <v>43</v>
      </c>
      <c r="Y1116" s="6">
        <v>0.81395348837209303</v>
      </c>
      <c r="Z1116" s="1">
        <v>30</v>
      </c>
      <c r="AA1116" s="1">
        <v>43</v>
      </c>
      <c r="AB1116" s="6">
        <v>0.69767441860465118</v>
      </c>
      <c r="BD1116" s="1">
        <v>95</v>
      </c>
      <c r="BE1116" s="1">
        <v>122</v>
      </c>
      <c r="BF1116" s="6">
        <v>0.77868852459016391</v>
      </c>
      <c r="BG1116" s="1">
        <v>99</v>
      </c>
      <c r="BH1116" s="1">
        <v>122</v>
      </c>
      <c r="BI1116" s="6">
        <v>0.81147540983606559</v>
      </c>
      <c r="BJ1116" s="1">
        <v>88</v>
      </c>
      <c r="BK1116" s="1">
        <v>122</v>
      </c>
      <c r="BL1116" s="6">
        <v>0.72131147540983609</v>
      </c>
    </row>
    <row r="1117" spans="1:64" x14ac:dyDescent="0.2">
      <c r="A1117" s="2" t="s">
        <v>382</v>
      </c>
      <c r="B1117" s="2" t="s">
        <v>383</v>
      </c>
      <c r="C1117" s="2" t="s">
        <v>2862</v>
      </c>
      <c r="D1117" s="2" t="s">
        <v>2863</v>
      </c>
      <c r="E1117" s="2" t="str">
        <f t="shared" si="51"/>
        <v>Marrs Elementary School</v>
      </c>
      <c r="F1117" s="2">
        <f>IFERROR(VLOOKUP(C1117,'[1]2017'!$C$2:$N$1876,11,FALSE),"")</f>
        <v>113</v>
      </c>
      <c r="G1117" s="2">
        <f>IFERROR(VLOOKUP(C1117,'[1]2017'!$C$2:$N$1876,12,FALSE),"")</f>
        <v>315</v>
      </c>
      <c r="H1117" s="2">
        <f t="shared" si="52"/>
        <v>0.35873015873015873</v>
      </c>
      <c r="I1117" s="6">
        <v>0.5</v>
      </c>
      <c r="J1117" s="12">
        <f t="shared" si="53"/>
        <v>691</v>
      </c>
      <c r="K1117" s="1">
        <v>37</v>
      </c>
      <c r="L1117" s="1">
        <v>43</v>
      </c>
      <c r="M1117" s="6">
        <v>0.86046511627906974</v>
      </c>
      <c r="N1117" s="1">
        <v>41</v>
      </c>
      <c r="O1117" s="1">
        <v>43</v>
      </c>
      <c r="P1117" s="6">
        <v>0.95348837209302328</v>
      </c>
      <c r="Q1117" s="1">
        <v>37</v>
      </c>
      <c r="R1117" s="1">
        <v>43</v>
      </c>
      <c r="S1117" s="6">
        <v>0.86046511627906974</v>
      </c>
      <c r="T1117" s="1">
        <v>37</v>
      </c>
      <c r="U1117" s="1">
        <v>48</v>
      </c>
      <c r="V1117" s="6">
        <v>0.77083333333333337</v>
      </c>
      <c r="W1117" s="1">
        <v>44</v>
      </c>
      <c r="X1117" s="1">
        <v>48</v>
      </c>
      <c r="Y1117" s="6">
        <v>0.91666666666666663</v>
      </c>
      <c r="Z1117" s="1">
        <v>37</v>
      </c>
      <c r="AA1117" s="1">
        <v>48</v>
      </c>
      <c r="AB1117" s="6">
        <v>0.77083333333333337</v>
      </c>
      <c r="BD1117" s="1">
        <v>110</v>
      </c>
      <c r="BE1117" s="1">
        <v>143</v>
      </c>
      <c r="BF1117" s="6">
        <v>0.76923076923076927</v>
      </c>
      <c r="BG1117" s="1">
        <v>112</v>
      </c>
      <c r="BH1117" s="1">
        <v>145</v>
      </c>
      <c r="BI1117" s="6">
        <v>0.77241379310344827</v>
      </c>
      <c r="BJ1117" s="1">
        <v>100</v>
      </c>
      <c r="BK1117" s="1">
        <v>143</v>
      </c>
      <c r="BL1117" s="6">
        <v>0.69930069930069927</v>
      </c>
    </row>
    <row r="1118" spans="1:64" hidden="1" x14ac:dyDescent="0.2">
      <c r="A1118" s="2" t="s">
        <v>384</v>
      </c>
      <c r="B1118" s="2" t="s">
        <v>385</v>
      </c>
      <c r="C1118" s="2" t="s">
        <v>2864</v>
      </c>
      <c r="D1118" s="2" t="s">
        <v>2865</v>
      </c>
      <c r="E1118" s="2" t="str">
        <f t="shared" si="51"/>
        <v>zzzz</v>
      </c>
      <c r="F1118" s="2">
        <f>IFERROR(VLOOKUP(C1118,'[1]2017'!$C$2:$N$1876,11,FALSE),"")</f>
        <v>68</v>
      </c>
      <c r="G1118" s="2">
        <f>IFERROR(VLOOKUP(C1118,'[1]2017'!$C$2:$N$1876,12,FALSE),"")</f>
        <v>207</v>
      </c>
      <c r="H1118" s="2">
        <f t="shared" si="52"/>
        <v>0.32850241545893721</v>
      </c>
      <c r="J1118" s="12">
        <f t="shared" si="53"/>
        <v>1215</v>
      </c>
      <c r="AL1118" s="1">
        <v>89</v>
      </c>
      <c r="AM1118" s="1">
        <v>115</v>
      </c>
      <c r="AN1118" s="6">
        <v>0.77391304347826084</v>
      </c>
      <c r="AO1118" s="1">
        <v>79</v>
      </c>
      <c r="AP1118" s="1">
        <v>115</v>
      </c>
      <c r="AQ1118" s="6">
        <v>0.68695652173913047</v>
      </c>
      <c r="AR1118" s="1">
        <v>66</v>
      </c>
      <c r="AS1118" s="1">
        <v>115</v>
      </c>
      <c r="AT1118" s="6">
        <v>0.57391304347826089</v>
      </c>
      <c r="AU1118" s="1">
        <v>64</v>
      </c>
      <c r="AV1118" s="1">
        <v>90</v>
      </c>
      <c r="AW1118" s="6">
        <v>0.71111111111111114</v>
      </c>
      <c r="AX1118" s="1">
        <v>67</v>
      </c>
      <c r="AY1118" s="1">
        <v>90</v>
      </c>
      <c r="AZ1118" s="6">
        <v>0.74444444444444446</v>
      </c>
      <c r="BA1118" s="1">
        <v>58</v>
      </c>
      <c r="BB1118" s="1">
        <v>90</v>
      </c>
      <c r="BC1118" s="6">
        <v>0.64444444444444449</v>
      </c>
      <c r="BD1118" s="1">
        <v>153</v>
      </c>
      <c r="BE1118" s="1">
        <v>205</v>
      </c>
      <c r="BF1118" s="6">
        <v>0.74634146341463414</v>
      </c>
      <c r="BG1118" s="1">
        <v>146</v>
      </c>
      <c r="BH1118" s="1">
        <v>205</v>
      </c>
      <c r="BI1118" s="6">
        <v>0.71219512195121948</v>
      </c>
      <c r="BJ1118" s="1">
        <v>124</v>
      </c>
      <c r="BK1118" s="1">
        <v>205</v>
      </c>
      <c r="BL1118" s="6">
        <v>0.60487804878048779</v>
      </c>
    </row>
    <row r="1119" spans="1:64" x14ac:dyDescent="0.2">
      <c r="A1119" s="2" t="s">
        <v>384</v>
      </c>
      <c r="B1119" s="2" t="s">
        <v>385</v>
      </c>
      <c r="C1119" s="2" t="s">
        <v>2866</v>
      </c>
      <c r="D1119" s="2" t="s">
        <v>1102</v>
      </c>
      <c r="E1119" s="2" t="str">
        <f t="shared" si="51"/>
        <v>North Elementary School</v>
      </c>
      <c r="F1119" s="2">
        <f>IFERROR(VLOOKUP(C1119,'[1]2017'!$C$2:$N$1876,11,FALSE),"")</f>
        <v>186</v>
      </c>
      <c r="G1119" s="2">
        <f>IFERROR(VLOOKUP(C1119,'[1]2017'!$C$2:$N$1876,12,FALSE),"")</f>
        <v>443</v>
      </c>
      <c r="H1119" s="2">
        <f t="shared" si="52"/>
        <v>0.41986455981941312</v>
      </c>
      <c r="I1119" s="6">
        <v>0.59615384615384615</v>
      </c>
      <c r="J1119" s="12">
        <f t="shared" si="53"/>
        <v>484</v>
      </c>
      <c r="K1119" s="1">
        <v>39</v>
      </c>
      <c r="L1119" s="1">
        <v>52</v>
      </c>
      <c r="M1119" s="6">
        <v>0.75</v>
      </c>
      <c r="N1119" s="1">
        <v>39</v>
      </c>
      <c r="O1119" s="1">
        <v>52</v>
      </c>
      <c r="P1119" s="6">
        <v>0.75</v>
      </c>
      <c r="Q1119" s="1">
        <v>36</v>
      </c>
      <c r="R1119" s="1">
        <v>52</v>
      </c>
      <c r="S1119" s="6">
        <v>0.69230769230769229</v>
      </c>
      <c r="T1119" s="1">
        <v>43</v>
      </c>
      <c r="U1119" s="1">
        <v>59</v>
      </c>
      <c r="V1119" s="6">
        <v>0.72881355932203384</v>
      </c>
      <c r="W1119" s="1">
        <v>49</v>
      </c>
      <c r="X1119" s="1">
        <v>59</v>
      </c>
      <c r="Y1119" s="6">
        <v>0.83050847457627119</v>
      </c>
      <c r="Z1119" s="1">
        <v>40</v>
      </c>
      <c r="AA1119" s="1">
        <v>59</v>
      </c>
      <c r="AB1119" s="6">
        <v>0.67796610169491522</v>
      </c>
      <c r="AC1119" s="1">
        <v>44</v>
      </c>
      <c r="AD1119" s="1">
        <v>56</v>
      </c>
      <c r="AE1119" s="6">
        <v>0.7857142857142857</v>
      </c>
      <c r="AF1119" s="1">
        <v>34</v>
      </c>
      <c r="AG1119" s="1">
        <v>56</v>
      </c>
      <c r="AH1119" s="6">
        <v>0.6071428571428571</v>
      </c>
      <c r="AI1119" s="1">
        <v>33</v>
      </c>
      <c r="AJ1119" s="1">
        <v>56</v>
      </c>
      <c r="AK1119" s="6">
        <v>0.5892857142857143</v>
      </c>
      <c r="BD1119" s="1">
        <v>165</v>
      </c>
      <c r="BE1119" s="1">
        <v>219</v>
      </c>
      <c r="BF1119" s="6">
        <v>0.75342465753424659</v>
      </c>
      <c r="BG1119" s="1">
        <v>156</v>
      </c>
      <c r="BH1119" s="1">
        <v>220</v>
      </c>
      <c r="BI1119" s="6">
        <v>0.70909090909090911</v>
      </c>
      <c r="BJ1119" s="1">
        <v>140</v>
      </c>
      <c r="BK1119" s="1">
        <v>219</v>
      </c>
      <c r="BL1119" s="6">
        <v>0.63926940639269403</v>
      </c>
    </row>
    <row r="1120" spans="1:64" x14ac:dyDescent="0.2">
      <c r="A1120" s="2" t="s">
        <v>384</v>
      </c>
      <c r="B1120" s="2" t="s">
        <v>385</v>
      </c>
      <c r="C1120" s="2" t="s">
        <v>2867</v>
      </c>
      <c r="D1120" s="2" t="s">
        <v>2868</v>
      </c>
      <c r="E1120" s="2" t="str">
        <f t="shared" si="51"/>
        <v>South Terrace Elementary</v>
      </c>
      <c r="F1120" s="2">
        <f>IFERROR(VLOOKUP(C1120,'[1]2017'!$C$2:$N$1876,11,FALSE),"")</f>
        <v>83</v>
      </c>
      <c r="G1120" s="2">
        <f>IFERROR(VLOOKUP(C1120,'[1]2017'!$C$2:$N$1876,12,FALSE),"")</f>
        <v>341</v>
      </c>
      <c r="H1120" s="2">
        <f t="shared" si="52"/>
        <v>0.24340175953079179</v>
      </c>
      <c r="I1120" s="6">
        <v>0.72727272727272729</v>
      </c>
      <c r="J1120" s="12">
        <f t="shared" si="53"/>
        <v>211</v>
      </c>
      <c r="K1120" s="1">
        <v>41</v>
      </c>
      <c r="L1120" s="1">
        <v>47</v>
      </c>
      <c r="M1120" s="6">
        <v>0.87234042553191493</v>
      </c>
      <c r="N1120" s="1">
        <v>43</v>
      </c>
      <c r="O1120" s="1">
        <v>47</v>
      </c>
      <c r="P1120" s="6">
        <v>0.91489361702127658</v>
      </c>
      <c r="Q1120" s="1">
        <v>38</v>
      </c>
      <c r="R1120" s="1">
        <v>47</v>
      </c>
      <c r="S1120" s="6">
        <v>0.80851063829787229</v>
      </c>
      <c r="T1120" s="1">
        <v>29</v>
      </c>
      <c r="U1120" s="1">
        <v>36</v>
      </c>
      <c r="V1120" s="6">
        <v>0.80555555555555558</v>
      </c>
      <c r="W1120" s="1">
        <v>23</v>
      </c>
      <c r="X1120" s="1">
        <v>36</v>
      </c>
      <c r="Y1120" s="6">
        <v>0.63888888888888884</v>
      </c>
      <c r="Z1120" s="1">
        <v>21</v>
      </c>
      <c r="AA1120" s="1">
        <v>36</v>
      </c>
      <c r="AB1120" s="6">
        <v>0.58333333333333337</v>
      </c>
      <c r="AC1120" s="1">
        <v>32</v>
      </c>
      <c r="AD1120" s="1">
        <v>35</v>
      </c>
      <c r="AE1120" s="6">
        <v>0.91428571428571426</v>
      </c>
      <c r="AF1120" s="1">
        <v>36</v>
      </c>
      <c r="AG1120" s="1">
        <v>36</v>
      </c>
      <c r="AH1120" s="6">
        <v>1</v>
      </c>
      <c r="AI1120" s="1">
        <v>32</v>
      </c>
      <c r="AJ1120" s="1">
        <v>35</v>
      </c>
      <c r="AK1120" s="6">
        <v>0.91428571428571426</v>
      </c>
      <c r="BD1120" s="1">
        <v>147</v>
      </c>
      <c r="BE1120" s="1">
        <v>173</v>
      </c>
      <c r="BF1120" s="6">
        <v>0.8497109826589595</v>
      </c>
      <c r="BG1120" s="1">
        <v>146</v>
      </c>
      <c r="BH1120" s="1">
        <v>174</v>
      </c>
      <c r="BI1120" s="6">
        <v>0.83908045977011492</v>
      </c>
      <c r="BJ1120" s="1">
        <v>131</v>
      </c>
      <c r="BK1120" s="1">
        <v>173</v>
      </c>
      <c r="BL1120" s="6">
        <v>0.75722543352601157</v>
      </c>
    </row>
    <row r="1121" spans="1:64" x14ac:dyDescent="0.2">
      <c r="A1121" s="2" t="s">
        <v>386</v>
      </c>
      <c r="B1121" s="2" t="s">
        <v>643</v>
      </c>
      <c r="C1121" s="2" t="s">
        <v>2869</v>
      </c>
      <c r="D1121" s="2" t="s">
        <v>2870</v>
      </c>
      <c r="E1121" s="2" t="str">
        <f t="shared" si="51"/>
        <v>Eastern Pulaski Elementary School</v>
      </c>
      <c r="F1121" s="2">
        <f>IFERROR(VLOOKUP(C1121,'[1]2017'!$C$2:$N$1876,11,FALSE),"")</f>
        <v>278</v>
      </c>
      <c r="G1121" s="2">
        <f>IFERROR(VLOOKUP(C1121,'[1]2017'!$C$2:$N$1876,12,FALSE),"")</f>
        <v>608</v>
      </c>
      <c r="H1121" s="2">
        <f t="shared" si="52"/>
        <v>0.45723684210526316</v>
      </c>
      <c r="I1121" s="6">
        <v>0.69696969696969702</v>
      </c>
      <c r="J1121" s="12">
        <f t="shared" si="53"/>
        <v>269</v>
      </c>
      <c r="K1121" s="1">
        <v>75</v>
      </c>
      <c r="L1121" s="1">
        <v>98</v>
      </c>
      <c r="M1121" s="6">
        <v>0.76530612244897955</v>
      </c>
      <c r="N1121" s="1">
        <v>71</v>
      </c>
      <c r="O1121" s="1">
        <v>99</v>
      </c>
      <c r="P1121" s="6">
        <v>0.71717171717171713</v>
      </c>
      <c r="Q1121" s="1">
        <v>66</v>
      </c>
      <c r="R1121" s="1">
        <v>98</v>
      </c>
      <c r="S1121" s="6">
        <v>0.67346938775510201</v>
      </c>
      <c r="T1121" s="1">
        <v>60</v>
      </c>
      <c r="U1121" s="1">
        <v>93</v>
      </c>
      <c r="V1121" s="6">
        <v>0.64516129032258063</v>
      </c>
      <c r="W1121" s="1">
        <v>60</v>
      </c>
      <c r="X1121" s="1">
        <v>94</v>
      </c>
      <c r="Y1121" s="6">
        <v>0.63829787234042556</v>
      </c>
      <c r="Z1121" s="1">
        <v>49</v>
      </c>
      <c r="AA1121" s="1">
        <v>93</v>
      </c>
      <c r="AB1121" s="6">
        <v>0.5268817204301075</v>
      </c>
      <c r="BD1121" s="1">
        <v>214</v>
      </c>
      <c r="BE1121" s="1">
        <v>290</v>
      </c>
      <c r="BF1121" s="6">
        <v>0.73793103448275865</v>
      </c>
      <c r="BG1121" s="1">
        <v>204</v>
      </c>
      <c r="BH1121" s="1">
        <v>292</v>
      </c>
      <c r="BI1121" s="6">
        <v>0.69863013698630139</v>
      </c>
      <c r="BJ1121" s="1">
        <v>184</v>
      </c>
      <c r="BK1121" s="1">
        <v>290</v>
      </c>
      <c r="BL1121" s="6">
        <v>0.6344827586206897</v>
      </c>
    </row>
    <row r="1122" spans="1:64" hidden="1" x14ac:dyDescent="0.2">
      <c r="A1122" s="2" t="s">
        <v>386</v>
      </c>
      <c r="B1122" s="2" t="s">
        <v>643</v>
      </c>
      <c r="C1122" s="2" t="s">
        <v>2871</v>
      </c>
      <c r="D1122" s="2" t="s">
        <v>2872</v>
      </c>
      <c r="E1122" s="2" t="str">
        <f t="shared" si="51"/>
        <v>zzzz</v>
      </c>
      <c r="F1122" s="2">
        <f>IFERROR(VLOOKUP(C1122,'[1]2017'!$C$2:$N$1876,11,FALSE),"")</f>
        <v>121</v>
      </c>
      <c r="G1122" s="2">
        <f>IFERROR(VLOOKUP(C1122,'[1]2017'!$C$2:$N$1876,12,FALSE),"")</f>
        <v>269</v>
      </c>
      <c r="H1122" s="2">
        <f t="shared" si="52"/>
        <v>0.44981412639405205</v>
      </c>
      <c r="J1122" s="12">
        <f t="shared" si="53"/>
        <v>1215</v>
      </c>
      <c r="AC1122" s="1">
        <v>63</v>
      </c>
      <c r="AD1122" s="1">
        <v>85</v>
      </c>
      <c r="AE1122" s="6">
        <v>0.74117647058823533</v>
      </c>
      <c r="AF1122" s="1">
        <v>60</v>
      </c>
      <c r="AG1122" s="1">
        <v>85</v>
      </c>
      <c r="AH1122" s="6">
        <v>0.70588235294117652</v>
      </c>
      <c r="AI1122" s="1">
        <v>53</v>
      </c>
      <c r="AJ1122" s="1">
        <v>85</v>
      </c>
      <c r="AK1122" s="6">
        <v>0.62352941176470589</v>
      </c>
      <c r="AL1122" s="1">
        <v>82</v>
      </c>
      <c r="AM1122" s="1">
        <v>111</v>
      </c>
      <c r="AN1122" s="6">
        <v>0.73873873873873874</v>
      </c>
      <c r="AO1122" s="1">
        <v>60</v>
      </c>
      <c r="AP1122" s="1">
        <v>111</v>
      </c>
      <c r="AQ1122" s="6">
        <v>0.54054054054054057</v>
      </c>
      <c r="AR1122" s="1">
        <v>56</v>
      </c>
      <c r="AS1122" s="1">
        <v>111</v>
      </c>
      <c r="AT1122" s="6">
        <v>0.50450450450450446</v>
      </c>
      <c r="AU1122" s="1">
        <v>49</v>
      </c>
      <c r="AV1122" s="1">
        <v>70</v>
      </c>
      <c r="AW1122" s="6">
        <v>0.7</v>
      </c>
      <c r="AX1122" s="1">
        <v>53</v>
      </c>
      <c r="AY1122" s="1">
        <v>70</v>
      </c>
      <c r="AZ1122" s="6">
        <v>0.75714285714285712</v>
      </c>
      <c r="BA1122" s="1">
        <v>45</v>
      </c>
      <c r="BB1122" s="1">
        <v>70</v>
      </c>
      <c r="BC1122" s="6">
        <v>0.6428571428571429</v>
      </c>
      <c r="BD1122" s="1">
        <v>194</v>
      </c>
      <c r="BE1122" s="1">
        <v>266</v>
      </c>
      <c r="BF1122" s="6">
        <v>0.72932330827067671</v>
      </c>
      <c r="BG1122" s="1">
        <v>173</v>
      </c>
      <c r="BH1122" s="1">
        <v>266</v>
      </c>
      <c r="BI1122" s="6">
        <v>0.65037593984962405</v>
      </c>
      <c r="BJ1122" s="1">
        <v>154</v>
      </c>
      <c r="BK1122" s="1">
        <v>266</v>
      </c>
      <c r="BL1122" s="6">
        <v>0.57894736842105265</v>
      </c>
    </row>
    <row r="1123" spans="1:64" x14ac:dyDescent="0.2">
      <c r="A1123" s="2" t="s">
        <v>387</v>
      </c>
      <c r="B1123" s="2" t="s">
        <v>388</v>
      </c>
      <c r="C1123" s="2" t="s">
        <v>2873</v>
      </c>
      <c r="D1123" s="2" t="s">
        <v>2874</v>
      </c>
      <c r="E1123" s="2" t="str">
        <f t="shared" si="51"/>
        <v>West Central Elementary School</v>
      </c>
      <c r="F1123" s="2">
        <f>IFERROR(VLOOKUP(C1123,'[1]2017'!$C$2:$N$1876,11,FALSE),"")</f>
        <v>218</v>
      </c>
      <c r="G1123" s="2">
        <f>IFERROR(VLOOKUP(C1123,'[1]2017'!$C$2:$N$1876,12,FALSE),"")</f>
        <v>350</v>
      </c>
      <c r="H1123" s="2">
        <f t="shared" si="52"/>
        <v>0.62285714285714289</v>
      </c>
      <c r="I1123" s="6">
        <v>0.40909090909090912</v>
      </c>
      <c r="J1123" s="12">
        <f t="shared" si="53"/>
        <v>886</v>
      </c>
      <c r="K1123" s="1">
        <v>29</v>
      </c>
      <c r="L1123" s="1">
        <v>43</v>
      </c>
      <c r="M1123" s="6">
        <v>0.67441860465116277</v>
      </c>
      <c r="N1123" s="1">
        <v>30</v>
      </c>
      <c r="O1123" s="1">
        <v>43</v>
      </c>
      <c r="P1123" s="6">
        <v>0.69767441860465118</v>
      </c>
      <c r="Q1123" s="1">
        <v>25</v>
      </c>
      <c r="R1123" s="1">
        <v>43</v>
      </c>
      <c r="S1123" s="6">
        <v>0.58139534883720934</v>
      </c>
      <c r="T1123" s="1">
        <v>41</v>
      </c>
      <c r="U1123" s="1">
        <v>66</v>
      </c>
      <c r="V1123" s="6">
        <v>0.62121212121212122</v>
      </c>
      <c r="W1123" s="1">
        <v>39</v>
      </c>
      <c r="X1123" s="1">
        <v>66</v>
      </c>
      <c r="Y1123" s="6">
        <v>0.59090909090909094</v>
      </c>
      <c r="Z1123" s="1">
        <v>33</v>
      </c>
      <c r="AA1123" s="1">
        <v>66</v>
      </c>
      <c r="AB1123" s="6">
        <v>0.5</v>
      </c>
      <c r="BD1123" s="1">
        <v>109</v>
      </c>
      <c r="BE1123" s="1">
        <v>175</v>
      </c>
      <c r="BF1123" s="6">
        <v>0.62285714285714289</v>
      </c>
      <c r="BG1123" s="1">
        <v>99</v>
      </c>
      <c r="BH1123" s="1">
        <v>175</v>
      </c>
      <c r="BI1123" s="6">
        <v>0.56571428571428573</v>
      </c>
      <c r="BJ1123" s="1">
        <v>85</v>
      </c>
      <c r="BK1123" s="1">
        <v>175</v>
      </c>
      <c r="BL1123" s="6">
        <v>0.48571428571428571</v>
      </c>
    </row>
    <row r="1124" spans="1:64" hidden="1" x14ac:dyDescent="0.2">
      <c r="A1124" s="2" t="s">
        <v>387</v>
      </c>
      <c r="B1124" s="2" t="s">
        <v>388</v>
      </c>
      <c r="C1124" s="2" t="s">
        <v>2875</v>
      </c>
      <c r="D1124" s="2" t="s">
        <v>2876</v>
      </c>
      <c r="E1124" s="2" t="str">
        <f t="shared" si="51"/>
        <v>zzzz</v>
      </c>
      <c r="F1124" s="2">
        <f>IFERROR(VLOOKUP(C1124,'[1]2017'!$C$2:$N$1876,11,FALSE),"")</f>
        <v>103</v>
      </c>
      <c r="G1124" s="2">
        <f>IFERROR(VLOOKUP(C1124,'[1]2017'!$C$2:$N$1876,12,FALSE),"")</f>
        <v>188</v>
      </c>
      <c r="H1124" s="2">
        <f t="shared" si="52"/>
        <v>0.5478723404255319</v>
      </c>
      <c r="J1124" s="12">
        <f t="shared" si="53"/>
        <v>1215</v>
      </c>
      <c r="AC1124" s="1">
        <v>22</v>
      </c>
      <c r="AD1124" s="1">
        <v>53</v>
      </c>
      <c r="AE1124" s="6">
        <v>0.41509433962264153</v>
      </c>
      <c r="AF1124" s="1">
        <v>30</v>
      </c>
      <c r="AG1124" s="1">
        <v>52</v>
      </c>
      <c r="AH1124" s="6">
        <v>0.57692307692307687</v>
      </c>
      <c r="AI1124" s="1">
        <v>18</v>
      </c>
      <c r="AJ1124" s="1">
        <v>52</v>
      </c>
      <c r="AK1124" s="6">
        <v>0.34615384615384615</v>
      </c>
      <c r="AL1124" s="1">
        <v>21</v>
      </c>
      <c r="AM1124" s="1">
        <v>56</v>
      </c>
      <c r="AN1124" s="6">
        <v>0.375</v>
      </c>
      <c r="AO1124" s="1">
        <v>18</v>
      </c>
      <c r="AP1124" s="1">
        <v>56</v>
      </c>
      <c r="AQ1124" s="6">
        <v>0.32142857142857145</v>
      </c>
      <c r="AR1124" s="1">
        <v>15</v>
      </c>
      <c r="AS1124" s="1">
        <v>56</v>
      </c>
      <c r="AT1124" s="6">
        <v>0.26785714285714285</v>
      </c>
      <c r="AU1124" s="1">
        <v>45</v>
      </c>
      <c r="AV1124" s="1">
        <v>73</v>
      </c>
      <c r="AW1124" s="6">
        <v>0.61643835616438358</v>
      </c>
      <c r="AX1124" s="1">
        <v>38</v>
      </c>
      <c r="AY1124" s="1">
        <v>73</v>
      </c>
      <c r="AZ1124" s="6">
        <v>0.52054794520547942</v>
      </c>
      <c r="BA1124" s="1">
        <v>34</v>
      </c>
      <c r="BB1124" s="1">
        <v>73</v>
      </c>
      <c r="BC1124" s="6">
        <v>0.46575342465753422</v>
      </c>
      <c r="BD1124" s="1">
        <v>88</v>
      </c>
      <c r="BE1124" s="1">
        <v>182</v>
      </c>
      <c r="BF1124" s="6">
        <v>0.48351648351648352</v>
      </c>
      <c r="BG1124" s="1">
        <v>86</v>
      </c>
      <c r="BH1124" s="1">
        <v>181</v>
      </c>
      <c r="BI1124" s="6">
        <v>0.47513812154696133</v>
      </c>
      <c r="BJ1124" s="1">
        <v>67</v>
      </c>
      <c r="BK1124" s="1">
        <v>181</v>
      </c>
      <c r="BL1124" s="6">
        <v>0.37016574585635359</v>
      </c>
    </row>
    <row r="1125" spans="1:64" x14ac:dyDescent="0.2">
      <c r="A1125" s="2" t="s">
        <v>389</v>
      </c>
      <c r="B1125" s="2" t="s">
        <v>390</v>
      </c>
      <c r="C1125" s="2" t="s">
        <v>2877</v>
      </c>
      <c r="D1125" s="2" t="s">
        <v>954</v>
      </c>
      <c r="E1125" s="2" t="str">
        <f t="shared" si="51"/>
        <v>Central Elementary School</v>
      </c>
      <c r="F1125" s="2">
        <f>IFERROR(VLOOKUP(C1125,'[1]2017'!$C$2:$N$1876,11,FALSE),"")</f>
        <v>165</v>
      </c>
      <c r="G1125" s="2">
        <f>IFERROR(VLOOKUP(C1125,'[1]2017'!$C$2:$N$1876,12,FALSE),"")</f>
        <v>353</v>
      </c>
      <c r="H1125" s="2">
        <f t="shared" si="52"/>
        <v>0.46742209631728043</v>
      </c>
      <c r="I1125" s="6">
        <v>0.41379310344827586</v>
      </c>
      <c r="J1125" s="12">
        <f t="shared" si="53"/>
        <v>877</v>
      </c>
      <c r="K1125" s="1">
        <v>40</v>
      </c>
      <c r="L1125" s="1">
        <v>58</v>
      </c>
      <c r="M1125" s="6">
        <v>0.68965517241379315</v>
      </c>
      <c r="N1125" s="1">
        <v>38</v>
      </c>
      <c r="O1125" s="1">
        <v>58</v>
      </c>
      <c r="P1125" s="6">
        <v>0.65517241379310343</v>
      </c>
      <c r="Q1125" s="1">
        <v>33</v>
      </c>
      <c r="R1125" s="1">
        <v>58</v>
      </c>
      <c r="S1125" s="6">
        <v>0.56896551724137934</v>
      </c>
      <c r="T1125" s="1">
        <v>40</v>
      </c>
      <c r="U1125" s="1">
        <v>66</v>
      </c>
      <c r="V1125" s="6">
        <v>0.60606060606060608</v>
      </c>
      <c r="W1125" s="1">
        <v>39</v>
      </c>
      <c r="X1125" s="1">
        <v>66</v>
      </c>
      <c r="Y1125" s="6">
        <v>0.59090909090909094</v>
      </c>
      <c r="Z1125" s="1">
        <v>30</v>
      </c>
      <c r="AA1125" s="1">
        <v>66</v>
      </c>
      <c r="AB1125" s="6">
        <v>0.45454545454545453</v>
      </c>
      <c r="BD1125" s="1">
        <v>115</v>
      </c>
      <c r="BE1125" s="1">
        <v>182</v>
      </c>
      <c r="BF1125" s="6">
        <v>0.63186813186813184</v>
      </c>
      <c r="BG1125" s="1">
        <v>107</v>
      </c>
      <c r="BH1125" s="1">
        <v>182</v>
      </c>
      <c r="BI1125" s="6">
        <v>0.58791208791208793</v>
      </c>
      <c r="BJ1125" s="1">
        <v>87</v>
      </c>
      <c r="BK1125" s="1">
        <v>182</v>
      </c>
      <c r="BL1125" s="6">
        <v>0.47802197802197804</v>
      </c>
    </row>
    <row r="1126" spans="1:64" hidden="1" x14ac:dyDescent="0.2">
      <c r="A1126" s="2" t="s">
        <v>389</v>
      </c>
      <c r="B1126" s="2" t="s">
        <v>390</v>
      </c>
      <c r="C1126" s="2" t="s">
        <v>2878</v>
      </c>
      <c r="D1126" s="2" t="s">
        <v>2879</v>
      </c>
      <c r="E1126" s="2" t="str">
        <f t="shared" si="51"/>
        <v>zzzz</v>
      </c>
      <c r="F1126" s="2">
        <f>IFERROR(VLOOKUP(C1126,'[1]2017'!$C$2:$N$1876,11,FALSE),"")</f>
        <v>121</v>
      </c>
      <c r="G1126" s="2">
        <f>IFERROR(VLOOKUP(C1126,'[1]2017'!$C$2:$N$1876,12,FALSE),"")</f>
        <v>283</v>
      </c>
      <c r="H1126" s="2">
        <f t="shared" si="52"/>
        <v>0.42756183745583037</v>
      </c>
      <c r="J1126" s="12">
        <f t="shared" si="53"/>
        <v>1215</v>
      </c>
      <c r="AC1126" s="1">
        <v>63</v>
      </c>
      <c r="AD1126" s="1">
        <v>93</v>
      </c>
      <c r="AE1126" s="6">
        <v>0.67741935483870963</v>
      </c>
      <c r="AF1126" s="1">
        <v>56</v>
      </c>
      <c r="AG1126" s="1">
        <v>92</v>
      </c>
      <c r="AH1126" s="6">
        <v>0.60869565217391308</v>
      </c>
      <c r="AI1126" s="1">
        <v>51</v>
      </c>
      <c r="AJ1126" s="1">
        <v>92</v>
      </c>
      <c r="AK1126" s="6">
        <v>0.55434782608695654</v>
      </c>
      <c r="AL1126" s="1">
        <v>42</v>
      </c>
      <c r="AM1126" s="1">
        <v>81</v>
      </c>
      <c r="AN1126" s="6">
        <v>0.51851851851851849</v>
      </c>
      <c r="AO1126" s="1">
        <v>36</v>
      </c>
      <c r="AP1126" s="1">
        <v>81</v>
      </c>
      <c r="AQ1126" s="6">
        <v>0.44444444444444442</v>
      </c>
      <c r="AR1126" s="1">
        <v>29</v>
      </c>
      <c r="AS1126" s="1">
        <v>81</v>
      </c>
      <c r="AT1126" s="6">
        <v>0.35802469135802467</v>
      </c>
      <c r="AU1126" s="1">
        <v>55</v>
      </c>
      <c r="AV1126" s="1">
        <v>98</v>
      </c>
      <c r="AW1126" s="6">
        <v>0.56122448979591832</v>
      </c>
      <c r="AX1126" s="1">
        <v>52</v>
      </c>
      <c r="AY1126" s="1">
        <v>98</v>
      </c>
      <c r="AZ1126" s="6">
        <v>0.53061224489795922</v>
      </c>
      <c r="BA1126" s="1">
        <v>40</v>
      </c>
      <c r="BB1126" s="1">
        <v>98</v>
      </c>
      <c r="BC1126" s="6">
        <v>0.40816326530612246</v>
      </c>
      <c r="BD1126" s="1">
        <v>160</v>
      </c>
      <c r="BE1126" s="1">
        <v>272</v>
      </c>
      <c r="BF1126" s="6">
        <v>0.58823529411764708</v>
      </c>
      <c r="BG1126" s="1">
        <v>144</v>
      </c>
      <c r="BH1126" s="1">
        <v>271</v>
      </c>
      <c r="BI1126" s="6">
        <v>0.53136531365313655</v>
      </c>
      <c r="BJ1126" s="1">
        <v>120</v>
      </c>
      <c r="BK1126" s="1">
        <v>271</v>
      </c>
      <c r="BL1126" s="6">
        <v>0.44280442804428044</v>
      </c>
    </row>
    <row r="1127" spans="1:64" x14ac:dyDescent="0.2">
      <c r="A1127" s="2" t="s">
        <v>389</v>
      </c>
      <c r="B1127" s="2" t="s">
        <v>390</v>
      </c>
      <c r="C1127" s="2" t="s">
        <v>2880</v>
      </c>
      <c r="D1127" s="2" t="s">
        <v>2881</v>
      </c>
      <c r="E1127" s="2" t="str">
        <f t="shared" si="51"/>
        <v>Fillmore Elementary School</v>
      </c>
      <c r="F1127" s="2">
        <f>IFERROR(VLOOKUP(C1127,'[1]2017'!$C$2:$N$1876,11,FALSE),"")</f>
        <v>62</v>
      </c>
      <c r="G1127" s="2">
        <f>IFERROR(VLOOKUP(C1127,'[1]2017'!$C$2:$N$1876,12,FALSE),"")</f>
        <v>136</v>
      </c>
      <c r="H1127" s="2">
        <f t="shared" si="52"/>
        <v>0.45588235294117646</v>
      </c>
      <c r="I1127" s="6">
        <v>0.47826086956521741</v>
      </c>
      <c r="J1127" s="12">
        <f t="shared" si="53"/>
        <v>758</v>
      </c>
      <c r="K1127" s="1">
        <v>8</v>
      </c>
      <c r="L1127" s="1">
        <v>16</v>
      </c>
      <c r="M1127" s="6">
        <v>0.5</v>
      </c>
      <c r="N1127" s="1">
        <v>9</v>
      </c>
      <c r="O1127" s="1">
        <v>16</v>
      </c>
      <c r="P1127" s="6">
        <v>0.5625</v>
      </c>
      <c r="Q1127" s="1">
        <v>7</v>
      </c>
      <c r="R1127" s="1">
        <v>16</v>
      </c>
      <c r="S1127" s="6">
        <v>0.4375</v>
      </c>
      <c r="T1127" s="1">
        <v>17</v>
      </c>
      <c r="U1127" s="1">
        <v>26</v>
      </c>
      <c r="V1127" s="6">
        <v>0.65384615384615385</v>
      </c>
      <c r="W1127" s="1">
        <v>19</v>
      </c>
      <c r="X1127" s="1">
        <v>26</v>
      </c>
      <c r="Y1127" s="6">
        <v>0.73076923076923073</v>
      </c>
      <c r="Z1127" s="1">
        <v>15</v>
      </c>
      <c r="AA1127" s="1">
        <v>26</v>
      </c>
      <c r="AB1127" s="6">
        <v>0.57692307692307687</v>
      </c>
      <c r="BD1127" s="1">
        <v>40</v>
      </c>
      <c r="BE1127" s="1">
        <v>65</v>
      </c>
      <c r="BF1127" s="6">
        <v>0.61538461538461542</v>
      </c>
      <c r="BG1127" s="1">
        <v>41</v>
      </c>
      <c r="BH1127" s="1">
        <v>65</v>
      </c>
      <c r="BI1127" s="6">
        <v>0.63076923076923075</v>
      </c>
      <c r="BJ1127" s="1">
        <v>33</v>
      </c>
      <c r="BK1127" s="1">
        <v>65</v>
      </c>
      <c r="BL1127" s="6">
        <v>0.50769230769230766</v>
      </c>
    </row>
    <row r="1128" spans="1:64" x14ac:dyDescent="0.2">
      <c r="A1128" s="2" t="s">
        <v>391</v>
      </c>
      <c r="B1128" s="2" t="s">
        <v>392</v>
      </c>
      <c r="C1128" s="2" t="s">
        <v>2882</v>
      </c>
      <c r="D1128" s="2" t="s">
        <v>2883</v>
      </c>
      <c r="E1128" s="2" t="str">
        <f t="shared" si="51"/>
        <v>Bainbridge Elementary School</v>
      </c>
      <c r="F1128" s="2">
        <f>IFERROR(VLOOKUP(C1128,'[1]2017'!$C$2:$N$1876,11,FALSE),"")</f>
        <v>187</v>
      </c>
      <c r="G1128" s="2">
        <f>IFERROR(VLOOKUP(C1128,'[1]2017'!$C$2:$N$1876,12,FALSE),"")</f>
        <v>425</v>
      </c>
      <c r="H1128" s="2">
        <f t="shared" si="52"/>
        <v>0.44</v>
      </c>
      <c r="I1128" s="6">
        <v>0.61333333333333329</v>
      </c>
      <c r="J1128" s="12">
        <f t="shared" si="53"/>
        <v>442</v>
      </c>
      <c r="K1128" s="1">
        <v>45</v>
      </c>
      <c r="L1128" s="1">
        <v>71</v>
      </c>
      <c r="M1128" s="6">
        <v>0.63380281690140849</v>
      </c>
      <c r="N1128" s="1">
        <v>40</v>
      </c>
      <c r="O1128" s="1">
        <v>71</v>
      </c>
      <c r="P1128" s="6">
        <v>0.56338028169014087</v>
      </c>
      <c r="Q1128" s="1">
        <v>34</v>
      </c>
      <c r="R1128" s="1">
        <v>71</v>
      </c>
      <c r="S1128" s="6">
        <v>0.47887323943661969</v>
      </c>
      <c r="T1128" s="1">
        <v>44</v>
      </c>
      <c r="U1128" s="1">
        <v>73</v>
      </c>
      <c r="V1128" s="6">
        <v>0.60273972602739723</v>
      </c>
      <c r="W1128" s="1">
        <v>41</v>
      </c>
      <c r="X1128" s="1">
        <v>73</v>
      </c>
      <c r="Y1128" s="6">
        <v>0.56164383561643838</v>
      </c>
      <c r="Z1128" s="1">
        <v>36</v>
      </c>
      <c r="AA1128" s="1">
        <v>73</v>
      </c>
      <c r="AB1128" s="6">
        <v>0.49315068493150682</v>
      </c>
      <c r="BD1128" s="1">
        <v>146</v>
      </c>
      <c r="BE1128" s="1">
        <v>219</v>
      </c>
      <c r="BF1128" s="6">
        <v>0.66666666666666663</v>
      </c>
      <c r="BG1128" s="1">
        <v>127</v>
      </c>
      <c r="BH1128" s="1">
        <v>219</v>
      </c>
      <c r="BI1128" s="6">
        <v>0.57990867579908678</v>
      </c>
      <c r="BJ1128" s="1">
        <v>116</v>
      </c>
      <c r="BK1128" s="1">
        <v>219</v>
      </c>
      <c r="BL1128" s="6">
        <v>0.52968036529680362</v>
      </c>
    </row>
    <row r="1129" spans="1:64" x14ac:dyDescent="0.2">
      <c r="A1129" s="2" t="s">
        <v>391</v>
      </c>
      <c r="B1129" s="2" t="s">
        <v>392</v>
      </c>
      <c r="C1129" s="2" t="s">
        <v>2884</v>
      </c>
      <c r="D1129" s="2" t="s">
        <v>2885</v>
      </c>
      <c r="E1129" s="2" t="str">
        <f t="shared" si="51"/>
        <v>Roachdale Elementary School</v>
      </c>
      <c r="F1129" s="2">
        <f>IFERROR(VLOOKUP(C1129,'[1]2017'!$C$2:$N$1876,11,FALSE),"")</f>
        <v>112</v>
      </c>
      <c r="G1129" s="2">
        <f>IFERROR(VLOOKUP(C1129,'[1]2017'!$C$2:$N$1876,12,FALSE),"")</f>
        <v>219</v>
      </c>
      <c r="H1129" s="2">
        <f t="shared" si="52"/>
        <v>0.51141552511415522</v>
      </c>
      <c r="I1129" s="6">
        <v>0.69047619047619047</v>
      </c>
      <c r="J1129" s="12">
        <f t="shared" si="53"/>
        <v>280</v>
      </c>
      <c r="K1129" s="1">
        <v>27</v>
      </c>
      <c r="L1129" s="1">
        <v>33</v>
      </c>
      <c r="M1129" s="6">
        <v>0.81818181818181823</v>
      </c>
      <c r="N1129" s="1">
        <v>23</v>
      </c>
      <c r="O1129" s="1">
        <v>33</v>
      </c>
      <c r="P1129" s="6">
        <v>0.69696969696969702</v>
      </c>
      <c r="Q1129" s="1">
        <v>23</v>
      </c>
      <c r="R1129" s="1">
        <v>33</v>
      </c>
      <c r="S1129" s="6">
        <v>0.69696969696969702</v>
      </c>
      <c r="T1129" s="1">
        <v>29</v>
      </c>
      <c r="U1129" s="1">
        <v>35</v>
      </c>
      <c r="V1129" s="6">
        <v>0.82857142857142863</v>
      </c>
      <c r="W1129" s="1">
        <v>29</v>
      </c>
      <c r="X1129" s="1">
        <v>35</v>
      </c>
      <c r="Y1129" s="6">
        <v>0.82857142857142863</v>
      </c>
      <c r="Z1129" s="1">
        <v>25</v>
      </c>
      <c r="AA1129" s="1">
        <v>35</v>
      </c>
      <c r="AB1129" s="6">
        <v>0.7142857142857143</v>
      </c>
      <c r="BD1129" s="1">
        <v>90</v>
      </c>
      <c r="BE1129" s="1">
        <v>110</v>
      </c>
      <c r="BF1129" s="6">
        <v>0.81818181818181823</v>
      </c>
      <c r="BG1129" s="1">
        <v>81</v>
      </c>
      <c r="BH1129" s="1">
        <v>111</v>
      </c>
      <c r="BI1129" s="6">
        <v>0.72972972972972971</v>
      </c>
      <c r="BJ1129" s="1">
        <v>77</v>
      </c>
      <c r="BK1129" s="1">
        <v>110</v>
      </c>
      <c r="BL1129" s="6">
        <v>0.7</v>
      </c>
    </row>
    <row r="1130" spans="1:64" hidden="1" x14ac:dyDescent="0.2">
      <c r="A1130" s="2" t="s">
        <v>391</v>
      </c>
      <c r="B1130" s="2" t="s">
        <v>392</v>
      </c>
      <c r="C1130" s="2" t="s">
        <v>2886</v>
      </c>
      <c r="D1130" s="2" t="s">
        <v>2887</v>
      </c>
      <c r="E1130" s="2" t="str">
        <f t="shared" si="51"/>
        <v>zzzz</v>
      </c>
      <c r="F1130" s="2">
        <f>IFERROR(VLOOKUP(C1130,'[1]2017'!$C$2:$N$1876,11,FALSE),"")</f>
        <v>146</v>
      </c>
      <c r="G1130" s="2">
        <f>IFERROR(VLOOKUP(C1130,'[1]2017'!$C$2:$N$1876,12,FALSE),"")</f>
        <v>353</v>
      </c>
      <c r="H1130" s="2">
        <f t="shared" si="52"/>
        <v>0.41359773371104813</v>
      </c>
      <c r="J1130" s="12">
        <f t="shared" si="53"/>
        <v>1215</v>
      </c>
      <c r="AC1130" s="1">
        <v>67</v>
      </c>
      <c r="AD1130" s="1">
        <v>101</v>
      </c>
      <c r="AE1130" s="6">
        <v>0.6633663366336634</v>
      </c>
      <c r="AF1130" s="1">
        <v>63</v>
      </c>
      <c r="AG1130" s="1">
        <v>101</v>
      </c>
      <c r="AH1130" s="6">
        <v>0.62376237623762376</v>
      </c>
      <c r="AI1130" s="1">
        <v>54</v>
      </c>
      <c r="AJ1130" s="1">
        <v>101</v>
      </c>
      <c r="AK1130" s="6">
        <v>0.53465346534653468</v>
      </c>
      <c r="AL1130" s="1">
        <v>90</v>
      </c>
      <c r="AM1130" s="1">
        <v>127</v>
      </c>
      <c r="AN1130" s="6">
        <v>0.70866141732283461</v>
      </c>
      <c r="AO1130" s="1">
        <v>75</v>
      </c>
      <c r="AP1130" s="1">
        <v>127</v>
      </c>
      <c r="AQ1130" s="6">
        <v>0.59055118110236215</v>
      </c>
      <c r="AR1130" s="1">
        <v>68</v>
      </c>
      <c r="AS1130" s="1">
        <v>127</v>
      </c>
      <c r="AT1130" s="6">
        <v>0.53543307086614178</v>
      </c>
      <c r="AU1130" s="1">
        <v>65</v>
      </c>
      <c r="AV1130" s="1">
        <v>117</v>
      </c>
      <c r="AW1130" s="6">
        <v>0.55555555555555558</v>
      </c>
      <c r="AX1130" s="1">
        <v>69</v>
      </c>
      <c r="AY1130" s="1">
        <v>115</v>
      </c>
      <c r="AZ1130" s="6">
        <v>0.6</v>
      </c>
      <c r="BA1130" s="1">
        <v>58</v>
      </c>
      <c r="BB1130" s="1">
        <v>115</v>
      </c>
      <c r="BC1130" s="6">
        <v>0.5043478260869565</v>
      </c>
      <c r="BD1130" s="1">
        <v>222</v>
      </c>
      <c r="BE1130" s="1">
        <v>345</v>
      </c>
      <c r="BF1130" s="6">
        <v>0.64347826086956517</v>
      </c>
      <c r="BG1130" s="1">
        <v>207</v>
      </c>
      <c r="BH1130" s="1">
        <v>343</v>
      </c>
      <c r="BI1130" s="6">
        <v>0.60349854227405253</v>
      </c>
      <c r="BJ1130" s="1">
        <v>180</v>
      </c>
      <c r="BK1130" s="1">
        <v>343</v>
      </c>
      <c r="BL1130" s="6">
        <v>0.52478134110787167</v>
      </c>
    </row>
    <row r="1131" spans="1:64" x14ac:dyDescent="0.2">
      <c r="A1131" s="2" t="s">
        <v>393</v>
      </c>
      <c r="B1131" s="2" t="s">
        <v>394</v>
      </c>
      <c r="C1131" s="2" t="s">
        <v>2888</v>
      </c>
      <c r="D1131" s="2" t="s">
        <v>2889</v>
      </c>
      <c r="E1131" s="2" t="str">
        <f t="shared" si="51"/>
        <v>Cloverdale Elementary School</v>
      </c>
      <c r="F1131" s="2">
        <f>IFERROR(VLOOKUP(C1131,'[1]2017'!$C$2:$N$1876,11,FALSE),"")</f>
        <v>293</v>
      </c>
      <c r="G1131" s="2">
        <f>IFERROR(VLOOKUP(C1131,'[1]2017'!$C$2:$N$1876,12,FALSE),"")</f>
        <v>485</v>
      </c>
      <c r="H1131" s="2">
        <f t="shared" si="52"/>
        <v>0.60412371134020615</v>
      </c>
      <c r="I1131" s="6">
        <v>0.64210526315789473</v>
      </c>
      <c r="J1131" s="12">
        <f t="shared" si="53"/>
        <v>380</v>
      </c>
      <c r="K1131" s="1">
        <v>48</v>
      </c>
      <c r="L1131" s="1">
        <v>85</v>
      </c>
      <c r="M1131" s="6">
        <v>0.56470588235294117</v>
      </c>
      <c r="N1131" s="1">
        <v>42</v>
      </c>
      <c r="O1131" s="1">
        <v>86</v>
      </c>
      <c r="P1131" s="6">
        <v>0.48837209302325579</v>
      </c>
      <c r="Q1131" s="1">
        <v>35</v>
      </c>
      <c r="R1131" s="1">
        <v>85</v>
      </c>
      <c r="S1131" s="6">
        <v>0.41176470588235292</v>
      </c>
      <c r="BD1131" s="1">
        <v>120</v>
      </c>
      <c r="BE1131" s="1">
        <v>181</v>
      </c>
      <c r="BF1131" s="6">
        <v>0.66298342541436461</v>
      </c>
      <c r="BG1131" s="1">
        <v>111</v>
      </c>
      <c r="BH1131" s="1">
        <v>182</v>
      </c>
      <c r="BI1131" s="6">
        <v>0.60989010989010994</v>
      </c>
      <c r="BJ1131" s="1">
        <v>96</v>
      </c>
      <c r="BK1131" s="1">
        <v>180</v>
      </c>
      <c r="BL1131" s="6">
        <v>0.53333333333333333</v>
      </c>
    </row>
    <row r="1132" spans="1:64" hidden="1" x14ac:dyDescent="0.2">
      <c r="A1132" s="2" t="s">
        <v>393</v>
      </c>
      <c r="B1132" s="2" t="s">
        <v>394</v>
      </c>
      <c r="C1132" s="2" t="s">
        <v>2890</v>
      </c>
      <c r="D1132" s="2" t="s">
        <v>2891</v>
      </c>
      <c r="E1132" s="2" t="str">
        <f t="shared" si="51"/>
        <v>zzzz</v>
      </c>
      <c r="F1132" s="2">
        <f>IFERROR(VLOOKUP(C1132,'[1]2017'!$C$2:$N$1876,11,FALSE),"")</f>
        <v>200</v>
      </c>
      <c r="G1132" s="2">
        <f>IFERROR(VLOOKUP(C1132,'[1]2017'!$C$2:$N$1876,12,FALSE),"")</f>
        <v>355</v>
      </c>
      <c r="H1132" s="2">
        <f t="shared" si="52"/>
        <v>0.56338028169014087</v>
      </c>
      <c r="J1132" s="12">
        <f t="shared" si="53"/>
        <v>1215</v>
      </c>
      <c r="T1132" s="1">
        <v>46</v>
      </c>
      <c r="U1132" s="1">
        <v>72</v>
      </c>
      <c r="V1132" s="6">
        <v>0.63888888888888884</v>
      </c>
      <c r="W1132" s="1">
        <v>48</v>
      </c>
      <c r="X1132" s="1">
        <v>72</v>
      </c>
      <c r="Y1132" s="6">
        <v>0.66666666666666663</v>
      </c>
      <c r="Z1132" s="1">
        <v>38</v>
      </c>
      <c r="AA1132" s="1">
        <v>72</v>
      </c>
      <c r="AB1132" s="6">
        <v>0.52777777777777779</v>
      </c>
      <c r="AC1132" s="1">
        <v>61</v>
      </c>
      <c r="AD1132" s="1">
        <v>102</v>
      </c>
      <c r="AE1132" s="6">
        <v>0.59803921568627449</v>
      </c>
      <c r="AF1132" s="1">
        <v>52</v>
      </c>
      <c r="AG1132" s="1">
        <v>102</v>
      </c>
      <c r="AH1132" s="6">
        <v>0.50980392156862742</v>
      </c>
      <c r="AI1132" s="1">
        <v>44</v>
      </c>
      <c r="AJ1132" s="1">
        <v>102</v>
      </c>
      <c r="AK1132" s="6">
        <v>0.43137254901960786</v>
      </c>
      <c r="AL1132" s="1">
        <v>40</v>
      </c>
      <c r="AM1132" s="1">
        <v>81</v>
      </c>
      <c r="AN1132" s="6">
        <v>0.49382716049382713</v>
      </c>
      <c r="AO1132" s="1">
        <v>36</v>
      </c>
      <c r="AP1132" s="1">
        <v>81</v>
      </c>
      <c r="AQ1132" s="6">
        <v>0.44444444444444442</v>
      </c>
      <c r="AR1132" s="1">
        <v>31</v>
      </c>
      <c r="AS1132" s="1">
        <v>81</v>
      </c>
      <c r="AT1132" s="6">
        <v>0.38271604938271603</v>
      </c>
      <c r="AU1132" s="1">
        <v>57</v>
      </c>
      <c r="AV1132" s="1">
        <v>90</v>
      </c>
      <c r="AW1132" s="6">
        <v>0.6333333333333333</v>
      </c>
      <c r="AX1132" s="1">
        <v>67</v>
      </c>
      <c r="AY1132" s="1">
        <v>91</v>
      </c>
      <c r="AZ1132" s="6">
        <v>0.73626373626373631</v>
      </c>
      <c r="BA1132" s="1">
        <v>52</v>
      </c>
      <c r="BB1132" s="1">
        <v>89</v>
      </c>
      <c r="BC1132" s="6">
        <v>0.5842696629213483</v>
      </c>
      <c r="BD1132" s="1">
        <v>204</v>
      </c>
      <c r="BE1132" s="1">
        <v>345</v>
      </c>
      <c r="BF1132" s="6">
        <v>0.59130434782608698</v>
      </c>
      <c r="BG1132" s="1">
        <v>204</v>
      </c>
      <c r="BH1132" s="1">
        <v>347</v>
      </c>
      <c r="BI1132" s="6">
        <v>0.58789625360230546</v>
      </c>
      <c r="BJ1132" s="1">
        <v>165</v>
      </c>
      <c r="BK1132" s="1">
        <v>344</v>
      </c>
      <c r="BL1132" s="6">
        <v>0.47965116279069769</v>
      </c>
    </row>
    <row r="1133" spans="1:64" hidden="1" x14ac:dyDescent="0.2">
      <c r="A1133" s="2" t="s">
        <v>395</v>
      </c>
      <c r="B1133" s="2" t="s">
        <v>644</v>
      </c>
      <c r="C1133" s="2" t="s">
        <v>2892</v>
      </c>
      <c r="D1133" s="2" t="s">
        <v>2893</v>
      </c>
      <c r="E1133" s="2" t="str">
        <f t="shared" si="51"/>
        <v>zzzz</v>
      </c>
      <c r="F1133" s="2">
        <f>IFERROR(VLOOKUP(C1133,'[1]2017'!$C$2:$N$1876,11,FALSE),"")</f>
        <v>181</v>
      </c>
      <c r="G1133" s="2">
        <f>IFERROR(VLOOKUP(C1133,'[1]2017'!$C$2:$N$1876,12,FALSE),"")</f>
        <v>411</v>
      </c>
      <c r="H1133" s="2">
        <f t="shared" si="52"/>
        <v>0.44038929440389296</v>
      </c>
      <c r="J1133" s="12">
        <f t="shared" si="53"/>
        <v>1215</v>
      </c>
      <c r="AC1133" s="1">
        <v>83</v>
      </c>
      <c r="AD1133" s="1">
        <v>130</v>
      </c>
      <c r="AE1133" s="6">
        <v>0.63846153846153841</v>
      </c>
      <c r="AF1133" s="1">
        <v>73</v>
      </c>
      <c r="AG1133" s="1">
        <v>131</v>
      </c>
      <c r="AH1133" s="6">
        <v>0.5572519083969466</v>
      </c>
      <c r="AI1133" s="1">
        <v>63</v>
      </c>
      <c r="AJ1133" s="1">
        <v>130</v>
      </c>
      <c r="AK1133" s="6">
        <v>0.48461538461538461</v>
      </c>
      <c r="AL1133" s="1">
        <v>81</v>
      </c>
      <c r="AM1133" s="1">
        <v>135</v>
      </c>
      <c r="AN1133" s="6">
        <v>0.6</v>
      </c>
      <c r="AO1133" s="1">
        <v>74</v>
      </c>
      <c r="AP1133" s="1">
        <v>135</v>
      </c>
      <c r="AQ1133" s="6">
        <v>0.54814814814814816</v>
      </c>
      <c r="AR1133" s="1">
        <v>67</v>
      </c>
      <c r="AS1133" s="1">
        <v>134</v>
      </c>
      <c r="AT1133" s="6">
        <v>0.5</v>
      </c>
      <c r="AU1133" s="1">
        <v>90</v>
      </c>
      <c r="AV1133" s="1">
        <v>137</v>
      </c>
      <c r="AW1133" s="6">
        <v>0.65693430656934304</v>
      </c>
      <c r="AX1133" s="1">
        <v>71</v>
      </c>
      <c r="AY1133" s="1">
        <v>137</v>
      </c>
      <c r="AZ1133" s="6">
        <v>0.51824817518248179</v>
      </c>
      <c r="BA1133" s="1">
        <v>66</v>
      </c>
      <c r="BB1133" s="1">
        <v>137</v>
      </c>
      <c r="BC1133" s="6">
        <v>0.48175182481751827</v>
      </c>
      <c r="BD1133" s="1">
        <v>254</v>
      </c>
      <c r="BE1133" s="1">
        <v>402</v>
      </c>
      <c r="BF1133" s="6">
        <v>0.63184079601990051</v>
      </c>
      <c r="BG1133" s="1">
        <v>218</v>
      </c>
      <c r="BH1133" s="1">
        <v>403</v>
      </c>
      <c r="BI1133" s="6">
        <v>0.54094292803970223</v>
      </c>
      <c r="BJ1133" s="1">
        <v>196</v>
      </c>
      <c r="BK1133" s="1">
        <v>401</v>
      </c>
      <c r="BL1133" s="6">
        <v>0.48877805486284287</v>
      </c>
    </row>
    <row r="1134" spans="1:64" hidden="1" x14ac:dyDescent="0.2">
      <c r="A1134" s="2" t="s">
        <v>395</v>
      </c>
      <c r="B1134" s="2" t="s">
        <v>644</v>
      </c>
      <c r="C1134" s="2" t="s">
        <v>2894</v>
      </c>
      <c r="D1134" s="2" t="s">
        <v>2895</v>
      </c>
      <c r="E1134" s="2" t="str">
        <f t="shared" si="51"/>
        <v>zzzz</v>
      </c>
      <c r="F1134" s="2">
        <f>IFERROR(VLOOKUP(C1134,'[1]2017'!$C$2:$N$1876,11,FALSE),"")</f>
        <v>200</v>
      </c>
      <c r="G1134" s="2">
        <f>IFERROR(VLOOKUP(C1134,'[1]2017'!$C$2:$N$1876,12,FALSE),"")</f>
        <v>446</v>
      </c>
      <c r="H1134" s="2">
        <f t="shared" si="52"/>
        <v>0.44843049327354262</v>
      </c>
      <c r="I1134" s="6">
        <v>0.49696969696969695</v>
      </c>
      <c r="J1134" s="12">
        <f t="shared" si="53"/>
        <v>723</v>
      </c>
      <c r="K1134" s="1">
        <v>77</v>
      </c>
      <c r="L1134" s="1">
        <v>129</v>
      </c>
      <c r="M1134" s="6">
        <v>0.5968992248062015</v>
      </c>
      <c r="N1134" s="1">
        <v>58</v>
      </c>
      <c r="O1134" s="1">
        <v>129</v>
      </c>
      <c r="P1134" s="6">
        <v>0.44961240310077522</v>
      </c>
      <c r="Q1134" s="1">
        <v>51</v>
      </c>
      <c r="R1134" s="1">
        <v>129</v>
      </c>
      <c r="S1134" s="6">
        <v>0.39534883720930231</v>
      </c>
      <c r="T1134" s="1">
        <v>79</v>
      </c>
      <c r="U1134" s="1">
        <v>155</v>
      </c>
      <c r="V1134" s="6">
        <v>0.50967741935483868</v>
      </c>
      <c r="W1134" s="1">
        <v>85</v>
      </c>
      <c r="X1134" s="1">
        <v>156</v>
      </c>
      <c r="Y1134" s="6">
        <v>0.54487179487179482</v>
      </c>
      <c r="Z1134" s="1">
        <v>69</v>
      </c>
      <c r="AA1134" s="1">
        <v>155</v>
      </c>
      <c r="AB1134" s="6">
        <v>0.44516129032258067</v>
      </c>
      <c r="BD1134" s="1">
        <v>269</v>
      </c>
      <c r="BE1134" s="1">
        <v>449</v>
      </c>
      <c r="BF1134" s="6">
        <v>0.59910913140311806</v>
      </c>
      <c r="BG1134" s="1">
        <v>234</v>
      </c>
      <c r="BH1134" s="1">
        <v>453</v>
      </c>
      <c r="BI1134" s="6">
        <v>0.51655629139072845</v>
      </c>
      <c r="BJ1134" s="1">
        <v>202</v>
      </c>
      <c r="BK1134" s="1">
        <v>449</v>
      </c>
      <c r="BL1134" s="6">
        <v>0.44988864142538976</v>
      </c>
    </row>
    <row r="1135" spans="1:64" x14ac:dyDescent="0.2">
      <c r="A1135" s="2" t="s">
        <v>396</v>
      </c>
      <c r="B1135" s="2" t="s">
        <v>397</v>
      </c>
      <c r="C1135" s="2" t="s">
        <v>2896</v>
      </c>
      <c r="D1135" s="2" t="s">
        <v>944</v>
      </c>
      <c r="E1135" s="2" t="str">
        <f t="shared" si="51"/>
        <v>Union Elementary School</v>
      </c>
      <c r="F1135" s="2">
        <f>IFERROR(VLOOKUP(C1135,'[1]2017'!$C$2:$N$1876,11,FALSE),"")</f>
        <v>77</v>
      </c>
      <c r="G1135" s="2">
        <f>IFERROR(VLOOKUP(C1135,'[1]2017'!$C$2:$N$1876,12,FALSE),"")</f>
        <v>125</v>
      </c>
      <c r="H1135" s="2">
        <f t="shared" si="52"/>
        <v>0.61599999999999999</v>
      </c>
      <c r="I1135" s="6">
        <v>0.5625</v>
      </c>
      <c r="J1135" s="12">
        <f t="shared" si="53"/>
        <v>561</v>
      </c>
      <c r="K1135" s="1">
        <v>9</v>
      </c>
      <c r="L1135" s="1">
        <v>12</v>
      </c>
      <c r="M1135" s="6">
        <v>0.75</v>
      </c>
      <c r="N1135" s="1">
        <v>10</v>
      </c>
      <c r="O1135" s="1">
        <v>12</v>
      </c>
      <c r="P1135" s="6">
        <v>0.83333333333333337</v>
      </c>
      <c r="Q1135" s="1">
        <v>7</v>
      </c>
      <c r="R1135" s="1">
        <v>11</v>
      </c>
      <c r="S1135" s="6">
        <v>0.63636363636363635</v>
      </c>
      <c r="T1135" s="1">
        <v>12</v>
      </c>
      <c r="U1135" s="1">
        <v>25</v>
      </c>
      <c r="V1135" s="6">
        <v>0.48</v>
      </c>
      <c r="W1135" s="1">
        <v>12</v>
      </c>
      <c r="X1135" s="1">
        <v>25</v>
      </c>
      <c r="Y1135" s="6">
        <v>0.48</v>
      </c>
      <c r="Z1135" s="1">
        <v>8</v>
      </c>
      <c r="AA1135" s="1">
        <v>25</v>
      </c>
      <c r="AB1135" s="6">
        <v>0.32</v>
      </c>
      <c r="AC1135" s="1">
        <v>10</v>
      </c>
      <c r="AD1135" s="1">
        <v>21</v>
      </c>
      <c r="AE1135" s="6">
        <v>0.47619047619047616</v>
      </c>
      <c r="AF1135" s="1">
        <v>8</v>
      </c>
      <c r="AG1135" s="1">
        <v>21</v>
      </c>
      <c r="AH1135" s="6">
        <v>0.38095238095238093</v>
      </c>
      <c r="AI1135" s="1">
        <v>6</v>
      </c>
      <c r="AJ1135" s="1">
        <v>21</v>
      </c>
      <c r="AK1135" s="6">
        <v>0.2857142857142857</v>
      </c>
      <c r="BD1135" s="1">
        <v>42</v>
      </c>
      <c r="BE1135" s="1">
        <v>74</v>
      </c>
      <c r="BF1135" s="6">
        <v>0.56756756756756754</v>
      </c>
      <c r="BG1135" s="1">
        <v>40</v>
      </c>
      <c r="BH1135" s="1">
        <v>74</v>
      </c>
      <c r="BI1135" s="6">
        <v>0.54054054054054057</v>
      </c>
      <c r="BJ1135" s="1">
        <v>30</v>
      </c>
      <c r="BK1135" s="1">
        <v>73</v>
      </c>
      <c r="BL1135" s="6">
        <v>0.41095890410958902</v>
      </c>
    </row>
    <row r="1136" spans="1:64" hidden="1" x14ac:dyDescent="0.2">
      <c r="A1136" s="2" t="s">
        <v>396</v>
      </c>
      <c r="B1136" s="2" t="s">
        <v>397</v>
      </c>
      <c r="C1136" s="2" t="s">
        <v>2897</v>
      </c>
      <c r="D1136" s="2" t="s">
        <v>2898</v>
      </c>
      <c r="E1136" s="2" t="str">
        <f t="shared" si="51"/>
        <v>zzzz</v>
      </c>
      <c r="F1136" s="2">
        <f>IFERROR(VLOOKUP(C1136,'[1]2017'!$C$2:$N$1876,11,FALSE),"")</f>
        <v>76</v>
      </c>
      <c r="G1136" s="2">
        <f>IFERROR(VLOOKUP(C1136,'[1]2017'!$C$2:$N$1876,12,FALSE),"")</f>
        <v>131</v>
      </c>
      <c r="H1136" s="2">
        <f t="shared" si="52"/>
        <v>0.58015267175572516</v>
      </c>
      <c r="J1136" s="12">
        <f t="shared" si="53"/>
        <v>1215</v>
      </c>
      <c r="AL1136" s="1">
        <v>8</v>
      </c>
      <c r="AM1136" s="1">
        <v>16</v>
      </c>
      <c r="AN1136" s="6">
        <v>0.5</v>
      </c>
      <c r="AO1136" s="1">
        <v>4</v>
      </c>
      <c r="AP1136" s="1">
        <v>17</v>
      </c>
      <c r="AQ1136" s="6">
        <v>0.23529411764705882</v>
      </c>
      <c r="AR1136" s="1">
        <v>3</v>
      </c>
      <c r="AS1136" s="1">
        <v>16</v>
      </c>
      <c r="AT1136" s="6">
        <v>0.1875</v>
      </c>
      <c r="AU1136" s="1">
        <v>7</v>
      </c>
      <c r="AV1136" s="1">
        <v>13</v>
      </c>
      <c r="AW1136" s="6">
        <v>0.53846153846153844</v>
      </c>
      <c r="AX1136" s="1">
        <v>6</v>
      </c>
      <c r="AY1136" s="1">
        <v>13</v>
      </c>
      <c r="AZ1136" s="6">
        <v>0.46153846153846156</v>
      </c>
      <c r="BA1136" s="1">
        <v>5</v>
      </c>
      <c r="BB1136" s="1">
        <v>13</v>
      </c>
      <c r="BC1136" s="6">
        <v>0.38461538461538464</v>
      </c>
      <c r="BD1136" s="1">
        <v>15</v>
      </c>
      <c r="BE1136" s="1">
        <v>29</v>
      </c>
      <c r="BF1136" s="6">
        <v>0.51724137931034486</v>
      </c>
      <c r="BG1136" s="1">
        <v>10</v>
      </c>
      <c r="BH1136" s="1">
        <v>30</v>
      </c>
      <c r="BI1136" s="6">
        <v>0.33333333333333331</v>
      </c>
      <c r="BJ1136" s="1">
        <v>8</v>
      </c>
      <c r="BK1136" s="1">
        <v>29</v>
      </c>
      <c r="BL1136" s="6">
        <v>0.27586206896551724</v>
      </c>
    </row>
    <row r="1137" spans="1:64" x14ac:dyDescent="0.2">
      <c r="A1137" s="2" t="s">
        <v>398</v>
      </c>
      <c r="B1137" s="2" t="s">
        <v>399</v>
      </c>
      <c r="C1137" s="2" t="s">
        <v>2899</v>
      </c>
      <c r="D1137" s="2" t="s">
        <v>2900</v>
      </c>
      <c r="E1137" s="2" t="str">
        <f t="shared" si="51"/>
        <v>Randolph Southern Elementary Sch</v>
      </c>
      <c r="F1137" s="2">
        <f>IFERROR(VLOOKUP(C1137,'[1]2017'!$C$2:$N$1876,11,FALSE),"")</f>
        <v>158</v>
      </c>
      <c r="G1137" s="2">
        <f>IFERROR(VLOOKUP(C1137,'[1]2017'!$C$2:$N$1876,12,FALSE),"")</f>
        <v>269</v>
      </c>
      <c r="H1137" s="2">
        <f t="shared" si="52"/>
        <v>0.58736059479553904</v>
      </c>
      <c r="I1137" s="6">
        <v>0.5</v>
      </c>
      <c r="J1137" s="12">
        <f t="shared" si="53"/>
        <v>691</v>
      </c>
      <c r="K1137" s="1">
        <v>28</v>
      </c>
      <c r="L1137" s="1">
        <v>39</v>
      </c>
      <c r="M1137" s="6">
        <v>0.71794871794871795</v>
      </c>
      <c r="N1137" s="1">
        <v>21</v>
      </c>
      <c r="O1137" s="1">
        <v>40</v>
      </c>
      <c r="P1137" s="6">
        <v>0.52500000000000002</v>
      </c>
      <c r="Q1137" s="1">
        <v>18</v>
      </c>
      <c r="R1137" s="1">
        <v>39</v>
      </c>
      <c r="S1137" s="6">
        <v>0.46153846153846156</v>
      </c>
      <c r="T1137" s="1">
        <v>24</v>
      </c>
      <c r="U1137" s="1">
        <v>45</v>
      </c>
      <c r="V1137" s="6">
        <v>0.53333333333333333</v>
      </c>
      <c r="W1137" s="1">
        <v>30</v>
      </c>
      <c r="X1137" s="1">
        <v>46</v>
      </c>
      <c r="Y1137" s="6">
        <v>0.65217391304347827</v>
      </c>
      <c r="Z1137" s="1">
        <v>21</v>
      </c>
      <c r="AA1137" s="1">
        <v>45</v>
      </c>
      <c r="AB1137" s="6">
        <v>0.46666666666666667</v>
      </c>
      <c r="AC1137" s="1">
        <v>23</v>
      </c>
      <c r="AD1137" s="1">
        <v>35</v>
      </c>
      <c r="AE1137" s="6">
        <v>0.65714285714285714</v>
      </c>
      <c r="AF1137" s="1">
        <v>18</v>
      </c>
      <c r="AG1137" s="1">
        <v>35</v>
      </c>
      <c r="AH1137" s="6">
        <v>0.51428571428571423</v>
      </c>
      <c r="AI1137" s="1">
        <v>14</v>
      </c>
      <c r="AJ1137" s="1">
        <v>35</v>
      </c>
      <c r="AK1137" s="6">
        <v>0.4</v>
      </c>
      <c r="BD1137" s="1">
        <v>101</v>
      </c>
      <c r="BE1137" s="1">
        <v>159</v>
      </c>
      <c r="BF1137" s="6">
        <v>0.63522012578616349</v>
      </c>
      <c r="BG1137" s="1">
        <v>92</v>
      </c>
      <c r="BH1137" s="1">
        <v>161</v>
      </c>
      <c r="BI1137" s="6">
        <v>0.5714285714285714</v>
      </c>
      <c r="BJ1137" s="1">
        <v>73</v>
      </c>
      <c r="BK1137" s="1">
        <v>159</v>
      </c>
      <c r="BL1137" s="6">
        <v>0.45911949685534592</v>
      </c>
    </row>
    <row r="1138" spans="1:64" hidden="1" x14ac:dyDescent="0.2">
      <c r="A1138" s="2" t="s">
        <v>398</v>
      </c>
      <c r="B1138" s="2" t="s">
        <v>399</v>
      </c>
      <c r="C1138" s="2" t="s">
        <v>2901</v>
      </c>
      <c r="D1138" s="2" t="s">
        <v>2902</v>
      </c>
      <c r="E1138" s="2" t="str">
        <f t="shared" si="51"/>
        <v>zzzz</v>
      </c>
      <c r="F1138" s="2">
        <f>IFERROR(VLOOKUP(C1138,'[1]2017'!$C$2:$N$1876,11,FALSE),"")</f>
        <v>107</v>
      </c>
      <c r="G1138" s="2">
        <f>IFERROR(VLOOKUP(C1138,'[1]2017'!$C$2:$N$1876,12,FALSE),"")</f>
        <v>256</v>
      </c>
      <c r="H1138" s="2">
        <f t="shared" si="52"/>
        <v>0.41796875</v>
      </c>
      <c r="J1138" s="12">
        <f t="shared" si="53"/>
        <v>1215</v>
      </c>
      <c r="AL1138" s="1">
        <v>17</v>
      </c>
      <c r="AM1138" s="1">
        <v>45</v>
      </c>
      <c r="AN1138" s="6">
        <v>0.37777777777777777</v>
      </c>
      <c r="AO1138" s="1">
        <v>9</v>
      </c>
      <c r="AP1138" s="1">
        <v>45</v>
      </c>
      <c r="AQ1138" s="6">
        <v>0.2</v>
      </c>
      <c r="AR1138" s="1">
        <v>6</v>
      </c>
      <c r="AS1138" s="1">
        <v>45</v>
      </c>
      <c r="AT1138" s="6">
        <v>0.13333333333333333</v>
      </c>
      <c r="AU1138" s="1">
        <v>18</v>
      </c>
      <c r="AV1138" s="1">
        <v>36</v>
      </c>
      <c r="AW1138" s="6">
        <v>0.5</v>
      </c>
      <c r="AX1138" s="1">
        <v>10</v>
      </c>
      <c r="AY1138" s="1">
        <v>36</v>
      </c>
      <c r="AZ1138" s="6">
        <v>0.27777777777777779</v>
      </c>
      <c r="BA1138" s="1">
        <v>8</v>
      </c>
      <c r="BB1138" s="1">
        <v>36</v>
      </c>
      <c r="BC1138" s="6">
        <v>0.22222222222222221</v>
      </c>
      <c r="BD1138" s="1">
        <v>35</v>
      </c>
      <c r="BE1138" s="1">
        <v>81</v>
      </c>
      <c r="BF1138" s="6">
        <v>0.43209876543209874</v>
      </c>
      <c r="BG1138" s="1">
        <v>19</v>
      </c>
      <c r="BH1138" s="1">
        <v>81</v>
      </c>
      <c r="BI1138" s="6">
        <v>0.23456790123456789</v>
      </c>
      <c r="BJ1138" s="1">
        <v>14</v>
      </c>
      <c r="BK1138" s="1">
        <v>81</v>
      </c>
      <c r="BL1138" s="6">
        <v>0.1728395061728395</v>
      </c>
    </row>
    <row r="1139" spans="1:64" hidden="1" x14ac:dyDescent="0.2">
      <c r="A1139" s="2" t="s">
        <v>400</v>
      </c>
      <c r="B1139" s="2" t="s">
        <v>401</v>
      </c>
      <c r="C1139" s="2" t="s">
        <v>2903</v>
      </c>
      <c r="D1139" s="2" t="s">
        <v>2904</v>
      </c>
      <c r="E1139" s="2" t="str">
        <f t="shared" si="51"/>
        <v>zzzz</v>
      </c>
      <c r="F1139" s="2">
        <f>IFERROR(VLOOKUP(C1139,'[1]2017'!$C$2:$N$1876,11,FALSE),"")</f>
        <v>236</v>
      </c>
      <c r="G1139" s="2">
        <f>IFERROR(VLOOKUP(C1139,'[1]2017'!$C$2:$N$1876,12,FALSE),"")</f>
        <v>542</v>
      </c>
      <c r="H1139" s="2">
        <f t="shared" si="52"/>
        <v>0.43542435424354242</v>
      </c>
      <c r="J1139" s="12">
        <f t="shared" si="53"/>
        <v>1215</v>
      </c>
      <c r="AL1139" s="1">
        <v>66</v>
      </c>
      <c r="AM1139" s="1">
        <v>93</v>
      </c>
      <c r="AN1139" s="6">
        <v>0.70967741935483875</v>
      </c>
      <c r="AO1139" s="1">
        <v>58</v>
      </c>
      <c r="AP1139" s="1">
        <v>93</v>
      </c>
      <c r="AQ1139" s="6">
        <v>0.62365591397849462</v>
      </c>
      <c r="AR1139" s="1">
        <v>50</v>
      </c>
      <c r="AS1139" s="1">
        <v>93</v>
      </c>
      <c r="AT1139" s="6">
        <v>0.5376344086021505</v>
      </c>
      <c r="AU1139" s="1">
        <v>58</v>
      </c>
      <c r="AV1139" s="1">
        <v>75</v>
      </c>
      <c r="AW1139" s="6">
        <v>0.77333333333333332</v>
      </c>
      <c r="AX1139" s="1">
        <v>44</v>
      </c>
      <c r="AY1139" s="1">
        <v>75</v>
      </c>
      <c r="AZ1139" s="6">
        <v>0.58666666666666667</v>
      </c>
      <c r="BA1139" s="1">
        <v>39</v>
      </c>
      <c r="BB1139" s="1">
        <v>75</v>
      </c>
      <c r="BC1139" s="6">
        <v>0.52</v>
      </c>
      <c r="BD1139" s="1">
        <v>124</v>
      </c>
      <c r="BE1139" s="1">
        <v>168</v>
      </c>
      <c r="BF1139" s="6">
        <v>0.73809523809523814</v>
      </c>
      <c r="BG1139" s="1">
        <v>102</v>
      </c>
      <c r="BH1139" s="1">
        <v>168</v>
      </c>
      <c r="BI1139" s="6">
        <v>0.6071428571428571</v>
      </c>
      <c r="BJ1139" s="1">
        <v>89</v>
      </c>
      <c r="BK1139" s="1">
        <v>168</v>
      </c>
      <c r="BL1139" s="6">
        <v>0.52976190476190477</v>
      </c>
    </row>
    <row r="1140" spans="1:64" x14ac:dyDescent="0.2">
      <c r="A1140" s="2" t="s">
        <v>400</v>
      </c>
      <c r="B1140" s="2" t="s">
        <v>401</v>
      </c>
      <c r="C1140" s="2" t="s">
        <v>2905</v>
      </c>
      <c r="D1140" s="2" t="s">
        <v>2906</v>
      </c>
      <c r="E1140" s="2" t="str">
        <f t="shared" si="51"/>
        <v>Monroe Central Elementary School</v>
      </c>
      <c r="F1140" s="2">
        <f>IFERROR(VLOOKUP(C1140,'[1]2017'!$C$2:$N$1876,11,FALSE),"")</f>
        <v>234</v>
      </c>
      <c r="G1140" s="2">
        <f>IFERROR(VLOOKUP(C1140,'[1]2017'!$C$2:$N$1876,12,FALSE),"")</f>
        <v>530</v>
      </c>
      <c r="H1140" s="2">
        <f t="shared" si="52"/>
        <v>0.44150943396226416</v>
      </c>
      <c r="I1140" s="6">
        <v>0.6</v>
      </c>
      <c r="J1140" s="12">
        <f t="shared" si="53"/>
        <v>469</v>
      </c>
      <c r="K1140" s="1">
        <v>49</v>
      </c>
      <c r="L1140" s="1">
        <v>73</v>
      </c>
      <c r="M1140" s="6">
        <v>0.67123287671232879</v>
      </c>
      <c r="N1140" s="1">
        <v>45</v>
      </c>
      <c r="O1140" s="1">
        <v>73</v>
      </c>
      <c r="P1140" s="6">
        <v>0.61643835616438358</v>
      </c>
      <c r="Q1140" s="1">
        <v>35</v>
      </c>
      <c r="R1140" s="1">
        <v>73</v>
      </c>
      <c r="S1140" s="6">
        <v>0.47945205479452052</v>
      </c>
      <c r="T1140" s="1">
        <v>60</v>
      </c>
      <c r="U1140" s="1">
        <v>76</v>
      </c>
      <c r="V1140" s="6">
        <v>0.78947368421052633</v>
      </c>
      <c r="W1140" s="1">
        <v>60</v>
      </c>
      <c r="X1140" s="1">
        <v>76</v>
      </c>
      <c r="Y1140" s="6">
        <v>0.78947368421052633</v>
      </c>
      <c r="Z1140" s="1">
        <v>53</v>
      </c>
      <c r="AA1140" s="1">
        <v>76</v>
      </c>
      <c r="AB1140" s="6">
        <v>0.69736842105263153</v>
      </c>
      <c r="AC1140" s="1">
        <v>56</v>
      </c>
      <c r="AD1140" s="1">
        <v>64</v>
      </c>
      <c r="AE1140" s="6">
        <v>0.875</v>
      </c>
      <c r="AF1140" s="1">
        <v>43</v>
      </c>
      <c r="AG1140" s="1">
        <v>64</v>
      </c>
      <c r="AH1140" s="6">
        <v>0.671875</v>
      </c>
      <c r="AI1140" s="1">
        <v>42</v>
      </c>
      <c r="AJ1140" s="1">
        <v>64</v>
      </c>
      <c r="AK1140" s="6">
        <v>0.65625</v>
      </c>
      <c r="BD1140" s="1">
        <v>212</v>
      </c>
      <c r="BE1140" s="1">
        <v>278</v>
      </c>
      <c r="BF1140" s="6">
        <v>0.76258992805755399</v>
      </c>
      <c r="BG1140" s="1">
        <v>194</v>
      </c>
      <c r="BH1140" s="1">
        <v>279</v>
      </c>
      <c r="BI1140" s="6">
        <v>0.69534050179211471</v>
      </c>
      <c r="BJ1140" s="1">
        <v>169</v>
      </c>
      <c r="BK1140" s="1">
        <v>278</v>
      </c>
      <c r="BL1140" s="6">
        <v>0.6079136690647482</v>
      </c>
    </row>
    <row r="1141" spans="1:64" hidden="1" x14ac:dyDescent="0.2">
      <c r="A1141" s="2" t="s">
        <v>402</v>
      </c>
      <c r="B1141" s="2" t="s">
        <v>403</v>
      </c>
      <c r="C1141" s="2" t="s">
        <v>2907</v>
      </c>
      <c r="D1141" s="2" t="s">
        <v>2908</v>
      </c>
      <c r="E1141" s="2" t="str">
        <f t="shared" si="51"/>
        <v>zzzz</v>
      </c>
      <c r="F1141" s="2">
        <f>IFERROR(VLOOKUP(C1141,'[1]2017'!$C$2:$N$1876,11,FALSE),"")</f>
        <v>190</v>
      </c>
      <c r="G1141" s="2">
        <f>IFERROR(VLOOKUP(C1141,'[1]2017'!$C$2:$N$1876,12,FALSE),"")</f>
        <v>327</v>
      </c>
      <c r="H1141" s="2">
        <f t="shared" si="52"/>
        <v>0.58103975535168195</v>
      </c>
      <c r="J1141" s="12">
        <f t="shared" si="53"/>
        <v>1215</v>
      </c>
      <c r="AC1141" s="1">
        <v>81</v>
      </c>
      <c r="AD1141" s="1">
        <v>119</v>
      </c>
      <c r="AE1141" s="6">
        <v>0.68067226890756305</v>
      </c>
      <c r="AF1141" s="1">
        <v>67</v>
      </c>
      <c r="AG1141" s="1">
        <v>118</v>
      </c>
      <c r="AH1141" s="6">
        <v>0.56779661016949157</v>
      </c>
      <c r="AI1141" s="1">
        <v>62</v>
      </c>
      <c r="AJ1141" s="1">
        <v>118</v>
      </c>
      <c r="AK1141" s="6">
        <v>0.52542372881355937</v>
      </c>
      <c r="AL1141" s="1">
        <v>68</v>
      </c>
      <c r="AM1141" s="1">
        <v>94</v>
      </c>
      <c r="AN1141" s="6">
        <v>0.72340425531914898</v>
      </c>
      <c r="AO1141" s="1">
        <v>51</v>
      </c>
      <c r="AP1141" s="1">
        <v>95</v>
      </c>
      <c r="AQ1141" s="6">
        <v>0.5368421052631579</v>
      </c>
      <c r="AR1141" s="1">
        <v>47</v>
      </c>
      <c r="AS1141" s="1">
        <v>93</v>
      </c>
      <c r="AT1141" s="6">
        <v>0.5053763440860215</v>
      </c>
      <c r="AU1141" s="1">
        <v>54</v>
      </c>
      <c r="AV1141" s="1">
        <v>108</v>
      </c>
      <c r="AW1141" s="6">
        <v>0.5</v>
      </c>
      <c r="AX1141" s="1">
        <v>46</v>
      </c>
      <c r="AY1141" s="1">
        <v>107</v>
      </c>
      <c r="AZ1141" s="6">
        <v>0.42990654205607476</v>
      </c>
      <c r="BA1141" s="1">
        <v>39</v>
      </c>
      <c r="BB1141" s="1">
        <v>107</v>
      </c>
      <c r="BC1141" s="6">
        <v>0.3644859813084112</v>
      </c>
      <c r="BD1141" s="1">
        <v>203</v>
      </c>
      <c r="BE1141" s="1">
        <v>321</v>
      </c>
      <c r="BF1141" s="6">
        <v>0.63239875389408096</v>
      </c>
      <c r="BG1141" s="1">
        <v>164</v>
      </c>
      <c r="BH1141" s="1">
        <v>320</v>
      </c>
      <c r="BI1141" s="6">
        <v>0.51249999999999996</v>
      </c>
      <c r="BJ1141" s="1">
        <v>148</v>
      </c>
      <c r="BK1141" s="1">
        <v>318</v>
      </c>
      <c r="BL1141" s="6">
        <v>0.46540880503144655</v>
      </c>
    </row>
    <row r="1142" spans="1:64" x14ac:dyDescent="0.2">
      <c r="A1142" s="2" t="s">
        <v>402</v>
      </c>
      <c r="B1142" s="2" t="s">
        <v>403</v>
      </c>
      <c r="C1142" s="2" t="s">
        <v>2909</v>
      </c>
      <c r="D1142" s="2" t="s">
        <v>2910</v>
      </c>
      <c r="E1142" s="2" t="str">
        <f t="shared" si="51"/>
        <v>Willard Elementary School</v>
      </c>
      <c r="F1142" s="2">
        <f>IFERROR(VLOOKUP(C1142,'[1]2017'!$C$2:$N$1876,11,FALSE),"")</f>
        <v>150</v>
      </c>
      <c r="G1142" s="2">
        <f>IFERROR(VLOOKUP(C1142,'[1]2017'!$C$2:$N$1876,12,FALSE),"")</f>
        <v>263</v>
      </c>
      <c r="H1142" s="2">
        <f t="shared" si="52"/>
        <v>0.57034220532319391</v>
      </c>
      <c r="I1142" s="6">
        <v>0.50549450549450547</v>
      </c>
      <c r="J1142" s="12">
        <f t="shared" si="53"/>
        <v>687</v>
      </c>
      <c r="K1142" s="1">
        <v>60</v>
      </c>
      <c r="L1142" s="1">
        <v>93</v>
      </c>
      <c r="M1142" s="6">
        <v>0.64516129032258063</v>
      </c>
      <c r="N1142" s="1">
        <v>61</v>
      </c>
      <c r="O1142" s="1">
        <v>93</v>
      </c>
      <c r="P1142" s="6">
        <v>0.65591397849462363</v>
      </c>
      <c r="Q1142" s="1">
        <v>53</v>
      </c>
      <c r="R1142" s="1">
        <v>93</v>
      </c>
      <c r="S1142" s="6">
        <v>0.56989247311827962</v>
      </c>
      <c r="T1142" s="1">
        <v>37</v>
      </c>
      <c r="U1142" s="1">
        <v>63</v>
      </c>
      <c r="V1142" s="6">
        <v>0.58730158730158732</v>
      </c>
      <c r="W1142" s="1">
        <v>44</v>
      </c>
      <c r="X1142" s="1">
        <v>63</v>
      </c>
      <c r="Y1142" s="6">
        <v>0.69841269841269837</v>
      </c>
      <c r="Z1142" s="1">
        <v>31</v>
      </c>
      <c r="AA1142" s="1">
        <v>63</v>
      </c>
      <c r="AB1142" s="6">
        <v>0.49206349206349204</v>
      </c>
      <c r="BD1142" s="1">
        <v>158</v>
      </c>
      <c r="BE1142" s="1">
        <v>247</v>
      </c>
      <c r="BF1142" s="6">
        <v>0.63967611336032393</v>
      </c>
      <c r="BG1142" s="1">
        <v>157</v>
      </c>
      <c r="BH1142" s="1">
        <v>247</v>
      </c>
      <c r="BI1142" s="6">
        <v>0.63562753036437247</v>
      </c>
      <c r="BJ1142" s="1">
        <v>130</v>
      </c>
      <c r="BK1142" s="1">
        <v>247</v>
      </c>
      <c r="BL1142" s="6">
        <v>0.52631578947368418</v>
      </c>
    </row>
    <row r="1143" spans="1:64" x14ac:dyDescent="0.2">
      <c r="A1143" s="2" t="s">
        <v>402</v>
      </c>
      <c r="B1143" s="2" t="s">
        <v>403</v>
      </c>
      <c r="C1143" s="2" t="s">
        <v>2911</v>
      </c>
      <c r="D1143" s="2" t="s">
        <v>2912</v>
      </c>
      <c r="E1143" s="2" t="str">
        <f t="shared" si="51"/>
        <v>Deerfield Elementary School</v>
      </c>
      <c r="F1143" s="2">
        <f>IFERROR(VLOOKUP(C1143,'[1]2017'!$C$2:$N$1876,11,FALSE),"")</f>
        <v>106</v>
      </c>
      <c r="G1143" s="2">
        <f>IFERROR(VLOOKUP(C1143,'[1]2017'!$C$2:$N$1876,12,FALSE),"")</f>
        <v>205</v>
      </c>
      <c r="H1143" s="2">
        <f t="shared" si="52"/>
        <v>0.51707317073170733</v>
      </c>
      <c r="I1143" s="6">
        <v>0.51515151515151514</v>
      </c>
      <c r="J1143" s="12">
        <f t="shared" si="53"/>
        <v>666</v>
      </c>
      <c r="K1143" s="1">
        <v>28</v>
      </c>
      <c r="L1143" s="1">
        <v>39</v>
      </c>
      <c r="M1143" s="6">
        <v>0.71794871794871795</v>
      </c>
      <c r="N1143" s="1">
        <v>32</v>
      </c>
      <c r="O1143" s="1">
        <v>40</v>
      </c>
      <c r="P1143" s="6">
        <v>0.8</v>
      </c>
      <c r="Q1143" s="1">
        <v>27</v>
      </c>
      <c r="R1143" s="1">
        <v>39</v>
      </c>
      <c r="S1143" s="6">
        <v>0.69230769230769229</v>
      </c>
      <c r="T1143" s="1">
        <v>22</v>
      </c>
      <c r="U1143" s="1">
        <v>43</v>
      </c>
      <c r="V1143" s="6">
        <v>0.51162790697674421</v>
      </c>
      <c r="W1143" s="1">
        <v>30</v>
      </c>
      <c r="X1143" s="1">
        <v>43</v>
      </c>
      <c r="Y1143" s="6">
        <v>0.69767441860465118</v>
      </c>
      <c r="Z1143" s="1">
        <v>18</v>
      </c>
      <c r="AA1143" s="1">
        <v>43</v>
      </c>
      <c r="AB1143" s="6">
        <v>0.41860465116279072</v>
      </c>
      <c r="BD1143" s="1">
        <v>69</v>
      </c>
      <c r="BE1143" s="1">
        <v>115</v>
      </c>
      <c r="BF1143" s="6">
        <v>0.6</v>
      </c>
      <c r="BG1143" s="1">
        <v>83</v>
      </c>
      <c r="BH1143" s="1">
        <v>116</v>
      </c>
      <c r="BI1143" s="6">
        <v>0.71551724137931039</v>
      </c>
      <c r="BJ1143" s="1">
        <v>62</v>
      </c>
      <c r="BK1143" s="1">
        <v>115</v>
      </c>
      <c r="BL1143" s="6">
        <v>0.53913043478260869</v>
      </c>
    </row>
    <row r="1144" spans="1:64" hidden="1" x14ac:dyDescent="0.2">
      <c r="A1144" s="2" t="s">
        <v>404</v>
      </c>
      <c r="B1144" s="2" t="s">
        <v>405</v>
      </c>
      <c r="C1144" s="2" t="s">
        <v>2913</v>
      </c>
      <c r="D1144" s="2" t="s">
        <v>2914</v>
      </c>
      <c r="E1144" s="2" t="str">
        <f t="shared" si="51"/>
        <v>zzzz</v>
      </c>
      <c r="F1144" s="2">
        <f>IFERROR(VLOOKUP(C1144,'[1]2017'!$C$2:$N$1876,11,FALSE),"")</f>
        <v>241</v>
      </c>
      <c r="G1144" s="2">
        <f>IFERROR(VLOOKUP(C1144,'[1]2017'!$C$2:$N$1876,12,FALSE),"")</f>
        <v>418</v>
      </c>
      <c r="H1144" s="2">
        <f t="shared" si="52"/>
        <v>0.57655502392344493</v>
      </c>
      <c r="J1144" s="12">
        <f t="shared" si="53"/>
        <v>1215</v>
      </c>
      <c r="AL1144" s="1">
        <v>33</v>
      </c>
      <c r="AM1144" s="1">
        <v>70</v>
      </c>
      <c r="AN1144" s="6">
        <v>0.47142857142857142</v>
      </c>
      <c r="AO1144" s="1">
        <v>10</v>
      </c>
      <c r="AP1144" s="1">
        <v>71</v>
      </c>
      <c r="AQ1144" s="6">
        <v>0.14084507042253522</v>
      </c>
      <c r="AR1144" s="1">
        <v>10</v>
      </c>
      <c r="AS1144" s="1">
        <v>70</v>
      </c>
      <c r="AT1144" s="6">
        <v>0.14285714285714285</v>
      </c>
      <c r="AU1144" s="1">
        <v>22</v>
      </c>
      <c r="AV1144" s="1">
        <v>62</v>
      </c>
      <c r="AW1144" s="6">
        <v>0.35483870967741937</v>
      </c>
      <c r="AX1144" s="1">
        <v>12</v>
      </c>
      <c r="AY1144" s="1">
        <v>63</v>
      </c>
      <c r="AZ1144" s="6">
        <v>0.19047619047619047</v>
      </c>
      <c r="BA1144" s="1">
        <v>11</v>
      </c>
      <c r="BB1144" s="1">
        <v>62</v>
      </c>
      <c r="BC1144" s="6">
        <v>0.17741935483870969</v>
      </c>
      <c r="BD1144" s="1">
        <v>55</v>
      </c>
      <c r="BE1144" s="1">
        <v>132</v>
      </c>
      <c r="BF1144" s="6">
        <v>0.41666666666666669</v>
      </c>
      <c r="BG1144" s="1">
        <v>22</v>
      </c>
      <c r="BH1144" s="1">
        <v>134</v>
      </c>
      <c r="BI1144" s="6">
        <v>0.16417910447761194</v>
      </c>
      <c r="BJ1144" s="1">
        <v>21</v>
      </c>
      <c r="BK1144" s="1">
        <v>132</v>
      </c>
      <c r="BL1144" s="6">
        <v>0.15909090909090909</v>
      </c>
    </row>
    <row r="1145" spans="1:64" x14ac:dyDescent="0.2">
      <c r="A1145" s="2" t="s">
        <v>404</v>
      </c>
      <c r="B1145" s="2" t="s">
        <v>405</v>
      </c>
      <c r="C1145" s="2" t="s">
        <v>2915</v>
      </c>
      <c r="D1145" s="2" t="s">
        <v>927</v>
      </c>
      <c r="E1145" s="2" t="str">
        <f t="shared" si="51"/>
        <v>North Side Elementary School</v>
      </c>
      <c r="F1145" s="2">
        <f>IFERROR(VLOOKUP(C1145,'[1]2017'!$C$2:$N$1876,11,FALSE),"")</f>
        <v>334</v>
      </c>
      <c r="G1145" s="2">
        <f>IFERROR(VLOOKUP(C1145,'[1]2017'!$C$2:$N$1876,12,FALSE),"")</f>
        <v>476</v>
      </c>
      <c r="H1145" s="2">
        <f t="shared" si="52"/>
        <v>0.70168067226890751</v>
      </c>
      <c r="I1145" s="6">
        <v>0.39130434782608697</v>
      </c>
      <c r="J1145" s="12">
        <f t="shared" si="53"/>
        <v>917</v>
      </c>
      <c r="K1145" s="1">
        <v>66</v>
      </c>
      <c r="L1145" s="1">
        <v>86</v>
      </c>
      <c r="M1145" s="6">
        <v>0.76744186046511631</v>
      </c>
      <c r="N1145" s="1">
        <v>69</v>
      </c>
      <c r="O1145" s="1">
        <v>86</v>
      </c>
      <c r="P1145" s="6">
        <v>0.80232558139534882</v>
      </c>
      <c r="Q1145" s="1">
        <v>60</v>
      </c>
      <c r="R1145" s="1">
        <v>86</v>
      </c>
      <c r="S1145" s="6">
        <v>0.69767441860465118</v>
      </c>
      <c r="T1145" s="1">
        <v>29</v>
      </c>
      <c r="U1145" s="1">
        <v>46</v>
      </c>
      <c r="V1145" s="6">
        <v>0.63043478260869568</v>
      </c>
      <c r="W1145" s="1">
        <v>28</v>
      </c>
      <c r="X1145" s="1">
        <v>46</v>
      </c>
      <c r="Y1145" s="6">
        <v>0.60869565217391308</v>
      </c>
      <c r="Z1145" s="1">
        <v>22</v>
      </c>
      <c r="AA1145" s="1">
        <v>46</v>
      </c>
      <c r="AB1145" s="6">
        <v>0.47826086956521741</v>
      </c>
      <c r="AC1145" s="1">
        <v>42</v>
      </c>
      <c r="AD1145" s="1">
        <v>56</v>
      </c>
      <c r="AE1145" s="6">
        <v>0.75</v>
      </c>
      <c r="AF1145" s="1">
        <v>28</v>
      </c>
      <c r="AG1145" s="1">
        <v>57</v>
      </c>
      <c r="AH1145" s="6">
        <v>0.49122807017543857</v>
      </c>
      <c r="AI1145" s="1">
        <v>26</v>
      </c>
      <c r="AJ1145" s="1">
        <v>56</v>
      </c>
      <c r="AK1145" s="6">
        <v>0.4642857142857143</v>
      </c>
      <c r="BD1145" s="1">
        <v>177</v>
      </c>
      <c r="BE1145" s="1">
        <v>257</v>
      </c>
      <c r="BF1145" s="6">
        <v>0.68871595330739299</v>
      </c>
      <c r="BG1145" s="1">
        <v>156</v>
      </c>
      <c r="BH1145" s="1">
        <v>259</v>
      </c>
      <c r="BI1145" s="6">
        <v>0.60231660231660233</v>
      </c>
      <c r="BJ1145" s="1">
        <v>135</v>
      </c>
      <c r="BK1145" s="1">
        <v>257</v>
      </c>
      <c r="BL1145" s="6">
        <v>0.52529182879377434</v>
      </c>
    </row>
    <row r="1146" spans="1:64" hidden="1" x14ac:dyDescent="0.2">
      <c r="A1146" s="2" t="s">
        <v>406</v>
      </c>
      <c r="B1146" s="2" t="s">
        <v>407</v>
      </c>
      <c r="C1146" s="2" t="s">
        <v>2916</v>
      </c>
      <c r="D1146" s="2" t="s">
        <v>2917</v>
      </c>
      <c r="E1146" s="2" t="str">
        <f t="shared" si="51"/>
        <v>zzzz</v>
      </c>
      <c r="F1146" s="2">
        <f>IFERROR(VLOOKUP(C1146,'[1]2017'!$C$2:$N$1876,11,FALSE),"")</f>
        <v>107</v>
      </c>
      <c r="G1146" s="2">
        <f>IFERROR(VLOOKUP(C1146,'[1]2017'!$C$2:$N$1876,12,FALSE),"")</f>
        <v>202</v>
      </c>
      <c r="H1146" s="2">
        <f t="shared" si="52"/>
        <v>0.52970297029702973</v>
      </c>
      <c r="J1146" s="12">
        <f t="shared" si="53"/>
        <v>1215</v>
      </c>
      <c r="AL1146" s="1">
        <v>82</v>
      </c>
      <c r="AM1146" s="1">
        <v>101</v>
      </c>
      <c r="AN1146" s="6">
        <v>0.81188118811881194</v>
      </c>
      <c r="AO1146" s="1">
        <v>61</v>
      </c>
      <c r="AP1146" s="1">
        <v>101</v>
      </c>
      <c r="AQ1146" s="6">
        <v>0.60396039603960394</v>
      </c>
      <c r="AR1146" s="1">
        <v>57</v>
      </c>
      <c r="AS1146" s="1">
        <v>101</v>
      </c>
      <c r="AT1146" s="6">
        <v>0.5643564356435643</v>
      </c>
      <c r="AU1146" s="1">
        <v>64</v>
      </c>
      <c r="AV1146" s="1">
        <v>96</v>
      </c>
      <c r="AW1146" s="6">
        <v>0.66666666666666663</v>
      </c>
      <c r="AX1146" s="1">
        <v>69</v>
      </c>
      <c r="AY1146" s="1">
        <v>96</v>
      </c>
      <c r="AZ1146" s="6">
        <v>0.71875</v>
      </c>
      <c r="BA1146" s="1">
        <v>57</v>
      </c>
      <c r="BB1146" s="1">
        <v>96</v>
      </c>
      <c r="BC1146" s="6">
        <v>0.59375</v>
      </c>
      <c r="BD1146" s="1">
        <v>146</v>
      </c>
      <c r="BE1146" s="1">
        <v>197</v>
      </c>
      <c r="BF1146" s="6">
        <v>0.74111675126903553</v>
      </c>
      <c r="BG1146" s="1">
        <v>130</v>
      </c>
      <c r="BH1146" s="1">
        <v>197</v>
      </c>
      <c r="BI1146" s="6">
        <v>0.65989847715736039</v>
      </c>
      <c r="BJ1146" s="1">
        <v>114</v>
      </c>
      <c r="BK1146" s="1">
        <v>197</v>
      </c>
      <c r="BL1146" s="6">
        <v>0.57868020304568524</v>
      </c>
    </row>
    <row r="1147" spans="1:64" x14ac:dyDescent="0.2">
      <c r="A1147" s="2" t="s">
        <v>406</v>
      </c>
      <c r="B1147" s="2" t="s">
        <v>407</v>
      </c>
      <c r="C1147" s="2" t="s">
        <v>2918</v>
      </c>
      <c r="D1147" s="2" t="s">
        <v>2919</v>
      </c>
      <c r="E1147" s="2" t="str">
        <f t="shared" si="51"/>
        <v>South Ripley Elementary School</v>
      </c>
      <c r="F1147" s="2">
        <f>IFERROR(VLOOKUP(C1147,'[1]2017'!$C$2:$N$1876,11,FALSE),"")</f>
        <v>327</v>
      </c>
      <c r="G1147" s="2">
        <f>IFERROR(VLOOKUP(C1147,'[1]2017'!$C$2:$N$1876,12,FALSE),"")</f>
        <v>585</v>
      </c>
      <c r="H1147" s="2">
        <f t="shared" si="52"/>
        <v>0.55897435897435899</v>
      </c>
      <c r="I1147" s="6">
        <v>0.72340425531914898</v>
      </c>
      <c r="J1147" s="12">
        <f t="shared" si="53"/>
        <v>219</v>
      </c>
      <c r="K1147" s="1">
        <v>64</v>
      </c>
      <c r="L1147" s="1">
        <v>93</v>
      </c>
      <c r="M1147" s="6">
        <v>0.68817204301075274</v>
      </c>
      <c r="N1147" s="1">
        <v>53</v>
      </c>
      <c r="O1147" s="1">
        <v>93</v>
      </c>
      <c r="P1147" s="6">
        <v>0.56989247311827962</v>
      </c>
      <c r="Q1147" s="1">
        <v>50</v>
      </c>
      <c r="R1147" s="1">
        <v>93</v>
      </c>
      <c r="S1147" s="6">
        <v>0.5376344086021505</v>
      </c>
      <c r="T1147" s="1">
        <v>55</v>
      </c>
      <c r="U1147" s="1">
        <v>77</v>
      </c>
      <c r="V1147" s="6">
        <v>0.7142857142857143</v>
      </c>
      <c r="W1147" s="1">
        <v>53</v>
      </c>
      <c r="X1147" s="1">
        <v>77</v>
      </c>
      <c r="Y1147" s="6">
        <v>0.68831168831168832</v>
      </c>
      <c r="Z1147" s="1">
        <v>43</v>
      </c>
      <c r="AA1147" s="1">
        <v>77</v>
      </c>
      <c r="AB1147" s="6">
        <v>0.55844155844155841</v>
      </c>
      <c r="AC1147" s="1">
        <v>76</v>
      </c>
      <c r="AD1147" s="1">
        <v>87</v>
      </c>
      <c r="AE1147" s="6">
        <v>0.87356321839080464</v>
      </c>
      <c r="AF1147" s="1">
        <v>63</v>
      </c>
      <c r="AG1147" s="1">
        <v>87</v>
      </c>
      <c r="AH1147" s="6">
        <v>0.72413793103448276</v>
      </c>
      <c r="AI1147" s="1">
        <v>60</v>
      </c>
      <c r="AJ1147" s="1">
        <v>87</v>
      </c>
      <c r="AK1147" s="6">
        <v>0.68965517241379315</v>
      </c>
      <c r="BD1147" s="1">
        <v>277</v>
      </c>
      <c r="BE1147" s="1">
        <v>351</v>
      </c>
      <c r="BF1147" s="6">
        <v>0.78917378917378922</v>
      </c>
      <c r="BG1147" s="1">
        <v>240</v>
      </c>
      <c r="BH1147" s="1">
        <v>351</v>
      </c>
      <c r="BI1147" s="6">
        <v>0.68376068376068377</v>
      </c>
      <c r="BJ1147" s="1">
        <v>221</v>
      </c>
      <c r="BK1147" s="1">
        <v>351</v>
      </c>
      <c r="BL1147" s="6">
        <v>0.62962962962962965</v>
      </c>
    </row>
    <row r="1148" spans="1:64" hidden="1" x14ac:dyDescent="0.2">
      <c r="A1148" s="2" t="s">
        <v>408</v>
      </c>
      <c r="B1148" s="2" t="s">
        <v>603</v>
      </c>
      <c r="C1148" s="2" t="s">
        <v>2920</v>
      </c>
      <c r="D1148" s="2" t="s">
        <v>2921</v>
      </c>
      <c r="E1148" s="2" t="str">
        <f t="shared" si="51"/>
        <v>zzzz</v>
      </c>
      <c r="F1148" s="2">
        <f>IFERROR(VLOOKUP(C1148,'[1]2017'!$C$2:$N$1876,11,FALSE),"")</f>
        <v>135</v>
      </c>
      <c r="G1148" s="2">
        <f>IFERROR(VLOOKUP(C1148,'[1]2017'!$C$2:$N$1876,12,FALSE),"")</f>
        <v>469</v>
      </c>
      <c r="H1148" s="2">
        <f t="shared" si="52"/>
        <v>0.2878464818763326</v>
      </c>
      <c r="J1148" s="12">
        <f t="shared" si="53"/>
        <v>1215</v>
      </c>
      <c r="AC1148" s="1">
        <v>103</v>
      </c>
      <c r="AD1148" s="1">
        <v>147</v>
      </c>
      <c r="AE1148" s="6">
        <v>0.70068027210884354</v>
      </c>
      <c r="AF1148" s="1">
        <v>108</v>
      </c>
      <c r="AG1148" s="1">
        <v>148</v>
      </c>
      <c r="AH1148" s="6">
        <v>0.72972972972972971</v>
      </c>
      <c r="AI1148" s="1">
        <v>93</v>
      </c>
      <c r="AJ1148" s="1">
        <v>147</v>
      </c>
      <c r="AK1148" s="6">
        <v>0.63265306122448983</v>
      </c>
      <c r="AL1148" s="1">
        <v>140</v>
      </c>
      <c r="AM1148" s="1">
        <v>156</v>
      </c>
      <c r="AN1148" s="6">
        <v>0.89743589743589747</v>
      </c>
      <c r="AO1148" s="1">
        <v>120</v>
      </c>
      <c r="AP1148" s="1">
        <v>156</v>
      </c>
      <c r="AQ1148" s="6">
        <v>0.76923076923076927</v>
      </c>
      <c r="AR1148" s="1">
        <v>117</v>
      </c>
      <c r="AS1148" s="1">
        <v>156</v>
      </c>
      <c r="AT1148" s="6">
        <v>0.75</v>
      </c>
      <c r="AU1148" s="1">
        <v>114</v>
      </c>
      <c r="AV1148" s="1">
        <v>155</v>
      </c>
      <c r="AW1148" s="6">
        <v>0.73548387096774193</v>
      </c>
      <c r="AX1148" s="1">
        <v>107</v>
      </c>
      <c r="AY1148" s="1">
        <v>155</v>
      </c>
      <c r="AZ1148" s="6">
        <v>0.69032258064516128</v>
      </c>
      <c r="BA1148" s="1">
        <v>98</v>
      </c>
      <c r="BB1148" s="1">
        <v>154</v>
      </c>
      <c r="BC1148" s="6">
        <v>0.63636363636363635</v>
      </c>
      <c r="BD1148" s="1">
        <v>357</v>
      </c>
      <c r="BE1148" s="1">
        <v>458</v>
      </c>
      <c r="BF1148" s="6">
        <v>0.77947598253275108</v>
      </c>
      <c r="BG1148" s="1">
        <v>335</v>
      </c>
      <c r="BH1148" s="1">
        <v>459</v>
      </c>
      <c r="BI1148" s="6">
        <v>0.72984749455337694</v>
      </c>
      <c r="BJ1148" s="1">
        <v>308</v>
      </c>
      <c r="BK1148" s="1">
        <v>457</v>
      </c>
      <c r="BL1148" s="6">
        <v>0.67396061269146612</v>
      </c>
    </row>
    <row r="1149" spans="1:64" hidden="1" x14ac:dyDescent="0.2">
      <c r="A1149" s="2" t="s">
        <v>408</v>
      </c>
      <c r="B1149" s="2" t="s">
        <v>603</v>
      </c>
      <c r="C1149" s="2" t="s">
        <v>2922</v>
      </c>
      <c r="D1149" s="2" t="s">
        <v>2923</v>
      </c>
      <c r="E1149" s="2" t="str">
        <f t="shared" si="51"/>
        <v>zzzz</v>
      </c>
      <c r="F1149" s="2">
        <f>IFERROR(VLOOKUP(C1149,'[1]2017'!$C$2:$N$1876,11,FALSE),"")</f>
        <v>144</v>
      </c>
      <c r="G1149" s="2">
        <f>IFERROR(VLOOKUP(C1149,'[1]2017'!$C$2:$N$1876,12,FALSE),"")</f>
        <v>479</v>
      </c>
      <c r="H1149" s="2">
        <f t="shared" si="52"/>
        <v>0.30062630480167013</v>
      </c>
      <c r="I1149" s="6">
        <v>0.66666666666666663</v>
      </c>
      <c r="J1149" s="12">
        <f t="shared" si="53"/>
        <v>321</v>
      </c>
      <c r="K1149" s="1">
        <v>116</v>
      </c>
      <c r="L1149" s="1">
        <v>156</v>
      </c>
      <c r="M1149" s="6">
        <v>0.74358974358974361</v>
      </c>
      <c r="N1149" s="1">
        <v>106</v>
      </c>
      <c r="O1149" s="1">
        <v>156</v>
      </c>
      <c r="P1149" s="6">
        <v>0.67948717948717952</v>
      </c>
      <c r="Q1149" s="1">
        <v>96</v>
      </c>
      <c r="R1149" s="1">
        <v>156</v>
      </c>
      <c r="S1149" s="6">
        <v>0.61538461538461542</v>
      </c>
      <c r="T1149" s="1">
        <v>102</v>
      </c>
      <c r="U1149" s="1">
        <v>161</v>
      </c>
      <c r="V1149" s="6">
        <v>0.63354037267080743</v>
      </c>
      <c r="W1149" s="1">
        <v>133</v>
      </c>
      <c r="X1149" s="1">
        <v>161</v>
      </c>
      <c r="Y1149" s="6">
        <v>0.82608695652173914</v>
      </c>
      <c r="Z1149" s="1">
        <v>99</v>
      </c>
      <c r="AA1149" s="1">
        <v>161</v>
      </c>
      <c r="AB1149" s="6">
        <v>0.6149068322981367</v>
      </c>
      <c r="BD1149" s="1">
        <v>347</v>
      </c>
      <c r="BE1149" s="1">
        <v>479</v>
      </c>
      <c r="BF1149" s="6">
        <v>0.72442588726513568</v>
      </c>
      <c r="BG1149" s="1">
        <v>354</v>
      </c>
      <c r="BH1149" s="1">
        <v>479</v>
      </c>
      <c r="BI1149" s="6">
        <v>0.73903966597077242</v>
      </c>
      <c r="BJ1149" s="1">
        <v>303</v>
      </c>
      <c r="BK1149" s="1">
        <v>479</v>
      </c>
      <c r="BL1149" s="6">
        <v>0.63256784968684765</v>
      </c>
    </row>
    <row r="1150" spans="1:64" hidden="1" x14ac:dyDescent="0.2">
      <c r="A1150" s="2" t="s">
        <v>409</v>
      </c>
      <c r="B1150" s="2" t="s">
        <v>410</v>
      </c>
      <c r="C1150" s="2" t="s">
        <v>2924</v>
      </c>
      <c r="D1150" s="2" t="s">
        <v>2925</v>
      </c>
      <c r="E1150" s="2" t="str">
        <f t="shared" si="51"/>
        <v>zzzz</v>
      </c>
      <c r="F1150" s="2">
        <f>IFERROR(VLOOKUP(C1150,'[1]2017'!$C$2:$N$1876,11,FALSE),"")</f>
        <v>154</v>
      </c>
      <c r="G1150" s="2">
        <f>IFERROR(VLOOKUP(C1150,'[1]2017'!$C$2:$N$1876,12,FALSE),"")</f>
        <v>411</v>
      </c>
      <c r="H1150" s="2">
        <f t="shared" si="52"/>
        <v>0.37469586374695862</v>
      </c>
      <c r="J1150" s="12">
        <f t="shared" si="53"/>
        <v>1215</v>
      </c>
      <c r="AL1150" s="1">
        <v>43</v>
      </c>
      <c r="AM1150" s="1">
        <v>71</v>
      </c>
      <c r="AN1150" s="6">
        <v>0.60563380281690138</v>
      </c>
      <c r="AO1150" s="1">
        <v>32</v>
      </c>
      <c r="AP1150" s="1">
        <v>73</v>
      </c>
      <c r="AQ1150" s="6">
        <v>0.43835616438356162</v>
      </c>
      <c r="AR1150" s="1">
        <v>30</v>
      </c>
      <c r="AS1150" s="1">
        <v>71</v>
      </c>
      <c r="AT1150" s="6">
        <v>0.42253521126760563</v>
      </c>
      <c r="AU1150" s="1">
        <v>51</v>
      </c>
      <c r="AV1150" s="1">
        <v>75</v>
      </c>
      <c r="AW1150" s="6">
        <v>0.68</v>
      </c>
      <c r="AX1150" s="1">
        <v>42</v>
      </c>
      <c r="AY1150" s="1">
        <v>75</v>
      </c>
      <c r="AZ1150" s="6">
        <v>0.56000000000000005</v>
      </c>
      <c r="BA1150" s="1">
        <v>33</v>
      </c>
      <c r="BB1150" s="1">
        <v>75</v>
      </c>
      <c r="BC1150" s="6">
        <v>0.44</v>
      </c>
      <c r="BD1150" s="1">
        <v>94</v>
      </c>
      <c r="BE1150" s="1">
        <v>146</v>
      </c>
      <c r="BF1150" s="6">
        <v>0.64383561643835618</v>
      </c>
      <c r="BG1150" s="1">
        <v>74</v>
      </c>
      <c r="BH1150" s="1">
        <v>148</v>
      </c>
      <c r="BI1150" s="6">
        <v>0.5</v>
      </c>
      <c r="BJ1150" s="1">
        <v>63</v>
      </c>
      <c r="BK1150" s="1">
        <v>146</v>
      </c>
      <c r="BL1150" s="6">
        <v>0.4315068493150685</v>
      </c>
    </row>
    <row r="1151" spans="1:64" x14ac:dyDescent="0.2">
      <c r="A1151" s="2" t="s">
        <v>409</v>
      </c>
      <c r="B1151" s="2" t="s">
        <v>410</v>
      </c>
      <c r="C1151" s="2" t="s">
        <v>2926</v>
      </c>
      <c r="D1151" s="2" t="s">
        <v>2927</v>
      </c>
      <c r="E1151" s="2" t="str">
        <f t="shared" si="51"/>
        <v>Jac-Cen-Del Elementary School</v>
      </c>
      <c r="F1151" s="2">
        <f>IFERROR(VLOOKUP(C1151,'[1]2017'!$C$2:$N$1876,11,FALSE),"")</f>
        <v>170</v>
      </c>
      <c r="G1151" s="2">
        <f>IFERROR(VLOOKUP(C1151,'[1]2017'!$C$2:$N$1876,12,FALSE),"")</f>
        <v>436</v>
      </c>
      <c r="H1151" s="2">
        <f t="shared" si="52"/>
        <v>0.38990825688073394</v>
      </c>
      <c r="I1151" s="6">
        <v>0.65517241379310343</v>
      </c>
      <c r="J1151" s="12">
        <f t="shared" si="53"/>
        <v>348</v>
      </c>
      <c r="K1151" s="1">
        <v>46</v>
      </c>
      <c r="L1151" s="1">
        <v>62</v>
      </c>
      <c r="M1151" s="6">
        <v>0.74193548387096775</v>
      </c>
      <c r="N1151" s="1">
        <v>49</v>
      </c>
      <c r="O1151" s="1">
        <v>62</v>
      </c>
      <c r="P1151" s="6">
        <v>0.79032258064516125</v>
      </c>
      <c r="Q1151" s="1">
        <v>46</v>
      </c>
      <c r="R1151" s="1">
        <v>62</v>
      </c>
      <c r="S1151" s="6">
        <v>0.74193548387096775</v>
      </c>
      <c r="T1151" s="1">
        <v>46</v>
      </c>
      <c r="U1151" s="1">
        <v>56</v>
      </c>
      <c r="V1151" s="6">
        <v>0.8214285714285714</v>
      </c>
      <c r="W1151" s="1">
        <v>51</v>
      </c>
      <c r="X1151" s="1">
        <v>56</v>
      </c>
      <c r="Y1151" s="6">
        <v>0.9107142857142857</v>
      </c>
      <c r="Z1151" s="1">
        <v>44</v>
      </c>
      <c r="AA1151" s="1">
        <v>56</v>
      </c>
      <c r="AB1151" s="6">
        <v>0.7857142857142857</v>
      </c>
      <c r="AC1151" s="1">
        <v>46</v>
      </c>
      <c r="AD1151" s="1">
        <v>61</v>
      </c>
      <c r="AE1151" s="6">
        <v>0.75409836065573765</v>
      </c>
      <c r="AF1151" s="1">
        <v>48</v>
      </c>
      <c r="AG1151" s="1">
        <v>62</v>
      </c>
      <c r="AH1151" s="6">
        <v>0.77419354838709675</v>
      </c>
      <c r="AI1151" s="1">
        <v>43</v>
      </c>
      <c r="AJ1151" s="1">
        <v>61</v>
      </c>
      <c r="AK1151" s="6">
        <v>0.70491803278688525</v>
      </c>
      <c r="BD1151" s="1">
        <v>179</v>
      </c>
      <c r="BE1151" s="1">
        <v>237</v>
      </c>
      <c r="BF1151" s="6">
        <v>0.75527426160337552</v>
      </c>
      <c r="BG1151" s="1">
        <v>194</v>
      </c>
      <c r="BH1151" s="1">
        <v>239</v>
      </c>
      <c r="BI1151" s="6">
        <v>0.81171548117154813</v>
      </c>
      <c r="BJ1151" s="1">
        <v>171</v>
      </c>
      <c r="BK1151" s="1">
        <v>237</v>
      </c>
      <c r="BL1151" s="6">
        <v>0.72151898734177211</v>
      </c>
    </row>
    <row r="1152" spans="1:64" hidden="1" x14ac:dyDescent="0.2">
      <c r="A1152" s="2" t="s">
        <v>411</v>
      </c>
      <c r="B1152" s="2" t="s">
        <v>412</v>
      </c>
      <c r="C1152" s="2" t="s">
        <v>2928</v>
      </c>
      <c r="D1152" s="2" t="s">
        <v>2929</v>
      </c>
      <c r="E1152" s="2" t="str">
        <f t="shared" si="51"/>
        <v>zzzz</v>
      </c>
      <c r="F1152" s="2">
        <f>IFERROR(VLOOKUP(C1152,'[1]2017'!$C$2:$N$1876,11,FALSE),"")</f>
        <v>94</v>
      </c>
      <c r="G1152" s="2">
        <f>IFERROR(VLOOKUP(C1152,'[1]2017'!$C$2:$N$1876,12,FALSE),"")</f>
        <v>231</v>
      </c>
      <c r="H1152" s="2">
        <f t="shared" si="52"/>
        <v>0.40692640692640691</v>
      </c>
      <c r="J1152" s="12">
        <f t="shared" si="53"/>
        <v>1215</v>
      </c>
      <c r="AC1152" s="1">
        <v>38</v>
      </c>
      <c r="AD1152" s="1">
        <v>66</v>
      </c>
      <c r="AE1152" s="6">
        <v>0.5757575757575758</v>
      </c>
      <c r="AF1152" s="1">
        <v>28</v>
      </c>
      <c r="AG1152" s="1">
        <v>66</v>
      </c>
      <c r="AH1152" s="6">
        <v>0.42424242424242425</v>
      </c>
      <c r="AI1152" s="1">
        <v>23</v>
      </c>
      <c r="AJ1152" s="1">
        <v>66</v>
      </c>
      <c r="AK1152" s="6">
        <v>0.34848484848484851</v>
      </c>
      <c r="AL1152" s="1">
        <v>42</v>
      </c>
      <c r="AM1152" s="1">
        <v>71</v>
      </c>
      <c r="AN1152" s="6">
        <v>0.59154929577464788</v>
      </c>
      <c r="AO1152" s="1">
        <v>26</v>
      </c>
      <c r="AP1152" s="1">
        <v>71</v>
      </c>
      <c r="AQ1152" s="6">
        <v>0.36619718309859156</v>
      </c>
      <c r="AR1152" s="1">
        <v>22</v>
      </c>
      <c r="AS1152" s="1">
        <v>71</v>
      </c>
      <c r="AT1152" s="6">
        <v>0.30985915492957744</v>
      </c>
      <c r="AU1152" s="1">
        <v>56</v>
      </c>
      <c r="AV1152" s="1">
        <v>92</v>
      </c>
      <c r="AW1152" s="6">
        <v>0.60869565217391308</v>
      </c>
      <c r="AX1152" s="1">
        <v>52</v>
      </c>
      <c r="AY1152" s="1">
        <v>92</v>
      </c>
      <c r="AZ1152" s="6">
        <v>0.56521739130434778</v>
      </c>
      <c r="BA1152" s="1">
        <v>40</v>
      </c>
      <c r="BB1152" s="1">
        <v>92</v>
      </c>
      <c r="BC1152" s="6">
        <v>0.43478260869565216</v>
      </c>
      <c r="BD1152" s="1">
        <v>136</v>
      </c>
      <c r="BE1152" s="1">
        <v>229</v>
      </c>
      <c r="BF1152" s="6">
        <v>0.59388646288209612</v>
      </c>
      <c r="BG1152" s="1">
        <v>106</v>
      </c>
      <c r="BH1152" s="1">
        <v>229</v>
      </c>
      <c r="BI1152" s="6">
        <v>0.46288209606986902</v>
      </c>
      <c r="BJ1152" s="1">
        <v>85</v>
      </c>
      <c r="BK1152" s="1">
        <v>229</v>
      </c>
      <c r="BL1152" s="6">
        <v>0.37117903930131002</v>
      </c>
    </row>
    <row r="1153" spans="1:64" x14ac:dyDescent="0.2">
      <c r="A1153" s="2" t="s">
        <v>411</v>
      </c>
      <c r="B1153" s="2" t="s">
        <v>412</v>
      </c>
      <c r="C1153" s="2" t="s">
        <v>2930</v>
      </c>
      <c r="D1153" s="2" t="s">
        <v>2931</v>
      </c>
      <c r="E1153" s="2" t="str">
        <f t="shared" si="51"/>
        <v>Milan Elementary School</v>
      </c>
      <c r="F1153" s="2">
        <f>IFERROR(VLOOKUP(C1153,'[1]2017'!$C$2:$N$1876,11,FALSE),"")</f>
        <v>240</v>
      </c>
      <c r="G1153" s="2">
        <f>IFERROR(VLOOKUP(C1153,'[1]2017'!$C$2:$N$1876,12,FALSE),"")</f>
        <v>507</v>
      </c>
      <c r="H1153" s="2">
        <f t="shared" si="52"/>
        <v>0.47337278106508873</v>
      </c>
      <c r="I1153" s="6">
        <v>0.29213483146067415</v>
      </c>
      <c r="J1153" s="12">
        <f t="shared" si="53"/>
        <v>1052</v>
      </c>
      <c r="K1153" s="1">
        <v>56</v>
      </c>
      <c r="L1153" s="1">
        <v>85</v>
      </c>
      <c r="M1153" s="6">
        <v>0.6588235294117647</v>
      </c>
      <c r="N1153" s="1">
        <v>64</v>
      </c>
      <c r="O1153" s="1">
        <v>86</v>
      </c>
      <c r="P1153" s="6">
        <v>0.7441860465116279</v>
      </c>
      <c r="Q1153" s="1">
        <v>46</v>
      </c>
      <c r="R1153" s="1">
        <v>85</v>
      </c>
      <c r="S1153" s="6">
        <v>0.54117647058823526</v>
      </c>
      <c r="T1153" s="1">
        <v>63</v>
      </c>
      <c r="U1153" s="1">
        <v>78</v>
      </c>
      <c r="V1153" s="6">
        <v>0.80769230769230771</v>
      </c>
      <c r="W1153" s="1">
        <v>57</v>
      </c>
      <c r="X1153" s="1">
        <v>78</v>
      </c>
      <c r="Y1153" s="6">
        <v>0.73076923076923073</v>
      </c>
      <c r="Z1153" s="1">
        <v>52</v>
      </c>
      <c r="AA1153" s="1">
        <v>78</v>
      </c>
      <c r="AB1153" s="6">
        <v>0.66666666666666663</v>
      </c>
      <c r="BD1153" s="1">
        <v>175</v>
      </c>
      <c r="BE1153" s="1">
        <v>252</v>
      </c>
      <c r="BF1153" s="6">
        <v>0.69444444444444442</v>
      </c>
      <c r="BG1153" s="1">
        <v>151</v>
      </c>
      <c r="BH1153" s="1">
        <v>253</v>
      </c>
      <c r="BI1153" s="6">
        <v>0.59683794466403162</v>
      </c>
      <c r="BJ1153" s="1">
        <v>124</v>
      </c>
      <c r="BK1153" s="1">
        <v>252</v>
      </c>
      <c r="BL1153" s="6">
        <v>0.49206349206349204</v>
      </c>
    </row>
    <row r="1154" spans="1:64" x14ac:dyDescent="0.2">
      <c r="A1154" s="2" t="s">
        <v>413</v>
      </c>
      <c r="B1154" s="2" t="s">
        <v>414</v>
      </c>
      <c r="C1154" s="2" t="s">
        <v>2932</v>
      </c>
      <c r="D1154" s="2" t="s">
        <v>2933</v>
      </c>
      <c r="E1154" s="2" t="str">
        <f t="shared" si="51"/>
        <v>Milroy Elementary School</v>
      </c>
      <c r="F1154" s="2">
        <f>IFERROR(VLOOKUP(C1154,'[1]2017'!$C$2:$N$1876,11,FALSE),"")</f>
        <v>89</v>
      </c>
      <c r="G1154" s="2">
        <f>IFERROR(VLOOKUP(C1154,'[1]2017'!$C$2:$N$1876,12,FALSE),"")</f>
        <v>163</v>
      </c>
      <c r="H1154" s="2">
        <f t="shared" si="52"/>
        <v>0.54601226993865026</v>
      </c>
      <c r="I1154" s="6">
        <v>0.5</v>
      </c>
      <c r="J1154" s="12">
        <f t="shared" si="53"/>
        <v>691</v>
      </c>
      <c r="K1154" s="1">
        <v>18</v>
      </c>
      <c r="L1154" s="1">
        <v>24</v>
      </c>
      <c r="M1154" s="6">
        <v>0.75</v>
      </c>
      <c r="N1154" s="1">
        <v>16</v>
      </c>
      <c r="O1154" s="1">
        <v>24</v>
      </c>
      <c r="P1154" s="6">
        <v>0.66666666666666663</v>
      </c>
      <c r="Q1154" s="1">
        <v>14</v>
      </c>
      <c r="R1154" s="1">
        <v>24</v>
      </c>
      <c r="S1154" s="6">
        <v>0.58333333333333337</v>
      </c>
      <c r="T1154" s="1">
        <v>23</v>
      </c>
      <c r="U1154" s="1">
        <v>30</v>
      </c>
      <c r="V1154" s="6">
        <v>0.76666666666666672</v>
      </c>
      <c r="W1154" s="1">
        <v>24</v>
      </c>
      <c r="X1154" s="1">
        <v>30</v>
      </c>
      <c r="Y1154" s="6">
        <v>0.8</v>
      </c>
      <c r="Z1154" s="1">
        <v>20</v>
      </c>
      <c r="AA1154" s="1">
        <v>30</v>
      </c>
      <c r="AB1154" s="6">
        <v>0.66666666666666663</v>
      </c>
      <c r="AC1154" s="1">
        <v>20</v>
      </c>
      <c r="AD1154" s="1">
        <v>32</v>
      </c>
      <c r="AE1154" s="6">
        <v>0.625</v>
      </c>
      <c r="AF1154" s="1">
        <v>22</v>
      </c>
      <c r="AG1154" s="1">
        <v>34</v>
      </c>
      <c r="AH1154" s="6">
        <v>0.6470588235294118</v>
      </c>
      <c r="AI1154" s="1">
        <v>19</v>
      </c>
      <c r="AJ1154" s="1">
        <v>32</v>
      </c>
      <c r="AK1154" s="6">
        <v>0.59375</v>
      </c>
      <c r="BD1154" s="1">
        <v>78</v>
      </c>
      <c r="BE1154" s="1">
        <v>110</v>
      </c>
      <c r="BF1154" s="6">
        <v>0.70909090909090911</v>
      </c>
      <c r="BG1154" s="1">
        <v>76</v>
      </c>
      <c r="BH1154" s="1">
        <v>112</v>
      </c>
      <c r="BI1154" s="6">
        <v>0.6785714285714286</v>
      </c>
      <c r="BJ1154" s="1">
        <v>65</v>
      </c>
      <c r="BK1154" s="1">
        <v>110</v>
      </c>
      <c r="BL1154" s="6">
        <v>0.59090909090909094</v>
      </c>
    </row>
    <row r="1155" spans="1:64" x14ac:dyDescent="0.2">
      <c r="A1155" s="2" t="s">
        <v>413</v>
      </c>
      <c r="B1155" s="2" t="s">
        <v>414</v>
      </c>
      <c r="C1155" s="2" t="s">
        <v>2934</v>
      </c>
      <c r="D1155" s="2" t="s">
        <v>862</v>
      </c>
      <c r="E1155" s="2" t="str">
        <f t="shared" si="51"/>
        <v>Arlington Elementary School</v>
      </c>
      <c r="F1155" s="2">
        <f>IFERROR(VLOOKUP(C1155,'[1]2017'!$C$2:$N$1876,11,FALSE),"")</f>
        <v>106</v>
      </c>
      <c r="G1155" s="2">
        <f>IFERROR(VLOOKUP(C1155,'[1]2017'!$C$2:$N$1876,12,FALSE),"")</f>
        <v>205</v>
      </c>
      <c r="H1155" s="2">
        <f t="shared" si="52"/>
        <v>0.51707317073170733</v>
      </c>
      <c r="I1155" s="6">
        <v>0.56521739130434778</v>
      </c>
      <c r="J1155" s="12">
        <f t="shared" si="53"/>
        <v>556</v>
      </c>
      <c r="K1155" s="1">
        <v>27</v>
      </c>
      <c r="L1155" s="1">
        <v>39</v>
      </c>
      <c r="M1155" s="6">
        <v>0.69230769230769229</v>
      </c>
      <c r="N1155" s="1">
        <v>25</v>
      </c>
      <c r="O1155" s="1">
        <v>39</v>
      </c>
      <c r="P1155" s="6">
        <v>0.64102564102564108</v>
      </c>
      <c r="Q1155" s="1">
        <v>22</v>
      </c>
      <c r="R1155" s="1">
        <v>39</v>
      </c>
      <c r="S1155" s="6">
        <v>0.5641025641025641</v>
      </c>
      <c r="T1155" s="1">
        <v>19</v>
      </c>
      <c r="U1155" s="1">
        <v>31</v>
      </c>
      <c r="V1155" s="6">
        <v>0.61290322580645162</v>
      </c>
      <c r="W1155" s="1">
        <v>13</v>
      </c>
      <c r="X1155" s="1">
        <v>31</v>
      </c>
      <c r="Y1155" s="6">
        <v>0.41935483870967744</v>
      </c>
      <c r="Z1155" s="1">
        <v>12</v>
      </c>
      <c r="AA1155" s="1">
        <v>31</v>
      </c>
      <c r="AB1155" s="6">
        <v>0.38709677419354838</v>
      </c>
      <c r="AC1155" s="1">
        <v>25</v>
      </c>
      <c r="AD1155" s="1">
        <v>32</v>
      </c>
      <c r="AE1155" s="6">
        <v>0.78125</v>
      </c>
      <c r="AF1155" s="1">
        <v>22</v>
      </c>
      <c r="AG1155" s="1">
        <v>32</v>
      </c>
      <c r="AH1155" s="6">
        <v>0.6875</v>
      </c>
      <c r="AI1155" s="1">
        <v>22</v>
      </c>
      <c r="AJ1155" s="1">
        <v>32</v>
      </c>
      <c r="AK1155" s="6">
        <v>0.6875</v>
      </c>
      <c r="BD1155" s="1">
        <v>90</v>
      </c>
      <c r="BE1155" s="1">
        <v>125</v>
      </c>
      <c r="BF1155" s="6">
        <v>0.72</v>
      </c>
      <c r="BG1155" s="1">
        <v>74</v>
      </c>
      <c r="BH1155" s="1">
        <v>126</v>
      </c>
      <c r="BI1155" s="6">
        <v>0.58730158730158732</v>
      </c>
      <c r="BJ1155" s="1">
        <v>69</v>
      </c>
      <c r="BK1155" s="1">
        <v>125</v>
      </c>
      <c r="BL1155" s="6">
        <v>0.55200000000000005</v>
      </c>
    </row>
    <row r="1156" spans="1:64" x14ac:dyDescent="0.2">
      <c r="A1156" s="2" t="s">
        <v>413</v>
      </c>
      <c r="B1156" s="2" t="s">
        <v>414</v>
      </c>
      <c r="C1156" s="2" t="s">
        <v>2935</v>
      </c>
      <c r="D1156" s="2" t="s">
        <v>2936</v>
      </c>
      <c r="E1156" s="2" t="str">
        <f t="shared" ref="E1156:E1219" si="54">IFERROR(IF(SEARCH("Elementary",D1156,1)&gt;0,D1156,"zzz"),"zzzz")</f>
        <v>Rushville Elementary School East</v>
      </c>
      <c r="F1156" s="2">
        <f>IFERROR(VLOOKUP(C1156,'[1]2017'!$C$2:$N$1876,11,FALSE),"")</f>
        <v>186</v>
      </c>
      <c r="G1156" s="2">
        <f>IFERROR(VLOOKUP(C1156,'[1]2017'!$C$2:$N$1876,12,FALSE),"")</f>
        <v>305</v>
      </c>
      <c r="H1156" s="2">
        <f t="shared" si="52"/>
        <v>0.60983606557377046</v>
      </c>
      <c r="I1156" s="6">
        <v>0.5</v>
      </c>
      <c r="J1156" s="12">
        <f t="shared" si="53"/>
        <v>691</v>
      </c>
      <c r="K1156" s="1">
        <v>30</v>
      </c>
      <c r="L1156" s="1">
        <v>40</v>
      </c>
      <c r="M1156" s="6">
        <v>0.75</v>
      </c>
      <c r="N1156" s="1">
        <v>24</v>
      </c>
      <c r="O1156" s="1">
        <v>40</v>
      </c>
      <c r="P1156" s="6">
        <v>0.6</v>
      </c>
      <c r="Q1156" s="1">
        <v>22</v>
      </c>
      <c r="R1156" s="1">
        <v>40</v>
      </c>
      <c r="S1156" s="6">
        <v>0.55000000000000004</v>
      </c>
      <c r="T1156" s="1">
        <v>22</v>
      </c>
      <c r="U1156" s="1">
        <v>37</v>
      </c>
      <c r="V1156" s="6">
        <v>0.59459459459459463</v>
      </c>
      <c r="W1156" s="1">
        <v>26</v>
      </c>
      <c r="X1156" s="1">
        <v>37</v>
      </c>
      <c r="Y1156" s="6">
        <v>0.70270270270270274</v>
      </c>
      <c r="Z1156" s="1">
        <v>20</v>
      </c>
      <c r="AA1156" s="1">
        <v>37</v>
      </c>
      <c r="AB1156" s="6">
        <v>0.54054054054054057</v>
      </c>
      <c r="AC1156" s="1">
        <v>39</v>
      </c>
      <c r="AD1156" s="1">
        <v>55</v>
      </c>
      <c r="AE1156" s="6">
        <v>0.70909090909090911</v>
      </c>
      <c r="AF1156" s="1">
        <v>32</v>
      </c>
      <c r="AG1156" s="1">
        <v>55</v>
      </c>
      <c r="AH1156" s="6">
        <v>0.58181818181818179</v>
      </c>
      <c r="AI1156" s="1">
        <v>28</v>
      </c>
      <c r="AJ1156" s="1">
        <v>55</v>
      </c>
      <c r="AK1156" s="6">
        <v>0.50909090909090904</v>
      </c>
      <c r="BD1156" s="1">
        <v>123</v>
      </c>
      <c r="BE1156" s="1">
        <v>182</v>
      </c>
      <c r="BF1156" s="6">
        <v>0.67582417582417587</v>
      </c>
      <c r="BG1156" s="1">
        <v>109</v>
      </c>
      <c r="BH1156" s="1">
        <v>182</v>
      </c>
      <c r="BI1156" s="6">
        <v>0.59890109890109888</v>
      </c>
      <c r="BJ1156" s="1">
        <v>95</v>
      </c>
      <c r="BK1156" s="1">
        <v>182</v>
      </c>
      <c r="BL1156" s="6">
        <v>0.52197802197802201</v>
      </c>
    </row>
    <row r="1157" spans="1:64" x14ac:dyDescent="0.2">
      <c r="A1157" s="2" t="s">
        <v>413</v>
      </c>
      <c r="B1157" s="2" t="s">
        <v>414</v>
      </c>
      <c r="C1157" s="2" t="s">
        <v>2937</v>
      </c>
      <c r="D1157" s="2" t="s">
        <v>2938</v>
      </c>
      <c r="E1157" s="2" t="str">
        <f t="shared" si="54"/>
        <v>Rushville Elementary School West</v>
      </c>
      <c r="F1157" s="2">
        <f>IFERROR(VLOOKUP(C1157,'[1]2017'!$C$2:$N$1876,11,FALSE),"")</f>
        <v>199</v>
      </c>
      <c r="G1157" s="2">
        <f>IFERROR(VLOOKUP(C1157,'[1]2017'!$C$2:$N$1876,12,FALSE),"")</f>
        <v>321</v>
      </c>
      <c r="H1157" s="2">
        <f t="shared" ref="H1157:H1220" si="55">IFERROR(F1157/G1157,"")</f>
        <v>0.6199376947040498</v>
      </c>
      <c r="I1157" s="6">
        <v>0.44</v>
      </c>
      <c r="J1157" s="12">
        <f t="shared" ref="J1157:J1220" si="56">RANK(I1157,$I$4:$I$1705,0)</f>
        <v>833</v>
      </c>
      <c r="K1157" s="1">
        <v>24</v>
      </c>
      <c r="L1157" s="1">
        <v>38</v>
      </c>
      <c r="M1157" s="6">
        <v>0.63157894736842102</v>
      </c>
      <c r="N1157" s="1">
        <v>20</v>
      </c>
      <c r="O1157" s="1">
        <v>39</v>
      </c>
      <c r="P1157" s="6">
        <v>0.51282051282051277</v>
      </c>
      <c r="Q1157" s="1">
        <v>18</v>
      </c>
      <c r="R1157" s="1">
        <v>38</v>
      </c>
      <c r="S1157" s="6">
        <v>0.47368421052631576</v>
      </c>
      <c r="T1157" s="1">
        <v>22</v>
      </c>
      <c r="U1157" s="1">
        <v>41</v>
      </c>
      <c r="V1157" s="6">
        <v>0.53658536585365857</v>
      </c>
      <c r="W1157" s="1">
        <v>24</v>
      </c>
      <c r="X1157" s="1">
        <v>40</v>
      </c>
      <c r="Y1157" s="6">
        <v>0.6</v>
      </c>
      <c r="Z1157" s="1">
        <v>17</v>
      </c>
      <c r="AA1157" s="1">
        <v>40</v>
      </c>
      <c r="AB1157" s="6">
        <v>0.42499999999999999</v>
      </c>
      <c r="AC1157" s="1">
        <v>32</v>
      </c>
      <c r="AD1157" s="1">
        <v>55</v>
      </c>
      <c r="AE1157" s="6">
        <v>0.58181818181818179</v>
      </c>
      <c r="AF1157" s="1">
        <v>29</v>
      </c>
      <c r="AG1157" s="1">
        <v>55</v>
      </c>
      <c r="AH1157" s="6">
        <v>0.52727272727272723</v>
      </c>
      <c r="AI1157" s="1">
        <v>24</v>
      </c>
      <c r="AJ1157" s="1">
        <v>55</v>
      </c>
      <c r="AK1157" s="6">
        <v>0.43636363636363634</v>
      </c>
      <c r="BD1157" s="1">
        <v>108</v>
      </c>
      <c r="BE1157" s="1">
        <v>184</v>
      </c>
      <c r="BF1157" s="6">
        <v>0.58695652173913049</v>
      </c>
      <c r="BG1157" s="1">
        <v>100</v>
      </c>
      <c r="BH1157" s="1">
        <v>184</v>
      </c>
      <c r="BI1157" s="6">
        <v>0.54347826086956519</v>
      </c>
      <c r="BJ1157" s="1">
        <v>81</v>
      </c>
      <c r="BK1157" s="1">
        <v>183</v>
      </c>
      <c r="BL1157" s="6">
        <v>0.44262295081967212</v>
      </c>
    </row>
    <row r="1158" spans="1:64" hidden="1" x14ac:dyDescent="0.2">
      <c r="A1158" s="2" t="s">
        <v>413</v>
      </c>
      <c r="B1158" s="2" t="s">
        <v>414</v>
      </c>
      <c r="C1158" s="2" t="s">
        <v>2939</v>
      </c>
      <c r="D1158" s="2" t="s">
        <v>2940</v>
      </c>
      <c r="E1158" s="2" t="str">
        <f t="shared" si="54"/>
        <v>zzzz</v>
      </c>
      <c r="F1158" s="2">
        <f>IFERROR(VLOOKUP(C1158,'[1]2017'!$C$2:$N$1876,11,FALSE),"")</f>
        <v>197</v>
      </c>
      <c r="G1158" s="2">
        <f>IFERROR(VLOOKUP(C1158,'[1]2017'!$C$2:$N$1876,12,FALSE),"")</f>
        <v>371</v>
      </c>
      <c r="H1158" s="2">
        <f t="shared" si="55"/>
        <v>0.53099730458221028</v>
      </c>
      <c r="J1158" s="12">
        <f t="shared" si="56"/>
        <v>1215</v>
      </c>
      <c r="AL1158" s="1">
        <v>103</v>
      </c>
      <c r="AM1158" s="1">
        <v>170</v>
      </c>
      <c r="AN1158" s="6">
        <v>0.60588235294117643</v>
      </c>
      <c r="AO1158" s="1">
        <v>93</v>
      </c>
      <c r="AP1158" s="1">
        <v>170</v>
      </c>
      <c r="AQ1158" s="6">
        <v>0.54705882352941182</v>
      </c>
      <c r="AR1158" s="1">
        <v>81</v>
      </c>
      <c r="AS1158" s="1">
        <v>170</v>
      </c>
      <c r="AT1158" s="6">
        <v>0.47647058823529409</v>
      </c>
      <c r="AU1158" s="1">
        <v>107</v>
      </c>
      <c r="AV1158" s="1">
        <v>191</v>
      </c>
      <c r="AW1158" s="6">
        <v>0.56020942408376961</v>
      </c>
      <c r="AX1158" s="1">
        <v>119</v>
      </c>
      <c r="AY1158" s="1">
        <v>191</v>
      </c>
      <c r="AZ1158" s="6">
        <v>0.62303664921465973</v>
      </c>
      <c r="BA1158" s="1">
        <v>94</v>
      </c>
      <c r="BB1158" s="1">
        <v>191</v>
      </c>
      <c r="BC1158" s="6">
        <v>0.49214659685863876</v>
      </c>
      <c r="BD1158" s="1">
        <v>210</v>
      </c>
      <c r="BE1158" s="1">
        <v>361</v>
      </c>
      <c r="BF1158" s="6">
        <v>0.5817174515235457</v>
      </c>
      <c r="BG1158" s="1">
        <v>212</v>
      </c>
      <c r="BH1158" s="1">
        <v>361</v>
      </c>
      <c r="BI1158" s="6">
        <v>0.58725761772853191</v>
      </c>
      <c r="BJ1158" s="1">
        <v>175</v>
      </c>
      <c r="BK1158" s="1">
        <v>361</v>
      </c>
      <c r="BL1158" s="6">
        <v>0.48476454293628807</v>
      </c>
    </row>
    <row r="1159" spans="1:64" hidden="1" x14ac:dyDescent="0.2">
      <c r="A1159" s="2" t="s">
        <v>415</v>
      </c>
      <c r="B1159" s="2" t="s">
        <v>416</v>
      </c>
      <c r="C1159" s="2" t="s">
        <v>2941</v>
      </c>
      <c r="D1159" s="2" t="s">
        <v>2942</v>
      </c>
      <c r="E1159" s="2" t="str">
        <f t="shared" si="54"/>
        <v>zzzz</v>
      </c>
      <c r="F1159" s="2">
        <f>IFERROR(VLOOKUP(C1159,'[1]2017'!$C$2:$N$1876,11,FALSE),"")</f>
        <v>119</v>
      </c>
      <c r="G1159" s="2">
        <f>IFERROR(VLOOKUP(C1159,'[1]2017'!$C$2:$N$1876,12,FALSE),"")</f>
        <v>301</v>
      </c>
      <c r="H1159" s="2">
        <f t="shared" si="55"/>
        <v>0.39534883720930231</v>
      </c>
      <c r="J1159" s="12">
        <f t="shared" si="56"/>
        <v>1215</v>
      </c>
      <c r="AL1159" s="1">
        <v>94</v>
      </c>
      <c r="AM1159" s="1">
        <v>145</v>
      </c>
      <c r="AN1159" s="6">
        <v>0.64827586206896548</v>
      </c>
      <c r="AO1159" s="1">
        <v>68</v>
      </c>
      <c r="AP1159" s="1">
        <v>145</v>
      </c>
      <c r="AQ1159" s="6">
        <v>0.4689655172413793</v>
      </c>
      <c r="AR1159" s="1">
        <v>60</v>
      </c>
      <c r="AS1159" s="1">
        <v>145</v>
      </c>
      <c r="AT1159" s="6">
        <v>0.41379310344827586</v>
      </c>
      <c r="AU1159" s="1">
        <v>89</v>
      </c>
      <c r="AV1159" s="1">
        <v>154</v>
      </c>
      <c r="AW1159" s="6">
        <v>0.57792207792207795</v>
      </c>
      <c r="AX1159" s="1">
        <v>70</v>
      </c>
      <c r="AY1159" s="1">
        <v>154</v>
      </c>
      <c r="AZ1159" s="6">
        <v>0.45454545454545453</v>
      </c>
      <c r="BA1159" s="1">
        <v>62</v>
      </c>
      <c r="BB1159" s="1">
        <v>154</v>
      </c>
      <c r="BC1159" s="6">
        <v>0.40259740259740262</v>
      </c>
      <c r="BD1159" s="1">
        <v>183</v>
      </c>
      <c r="BE1159" s="1">
        <v>299</v>
      </c>
      <c r="BF1159" s="6">
        <v>0.61204013377926425</v>
      </c>
      <c r="BG1159" s="1">
        <v>138</v>
      </c>
      <c r="BH1159" s="1">
        <v>299</v>
      </c>
      <c r="BI1159" s="6">
        <v>0.46153846153846156</v>
      </c>
      <c r="BJ1159" s="1">
        <v>122</v>
      </c>
      <c r="BK1159" s="1">
        <v>299</v>
      </c>
      <c r="BL1159" s="6">
        <v>0.40802675585284282</v>
      </c>
    </row>
    <row r="1160" spans="1:64" hidden="1" x14ac:dyDescent="0.2">
      <c r="A1160" s="2" t="s">
        <v>415</v>
      </c>
      <c r="B1160" s="2" t="s">
        <v>416</v>
      </c>
      <c r="C1160" s="2" t="s">
        <v>2943</v>
      </c>
      <c r="D1160" s="2" t="s">
        <v>2944</v>
      </c>
      <c r="E1160" s="2" t="str">
        <f t="shared" si="54"/>
        <v>zzzz</v>
      </c>
      <c r="F1160" s="2">
        <f>IFERROR(VLOOKUP(C1160,'[1]2017'!$C$2:$N$1876,11,FALSE),"")</f>
        <v>202</v>
      </c>
      <c r="G1160" s="2">
        <f>IFERROR(VLOOKUP(C1160,'[1]2017'!$C$2:$N$1876,12,FALSE),"")</f>
        <v>542</v>
      </c>
      <c r="H1160" s="2">
        <f t="shared" si="55"/>
        <v>0.37269372693726938</v>
      </c>
      <c r="I1160" s="6">
        <v>0.51898734177215189</v>
      </c>
      <c r="J1160" s="12">
        <f t="shared" si="56"/>
        <v>661</v>
      </c>
      <c r="K1160" s="1">
        <v>53</v>
      </c>
      <c r="L1160" s="1">
        <v>72</v>
      </c>
      <c r="M1160" s="6">
        <v>0.73611111111111116</v>
      </c>
      <c r="N1160" s="1">
        <v>48</v>
      </c>
      <c r="O1160" s="1">
        <v>72</v>
      </c>
      <c r="P1160" s="6">
        <v>0.66666666666666663</v>
      </c>
      <c r="Q1160" s="1">
        <v>42</v>
      </c>
      <c r="R1160" s="1">
        <v>72</v>
      </c>
      <c r="S1160" s="6">
        <v>0.58333333333333337</v>
      </c>
      <c r="T1160" s="1">
        <v>52</v>
      </c>
      <c r="U1160" s="1">
        <v>76</v>
      </c>
      <c r="V1160" s="6">
        <v>0.68421052631578949</v>
      </c>
      <c r="W1160" s="1">
        <v>65</v>
      </c>
      <c r="X1160" s="1">
        <v>76</v>
      </c>
      <c r="Y1160" s="6">
        <v>0.85526315789473684</v>
      </c>
      <c r="Z1160" s="1">
        <v>49</v>
      </c>
      <c r="AA1160" s="1">
        <v>76</v>
      </c>
      <c r="AB1160" s="6">
        <v>0.64473684210526316</v>
      </c>
      <c r="AC1160" s="1">
        <v>69</v>
      </c>
      <c r="AD1160" s="1">
        <v>89</v>
      </c>
      <c r="AE1160" s="6">
        <v>0.7752808988764045</v>
      </c>
      <c r="AF1160" s="1">
        <v>57</v>
      </c>
      <c r="AG1160" s="1">
        <v>89</v>
      </c>
      <c r="AH1160" s="6">
        <v>0.6404494382022472</v>
      </c>
      <c r="AI1160" s="1">
        <v>51</v>
      </c>
      <c r="AJ1160" s="1">
        <v>89</v>
      </c>
      <c r="AK1160" s="6">
        <v>0.5730337078651685</v>
      </c>
      <c r="BD1160" s="1">
        <v>226</v>
      </c>
      <c r="BE1160" s="1">
        <v>316</v>
      </c>
      <c r="BF1160" s="6">
        <v>0.71518987341772156</v>
      </c>
      <c r="BG1160" s="1">
        <v>219</v>
      </c>
      <c r="BH1160" s="1">
        <v>316</v>
      </c>
      <c r="BI1160" s="6">
        <v>0.69303797468354433</v>
      </c>
      <c r="BJ1160" s="1">
        <v>183</v>
      </c>
      <c r="BK1160" s="1">
        <v>316</v>
      </c>
      <c r="BL1160" s="6">
        <v>0.57911392405063289</v>
      </c>
    </row>
    <row r="1161" spans="1:64" x14ac:dyDescent="0.2">
      <c r="A1161" s="2" t="s">
        <v>415</v>
      </c>
      <c r="B1161" s="2" t="s">
        <v>416</v>
      </c>
      <c r="C1161" s="2" t="s">
        <v>2945</v>
      </c>
      <c r="D1161" s="2" t="s">
        <v>2946</v>
      </c>
      <c r="E1161" s="2" t="str">
        <f t="shared" si="54"/>
        <v>Walkerton Elementary School</v>
      </c>
      <c r="F1161" s="2">
        <f>IFERROR(VLOOKUP(C1161,'[1]2017'!$C$2:$N$1876,11,FALSE),"")</f>
        <v>235</v>
      </c>
      <c r="G1161" s="2">
        <f>IFERROR(VLOOKUP(C1161,'[1]2017'!$C$2:$N$1876,12,FALSE),"")</f>
        <v>521</v>
      </c>
      <c r="H1161" s="2">
        <f t="shared" si="55"/>
        <v>0.45105566218809978</v>
      </c>
      <c r="I1161" s="6">
        <v>0.54838709677419351</v>
      </c>
      <c r="J1161" s="12">
        <f t="shared" si="56"/>
        <v>596</v>
      </c>
      <c r="K1161" s="1">
        <v>55</v>
      </c>
      <c r="L1161" s="1">
        <v>71</v>
      </c>
      <c r="M1161" s="6">
        <v>0.77464788732394363</v>
      </c>
      <c r="N1161" s="1">
        <v>41</v>
      </c>
      <c r="O1161" s="1">
        <v>72</v>
      </c>
      <c r="P1161" s="6">
        <v>0.56944444444444442</v>
      </c>
      <c r="Q1161" s="1">
        <v>39</v>
      </c>
      <c r="R1161" s="1">
        <v>71</v>
      </c>
      <c r="S1161" s="6">
        <v>0.54929577464788737</v>
      </c>
      <c r="T1161" s="1">
        <v>40</v>
      </c>
      <c r="U1161" s="1">
        <v>64</v>
      </c>
      <c r="V1161" s="6">
        <v>0.625</v>
      </c>
      <c r="W1161" s="1">
        <v>49</v>
      </c>
      <c r="X1161" s="1">
        <v>64</v>
      </c>
      <c r="Y1161" s="6">
        <v>0.765625</v>
      </c>
      <c r="Z1161" s="1">
        <v>38</v>
      </c>
      <c r="AA1161" s="1">
        <v>64</v>
      </c>
      <c r="AB1161" s="6">
        <v>0.59375</v>
      </c>
      <c r="AC1161" s="1">
        <v>52</v>
      </c>
      <c r="AD1161" s="1">
        <v>82</v>
      </c>
      <c r="AE1161" s="6">
        <v>0.63414634146341464</v>
      </c>
      <c r="AF1161" s="1">
        <v>52</v>
      </c>
      <c r="AG1161" s="1">
        <v>82</v>
      </c>
      <c r="AH1161" s="6">
        <v>0.63414634146341464</v>
      </c>
      <c r="AI1161" s="1">
        <v>45</v>
      </c>
      <c r="AJ1161" s="1">
        <v>82</v>
      </c>
      <c r="AK1161" s="6">
        <v>0.54878048780487809</v>
      </c>
      <c r="BD1161" s="1">
        <v>195</v>
      </c>
      <c r="BE1161" s="1">
        <v>281</v>
      </c>
      <c r="BF1161" s="6">
        <v>0.69395017793594305</v>
      </c>
      <c r="BG1161" s="1">
        <v>180</v>
      </c>
      <c r="BH1161" s="1">
        <v>282</v>
      </c>
      <c r="BI1161" s="6">
        <v>0.63829787234042556</v>
      </c>
      <c r="BJ1161" s="1">
        <v>156</v>
      </c>
      <c r="BK1161" s="1">
        <v>279</v>
      </c>
      <c r="BL1161" s="6">
        <v>0.55913978494623651</v>
      </c>
    </row>
    <row r="1162" spans="1:64" x14ac:dyDescent="0.2">
      <c r="A1162" s="2" t="s">
        <v>417</v>
      </c>
      <c r="B1162" s="2" t="s">
        <v>645</v>
      </c>
      <c r="C1162" s="2" t="s">
        <v>2947</v>
      </c>
      <c r="D1162" s="2" t="s">
        <v>2948</v>
      </c>
      <c r="E1162" s="2" t="str">
        <f t="shared" si="54"/>
        <v>Walt Disney Elementary School</v>
      </c>
      <c r="F1162" s="2">
        <f>IFERROR(VLOOKUP(C1162,'[1]2017'!$C$2:$N$1876,11,FALSE),"")</f>
        <v>273</v>
      </c>
      <c r="G1162" s="2">
        <f>IFERROR(VLOOKUP(C1162,'[1]2017'!$C$2:$N$1876,12,FALSE),"")</f>
        <v>494</v>
      </c>
      <c r="H1162" s="2">
        <f t="shared" si="55"/>
        <v>0.55263157894736847</v>
      </c>
      <c r="I1162" s="6">
        <v>0.48051948051948051</v>
      </c>
      <c r="J1162" s="12">
        <f t="shared" si="56"/>
        <v>748</v>
      </c>
      <c r="K1162" s="1">
        <v>69</v>
      </c>
      <c r="L1162" s="1">
        <v>87</v>
      </c>
      <c r="M1162" s="6">
        <v>0.7931034482758621</v>
      </c>
      <c r="N1162" s="1">
        <v>61</v>
      </c>
      <c r="O1162" s="1">
        <v>88</v>
      </c>
      <c r="P1162" s="6">
        <v>0.69318181818181823</v>
      </c>
      <c r="Q1162" s="1">
        <v>55</v>
      </c>
      <c r="R1162" s="1">
        <v>87</v>
      </c>
      <c r="S1162" s="6">
        <v>0.63218390804597702</v>
      </c>
      <c r="T1162" s="1">
        <v>57</v>
      </c>
      <c r="U1162" s="1">
        <v>76</v>
      </c>
      <c r="V1162" s="6">
        <v>0.75</v>
      </c>
      <c r="W1162" s="1">
        <v>53</v>
      </c>
      <c r="X1162" s="1">
        <v>79</v>
      </c>
      <c r="Y1162" s="6">
        <v>0.67088607594936711</v>
      </c>
      <c r="Z1162" s="1">
        <v>47</v>
      </c>
      <c r="AA1162" s="1">
        <v>76</v>
      </c>
      <c r="AB1162" s="6">
        <v>0.61842105263157898</v>
      </c>
      <c r="BD1162" s="1">
        <v>181</v>
      </c>
      <c r="BE1162" s="1">
        <v>241</v>
      </c>
      <c r="BF1162" s="6">
        <v>0.75103734439834025</v>
      </c>
      <c r="BG1162" s="1">
        <v>157</v>
      </c>
      <c r="BH1162" s="1">
        <v>245</v>
      </c>
      <c r="BI1162" s="6">
        <v>0.64081632653061227</v>
      </c>
      <c r="BJ1162" s="1">
        <v>139</v>
      </c>
      <c r="BK1162" s="1">
        <v>240</v>
      </c>
      <c r="BL1162" s="6">
        <v>0.57916666666666672</v>
      </c>
    </row>
    <row r="1163" spans="1:64" x14ac:dyDescent="0.2">
      <c r="A1163" s="2" t="s">
        <v>417</v>
      </c>
      <c r="B1163" s="2" t="s">
        <v>645</v>
      </c>
      <c r="C1163" s="2" t="s">
        <v>2949</v>
      </c>
      <c r="D1163" s="2" t="s">
        <v>2950</v>
      </c>
      <c r="E1163" s="2" t="str">
        <f t="shared" si="54"/>
        <v>Prairie Vista Elementary School</v>
      </c>
      <c r="F1163" s="2">
        <f>IFERROR(VLOOKUP(C1163,'[1]2017'!$C$2:$N$1876,11,FALSE),"")</f>
        <v>48</v>
      </c>
      <c r="G1163" s="2">
        <f>IFERROR(VLOOKUP(C1163,'[1]2017'!$C$2:$N$1876,12,FALSE),"")</f>
        <v>500</v>
      </c>
      <c r="H1163" s="2">
        <f t="shared" si="55"/>
        <v>9.6000000000000002E-2</v>
      </c>
      <c r="I1163" s="6">
        <v>0.85</v>
      </c>
      <c r="J1163" s="12">
        <f t="shared" si="56"/>
        <v>63</v>
      </c>
      <c r="K1163" s="1">
        <v>73</v>
      </c>
      <c r="L1163" s="1">
        <v>81</v>
      </c>
      <c r="M1163" s="6">
        <v>0.90123456790123457</v>
      </c>
      <c r="N1163" s="1">
        <v>74</v>
      </c>
      <c r="O1163" s="1">
        <v>81</v>
      </c>
      <c r="P1163" s="6">
        <v>0.9135802469135802</v>
      </c>
      <c r="Q1163" s="1">
        <v>72</v>
      </c>
      <c r="R1163" s="1">
        <v>81</v>
      </c>
      <c r="S1163" s="6">
        <v>0.88888888888888884</v>
      </c>
      <c r="T1163" s="1">
        <v>83</v>
      </c>
      <c r="U1163" s="1">
        <v>88</v>
      </c>
      <c r="V1163" s="6">
        <v>0.94318181818181823</v>
      </c>
      <c r="W1163" s="1">
        <v>78</v>
      </c>
      <c r="X1163" s="1">
        <v>88</v>
      </c>
      <c r="Y1163" s="6">
        <v>0.88636363636363635</v>
      </c>
      <c r="Z1163" s="1">
        <v>78</v>
      </c>
      <c r="AA1163" s="1">
        <v>88</v>
      </c>
      <c r="AB1163" s="6">
        <v>0.88636363636363635</v>
      </c>
      <c r="BD1163" s="1">
        <v>235</v>
      </c>
      <c r="BE1163" s="1">
        <v>249</v>
      </c>
      <c r="BF1163" s="6">
        <v>0.94377510040160639</v>
      </c>
      <c r="BG1163" s="1">
        <v>221</v>
      </c>
      <c r="BH1163" s="1">
        <v>250</v>
      </c>
      <c r="BI1163" s="6">
        <v>0.88400000000000001</v>
      </c>
      <c r="BJ1163" s="1">
        <v>218</v>
      </c>
      <c r="BK1163" s="1">
        <v>249</v>
      </c>
      <c r="BL1163" s="6">
        <v>0.87550200803212852</v>
      </c>
    </row>
    <row r="1164" spans="1:64" x14ac:dyDescent="0.2">
      <c r="A1164" s="2" t="s">
        <v>417</v>
      </c>
      <c r="B1164" s="2" t="s">
        <v>645</v>
      </c>
      <c r="C1164" s="2" t="s">
        <v>2951</v>
      </c>
      <c r="D1164" s="2" t="s">
        <v>2952</v>
      </c>
      <c r="E1164" s="2" t="str">
        <f t="shared" si="54"/>
        <v>Mary Frank Harris Elementary Sch</v>
      </c>
      <c r="F1164" s="2">
        <f>IFERROR(VLOOKUP(C1164,'[1]2017'!$C$2:$N$1876,11,FALSE),"")</f>
        <v>74</v>
      </c>
      <c r="G1164" s="2">
        <f>IFERROR(VLOOKUP(C1164,'[1]2017'!$C$2:$N$1876,12,FALSE),"")</f>
        <v>416</v>
      </c>
      <c r="H1164" s="2">
        <f t="shared" si="55"/>
        <v>0.17788461538461539</v>
      </c>
      <c r="I1164" s="6">
        <v>0.80701754385964908</v>
      </c>
      <c r="J1164" s="12">
        <f t="shared" si="56"/>
        <v>106</v>
      </c>
      <c r="K1164" s="1">
        <v>58</v>
      </c>
      <c r="L1164" s="1">
        <v>65</v>
      </c>
      <c r="M1164" s="6">
        <v>0.89230769230769236</v>
      </c>
      <c r="N1164" s="1">
        <v>59</v>
      </c>
      <c r="O1164" s="1">
        <v>65</v>
      </c>
      <c r="P1164" s="6">
        <v>0.90769230769230769</v>
      </c>
      <c r="Q1164" s="1">
        <v>55</v>
      </c>
      <c r="R1164" s="1">
        <v>65</v>
      </c>
      <c r="S1164" s="6">
        <v>0.84615384615384615</v>
      </c>
      <c r="T1164" s="1">
        <v>46</v>
      </c>
      <c r="U1164" s="1">
        <v>58</v>
      </c>
      <c r="V1164" s="6">
        <v>0.7931034482758621</v>
      </c>
      <c r="W1164" s="1">
        <v>44</v>
      </c>
      <c r="X1164" s="1">
        <v>58</v>
      </c>
      <c r="Y1164" s="6">
        <v>0.75862068965517238</v>
      </c>
      <c r="Z1164" s="1">
        <v>40</v>
      </c>
      <c r="AA1164" s="1">
        <v>58</v>
      </c>
      <c r="AB1164" s="6">
        <v>0.68965517241379315</v>
      </c>
      <c r="BD1164" s="1">
        <v>154</v>
      </c>
      <c r="BE1164" s="1">
        <v>180</v>
      </c>
      <c r="BF1164" s="6">
        <v>0.85555555555555551</v>
      </c>
      <c r="BG1164" s="1">
        <v>151</v>
      </c>
      <c r="BH1164" s="1">
        <v>180</v>
      </c>
      <c r="BI1164" s="6">
        <v>0.83888888888888891</v>
      </c>
      <c r="BJ1164" s="1">
        <v>141</v>
      </c>
      <c r="BK1164" s="1">
        <v>180</v>
      </c>
      <c r="BL1164" s="6">
        <v>0.78333333333333333</v>
      </c>
    </row>
    <row r="1165" spans="1:64" hidden="1" x14ac:dyDescent="0.2">
      <c r="A1165" s="2" t="s">
        <v>417</v>
      </c>
      <c r="B1165" s="2" t="s">
        <v>645</v>
      </c>
      <c r="C1165" s="2" t="s">
        <v>2953</v>
      </c>
      <c r="D1165" s="2" t="s">
        <v>2954</v>
      </c>
      <c r="E1165" s="2" t="str">
        <f t="shared" si="54"/>
        <v>zzzz</v>
      </c>
      <c r="F1165" s="2">
        <f>IFERROR(VLOOKUP(C1165,'[1]2017'!$C$2:$N$1876,11,FALSE),"")</f>
        <v>265</v>
      </c>
      <c r="G1165" s="2">
        <f>IFERROR(VLOOKUP(C1165,'[1]2017'!$C$2:$N$1876,12,FALSE),"")</f>
        <v>942</v>
      </c>
      <c r="H1165" s="2">
        <f t="shared" si="55"/>
        <v>0.28131634819532908</v>
      </c>
      <c r="J1165" s="12">
        <f t="shared" si="56"/>
        <v>1215</v>
      </c>
      <c r="AC1165" s="1">
        <v>198</v>
      </c>
      <c r="AD1165" s="1">
        <v>286</v>
      </c>
      <c r="AE1165" s="6">
        <v>0.69230769230769229</v>
      </c>
      <c r="AF1165" s="1">
        <v>189</v>
      </c>
      <c r="AG1165" s="1">
        <v>288</v>
      </c>
      <c r="AH1165" s="6">
        <v>0.65625</v>
      </c>
      <c r="AI1165" s="1">
        <v>168</v>
      </c>
      <c r="AJ1165" s="1">
        <v>284</v>
      </c>
      <c r="AK1165" s="6">
        <v>0.59154929577464788</v>
      </c>
      <c r="AL1165" s="1">
        <v>247</v>
      </c>
      <c r="AM1165" s="1">
        <v>332</v>
      </c>
      <c r="AN1165" s="6">
        <v>0.74397590361445787</v>
      </c>
      <c r="AO1165" s="1">
        <v>195</v>
      </c>
      <c r="AP1165" s="1">
        <v>334</v>
      </c>
      <c r="AQ1165" s="6">
        <v>0.58383233532934131</v>
      </c>
      <c r="AR1165" s="1">
        <v>183</v>
      </c>
      <c r="AS1165" s="1">
        <v>332</v>
      </c>
      <c r="AT1165" s="6">
        <v>0.5512048192771084</v>
      </c>
      <c r="AU1165" s="1">
        <v>215</v>
      </c>
      <c r="AV1165" s="1">
        <v>307</v>
      </c>
      <c r="AW1165" s="6">
        <v>0.70032573289902278</v>
      </c>
      <c r="AX1165" s="1">
        <v>222</v>
      </c>
      <c r="AY1165" s="1">
        <v>308</v>
      </c>
      <c r="AZ1165" s="6">
        <v>0.72077922077922074</v>
      </c>
      <c r="BA1165" s="1">
        <v>194</v>
      </c>
      <c r="BB1165" s="1">
        <v>306</v>
      </c>
      <c r="BC1165" s="6">
        <v>0.63398692810457513</v>
      </c>
      <c r="BD1165" s="1">
        <v>660</v>
      </c>
      <c r="BE1165" s="1">
        <v>925</v>
      </c>
      <c r="BF1165" s="6">
        <v>0.71351351351351355</v>
      </c>
      <c r="BG1165" s="1">
        <v>606</v>
      </c>
      <c r="BH1165" s="1">
        <v>930</v>
      </c>
      <c r="BI1165" s="6">
        <v>0.65161290322580645</v>
      </c>
      <c r="BJ1165" s="1">
        <v>545</v>
      </c>
      <c r="BK1165" s="1">
        <v>922</v>
      </c>
      <c r="BL1165" s="6">
        <v>0.59110629067245124</v>
      </c>
    </row>
    <row r="1166" spans="1:64" hidden="1" x14ac:dyDescent="0.2">
      <c r="A1166" s="2" t="s">
        <v>417</v>
      </c>
      <c r="B1166" s="2" t="s">
        <v>645</v>
      </c>
      <c r="C1166" s="2" t="s">
        <v>2955</v>
      </c>
      <c r="D1166" s="2" t="s">
        <v>2956</v>
      </c>
      <c r="E1166" s="2" t="str">
        <f t="shared" si="54"/>
        <v>zzzz</v>
      </c>
      <c r="F1166" s="2">
        <f>IFERROR(VLOOKUP(C1166,'[1]2017'!$C$2:$N$1876,11,FALSE),"")</f>
        <v>257</v>
      </c>
      <c r="G1166" s="2">
        <f>IFERROR(VLOOKUP(C1166,'[1]2017'!$C$2:$N$1876,12,FALSE),"")</f>
        <v>608</v>
      </c>
      <c r="H1166" s="2">
        <f t="shared" si="55"/>
        <v>0.42269736842105265</v>
      </c>
      <c r="J1166" s="12">
        <f t="shared" si="56"/>
        <v>1215</v>
      </c>
      <c r="AC1166" s="1">
        <v>134</v>
      </c>
      <c r="AD1166" s="1">
        <v>198</v>
      </c>
      <c r="AE1166" s="6">
        <v>0.6767676767676768</v>
      </c>
      <c r="AF1166" s="1">
        <v>125</v>
      </c>
      <c r="AG1166" s="1">
        <v>199</v>
      </c>
      <c r="AH1166" s="6">
        <v>0.62814070351758799</v>
      </c>
      <c r="AI1166" s="1">
        <v>108</v>
      </c>
      <c r="AJ1166" s="1">
        <v>197</v>
      </c>
      <c r="AK1166" s="6">
        <v>0.54822335025380708</v>
      </c>
      <c r="AL1166" s="1">
        <v>140</v>
      </c>
      <c r="AM1166" s="1">
        <v>198</v>
      </c>
      <c r="AN1166" s="6">
        <v>0.70707070707070707</v>
      </c>
      <c r="AO1166" s="1">
        <v>111</v>
      </c>
      <c r="AP1166" s="1">
        <v>198</v>
      </c>
      <c r="AQ1166" s="6">
        <v>0.56060606060606055</v>
      </c>
      <c r="AR1166" s="1">
        <v>107</v>
      </c>
      <c r="AS1166" s="1">
        <v>198</v>
      </c>
      <c r="AT1166" s="6">
        <v>0.54040404040404044</v>
      </c>
      <c r="AU1166" s="1">
        <v>137</v>
      </c>
      <c r="AV1166" s="1">
        <v>190</v>
      </c>
      <c r="AW1166" s="6">
        <v>0.72105263157894739</v>
      </c>
      <c r="AX1166" s="1">
        <v>135</v>
      </c>
      <c r="AY1166" s="1">
        <v>190</v>
      </c>
      <c r="AZ1166" s="6">
        <v>0.71052631578947367</v>
      </c>
      <c r="BA1166" s="1">
        <v>118</v>
      </c>
      <c r="BB1166" s="1">
        <v>189</v>
      </c>
      <c r="BC1166" s="6">
        <v>0.6243386243386243</v>
      </c>
      <c r="BD1166" s="1">
        <v>411</v>
      </c>
      <c r="BE1166" s="1">
        <v>586</v>
      </c>
      <c r="BF1166" s="6">
        <v>0.70136518771331058</v>
      </c>
      <c r="BG1166" s="1">
        <v>371</v>
      </c>
      <c r="BH1166" s="1">
        <v>587</v>
      </c>
      <c r="BI1166" s="6">
        <v>0.63202725724020448</v>
      </c>
      <c r="BJ1166" s="1">
        <v>333</v>
      </c>
      <c r="BK1166" s="1">
        <v>584</v>
      </c>
      <c r="BL1166" s="6">
        <v>0.5702054794520548</v>
      </c>
    </row>
    <row r="1167" spans="1:64" x14ac:dyDescent="0.2">
      <c r="A1167" s="2" t="s">
        <v>417</v>
      </c>
      <c r="B1167" s="2" t="s">
        <v>645</v>
      </c>
      <c r="C1167" s="2" t="s">
        <v>2957</v>
      </c>
      <c r="D1167" s="2" t="s">
        <v>1925</v>
      </c>
      <c r="E1167" s="2" t="str">
        <f t="shared" si="54"/>
        <v>Madison Elementary School</v>
      </c>
      <c r="F1167" s="2">
        <f>IFERROR(VLOOKUP(C1167,'[1]2017'!$C$2:$N$1876,11,FALSE),"")</f>
        <v>30</v>
      </c>
      <c r="G1167" s="2">
        <f>IFERROR(VLOOKUP(C1167,'[1]2017'!$C$2:$N$1876,12,FALSE),"")</f>
        <v>124</v>
      </c>
      <c r="H1167" s="2">
        <f t="shared" si="55"/>
        <v>0.24193548387096775</v>
      </c>
      <c r="I1167" s="6">
        <v>0.78947368421052633</v>
      </c>
      <c r="J1167" s="12">
        <f t="shared" si="56"/>
        <v>125</v>
      </c>
      <c r="K1167" s="1">
        <v>21</v>
      </c>
      <c r="L1167" s="1">
        <v>26</v>
      </c>
      <c r="M1167" s="6">
        <v>0.80769230769230771</v>
      </c>
      <c r="N1167" s="1">
        <v>20</v>
      </c>
      <c r="O1167" s="1">
        <v>26</v>
      </c>
      <c r="P1167" s="6">
        <v>0.76923076923076927</v>
      </c>
      <c r="Q1167" s="1">
        <v>19</v>
      </c>
      <c r="R1167" s="1">
        <v>26</v>
      </c>
      <c r="S1167" s="6">
        <v>0.73076923076923073</v>
      </c>
      <c r="T1167" s="1">
        <v>14</v>
      </c>
      <c r="U1167" s="1">
        <v>17</v>
      </c>
      <c r="V1167" s="6">
        <v>0.82352941176470584</v>
      </c>
      <c r="W1167" s="1">
        <v>15</v>
      </c>
      <c r="X1167" s="1">
        <v>17</v>
      </c>
      <c r="Y1167" s="6">
        <v>0.88235294117647056</v>
      </c>
      <c r="Z1167" s="1">
        <v>14</v>
      </c>
      <c r="AA1167" s="1">
        <v>17</v>
      </c>
      <c r="AB1167" s="6">
        <v>0.82352941176470584</v>
      </c>
      <c r="BD1167" s="1">
        <v>51</v>
      </c>
      <c r="BE1167" s="1">
        <v>62</v>
      </c>
      <c r="BF1167" s="6">
        <v>0.82258064516129037</v>
      </c>
      <c r="BG1167" s="1">
        <v>51</v>
      </c>
      <c r="BH1167" s="1">
        <v>62</v>
      </c>
      <c r="BI1167" s="6">
        <v>0.82258064516129037</v>
      </c>
      <c r="BJ1167" s="1">
        <v>48</v>
      </c>
      <c r="BK1167" s="1">
        <v>62</v>
      </c>
      <c r="BL1167" s="6">
        <v>0.77419354838709675</v>
      </c>
    </row>
    <row r="1168" spans="1:64" x14ac:dyDescent="0.2">
      <c r="A1168" s="2" t="s">
        <v>417</v>
      </c>
      <c r="B1168" s="2" t="s">
        <v>645</v>
      </c>
      <c r="C1168" s="2" t="s">
        <v>2958</v>
      </c>
      <c r="D1168" s="2" t="s">
        <v>2959</v>
      </c>
      <c r="E1168" s="2" t="str">
        <f t="shared" si="54"/>
        <v>Elm Road Elementary School</v>
      </c>
      <c r="F1168" s="2">
        <f>IFERROR(VLOOKUP(C1168,'[1]2017'!$C$2:$N$1876,11,FALSE),"")</f>
        <v>197</v>
      </c>
      <c r="G1168" s="2">
        <f>IFERROR(VLOOKUP(C1168,'[1]2017'!$C$2:$N$1876,12,FALSE),"")</f>
        <v>545</v>
      </c>
      <c r="H1168" s="2">
        <f t="shared" si="55"/>
        <v>0.3614678899082569</v>
      </c>
      <c r="I1168" s="6">
        <v>0.65306122448979587</v>
      </c>
      <c r="J1168" s="12">
        <f t="shared" si="56"/>
        <v>354</v>
      </c>
      <c r="K1168" s="1">
        <v>66</v>
      </c>
      <c r="L1168" s="1">
        <v>88</v>
      </c>
      <c r="M1168" s="6">
        <v>0.75</v>
      </c>
      <c r="N1168" s="1">
        <v>58</v>
      </c>
      <c r="O1168" s="1">
        <v>88</v>
      </c>
      <c r="P1168" s="6">
        <v>0.65909090909090906</v>
      </c>
      <c r="Q1168" s="1">
        <v>55</v>
      </c>
      <c r="R1168" s="1">
        <v>87</v>
      </c>
      <c r="S1168" s="6">
        <v>0.63218390804597702</v>
      </c>
      <c r="T1168" s="1">
        <v>63</v>
      </c>
      <c r="U1168" s="1">
        <v>88</v>
      </c>
      <c r="V1168" s="6">
        <v>0.71590909090909094</v>
      </c>
      <c r="W1168" s="1">
        <v>67</v>
      </c>
      <c r="X1168" s="1">
        <v>88</v>
      </c>
      <c r="Y1168" s="6">
        <v>0.76136363636363635</v>
      </c>
      <c r="Z1168" s="1">
        <v>59</v>
      </c>
      <c r="AA1168" s="1">
        <v>88</v>
      </c>
      <c r="AB1168" s="6">
        <v>0.67045454545454541</v>
      </c>
      <c r="BD1168" s="1">
        <v>205</v>
      </c>
      <c r="BE1168" s="1">
        <v>274</v>
      </c>
      <c r="BF1168" s="6">
        <v>0.74817518248175185</v>
      </c>
      <c r="BG1168" s="1">
        <v>192</v>
      </c>
      <c r="BH1168" s="1">
        <v>274</v>
      </c>
      <c r="BI1168" s="6">
        <v>0.7007299270072993</v>
      </c>
      <c r="BJ1168" s="1">
        <v>178</v>
      </c>
      <c r="BK1168" s="1">
        <v>273</v>
      </c>
      <c r="BL1168" s="6">
        <v>0.65201465201465203</v>
      </c>
    </row>
    <row r="1169" spans="1:64" x14ac:dyDescent="0.2">
      <c r="A1169" s="2" t="s">
        <v>417</v>
      </c>
      <c r="B1169" s="2" t="s">
        <v>645</v>
      </c>
      <c r="C1169" s="2" t="s">
        <v>433</v>
      </c>
      <c r="D1169" s="2" t="s">
        <v>2960</v>
      </c>
      <c r="E1169" s="2" t="str">
        <f t="shared" si="54"/>
        <v>Elsie Rogers Elementary School</v>
      </c>
      <c r="F1169" s="2">
        <f>IFERROR(VLOOKUP(C1169,'[1]2017'!$C$2:$N$1876,11,FALSE),"")</f>
        <v>145</v>
      </c>
      <c r="G1169" s="2">
        <f>IFERROR(VLOOKUP(C1169,'[1]2017'!$C$2:$N$1876,12,FALSE),"")</f>
        <v>356</v>
      </c>
      <c r="H1169" s="2">
        <f t="shared" si="55"/>
        <v>0.40730337078651685</v>
      </c>
      <c r="I1169" s="6">
        <v>0.40384615384615385</v>
      </c>
      <c r="J1169" s="12">
        <f t="shared" si="56"/>
        <v>897</v>
      </c>
      <c r="K1169" s="1">
        <v>34</v>
      </c>
      <c r="L1169" s="1">
        <v>46</v>
      </c>
      <c r="M1169" s="6">
        <v>0.73913043478260865</v>
      </c>
      <c r="N1169" s="1">
        <v>31</v>
      </c>
      <c r="O1169" s="1">
        <v>46</v>
      </c>
      <c r="P1169" s="6">
        <v>0.67391304347826086</v>
      </c>
      <c r="Q1169" s="1">
        <v>27</v>
      </c>
      <c r="R1169" s="1">
        <v>46</v>
      </c>
      <c r="S1169" s="6">
        <v>0.58695652173913049</v>
      </c>
      <c r="T1169" s="1">
        <v>33</v>
      </c>
      <c r="U1169" s="1">
        <v>46</v>
      </c>
      <c r="V1169" s="6">
        <v>0.71739130434782605</v>
      </c>
      <c r="W1169" s="1">
        <v>30</v>
      </c>
      <c r="X1169" s="1">
        <v>48</v>
      </c>
      <c r="Y1169" s="6">
        <v>0.625</v>
      </c>
      <c r="Z1169" s="1">
        <v>26</v>
      </c>
      <c r="AA1169" s="1">
        <v>45</v>
      </c>
      <c r="AB1169" s="6">
        <v>0.57777777777777772</v>
      </c>
      <c r="BD1169" s="1">
        <v>98</v>
      </c>
      <c r="BE1169" s="1">
        <v>144</v>
      </c>
      <c r="BF1169" s="6">
        <v>0.68055555555555558</v>
      </c>
      <c r="BG1169" s="1">
        <v>84</v>
      </c>
      <c r="BH1169" s="1">
        <v>147</v>
      </c>
      <c r="BI1169" s="6">
        <v>0.5714285714285714</v>
      </c>
      <c r="BJ1169" s="1">
        <v>74</v>
      </c>
      <c r="BK1169" s="1">
        <v>143</v>
      </c>
      <c r="BL1169" s="6">
        <v>0.5174825174825175</v>
      </c>
    </row>
    <row r="1170" spans="1:64" hidden="1" x14ac:dyDescent="0.2">
      <c r="A1170" s="2" t="s">
        <v>417</v>
      </c>
      <c r="B1170" s="2" t="s">
        <v>645</v>
      </c>
      <c r="C1170" s="2" t="s">
        <v>2961</v>
      </c>
      <c r="D1170" s="2" t="s">
        <v>2962</v>
      </c>
      <c r="E1170" s="2" t="str">
        <f t="shared" si="54"/>
        <v>zzzz</v>
      </c>
      <c r="F1170" s="2">
        <f>IFERROR(VLOOKUP(C1170,'[1]2017'!$C$2:$N$1876,11,FALSE),"")</f>
        <v>98</v>
      </c>
      <c r="G1170" s="2">
        <f>IFERROR(VLOOKUP(C1170,'[1]2017'!$C$2:$N$1876,12,FALSE),"")</f>
        <v>880</v>
      </c>
      <c r="H1170" s="2">
        <f t="shared" si="55"/>
        <v>0.11136363636363636</v>
      </c>
      <c r="J1170" s="12">
        <f t="shared" si="56"/>
        <v>1215</v>
      </c>
      <c r="AC1170" s="1">
        <v>268</v>
      </c>
      <c r="AD1170" s="1">
        <v>301</v>
      </c>
      <c r="AE1170" s="6">
        <v>0.89036544850498334</v>
      </c>
      <c r="AF1170" s="1">
        <v>253</v>
      </c>
      <c r="AG1170" s="1">
        <v>300</v>
      </c>
      <c r="AH1170" s="6">
        <v>0.84333333333333338</v>
      </c>
      <c r="AI1170" s="1">
        <v>243</v>
      </c>
      <c r="AJ1170" s="1">
        <v>300</v>
      </c>
      <c r="AK1170" s="6">
        <v>0.81</v>
      </c>
      <c r="AL1170" s="1">
        <v>253</v>
      </c>
      <c r="AM1170" s="1">
        <v>274</v>
      </c>
      <c r="AN1170" s="6">
        <v>0.92335766423357668</v>
      </c>
      <c r="AO1170" s="1">
        <v>227</v>
      </c>
      <c r="AP1170" s="1">
        <v>276</v>
      </c>
      <c r="AQ1170" s="6">
        <v>0.82246376811594202</v>
      </c>
      <c r="AR1170" s="1">
        <v>221</v>
      </c>
      <c r="AS1170" s="1">
        <v>274</v>
      </c>
      <c r="AT1170" s="6">
        <v>0.80656934306569339</v>
      </c>
      <c r="AU1170" s="1">
        <v>267</v>
      </c>
      <c r="AV1170" s="1">
        <v>289</v>
      </c>
      <c r="AW1170" s="6">
        <v>0.92387543252595161</v>
      </c>
      <c r="AX1170" s="1">
        <v>264</v>
      </c>
      <c r="AY1170" s="1">
        <v>296</v>
      </c>
      <c r="AZ1170" s="6">
        <v>0.89189189189189189</v>
      </c>
      <c r="BA1170" s="1">
        <v>252</v>
      </c>
      <c r="BB1170" s="1">
        <v>289</v>
      </c>
      <c r="BC1170" s="6">
        <v>0.87197231833910038</v>
      </c>
      <c r="BD1170" s="1">
        <v>788</v>
      </c>
      <c r="BE1170" s="1">
        <v>864</v>
      </c>
      <c r="BF1170" s="6">
        <v>0.91203703703703709</v>
      </c>
      <c r="BG1170" s="1">
        <v>744</v>
      </c>
      <c r="BH1170" s="1">
        <v>872</v>
      </c>
      <c r="BI1170" s="6">
        <v>0.85321100917431192</v>
      </c>
      <c r="BJ1170" s="1">
        <v>716</v>
      </c>
      <c r="BK1170" s="1">
        <v>863</v>
      </c>
      <c r="BL1170" s="6">
        <v>0.82966396292004641</v>
      </c>
    </row>
    <row r="1171" spans="1:64" x14ac:dyDescent="0.2">
      <c r="A1171" s="2" t="s">
        <v>417</v>
      </c>
      <c r="B1171" s="2" t="s">
        <v>645</v>
      </c>
      <c r="C1171" s="2" t="s">
        <v>2963</v>
      </c>
      <c r="D1171" s="2" t="s">
        <v>2964</v>
      </c>
      <c r="E1171" s="2" t="str">
        <f t="shared" si="54"/>
        <v>Moran Elementary School</v>
      </c>
      <c r="F1171" s="2">
        <f>IFERROR(VLOOKUP(C1171,'[1]2017'!$C$2:$N$1876,11,FALSE),"")</f>
        <v>149</v>
      </c>
      <c r="G1171" s="2">
        <f>IFERROR(VLOOKUP(C1171,'[1]2017'!$C$2:$N$1876,12,FALSE),"")</f>
        <v>433</v>
      </c>
      <c r="H1171" s="2">
        <f t="shared" si="55"/>
        <v>0.34411085450346418</v>
      </c>
      <c r="I1171" s="6">
        <v>0.67123287671232879</v>
      </c>
      <c r="J1171" s="12">
        <f t="shared" si="56"/>
        <v>317</v>
      </c>
      <c r="K1171" s="1">
        <v>40</v>
      </c>
      <c r="L1171" s="1">
        <v>47</v>
      </c>
      <c r="M1171" s="6">
        <v>0.85106382978723405</v>
      </c>
      <c r="N1171" s="1">
        <v>39</v>
      </c>
      <c r="O1171" s="1">
        <v>47</v>
      </c>
      <c r="P1171" s="6">
        <v>0.82978723404255317</v>
      </c>
      <c r="Q1171" s="1">
        <v>36</v>
      </c>
      <c r="R1171" s="1">
        <v>47</v>
      </c>
      <c r="S1171" s="6">
        <v>0.76595744680851063</v>
      </c>
      <c r="T1171" s="1">
        <v>59</v>
      </c>
      <c r="U1171" s="1">
        <v>81</v>
      </c>
      <c r="V1171" s="6">
        <v>0.72839506172839508</v>
      </c>
      <c r="W1171" s="1">
        <v>67</v>
      </c>
      <c r="X1171" s="1">
        <v>82</v>
      </c>
      <c r="Y1171" s="6">
        <v>0.81707317073170727</v>
      </c>
      <c r="Z1171" s="1">
        <v>56</v>
      </c>
      <c r="AA1171" s="1">
        <v>81</v>
      </c>
      <c r="AB1171" s="6">
        <v>0.69135802469135799</v>
      </c>
      <c r="BD1171" s="1">
        <v>159</v>
      </c>
      <c r="BE1171" s="1">
        <v>201</v>
      </c>
      <c r="BF1171" s="6">
        <v>0.79104477611940294</v>
      </c>
      <c r="BG1171" s="1">
        <v>156</v>
      </c>
      <c r="BH1171" s="1">
        <v>203</v>
      </c>
      <c r="BI1171" s="6">
        <v>0.76847290640394084</v>
      </c>
      <c r="BJ1171" s="1">
        <v>141</v>
      </c>
      <c r="BK1171" s="1">
        <v>201</v>
      </c>
      <c r="BL1171" s="6">
        <v>0.70149253731343286</v>
      </c>
    </row>
    <row r="1172" spans="1:64" x14ac:dyDescent="0.2">
      <c r="A1172" s="2" t="s">
        <v>417</v>
      </c>
      <c r="B1172" s="2" t="s">
        <v>645</v>
      </c>
      <c r="C1172" s="2" t="s">
        <v>2965</v>
      </c>
      <c r="D1172" s="2" t="s">
        <v>2966</v>
      </c>
      <c r="E1172" s="2" t="str">
        <f t="shared" si="54"/>
        <v>Bittersweet Elementary School</v>
      </c>
      <c r="F1172" s="2">
        <f>IFERROR(VLOOKUP(C1172,'[1]2017'!$C$2:$N$1876,11,FALSE),"")</f>
        <v>121</v>
      </c>
      <c r="G1172" s="2">
        <f>IFERROR(VLOOKUP(C1172,'[1]2017'!$C$2:$N$1876,12,FALSE),"")</f>
        <v>516</v>
      </c>
      <c r="H1172" s="2">
        <f t="shared" si="55"/>
        <v>0.23449612403100775</v>
      </c>
      <c r="I1172" s="6">
        <v>0.61250000000000004</v>
      </c>
      <c r="J1172" s="12">
        <f t="shared" si="56"/>
        <v>444</v>
      </c>
      <c r="K1172" s="1">
        <v>56</v>
      </c>
      <c r="L1172" s="1">
        <v>74</v>
      </c>
      <c r="M1172" s="6">
        <v>0.7567567567567568</v>
      </c>
      <c r="N1172" s="1">
        <v>58</v>
      </c>
      <c r="O1172" s="1">
        <v>74</v>
      </c>
      <c r="P1172" s="6">
        <v>0.78378378378378377</v>
      </c>
      <c r="Q1172" s="1">
        <v>50</v>
      </c>
      <c r="R1172" s="1">
        <v>74</v>
      </c>
      <c r="S1172" s="6">
        <v>0.67567567567567566</v>
      </c>
      <c r="T1172" s="1">
        <v>59</v>
      </c>
      <c r="U1172" s="1">
        <v>78</v>
      </c>
      <c r="V1172" s="6">
        <v>0.75641025641025639</v>
      </c>
      <c r="W1172" s="1">
        <v>65</v>
      </c>
      <c r="X1172" s="1">
        <v>78</v>
      </c>
      <c r="Y1172" s="6">
        <v>0.83333333333333337</v>
      </c>
      <c r="Z1172" s="1">
        <v>57</v>
      </c>
      <c r="AA1172" s="1">
        <v>78</v>
      </c>
      <c r="AB1172" s="6">
        <v>0.73076923076923073</v>
      </c>
      <c r="BD1172" s="1">
        <v>175</v>
      </c>
      <c r="BE1172" s="1">
        <v>232</v>
      </c>
      <c r="BF1172" s="6">
        <v>0.75431034482758619</v>
      </c>
      <c r="BG1172" s="1">
        <v>175</v>
      </c>
      <c r="BH1172" s="1">
        <v>232</v>
      </c>
      <c r="BI1172" s="6">
        <v>0.75431034482758619</v>
      </c>
      <c r="BJ1172" s="1">
        <v>156</v>
      </c>
      <c r="BK1172" s="1">
        <v>232</v>
      </c>
      <c r="BL1172" s="6">
        <v>0.67241379310344829</v>
      </c>
    </row>
    <row r="1173" spans="1:64" x14ac:dyDescent="0.2">
      <c r="A1173" s="2" t="s">
        <v>417</v>
      </c>
      <c r="B1173" s="2" t="s">
        <v>645</v>
      </c>
      <c r="C1173" s="2" t="s">
        <v>2967</v>
      </c>
      <c r="D1173" s="2" t="s">
        <v>2968</v>
      </c>
      <c r="E1173" s="2" t="str">
        <f t="shared" si="54"/>
        <v>Horizon Elementary School</v>
      </c>
      <c r="F1173" s="2">
        <f>IFERROR(VLOOKUP(C1173,'[1]2017'!$C$2:$N$1876,11,FALSE),"")</f>
        <v>75</v>
      </c>
      <c r="G1173" s="2">
        <f>IFERROR(VLOOKUP(C1173,'[1]2017'!$C$2:$N$1876,12,FALSE),"")</f>
        <v>658</v>
      </c>
      <c r="H1173" s="2">
        <f t="shared" si="55"/>
        <v>0.11398176291793313</v>
      </c>
      <c r="I1173" s="6">
        <v>0.81578947368421051</v>
      </c>
      <c r="J1173" s="12">
        <f t="shared" si="56"/>
        <v>98</v>
      </c>
      <c r="K1173" s="1">
        <v>90</v>
      </c>
      <c r="L1173" s="1">
        <v>106</v>
      </c>
      <c r="M1173" s="6">
        <v>0.84905660377358494</v>
      </c>
      <c r="N1173" s="1">
        <v>84</v>
      </c>
      <c r="O1173" s="1">
        <v>106</v>
      </c>
      <c r="P1173" s="6">
        <v>0.79245283018867929</v>
      </c>
      <c r="Q1173" s="1">
        <v>78</v>
      </c>
      <c r="R1173" s="1">
        <v>106</v>
      </c>
      <c r="S1173" s="6">
        <v>0.73584905660377353</v>
      </c>
      <c r="T1173" s="1">
        <v>93</v>
      </c>
      <c r="U1173" s="1">
        <v>105</v>
      </c>
      <c r="V1173" s="6">
        <v>0.88571428571428568</v>
      </c>
      <c r="W1173" s="1">
        <v>95</v>
      </c>
      <c r="X1173" s="1">
        <v>106</v>
      </c>
      <c r="Y1173" s="6">
        <v>0.89622641509433965</v>
      </c>
      <c r="Z1173" s="1">
        <v>89</v>
      </c>
      <c r="AA1173" s="1">
        <v>105</v>
      </c>
      <c r="AB1173" s="6">
        <v>0.84761904761904761</v>
      </c>
      <c r="BD1173" s="1">
        <v>287</v>
      </c>
      <c r="BE1173" s="1">
        <v>325</v>
      </c>
      <c r="BF1173" s="6">
        <v>0.88307692307692309</v>
      </c>
      <c r="BG1173" s="1">
        <v>276</v>
      </c>
      <c r="BH1173" s="1">
        <v>326</v>
      </c>
      <c r="BI1173" s="6">
        <v>0.84662576687116564</v>
      </c>
      <c r="BJ1173" s="1">
        <v>260</v>
      </c>
      <c r="BK1173" s="1">
        <v>325</v>
      </c>
      <c r="BL1173" s="6">
        <v>0.8</v>
      </c>
    </row>
    <row r="1174" spans="1:64" x14ac:dyDescent="0.2">
      <c r="A1174" s="2" t="s">
        <v>417</v>
      </c>
      <c r="B1174" s="2" t="s">
        <v>645</v>
      </c>
      <c r="C1174" s="2" t="s">
        <v>2969</v>
      </c>
      <c r="D1174" s="2" t="s">
        <v>2970</v>
      </c>
      <c r="E1174" s="2" t="str">
        <f t="shared" si="54"/>
        <v>Meadow's Edge Elementary School</v>
      </c>
      <c r="F1174" s="2">
        <f>IFERROR(VLOOKUP(C1174,'[1]2017'!$C$2:$N$1876,11,FALSE),"")</f>
        <v>183</v>
      </c>
      <c r="G1174" s="2">
        <f>IFERROR(VLOOKUP(C1174,'[1]2017'!$C$2:$N$1876,12,FALSE),"")</f>
        <v>380</v>
      </c>
      <c r="H1174" s="2">
        <f t="shared" si="55"/>
        <v>0.48157894736842105</v>
      </c>
      <c r="I1174" s="6">
        <v>0.7</v>
      </c>
      <c r="J1174" s="12">
        <f t="shared" si="56"/>
        <v>260</v>
      </c>
      <c r="K1174" s="1">
        <v>54</v>
      </c>
      <c r="L1174" s="1">
        <v>67</v>
      </c>
      <c r="M1174" s="6">
        <v>0.80597014925373134</v>
      </c>
      <c r="N1174" s="1">
        <v>52</v>
      </c>
      <c r="O1174" s="1">
        <v>67</v>
      </c>
      <c r="P1174" s="6">
        <v>0.77611940298507465</v>
      </c>
      <c r="Q1174" s="1">
        <v>49</v>
      </c>
      <c r="R1174" s="1">
        <v>67</v>
      </c>
      <c r="S1174" s="6">
        <v>0.73134328358208955</v>
      </c>
      <c r="T1174" s="1">
        <v>39</v>
      </c>
      <c r="U1174" s="1">
        <v>53</v>
      </c>
      <c r="V1174" s="6">
        <v>0.73584905660377353</v>
      </c>
      <c r="W1174" s="1">
        <v>44</v>
      </c>
      <c r="X1174" s="1">
        <v>53</v>
      </c>
      <c r="Y1174" s="6">
        <v>0.83018867924528306</v>
      </c>
      <c r="Z1174" s="1">
        <v>39</v>
      </c>
      <c r="AA1174" s="1">
        <v>53</v>
      </c>
      <c r="AB1174" s="6">
        <v>0.73584905660377353</v>
      </c>
      <c r="BD1174" s="1">
        <v>141</v>
      </c>
      <c r="BE1174" s="1">
        <v>180</v>
      </c>
      <c r="BF1174" s="6">
        <v>0.78333333333333333</v>
      </c>
      <c r="BG1174" s="1">
        <v>142</v>
      </c>
      <c r="BH1174" s="1">
        <v>181</v>
      </c>
      <c r="BI1174" s="6">
        <v>0.78453038674033149</v>
      </c>
      <c r="BJ1174" s="1">
        <v>130</v>
      </c>
      <c r="BK1174" s="1">
        <v>180</v>
      </c>
      <c r="BL1174" s="6">
        <v>0.72222222222222221</v>
      </c>
    </row>
    <row r="1175" spans="1:64" x14ac:dyDescent="0.2">
      <c r="A1175" s="2" t="s">
        <v>417</v>
      </c>
      <c r="B1175" s="2" t="s">
        <v>645</v>
      </c>
      <c r="C1175" s="2" t="s">
        <v>2971</v>
      </c>
      <c r="D1175" s="2" t="s">
        <v>2972</v>
      </c>
      <c r="E1175" s="2" t="str">
        <f t="shared" si="54"/>
        <v>Northpoint Elementary School</v>
      </c>
      <c r="F1175" s="2">
        <f>IFERROR(VLOOKUP(C1175,'[1]2017'!$C$2:$N$1876,11,FALSE),"")</f>
        <v>33</v>
      </c>
      <c r="G1175" s="2">
        <f>IFERROR(VLOOKUP(C1175,'[1]2017'!$C$2:$N$1876,12,FALSE),"")</f>
        <v>591</v>
      </c>
      <c r="H1175" s="2">
        <f t="shared" si="55"/>
        <v>5.5837563451776651E-2</v>
      </c>
      <c r="I1175" s="6">
        <v>0.96907216494845361</v>
      </c>
      <c r="J1175" s="12">
        <f t="shared" si="56"/>
        <v>6</v>
      </c>
      <c r="K1175" s="1">
        <v>99</v>
      </c>
      <c r="L1175" s="1">
        <v>104</v>
      </c>
      <c r="M1175" s="6">
        <v>0.95192307692307687</v>
      </c>
      <c r="N1175" s="1">
        <v>98</v>
      </c>
      <c r="O1175" s="1">
        <v>104</v>
      </c>
      <c r="P1175" s="6">
        <v>0.94230769230769229</v>
      </c>
      <c r="Q1175" s="1">
        <v>95</v>
      </c>
      <c r="R1175" s="1">
        <v>104</v>
      </c>
      <c r="S1175" s="6">
        <v>0.91346153846153844</v>
      </c>
      <c r="T1175" s="1">
        <v>104</v>
      </c>
      <c r="U1175" s="1">
        <v>107</v>
      </c>
      <c r="V1175" s="6">
        <v>0.9719626168224299</v>
      </c>
      <c r="W1175" s="1">
        <v>105</v>
      </c>
      <c r="X1175" s="1">
        <v>107</v>
      </c>
      <c r="Y1175" s="6">
        <v>0.98130841121495327</v>
      </c>
      <c r="Z1175" s="1">
        <v>103</v>
      </c>
      <c r="AA1175" s="1">
        <v>107</v>
      </c>
      <c r="AB1175" s="6">
        <v>0.96261682242990654</v>
      </c>
      <c r="BD1175" s="1">
        <v>299</v>
      </c>
      <c r="BE1175" s="1">
        <v>308</v>
      </c>
      <c r="BF1175" s="6">
        <v>0.97077922077922074</v>
      </c>
      <c r="BG1175" s="1">
        <v>300</v>
      </c>
      <c r="BH1175" s="1">
        <v>310</v>
      </c>
      <c r="BI1175" s="6">
        <v>0.967741935483871</v>
      </c>
      <c r="BJ1175" s="1">
        <v>292</v>
      </c>
      <c r="BK1175" s="1">
        <v>308</v>
      </c>
      <c r="BL1175" s="6">
        <v>0.94805194805194803</v>
      </c>
    </row>
    <row r="1176" spans="1:64" x14ac:dyDescent="0.2">
      <c r="A1176" s="2" t="s">
        <v>418</v>
      </c>
      <c r="B1176" s="2" t="s">
        <v>419</v>
      </c>
      <c r="C1176" s="2" t="s">
        <v>2973</v>
      </c>
      <c r="D1176" s="2" t="s">
        <v>2974</v>
      </c>
      <c r="E1176" s="2" t="str">
        <f t="shared" si="54"/>
        <v>Fred J Hums Elementary School</v>
      </c>
      <c r="F1176" s="2">
        <f>IFERROR(VLOOKUP(C1176,'[1]2017'!$C$2:$N$1876,11,FALSE),"")</f>
        <v>171</v>
      </c>
      <c r="G1176" s="2">
        <f>IFERROR(VLOOKUP(C1176,'[1]2017'!$C$2:$N$1876,12,FALSE),"")</f>
        <v>362</v>
      </c>
      <c r="H1176" s="2">
        <f t="shared" si="55"/>
        <v>0.47237569060773482</v>
      </c>
      <c r="I1176" s="6">
        <v>0.38775510204081631</v>
      </c>
      <c r="J1176" s="12">
        <f t="shared" si="56"/>
        <v>922</v>
      </c>
      <c r="K1176" s="1">
        <v>31</v>
      </c>
      <c r="L1176" s="1">
        <v>48</v>
      </c>
      <c r="M1176" s="6">
        <v>0.64583333333333337</v>
      </c>
      <c r="N1176" s="1">
        <v>32</v>
      </c>
      <c r="O1176" s="1">
        <v>48</v>
      </c>
      <c r="P1176" s="6">
        <v>0.66666666666666663</v>
      </c>
      <c r="Q1176" s="1">
        <v>25</v>
      </c>
      <c r="R1176" s="1">
        <v>48</v>
      </c>
      <c r="S1176" s="6">
        <v>0.52083333333333337</v>
      </c>
      <c r="T1176" s="1">
        <v>22</v>
      </c>
      <c r="U1176" s="1">
        <v>48</v>
      </c>
      <c r="V1176" s="6">
        <v>0.45833333333333331</v>
      </c>
      <c r="W1176" s="1">
        <v>33</v>
      </c>
      <c r="X1176" s="1">
        <v>48</v>
      </c>
      <c r="Y1176" s="6">
        <v>0.6875</v>
      </c>
      <c r="Z1176" s="1">
        <v>20</v>
      </c>
      <c r="AA1176" s="1">
        <v>48</v>
      </c>
      <c r="AB1176" s="6">
        <v>0.41666666666666669</v>
      </c>
      <c r="AC1176" s="1">
        <v>38</v>
      </c>
      <c r="AD1176" s="1">
        <v>55</v>
      </c>
      <c r="AE1176" s="6">
        <v>0.69090909090909092</v>
      </c>
      <c r="AF1176" s="1">
        <v>45</v>
      </c>
      <c r="AG1176" s="1">
        <v>55</v>
      </c>
      <c r="AH1176" s="6">
        <v>0.81818181818181823</v>
      </c>
      <c r="AI1176" s="1">
        <v>35</v>
      </c>
      <c r="AJ1176" s="1">
        <v>55</v>
      </c>
      <c r="AK1176" s="6">
        <v>0.63636363636363635</v>
      </c>
      <c r="BD1176" s="1">
        <v>117</v>
      </c>
      <c r="BE1176" s="1">
        <v>201</v>
      </c>
      <c r="BF1176" s="6">
        <v>0.58208955223880599</v>
      </c>
      <c r="BG1176" s="1">
        <v>136</v>
      </c>
      <c r="BH1176" s="1">
        <v>201</v>
      </c>
      <c r="BI1176" s="6">
        <v>0.6766169154228856</v>
      </c>
      <c r="BJ1176" s="1">
        <v>99</v>
      </c>
      <c r="BK1176" s="1">
        <v>200</v>
      </c>
      <c r="BL1176" s="6">
        <v>0.495</v>
      </c>
    </row>
    <row r="1177" spans="1:64" hidden="1" x14ac:dyDescent="0.2">
      <c r="A1177" s="2" t="s">
        <v>418</v>
      </c>
      <c r="B1177" s="2" t="s">
        <v>419</v>
      </c>
      <c r="C1177" s="2" t="s">
        <v>2975</v>
      </c>
      <c r="D1177" s="2" t="s">
        <v>2976</v>
      </c>
      <c r="E1177" s="2" t="str">
        <f t="shared" si="54"/>
        <v>zzzz</v>
      </c>
      <c r="F1177" s="2">
        <f>IFERROR(VLOOKUP(C1177,'[1]2017'!$C$2:$N$1876,11,FALSE),"")</f>
        <v>505</v>
      </c>
      <c r="G1177" s="2">
        <f>IFERROR(VLOOKUP(C1177,'[1]2017'!$C$2:$N$1876,12,FALSE),"")</f>
        <v>763</v>
      </c>
      <c r="H1177" s="2">
        <f t="shared" si="55"/>
        <v>0.66186107470511135</v>
      </c>
      <c r="J1177" s="12">
        <f t="shared" si="56"/>
        <v>1215</v>
      </c>
      <c r="AL1177" s="1">
        <v>209</v>
      </c>
      <c r="AM1177" s="1">
        <v>369</v>
      </c>
      <c r="AN1177" s="6">
        <v>0.56639566395663954</v>
      </c>
      <c r="AO1177" s="1">
        <v>159</v>
      </c>
      <c r="AP1177" s="1">
        <v>370</v>
      </c>
      <c r="AQ1177" s="6">
        <v>0.42972972972972973</v>
      </c>
      <c r="AR1177" s="1">
        <v>132</v>
      </c>
      <c r="AS1177" s="1">
        <v>367</v>
      </c>
      <c r="AT1177" s="6">
        <v>0.35967302452316074</v>
      </c>
      <c r="AU1177" s="1">
        <v>183</v>
      </c>
      <c r="AV1177" s="1">
        <v>346</v>
      </c>
      <c r="AW1177" s="6">
        <v>0.52890173410404628</v>
      </c>
      <c r="AX1177" s="1">
        <v>175</v>
      </c>
      <c r="AY1177" s="1">
        <v>352</v>
      </c>
      <c r="AZ1177" s="6">
        <v>0.49715909090909088</v>
      </c>
      <c r="BA1177" s="1">
        <v>143</v>
      </c>
      <c r="BB1177" s="1">
        <v>346</v>
      </c>
      <c r="BC1177" s="6">
        <v>0.41329479768786126</v>
      </c>
      <c r="BD1177" s="1">
        <v>392</v>
      </c>
      <c r="BE1177" s="1">
        <v>715</v>
      </c>
      <c r="BF1177" s="6">
        <v>0.54825174825174827</v>
      </c>
      <c r="BG1177" s="1">
        <v>334</v>
      </c>
      <c r="BH1177" s="1">
        <v>722</v>
      </c>
      <c r="BI1177" s="6">
        <v>0.46260387811634351</v>
      </c>
      <c r="BJ1177" s="1">
        <v>275</v>
      </c>
      <c r="BK1177" s="1">
        <v>713</v>
      </c>
      <c r="BL1177" s="6">
        <v>0.38569424964936888</v>
      </c>
    </row>
    <row r="1178" spans="1:64" x14ac:dyDescent="0.2">
      <c r="A1178" s="2" t="s">
        <v>418</v>
      </c>
      <c r="B1178" s="2" t="s">
        <v>419</v>
      </c>
      <c r="C1178" s="2" t="s">
        <v>2977</v>
      </c>
      <c r="D1178" s="2" t="s">
        <v>2978</v>
      </c>
      <c r="E1178" s="2" t="str">
        <f t="shared" si="54"/>
        <v>Battell Elementary School</v>
      </c>
      <c r="F1178" s="2">
        <f>IFERROR(VLOOKUP(C1178,'[1]2017'!$C$2:$N$1876,11,FALSE),"")</f>
        <v>212</v>
      </c>
      <c r="G1178" s="2">
        <f>IFERROR(VLOOKUP(C1178,'[1]2017'!$C$2:$N$1876,12,FALSE),"")</f>
        <v>277</v>
      </c>
      <c r="H1178" s="2">
        <f t="shared" si="55"/>
        <v>0.76534296028880866</v>
      </c>
      <c r="I1178" s="6">
        <v>0.5625</v>
      </c>
      <c r="J1178" s="12">
        <f t="shared" si="56"/>
        <v>561</v>
      </c>
      <c r="K1178" s="1">
        <v>9</v>
      </c>
      <c r="L1178" s="1">
        <v>24</v>
      </c>
      <c r="M1178" s="6">
        <v>0.375</v>
      </c>
      <c r="N1178" s="1">
        <v>14</v>
      </c>
      <c r="O1178" s="1">
        <v>24</v>
      </c>
      <c r="P1178" s="6">
        <v>0.58333333333333337</v>
      </c>
      <c r="Q1178" s="1">
        <v>9</v>
      </c>
      <c r="R1178" s="1">
        <v>23</v>
      </c>
      <c r="S1178" s="6">
        <v>0.39130434782608697</v>
      </c>
      <c r="T1178" s="1">
        <v>18</v>
      </c>
      <c r="U1178" s="1">
        <v>46</v>
      </c>
      <c r="V1178" s="6">
        <v>0.39130434782608697</v>
      </c>
      <c r="W1178" s="1">
        <v>23</v>
      </c>
      <c r="X1178" s="1">
        <v>46</v>
      </c>
      <c r="Y1178" s="6">
        <v>0.5</v>
      </c>
      <c r="Z1178" s="1">
        <v>15</v>
      </c>
      <c r="AA1178" s="1">
        <v>46</v>
      </c>
      <c r="AB1178" s="6">
        <v>0.32608695652173914</v>
      </c>
      <c r="AC1178" s="1">
        <v>20</v>
      </c>
      <c r="AD1178" s="1">
        <v>36</v>
      </c>
      <c r="AE1178" s="6">
        <v>0.55555555555555558</v>
      </c>
      <c r="AF1178" s="1">
        <v>11</v>
      </c>
      <c r="AG1178" s="1">
        <v>38</v>
      </c>
      <c r="AH1178" s="6">
        <v>0.28947368421052633</v>
      </c>
      <c r="AI1178" s="1">
        <v>8</v>
      </c>
      <c r="AJ1178" s="1">
        <v>36</v>
      </c>
      <c r="AK1178" s="6">
        <v>0.22222222222222221</v>
      </c>
      <c r="BD1178" s="1">
        <v>79</v>
      </c>
      <c r="BE1178" s="1">
        <v>155</v>
      </c>
      <c r="BF1178" s="6">
        <v>0.50967741935483868</v>
      </c>
      <c r="BG1178" s="1">
        <v>77</v>
      </c>
      <c r="BH1178" s="1">
        <v>157</v>
      </c>
      <c r="BI1178" s="6">
        <v>0.49044585987261147</v>
      </c>
      <c r="BJ1178" s="1">
        <v>59</v>
      </c>
      <c r="BK1178" s="1">
        <v>153</v>
      </c>
      <c r="BL1178" s="6">
        <v>0.38562091503267976</v>
      </c>
    </row>
    <row r="1179" spans="1:64" x14ac:dyDescent="0.2">
      <c r="A1179" s="2" t="s">
        <v>418</v>
      </c>
      <c r="B1179" s="2" t="s">
        <v>419</v>
      </c>
      <c r="C1179" s="2" t="s">
        <v>2979</v>
      </c>
      <c r="D1179" s="2" t="s">
        <v>2980</v>
      </c>
      <c r="E1179" s="2" t="str">
        <f t="shared" si="54"/>
        <v>Beiger Elementary School</v>
      </c>
      <c r="F1179" s="2">
        <f>IFERROR(VLOOKUP(C1179,'[1]2017'!$C$2:$N$1876,11,FALSE),"")</f>
        <v>331</v>
      </c>
      <c r="G1179" s="2">
        <f>IFERROR(VLOOKUP(C1179,'[1]2017'!$C$2:$N$1876,12,FALSE),"")</f>
        <v>630</v>
      </c>
      <c r="H1179" s="2">
        <f t="shared" si="55"/>
        <v>0.52539682539682542</v>
      </c>
      <c r="I1179" s="6">
        <v>0.27272727272727271</v>
      </c>
      <c r="J1179" s="12">
        <f t="shared" si="56"/>
        <v>1076</v>
      </c>
      <c r="K1179" s="1">
        <v>30</v>
      </c>
      <c r="L1179" s="1">
        <v>70</v>
      </c>
      <c r="M1179" s="6">
        <v>0.42857142857142855</v>
      </c>
      <c r="N1179" s="1">
        <v>36</v>
      </c>
      <c r="O1179" s="1">
        <v>71</v>
      </c>
      <c r="P1179" s="6">
        <v>0.50704225352112675</v>
      </c>
      <c r="Q1179" s="1">
        <v>24</v>
      </c>
      <c r="R1179" s="1">
        <v>70</v>
      </c>
      <c r="S1179" s="6">
        <v>0.34285714285714286</v>
      </c>
      <c r="T1179" s="1">
        <v>45</v>
      </c>
      <c r="U1179" s="1">
        <v>71</v>
      </c>
      <c r="V1179" s="6">
        <v>0.63380281690140849</v>
      </c>
      <c r="W1179" s="1">
        <v>50</v>
      </c>
      <c r="X1179" s="1">
        <v>71</v>
      </c>
      <c r="Y1179" s="6">
        <v>0.70422535211267601</v>
      </c>
      <c r="Z1179" s="1">
        <v>39</v>
      </c>
      <c r="AA1179" s="1">
        <v>71</v>
      </c>
      <c r="AB1179" s="6">
        <v>0.54929577464788737</v>
      </c>
      <c r="AC1179" s="1">
        <v>38</v>
      </c>
      <c r="AD1179" s="1">
        <v>67</v>
      </c>
      <c r="AE1179" s="6">
        <v>0.56716417910447758</v>
      </c>
      <c r="AF1179" s="1">
        <v>33</v>
      </c>
      <c r="AG1179" s="1">
        <v>68</v>
      </c>
      <c r="AH1179" s="6">
        <v>0.48529411764705882</v>
      </c>
      <c r="AI1179" s="1">
        <v>28</v>
      </c>
      <c r="AJ1179" s="1">
        <v>66</v>
      </c>
      <c r="AK1179" s="6">
        <v>0.42424242424242425</v>
      </c>
      <c r="BD1179" s="1">
        <v>143</v>
      </c>
      <c r="BE1179" s="1">
        <v>274</v>
      </c>
      <c r="BF1179" s="6">
        <v>0.52189781021897808</v>
      </c>
      <c r="BG1179" s="1">
        <v>142</v>
      </c>
      <c r="BH1179" s="1">
        <v>276</v>
      </c>
      <c r="BI1179" s="6">
        <v>0.51449275362318836</v>
      </c>
      <c r="BJ1179" s="1">
        <v>109</v>
      </c>
      <c r="BK1179" s="1">
        <v>273</v>
      </c>
      <c r="BL1179" s="6">
        <v>0.39926739926739929</v>
      </c>
    </row>
    <row r="1180" spans="1:64" x14ac:dyDescent="0.2">
      <c r="A1180" s="2" t="s">
        <v>418</v>
      </c>
      <c r="B1180" s="2" t="s">
        <v>419</v>
      </c>
      <c r="C1180" s="2" t="s">
        <v>2981</v>
      </c>
      <c r="D1180" s="2" t="s">
        <v>2123</v>
      </c>
      <c r="E1180" s="2" t="str">
        <f t="shared" si="54"/>
        <v>Liberty Elementary School</v>
      </c>
      <c r="F1180" s="2">
        <f>IFERROR(VLOOKUP(C1180,'[1]2017'!$C$2:$N$1876,11,FALSE),"")</f>
        <v>382</v>
      </c>
      <c r="G1180" s="2">
        <f>IFERROR(VLOOKUP(C1180,'[1]2017'!$C$2:$N$1876,12,FALSE),"")</f>
        <v>500</v>
      </c>
      <c r="H1180" s="2">
        <f t="shared" si="55"/>
        <v>0.76400000000000001</v>
      </c>
      <c r="I1180" s="6">
        <v>0.3728813559322034</v>
      </c>
      <c r="J1180" s="12">
        <f t="shared" si="56"/>
        <v>943</v>
      </c>
      <c r="K1180" s="1">
        <v>49</v>
      </c>
      <c r="L1180" s="1">
        <v>69</v>
      </c>
      <c r="M1180" s="6">
        <v>0.71014492753623193</v>
      </c>
      <c r="N1180" s="1">
        <v>39</v>
      </c>
      <c r="O1180" s="1">
        <v>69</v>
      </c>
      <c r="P1180" s="6">
        <v>0.56521739130434778</v>
      </c>
      <c r="Q1180" s="1">
        <v>37</v>
      </c>
      <c r="R1180" s="1">
        <v>69</v>
      </c>
      <c r="S1180" s="6">
        <v>0.53623188405797106</v>
      </c>
      <c r="T1180" s="1">
        <v>37</v>
      </c>
      <c r="U1180" s="1">
        <v>67</v>
      </c>
      <c r="V1180" s="6">
        <v>0.55223880597014929</v>
      </c>
      <c r="W1180" s="1">
        <v>35</v>
      </c>
      <c r="X1180" s="1">
        <v>62</v>
      </c>
      <c r="Y1180" s="6">
        <v>0.56451612903225812</v>
      </c>
      <c r="Z1180" s="1">
        <v>29</v>
      </c>
      <c r="AA1180" s="1">
        <v>61</v>
      </c>
      <c r="AB1180" s="6">
        <v>0.47540983606557374</v>
      </c>
      <c r="AC1180" s="1">
        <v>38</v>
      </c>
      <c r="AD1180" s="1">
        <v>59</v>
      </c>
      <c r="AE1180" s="6">
        <v>0.64406779661016944</v>
      </c>
      <c r="AF1180" s="1">
        <v>34</v>
      </c>
      <c r="AG1180" s="1">
        <v>58</v>
      </c>
      <c r="AH1180" s="6">
        <v>0.58620689655172409</v>
      </c>
      <c r="AI1180" s="1">
        <v>30</v>
      </c>
      <c r="AJ1180" s="1">
        <v>58</v>
      </c>
      <c r="AK1180" s="6">
        <v>0.51724137931034486</v>
      </c>
      <c r="BD1180" s="1">
        <v>152</v>
      </c>
      <c r="BE1180" s="1">
        <v>257</v>
      </c>
      <c r="BF1180" s="6">
        <v>0.59143968871595332</v>
      </c>
      <c r="BG1180" s="1">
        <v>131</v>
      </c>
      <c r="BH1180" s="1">
        <v>249</v>
      </c>
      <c r="BI1180" s="6">
        <v>0.52610441767068272</v>
      </c>
      <c r="BJ1180" s="1">
        <v>118</v>
      </c>
      <c r="BK1180" s="1">
        <v>247</v>
      </c>
      <c r="BL1180" s="6">
        <v>0.47773279352226722</v>
      </c>
    </row>
    <row r="1181" spans="1:64" x14ac:dyDescent="0.2">
      <c r="A1181" s="2" t="s">
        <v>418</v>
      </c>
      <c r="B1181" s="2" t="s">
        <v>419</v>
      </c>
      <c r="C1181" s="2" t="s">
        <v>2982</v>
      </c>
      <c r="D1181" s="2" t="s">
        <v>2983</v>
      </c>
      <c r="E1181" s="2" t="str">
        <f t="shared" si="54"/>
        <v>Emmons Elementary School</v>
      </c>
      <c r="F1181" s="2">
        <f>IFERROR(VLOOKUP(C1181,'[1]2017'!$C$2:$N$1876,11,FALSE),"")</f>
        <v>355</v>
      </c>
      <c r="G1181" s="2">
        <f>IFERROR(VLOOKUP(C1181,'[1]2017'!$C$2:$N$1876,12,FALSE),"")</f>
        <v>411</v>
      </c>
      <c r="H1181" s="2">
        <f t="shared" si="55"/>
        <v>0.86374695863746964</v>
      </c>
      <c r="I1181" s="6">
        <v>0.3125</v>
      </c>
      <c r="J1181" s="12">
        <f t="shared" si="56"/>
        <v>1025</v>
      </c>
      <c r="K1181" s="1">
        <v>21</v>
      </c>
      <c r="L1181" s="1">
        <v>65</v>
      </c>
      <c r="M1181" s="6">
        <v>0.32307692307692309</v>
      </c>
      <c r="N1181" s="1">
        <v>16</v>
      </c>
      <c r="O1181" s="1">
        <v>66</v>
      </c>
      <c r="P1181" s="6">
        <v>0.24242424242424243</v>
      </c>
      <c r="Q1181" s="1">
        <v>13</v>
      </c>
      <c r="R1181" s="1">
        <v>65</v>
      </c>
      <c r="S1181" s="6">
        <v>0.2</v>
      </c>
      <c r="T1181" s="1">
        <v>16</v>
      </c>
      <c r="U1181" s="1">
        <v>49</v>
      </c>
      <c r="V1181" s="6">
        <v>0.32653061224489793</v>
      </c>
      <c r="W1181" s="1">
        <v>23</v>
      </c>
      <c r="X1181" s="1">
        <v>49</v>
      </c>
      <c r="Y1181" s="6">
        <v>0.46938775510204084</v>
      </c>
      <c r="Z1181" s="1">
        <v>12</v>
      </c>
      <c r="AA1181" s="1">
        <v>49</v>
      </c>
      <c r="AB1181" s="6">
        <v>0.24489795918367346</v>
      </c>
      <c r="AC1181" s="1">
        <v>41</v>
      </c>
      <c r="AD1181" s="1">
        <v>56</v>
      </c>
      <c r="AE1181" s="6">
        <v>0.7321428571428571</v>
      </c>
      <c r="AF1181" s="1">
        <v>31</v>
      </c>
      <c r="AG1181" s="1">
        <v>56</v>
      </c>
      <c r="AH1181" s="6">
        <v>0.5535714285714286</v>
      </c>
      <c r="AI1181" s="1">
        <v>30</v>
      </c>
      <c r="AJ1181" s="1">
        <v>56</v>
      </c>
      <c r="AK1181" s="6">
        <v>0.5357142857142857</v>
      </c>
      <c r="BD1181" s="1">
        <v>105</v>
      </c>
      <c r="BE1181" s="1">
        <v>218</v>
      </c>
      <c r="BF1181" s="6">
        <v>0.48165137614678899</v>
      </c>
      <c r="BG1181" s="1">
        <v>88</v>
      </c>
      <c r="BH1181" s="1">
        <v>219</v>
      </c>
      <c r="BI1181" s="6">
        <v>0.40182648401826482</v>
      </c>
      <c r="BJ1181" s="1">
        <v>70</v>
      </c>
      <c r="BK1181" s="1">
        <v>218</v>
      </c>
      <c r="BL1181" s="6">
        <v>0.32110091743119268</v>
      </c>
    </row>
    <row r="1182" spans="1:64" x14ac:dyDescent="0.2">
      <c r="A1182" s="2" t="s">
        <v>418</v>
      </c>
      <c r="B1182" s="2" t="s">
        <v>419</v>
      </c>
      <c r="C1182" s="2" t="s">
        <v>2984</v>
      </c>
      <c r="D1182" s="2" t="s">
        <v>2985</v>
      </c>
      <c r="E1182" s="2" t="str">
        <f t="shared" si="54"/>
        <v>Lasalle Elementary School</v>
      </c>
      <c r="F1182" s="2">
        <f>IFERROR(VLOOKUP(C1182,'[1]2017'!$C$2:$N$1876,11,FALSE),"")</f>
        <v>411</v>
      </c>
      <c r="G1182" s="2">
        <f>IFERROR(VLOOKUP(C1182,'[1]2017'!$C$2:$N$1876,12,FALSE),"")</f>
        <v>495</v>
      </c>
      <c r="H1182" s="2">
        <f t="shared" si="55"/>
        <v>0.83030303030303032</v>
      </c>
      <c r="I1182" s="6">
        <v>0.2</v>
      </c>
      <c r="J1182" s="12">
        <f t="shared" si="56"/>
        <v>1134</v>
      </c>
      <c r="K1182" s="1">
        <v>30</v>
      </c>
      <c r="L1182" s="1">
        <v>70</v>
      </c>
      <c r="M1182" s="6">
        <v>0.42857142857142855</v>
      </c>
      <c r="N1182" s="1">
        <v>19</v>
      </c>
      <c r="O1182" s="1">
        <v>68</v>
      </c>
      <c r="P1182" s="6">
        <v>0.27941176470588236</v>
      </c>
      <c r="Q1182" s="1">
        <v>15</v>
      </c>
      <c r="R1182" s="1">
        <v>67</v>
      </c>
      <c r="S1182" s="6">
        <v>0.22388059701492538</v>
      </c>
      <c r="T1182" s="1">
        <v>30</v>
      </c>
      <c r="U1182" s="1">
        <v>74</v>
      </c>
      <c r="V1182" s="6">
        <v>0.40540540540540543</v>
      </c>
      <c r="W1182" s="1">
        <v>27</v>
      </c>
      <c r="X1182" s="1">
        <v>73</v>
      </c>
      <c r="Y1182" s="6">
        <v>0.36986301369863012</v>
      </c>
      <c r="Z1182" s="1">
        <v>18</v>
      </c>
      <c r="AA1182" s="1">
        <v>73</v>
      </c>
      <c r="AB1182" s="6">
        <v>0.24657534246575341</v>
      </c>
      <c r="AC1182" s="1">
        <v>28</v>
      </c>
      <c r="AD1182" s="1">
        <v>68</v>
      </c>
      <c r="AE1182" s="6">
        <v>0.41176470588235292</v>
      </c>
      <c r="AF1182" s="1">
        <v>19</v>
      </c>
      <c r="AG1182" s="1">
        <v>68</v>
      </c>
      <c r="AH1182" s="6">
        <v>0.27941176470588236</v>
      </c>
      <c r="AI1182" s="1">
        <v>16</v>
      </c>
      <c r="AJ1182" s="1">
        <v>67</v>
      </c>
      <c r="AK1182" s="6">
        <v>0.23880597014925373</v>
      </c>
      <c r="BD1182" s="1">
        <v>117</v>
      </c>
      <c r="BE1182" s="1">
        <v>274</v>
      </c>
      <c r="BF1182" s="6">
        <v>0.42700729927007297</v>
      </c>
      <c r="BG1182" s="1">
        <v>77</v>
      </c>
      <c r="BH1182" s="1">
        <v>270</v>
      </c>
      <c r="BI1182" s="6">
        <v>0.28518518518518521</v>
      </c>
      <c r="BJ1182" s="1">
        <v>61</v>
      </c>
      <c r="BK1182" s="1">
        <v>267</v>
      </c>
      <c r="BL1182" s="6">
        <v>0.22846441947565543</v>
      </c>
    </row>
    <row r="1183" spans="1:64" x14ac:dyDescent="0.2">
      <c r="A1183" s="2" t="s">
        <v>418</v>
      </c>
      <c r="B1183" s="2" t="s">
        <v>419</v>
      </c>
      <c r="C1183" s="2" t="s">
        <v>2986</v>
      </c>
      <c r="D1183" s="2" t="s">
        <v>2987</v>
      </c>
      <c r="E1183" s="2" t="str">
        <f t="shared" si="54"/>
        <v>Twin Branch Elementary School</v>
      </c>
      <c r="F1183" s="2">
        <f>IFERROR(VLOOKUP(C1183,'[1]2017'!$C$2:$N$1876,11,FALSE),"")</f>
        <v>188</v>
      </c>
      <c r="G1183" s="2">
        <f>IFERROR(VLOOKUP(C1183,'[1]2017'!$C$2:$N$1876,12,FALSE),"")</f>
        <v>337</v>
      </c>
      <c r="H1183" s="2">
        <f t="shared" si="55"/>
        <v>0.55786350148367958</v>
      </c>
      <c r="I1183" s="6">
        <v>0.5957446808510638</v>
      </c>
      <c r="J1183" s="12">
        <f t="shared" si="56"/>
        <v>486</v>
      </c>
      <c r="K1183" s="1">
        <v>32</v>
      </c>
      <c r="L1183" s="1">
        <v>45</v>
      </c>
      <c r="M1183" s="6">
        <v>0.71111111111111114</v>
      </c>
      <c r="N1183" s="1">
        <v>28</v>
      </c>
      <c r="O1183" s="1">
        <v>45</v>
      </c>
      <c r="P1183" s="6">
        <v>0.62222222222222223</v>
      </c>
      <c r="Q1183" s="1">
        <v>25</v>
      </c>
      <c r="R1183" s="1">
        <v>45</v>
      </c>
      <c r="S1183" s="6">
        <v>0.55555555555555558</v>
      </c>
      <c r="T1183" s="1">
        <v>38</v>
      </c>
      <c r="U1183" s="1">
        <v>52</v>
      </c>
      <c r="V1183" s="6">
        <v>0.73076923076923073</v>
      </c>
      <c r="W1183" s="1">
        <v>32</v>
      </c>
      <c r="X1183" s="1">
        <v>52</v>
      </c>
      <c r="Y1183" s="6">
        <v>0.61538461538461542</v>
      </c>
      <c r="Z1183" s="1">
        <v>32</v>
      </c>
      <c r="AA1183" s="1">
        <v>51</v>
      </c>
      <c r="AB1183" s="6">
        <v>0.62745098039215685</v>
      </c>
      <c r="AC1183" s="1">
        <v>38</v>
      </c>
      <c r="AD1183" s="1">
        <v>50</v>
      </c>
      <c r="AE1183" s="6">
        <v>0.76</v>
      </c>
      <c r="AF1183" s="1">
        <v>38</v>
      </c>
      <c r="AG1183" s="1">
        <v>50</v>
      </c>
      <c r="AH1183" s="6">
        <v>0.76</v>
      </c>
      <c r="AI1183" s="1">
        <v>33</v>
      </c>
      <c r="AJ1183" s="1">
        <v>50</v>
      </c>
      <c r="AK1183" s="6">
        <v>0.66</v>
      </c>
      <c r="BD1183" s="1">
        <v>146</v>
      </c>
      <c r="BE1183" s="1">
        <v>194</v>
      </c>
      <c r="BF1183" s="6">
        <v>0.75257731958762886</v>
      </c>
      <c r="BG1183" s="1">
        <v>129</v>
      </c>
      <c r="BH1183" s="1">
        <v>194</v>
      </c>
      <c r="BI1183" s="6">
        <v>0.66494845360824739</v>
      </c>
      <c r="BJ1183" s="1">
        <v>118</v>
      </c>
      <c r="BK1183" s="1">
        <v>193</v>
      </c>
      <c r="BL1183" s="6">
        <v>0.6113989637305699</v>
      </c>
    </row>
    <row r="1184" spans="1:64" hidden="1" x14ac:dyDescent="0.2">
      <c r="A1184" s="2" t="s">
        <v>420</v>
      </c>
      <c r="B1184" s="2" t="s">
        <v>646</v>
      </c>
      <c r="C1184" s="2" t="s">
        <v>2988</v>
      </c>
      <c r="D1184" s="2" t="s">
        <v>2989</v>
      </c>
      <c r="E1184" s="2" t="str">
        <f t="shared" si="54"/>
        <v>zzzz</v>
      </c>
      <c r="F1184" s="2">
        <f>IFERROR(VLOOKUP(C1184,'[1]2017'!$C$2:$N$1876,11,FALSE),"")</f>
        <v>255</v>
      </c>
      <c r="G1184" s="2">
        <f>IFERROR(VLOOKUP(C1184,'[1]2017'!$C$2:$N$1876,12,FALSE),"")</f>
        <v>387</v>
      </c>
      <c r="H1184" s="2">
        <f t="shared" si="55"/>
        <v>0.65891472868217049</v>
      </c>
      <c r="I1184" s="6">
        <v>0.29411764705882354</v>
      </c>
      <c r="J1184" s="12">
        <f t="shared" si="56"/>
        <v>1050</v>
      </c>
      <c r="K1184" s="1">
        <v>34</v>
      </c>
      <c r="L1184" s="1">
        <v>73</v>
      </c>
      <c r="M1184" s="6">
        <v>0.46575342465753422</v>
      </c>
      <c r="N1184" s="1">
        <v>29</v>
      </c>
      <c r="O1184" s="1">
        <v>73</v>
      </c>
      <c r="P1184" s="6">
        <v>0.39726027397260272</v>
      </c>
      <c r="Q1184" s="1">
        <v>23</v>
      </c>
      <c r="R1184" s="1">
        <v>73</v>
      </c>
      <c r="S1184" s="6">
        <v>0.31506849315068491</v>
      </c>
      <c r="BD1184" s="1">
        <v>69</v>
      </c>
      <c r="BE1184" s="1">
        <v>142</v>
      </c>
      <c r="BF1184" s="6">
        <v>0.4859154929577465</v>
      </c>
      <c r="BG1184" s="1">
        <v>50</v>
      </c>
      <c r="BH1184" s="1">
        <v>145</v>
      </c>
      <c r="BI1184" s="6">
        <v>0.34482758620689657</v>
      </c>
      <c r="BJ1184" s="1">
        <v>43</v>
      </c>
      <c r="BK1184" s="1">
        <v>141</v>
      </c>
      <c r="BL1184" s="6">
        <v>0.30496453900709219</v>
      </c>
    </row>
    <row r="1185" spans="1:64" hidden="1" x14ac:dyDescent="0.2">
      <c r="A1185" s="2" t="s">
        <v>420</v>
      </c>
      <c r="B1185" s="2" t="s">
        <v>646</v>
      </c>
      <c r="C1185" s="2" t="s">
        <v>2990</v>
      </c>
      <c r="D1185" s="2" t="s">
        <v>2991</v>
      </c>
      <c r="E1185" s="2" t="str">
        <f t="shared" si="54"/>
        <v>zzzz</v>
      </c>
      <c r="F1185" s="2">
        <f>IFERROR(VLOOKUP(C1185,'[1]2017'!$C$2:$N$1876,11,FALSE),"")</f>
        <v>171</v>
      </c>
      <c r="G1185" s="2">
        <f>IFERROR(VLOOKUP(C1185,'[1]2017'!$C$2:$N$1876,12,FALSE),"")</f>
        <v>204</v>
      </c>
      <c r="H1185" s="2">
        <f t="shared" si="55"/>
        <v>0.83823529411764708</v>
      </c>
      <c r="J1185" s="12">
        <f t="shared" si="56"/>
        <v>1215</v>
      </c>
      <c r="T1185" s="1">
        <v>19</v>
      </c>
      <c r="U1185" s="1">
        <v>51</v>
      </c>
      <c r="V1185" s="6">
        <v>0.37254901960784315</v>
      </c>
      <c r="W1185" s="1">
        <v>20</v>
      </c>
      <c r="X1185" s="1">
        <v>50</v>
      </c>
      <c r="Y1185" s="6">
        <v>0.4</v>
      </c>
      <c r="Z1185" s="1">
        <v>12</v>
      </c>
      <c r="AA1185" s="1">
        <v>50</v>
      </c>
      <c r="AB1185" s="6">
        <v>0.24</v>
      </c>
      <c r="AC1185" s="1">
        <v>15</v>
      </c>
      <c r="AD1185" s="1">
        <v>55</v>
      </c>
      <c r="AE1185" s="6">
        <v>0.27272727272727271</v>
      </c>
      <c r="AF1185" s="1">
        <v>9</v>
      </c>
      <c r="AG1185" s="1">
        <v>54</v>
      </c>
      <c r="AH1185" s="6">
        <v>0.16666666666666666</v>
      </c>
      <c r="AI1185" s="1">
        <v>6</v>
      </c>
      <c r="AJ1185" s="1">
        <v>50</v>
      </c>
      <c r="AK1185" s="6">
        <v>0.12</v>
      </c>
      <c r="AL1185" s="1">
        <v>11</v>
      </c>
      <c r="AM1185" s="1">
        <v>39</v>
      </c>
      <c r="AN1185" s="6">
        <v>0.28205128205128205</v>
      </c>
      <c r="AO1185" s="1">
        <v>5</v>
      </c>
      <c r="AP1185" s="1">
        <v>40</v>
      </c>
      <c r="AQ1185" s="6">
        <v>0.125</v>
      </c>
      <c r="AR1185" s="1">
        <v>4</v>
      </c>
      <c r="AS1185" s="1">
        <v>39</v>
      </c>
      <c r="AT1185" s="6">
        <v>0.10256410256410256</v>
      </c>
      <c r="AU1185" s="1">
        <v>10</v>
      </c>
      <c r="AV1185" s="1">
        <v>41</v>
      </c>
      <c r="AW1185" s="6">
        <v>0.24390243902439024</v>
      </c>
      <c r="AX1185" s="1">
        <v>9</v>
      </c>
      <c r="AY1185" s="1">
        <v>47</v>
      </c>
      <c r="AZ1185" s="6">
        <v>0.19148936170212766</v>
      </c>
      <c r="BA1185" s="1">
        <v>5</v>
      </c>
      <c r="BB1185" s="1">
        <v>41</v>
      </c>
      <c r="BC1185" s="6">
        <v>0.12195121951219512</v>
      </c>
      <c r="BD1185" s="1">
        <v>55</v>
      </c>
      <c r="BE1185" s="1">
        <v>186</v>
      </c>
      <c r="BF1185" s="6">
        <v>0.29569892473118281</v>
      </c>
      <c r="BG1185" s="1">
        <v>43</v>
      </c>
      <c r="BH1185" s="1">
        <v>191</v>
      </c>
      <c r="BI1185" s="6">
        <v>0.22513089005235601</v>
      </c>
      <c r="BJ1185" s="1">
        <v>27</v>
      </c>
      <c r="BK1185" s="1">
        <v>180</v>
      </c>
      <c r="BL1185" s="6">
        <v>0.15</v>
      </c>
    </row>
    <row r="1186" spans="1:64" hidden="1" x14ac:dyDescent="0.2">
      <c r="A1186" s="2" t="s">
        <v>420</v>
      </c>
      <c r="B1186" s="2" t="s">
        <v>646</v>
      </c>
      <c r="C1186" s="2" t="s">
        <v>2992</v>
      </c>
      <c r="D1186" s="2" t="s">
        <v>2993</v>
      </c>
      <c r="E1186" s="2" t="str">
        <f t="shared" si="54"/>
        <v>zzzz</v>
      </c>
      <c r="F1186" s="2">
        <f>IFERROR(VLOOKUP(C1186,'[1]2017'!$C$2:$N$1876,11,FALSE),"")</f>
        <v>233</v>
      </c>
      <c r="G1186" s="2">
        <f>IFERROR(VLOOKUP(C1186,'[1]2017'!$C$2:$N$1876,12,FALSE),"")</f>
        <v>317</v>
      </c>
      <c r="H1186" s="2">
        <f t="shared" si="55"/>
        <v>0.73501577287066244</v>
      </c>
      <c r="I1186" s="6">
        <v>0.26530612244897961</v>
      </c>
      <c r="J1186" s="12">
        <f t="shared" si="56"/>
        <v>1083</v>
      </c>
      <c r="K1186" s="1">
        <v>18</v>
      </c>
      <c r="L1186" s="1">
        <v>45</v>
      </c>
      <c r="M1186" s="6">
        <v>0.4</v>
      </c>
      <c r="N1186" s="1">
        <v>15</v>
      </c>
      <c r="O1186" s="1">
        <v>45</v>
      </c>
      <c r="P1186" s="6">
        <v>0.33333333333333331</v>
      </c>
      <c r="Q1186" s="1">
        <v>9</v>
      </c>
      <c r="R1186" s="1">
        <v>45</v>
      </c>
      <c r="S1186" s="6">
        <v>0.2</v>
      </c>
      <c r="BD1186" s="1">
        <v>36</v>
      </c>
      <c r="BE1186" s="1">
        <v>94</v>
      </c>
      <c r="BF1186" s="6">
        <v>0.38297872340425532</v>
      </c>
      <c r="BG1186" s="1">
        <v>32</v>
      </c>
      <c r="BH1186" s="1">
        <v>95</v>
      </c>
      <c r="BI1186" s="6">
        <v>0.33684210526315789</v>
      </c>
      <c r="BJ1186" s="1">
        <v>22</v>
      </c>
      <c r="BK1186" s="1">
        <v>94</v>
      </c>
      <c r="BL1186" s="6">
        <v>0.23404255319148937</v>
      </c>
    </row>
    <row r="1187" spans="1:64" hidden="1" x14ac:dyDescent="0.2">
      <c r="A1187" s="2" t="s">
        <v>420</v>
      </c>
      <c r="B1187" s="2" t="s">
        <v>646</v>
      </c>
      <c r="C1187" s="2" t="s">
        <v>2994</v>
      </c>
      <c r="D1187" s="2" t="s">
        <v>2995</v>
      </c>
      <c r="E1187" s="2" t="str">
        <f t="shared" si="54"/>
        <v>zzzz</v>
      </c>
      <c r="F1187" s="2">
        <f>IFERROR(VLOOKUP(C1187,'[1]2017'!$C$2:$N$1876,11,FALSE),"")</f>
        <v>293</v>
      </c>
      <c r="G1187" s="2">
        <f>IFERROR(VLOOKUP(C1187,'[1]2017'!$C$2:$N$1876,12,FALSE),"")</f>
        <v>408</v>
      </c>
      <c r="H1187" s="2">
        <f t="shared" si="55"/>
        <v>0.71813725490196079</v>
      </c>
      <c r="J1187" s="12">
        <f t="shared" si="56"/>
        <v>1215</v>
      </c>
      <c r="T1187" s="1">
        <v>34</v>
      </c>
      <c r="U1187" s="1">
        <v>101</v>
      </c>
      <c r="V1187" s="6">
        <v>0.33663366336633666</v>
      </c>
      <c r="W1187" s="1">
        <v>30</v>
      </c>
      <c r="X1187" s="1">
        <v>100</v>
      </c>
      <c r="Y1187" s="6">
        <v>0.3</v>
      </c>
      <c r="Z1187" s="1">
        <v>20</v>
      </c>
      <c r="AA1187" s="1">
        <v>100</v>
      </c>
      <c r="AB1187" s="6">
        <v>0.2</v>
      </c>
      <c r="AC1187" s="1">
        <v>34</v>
      </c>
      <c r="AD1187" s="1">
        <v>98</v>
      </c>
      <c r="AE1187" s="6">
        <v>0.34693877551020408</v>
      </c>
      <c r="AF1187" s="1">
        <v>32</v>
      </c>
      <c r="AG1187" s="1">
        <v>99</v>
      </c>
      <c r="AH1187" s="6">
        <v>0.32323232323232326</v>
      </c>
      <c r="AI1187" s="1">
        <v>25</v>
      </c>
      <c r="AJ1187" s="1">
        <v>98</v>
      </c>
      <c r="AK1187" s="6">
        <v>0.25510204081632654</v>
      </c>
      <c r="AL1187" s="1">
        <v>41</v>
      </c>
      <c r="AM1187" s="1">
        <v>91</v>
      </c>
      <c r="AN1187" s="6">
        <v>0.45054945054945056</v>
      </c>
      <c r="AO1187" s="1">
        <v>22</v>
      </c>
      <c r="AP1187" s="1">
        <v>92</v>
      </c>
      <c r="AQ1187" s="6">
        <v>0.2391304347826087</v>
      </c>
      <c r="AR1187" s="1">
        <v>21</v>
      </c>
      <c r="AS1187" s="1">
        <v>91</v>
      </c>
      <c r="AT1187" s="6">
        <v>0.23076923076923078</v>
      </c>
      <c r="AU1187" s="1">
        <v>39</v>
      </c>
      <c r="AV1187" s="1">
        <v>95</v>
      </c>
      <c r="AW1187" s="6">
        <v>0.41052631578947368</v>
      </c>
      <c r="AX1187" s="1">
        <v>26</v>
      </c>
      <c r="AY1187" s="1">
        <v>95</v>
      </c>
      <c r="AZ1187" s="6">
        <v>0.27368421052631581</v>
      </c>
      <c r="BA1187" s="1">
        <v>25</v>
      </c>
      <c r="BB1187" s="1">
        <v>95</v>
      </c>
      <c r="BC1187" s="6">
        <v>0.26315789473684209</v>
      </c>
      <c r="BD1187" s="1">
        <v>148</v>
      </c>
      <c r="BE1187" s="1">
        <v>385</v>
      </c>
      <c r="BF1187" s="6">
        <v>0.38441558441558443</v>
      </c>
      <c r="BG1187" s="1">
        <v>110</v>
      </c>
      <c r="BH1187" s="1">
        <v>386</v>
      </c>
      <c r="BI1187" s="6">
        <v>0.28497409326424872</v>
      </c>
      <c r="BJ1187" s="1">
        <v>91</v>
      </c>
      <c r="BK1187" s="1">
        <v>384</v>
      </c>
      <c r="BL1187" s="6">
        <v>0.23697916666666666</v>
      </c>
    </row>
    <row r="1188" spans="1:64" hidden="1" x14ac:dyDescent="0.2">
      <c r="A1188" s="2" t="s">
        <v>420</v>
      </c>
      <c r="B1188" s="2" t="s">
        <v>646</v>
      </c>
      <c r="C1188" s="2" t="s">
        <v>2996</v>
      </c>
      <c r="D1188" s="2" t="s">
        <v>2997</v>
      </c>
      <c r="E1188" s="2" t="str">
        <f t="shared" si="54"/>
        <v>zzzz</v>
      </c>
      <c r="F1188" s="2">
        <f>IFERROR(VLOOKUP(C1188,'[1]2017'!$C$2:$N$1876,11,FALSE),"")</f>
        <v>343</v>
      </c>
      <c r="G1188" s="2">
        <f>IFERROR(VLOOKUP(C1188,'[1]2017'!$C$2:$N$1876,12,FALSE),"")</f>
        <v>481</v>
      </c>
      <c r="H1188" s="2">
        <f t="shared" si="55"/>
        <v>0.71309771309771308</v>
      </c>
      <c r="I1188" s="6">
        <v>0.33766233766233766</v>
      </c>
      <c r="J1188" s="12">
        <f t="shared" si="56"/>
        <v>994</v>
      </c>
      <c r="K1188" s="1">
        <v>53</v>
      </c>
      <c r="L1188" s="1">
        <v>102</v>
      </c>
      <c r="M1188" s="6">
        <v>0.51960784313725494</v>
      </c>
      <c r="N1188" s="1">
        <v>33</v>
      </c>
      <c r="O1188" s="1">
        <v>104</v>
      </c>
      <c r="P1188" s="6">
        <v>0.31730769230769229</v>
      </c>
      <c r="Q1188" s="1">
        <v>29</v>
      </c>
      <c r="R1188" s="1">
        <v>102</v>
      </c>
      <c r="S1188" s="6">
        <v>0.28431372549019607</v>
      </c>
      <c r="BD1188" s="1">
        <v>98</v>
      </c>
      <c r="BE1188" s="1">
        <v>180</v>
      </c>
      <c r="BF1188" s="6">
        <v>0.5444444444444444</v>
      </c>
      <c r="BG1188" s="1">
        <v>63</v>
      </c>
      <c r="BH1188" s="1">
        <v>183</v>
      </c>
      <c r="BI1188" s="6">
        <v>0.34426229508196721</v>
      </c>
      <c r="BJ1188" s="1">
        <v>55</v>
      </c>
      <c r="BK1188" s="1">
        <v>179</v>
      </c>
      <c r="BL1188" s="6">
        <v>0.30726256983240224</v>
      </c>
    </row>
    <row r="1189" spans="1:64" hidden="1" x14ac:dyDescent="0.2">
      <c r="A1189" s="2" t="s">
        <v>420</v>
      </c>
      <c r="B1189" s="2" t="s">
        <v>646</v>
      </c>
      <c r="C1189" s="2" t="s">
        <v>2998</v>
      </c>
      <c r="D1189" s="2" t="s">
        <v>2999</v>
      </c>
      <c r="E1189" s="2" t="str">
        <f t="shared" si="54"/>
        <v>zzzz</v>
      </c>
      <c r="F1189" s="2">
        <f>IFERROR(VLOOKUP(C1189,'[1]2017'!$C$2:$N$1876,11,FALSE),"")</f>
        <v>160</v>
      </c>
      <c r="G1189" s="2">
        <f>IFERROR(VLOOKUP(C1189,'[1]2017'!$C$2:$N$1876,12,FALSE),"")</f>
        <v>274</v>
      </c>
      <c r="H1189" s="2">
        <f t="shared" si="55"/>
        <v>0.58394160583941601</v>
      </c>
      <c r="I1189" s="6">
        <v>0.19565217391304349</v>
      </c>
      <c r="J1189" s="12">
        <f t="shared" si="56"/>
        <v>1140</v>
      </c>
      <c r="K1189" s="1">
        <v>20</v>
      </c>
      <c r="L1189" s="1">
        <v>57</v>
      </c>
      <c r="M1189" s="6">
        <v>0.35087719298245612</v>
      </c>
      <c r="N1189" s="1">
        <v>23</v>
      </c>
      <c r="O1189" s="1">
        <v>59</v>
      </c>
      <c r="P1189" s="6">
        <v>0.38983050847457629</v>
      </c>
      <c r="Q1189" s="1">
        <v>16</v>
      </c>
      <c r="R1189" s="1">
        <v>57</v>
      </c>
      <c r="S1189" s="6">
        <v>0.2807017543859649</v>
      </c>
      <c r="BD1189" s="1">
        <v>44</v>
      </c>
      <c r="BE1189" s="1">
        <v>103</v>
      </c>
      <c r="BF1189" s="6">
        <v>0.42718446601941745</v>
      </c>
      <c r="BG1189" s="1">
        <v>32</v>
      </c>
      <c r="BH1189" s="1">
        <v>106</v>
      </c>
      <c r="BI1189" s="6">
        <v>0.30188679245283018</v>
      </c>
      <c r="BJ1189" s="1">
        <v>25</v>
      </c>
      <c r="BK1189" s="1">
        <v>103</v>
      </c>
      <c r="BL1189" s="6">
        <v>0.24271844660194175</v>
      </c>
    </row>
    <row r="1190" spans="1:64" hidden="1" x14ac:dyDescent="0.2">
      <c r="A1190" s="2" t="s">
        <v>420</v>
      </c>
      <c r="B1190" s="2" t="s">
        <v>646</v>
      </c>
      <c r="C1190" s="2" t="s">
        <v>3000</v>
      </c>
      <c r="D1190" s="2" t="s">
        <v>3001</v>
      </c>
      <c r="E1190" s="2" t="str">
        <f t="shared" si="54"/>
        <v>zzzz</v>
      </c>
      <c r="F1190" s="2">
        <f>IFERROR(VLOOKUP(C1190,'[1]2017'!$C$2:$N$1876,11,FALSE),"")</f>
        <v>340</v>
      </c>
      <c r="G1190" s="2">
        <f>IFERROR(VLOOKUP(C1190,'[1]2017'!$C$2:$N$1876,12,FALSE),"")</f>
        <v>450</v>
      </c>
      <c r="H1190" s="2">
        <f t="shared" si="55"/>
        <v>0.75555555555555554</v>
      </c>
      <c r="J1190" s="12">
        <f t="shared" si="56"/>
        <v>1215</v>
      </c>
      <c r="T1190" s="1">
        <v>26</v>
      </c>
      <c r="U1190" s="1">
        <v>99</v>
      </c>
      <c r="V1190" s="6">
        <v>0.26262626262626265</v>
      </c>
      <c r="W1190" s="1">
        <v>33</v>
      </c>
      <c r="X1190" s="1">
        <v>100</v>
      </c>
      <c r="Y1190" s="6">
        <v>0.33</v>
      </c>
      <c r="Z1190" s="1">
        <v>20</v>
      </c>
      <c r="AA1190" s="1">
        <v>96</v>
      </c>
      <c r="AB1190" s="6">
        <v>0.20833333333333334</v>
      </c>
      <c r="AC1190" s="1">
        <v>35</v>
      </c>
      <c r="AD1190" s="1">
        <v>108</v>
      </c>
      <c r="AE1190" s="6">
        <v>0.32407407407407407</v>
      </c>
      <c r="AF1190" s="1">
        <v>22</v>
      </c>
      <c r="AG1190" s="1">
        <v>111</v>
      </c>
      <c r="AH1190" s="6">
        <v>0.1981981981981982</v>
      </c>
      <c r="AI1190" s="1">
        <v>19</v>
      </c>
      <c r="AJ1190" s="1">
        <v>108</v>
      </c>
      <c r="AK1190" s="6">
        <v>0.17592592592592593</v>
      </c>
      <c r="AL1190" s="1">
        <v>23</v>
      </c>
      <c r="AM1190" s="1">
        <v>97</v>
      </c>
      <c r="AN1190" s="6">
        <v>0.23711340206185566</v>
      </c>
      <c r="AO1190" s="1">
        <v>25</v>
      </c>
      <c r="AP1190" s="1">
        <v>97</v>
      </c>
      <c r="AQ1190" s="6">
        <v>0.25773195876288657</v>
      </c>
      <c r="AR1190" s="1">
        <v>16</v>
      </c>
      <c r="AS1190" s="1">
        <v>96</v>
      </c>
      <c r="AT1190" s="6">
        <v>0.16666666666666666</v>
      </c>
      <c r="AU1190" s="1">
        <v>36</v>
      </c>
      <c r="AV1190" s="1">
        <v>110</v>
      </c>
      <c r="AW1190" s="6">
        <v>0.32727272727272727</v>
      </c>
      <c r="AX1190" s="1">
        <v>25</v>
      </c>
      <c r="AY1190" s="1">
        <v>114</v>
      </c>
      <c r="AZ1190" s="6">
        <v>0.21929824561403508</v>
      </c>
      <c r="BA1190" s="1">
        <v>23</v>
      </c>
      <c r="BB1190" s="1">
        <v>109</v>
      </c>
      <c r="BC1190" s="6">
        <v>0.21100917431192662</v>
      </c>
      <c r="BD1190" s="1">
        <v>120</v>
      </c>
      <c r="BE1190" s="1">
        <v>414</v>
      </c>
      <c r="BF1190" s="6">
        <v>0.28985507246376813</v>
      </c>
      <c r="BG1190" s="1">
        <v>105</v>
      </c>
      <c r="BH1190" s="1">
        <v>422</v>
      </c>
      <c r="BI1190" s="6">
        <v>0.24881516587677724</v>
      </c>
      <c r="BJ1190" s="1">
        <v>78</v>
      </c>
      <c r="BK1190" s="1">
        <v>409</v>
      </c>
      <c r="BL1190" s="6">
        <v>0.19070904645476772</v>
      </c>
    </row>
    <row r="1191" spans="1:64" hidden="1" x14ac:dyDescent="0.2">
      <c r="A1191" s="2" t="s">
        <v>420</v>
      </c>
      <c r="B1191" s="2" t="s">
        <v>646</v>
      </c>
      <c r="C1191" s="2" t="s">
        <v>3002</v>
      </c>
      <c r="D1191" s="2" t="s">
        <v>3003</v>
      </c>
      <c r="E1191" s="2" t="str">
        <f t="shared" si="54"/>
        <v>zzzz</v>
      </c>
      <c r="F1191" s="2">
        <f>IFERROR(VLOOKUP(C1191,'[1]2017'!$C$2:$N$1876,11,FALSE),"")</f>
        <v>399</v>
      </c>
      <c r="G1191" s="2">
        <f>IFERROR(VLOOKUP(C1191,'[1]2017'!$C$2:$N$1876,12,FALSE),"")</f>
        <v>837</v>
      </c>
      <c r="H1191" s="2">
        <f t="shared" si="55"/>
        <v>0.47670250896057348</v>
      </c>
      <c r="J1191" s="12">
        <f t="shared" si="56"/>
        <v>1215</v>
      </c>
      <c r="T1191" s="1">
        <v>181</v>
      </c>
      <c r="U1191" s="1">
        <v>208</v>
      </c>
      <c r="V1191" s="6">
        <v>0.87019230769230771</v>
      </c>
      <c r="W1191" s="1">
        <v>177</v>
      </c>
      <c r="X1191" s="1">
        <v>209</v>
      </c>
      <c r="Y1191" s="6">
        <v>0.84688995215311003</v>
      </c>
      <c r="Z1191" s="1">
        <v>164</v>
      </c>
      <c r="AA1191" s="1">
        <v>208</v>
      </c>
      <c r="AB1191" s="6">
        <v>0.78846153846153844</v>
      </c>
      <c r="AC1191" s="1">
        <v>165</v>
      </c>
      <c r="AD1191" s="1">
        <v>200</v>
      </c>
      <c r="AE1191" s="6">
        <v>0.82499999999999996</v>
      </c>
      <c r="AF1191" s="1">
        <v>162</v>
      </c>
      <c r="AG1191" s="1">
        <v>200</v>
      </c>
      <c r="AH1191" s="6">
        <v>0.81</v>
      </c>
      <c r="AI1191" s="1">
        <v>141</v>
      </c>
      <c r="AJ1191" s="1">
        <v>200</v>
      </c>
      <c r="AK1191" s="6">
        <v>0.70499999999999996</v>
      </c>
      <c r="AL1191" s="1">
        <v>155</v>
      </c>
      <c r="AM1191" s="1">
        <v>194</v>
      </c>
      <c r="AN1191" s="6">
        <v>0.7989690721649485</v>
      </c>
      <c r="AO1191" s="1">
        <v>124</v>
      </c>
      <c r="AP1191" s="1">
        <v>194</v>
      </c>
      <c r="AQ1191" s="6">
        <v>0.63917525773195871</v>
      </c>
      <c r="AR1191" s="1">
        <v>114</v>
      </c>
      <c r="AS1191" s="1">
        <v>194</v>
      </c>
      <c r="AT1191" s="6">
        <v>0.58762886597938147</v>
      </c>
      <c r="AU1191" s="1">
        <v>183</v>
      </c>
      <c r="AV1191" s="1">
        <v>225</v>
      </c>
      <c r="AW1191" s="6">
        <v>0.81333333333333335</v>
      </c>
      <c r="AX1191" s="1">
        <v>158</v>
      </c>
      <c r="AY1191" s="1">
        <v>225</v>
      </c>
      <c r="AZ1191" s="6">
        <v>0.70222222222222219</v>
      </c>
      <c r="BA1191" s="1">
        <v>146</v>
      </c>
      <c r="BB1191" s="1">
        <v>225</v>
      </c>
      <c r="BC1191" s="6">
        <v>0.64888888888888885</v>
      </c>
      <c r="BD1191" s="1">
        <v>684</v>
      </c>
      <c r="BE1191" s="1">
        <v>827</v>
      </c>
      <c r="BF1191" s="6">
        <v>0.82708585247883915</v>
      </c>
      <c r="BG1191" s="1">
        <v>621</v>
      </c>
      <c r="BH1191" s="1">
        <v>828</v>
      </c>
      <c r="BI1191" s="6">
        <v>0.75</v>
      </c>
      <c r="BJ1191" s="1">
        <v>565</v>
      </c>
      <c r="BK1191" s="1">
        <v>827</v>
      </c>
      <c r="BL1191" s="6">
        <v>0.68319226118500609</v>
      </c>
    </row>
    <row r="1192" spans="1:64" hidden="1" x14ac:dyDescent="0.2">
      <c r="A1192" s="2" t="s">
        <v>420</v>
      </c>
      <c r="B1192" s="2" t="s">
        <v>646</v>
      </c>
      <c r="C1192" s="2" t="s">
        <v>3004</v>
      </c>
      <c r="D1192" s="2" t="s">
        <v>3005</v>
      </c>
      <c r="E1192" s="2" t="str">
        <f t="shared" si="54"/>
        <v>zzzz</v>
      </c>
      <c r="F1192" s="2">
        <f>IFERROR(VLOOKUP(C1192,'[1]2017'!$C$2:$N$1876,11,FALSE),"")</f>
        <v>367</v>
      </c>
      <c r="G1192" s="2">
        <f>IFERROR(VLOOKUP(C1192,'[1]2017'!$C$2:$N$1876,12,FALSE),"")</f>
        <v>432</v>
      </c>
      <c r="H1192" s="2">
        <f t="shared" si="55"/>
        <v>0.84953703703703709</v>
      </c>
      <c r="J1192" s="12">
        <f t="shared" si="56"/>
        <v>1215</v>
      </c>
      <c r="K1192" s="1">
        <v>7</v>
      </c>
      <c r="L1192" s="1">
        <v>54</v>
      </c>
      <c r="M1192" s="6">
        <v>0.12962962962962962</v>
      </c>
      <c r="N1192" s="1">
        <v>7</v>
      </c>
      <c r="O1192" s="1">
        <v>54</v>
      </c>
      <c r="P1192" s="6">
        <v>0.12962962962962962</v>
      </c>
      <c r="Q1192" s="1">
        <v>5</v>
      </c>
      <c r="R1192" s="1">
        <v>53</v>
      </c>
      <c r="S1192" s="6">
        <v>9.4339622641509441E-2</v>
      </c>
      <c r="T1192" s="1">
        <v>8</v>
      </c>
      <c r="U1192" s="1">
        <v>94</v>
      </c>
      <c r="V1192" s="6">
        <v>8.5106382978723402E-2</v>
      </c>
      <c r="W1192" s="1">
        <v>7</v>
      </c>
      <c r="X1192" s="1">
        <v>100</v>
      </c>
      <c r="Y1192" s="6">
        <v>7.0000000000000007E-2</v>
      </c>
      <c r="Z1192" s="1">
        <v>3</v>
      </c>
      <c r="AA1192" s="1">
        <v>94</v>
      </c>
      <c r="AB1192" s="6">
        <v>3.1914893617021274E-2</v>
      </c>
      <c r="AC1192" s="1">
        <v>28</v>
      </c>
      <c r="AD1192" s="1">
        <v>101</v>
      </c>
      <c r="AE1192" s="6">
        <v>0.27722772277227725</v>
      </c>
      <c r="AF1192" s="1">
        <v>16</v>
      </c>
      <c r="AG1192" s="1">
        <v>103</v>
      </c>
      <c r="AH1192" s="6">
        <v>0.1553398058252427</v>
      </c>
      <c r="AI1192" s="1">
        <v>9</v>
      </c>
      <c r="AJ1192" s="1">
        <v>100</v>
      </c>
      <c r="AK1192" s="6">
        <v>0.09</v>
      </c>
      <c r="AL1192" s="1">
        <v>11</v>
      </c>
      <c r="AM1192" s="1">
        <v>81</v>
      </c>
      <c r="AN1192" s="6">
        <v>0.13580246913580246</v>
      </c>
      <c r="AO1192" s="1">
        <v>5</v>
      </c>
      <c r="AP1192" s="1">
        <v>84</v>
      </c>
      <c r="AQ1192" s="6">
        <v>5.9523809523809521E-2</v>
      </c>
      <c r="AR1192" s="1">
        <v>1</v>
      </c>
      <c r="AS1192" s="1">
        <v>81</v>
      </c>
      <c r="AT1192" s="6">
        <v>1.2345679012345678E-2</v>
      </c>
      <c r="AU1192" s="1">
        <v>19</v>
      </c>
      <c r="AV1192" s="1">
        <v>87</v>
      </c>
      <c r="AW1192" s="6">
        <v>0.21839080459770116</v>
      </c>
      <c r="AX1192" s="1">
        <v>13</v>
      </c>
      <c r="AY1192" s="1">
        <v>97</v>
      </c>
      <c r="AZ1192" s="6">
        <v>0.13402061855670103</v>
      </c>
      <c r="BA1192" s="1">
        <v>9</v>
      </c>
      <c r="BB1192" s="1">
        <v>86</v>
      </c>
      <c r="BC1192" s="6">
        <v>0.10465116279069768</v>
      </c>
      <c r="BD1192" s="1">
        <v>73</v>
      </c>
      <c r="BE1192" s="1">
        <v>417</v>
      </c>
      <c r="BF1192" s="6">
        <v>0.1750599520383693</v>
      </c>
      <c r="BG1192" s="1">
        <v>48</v>
      </c>
      <c r="BH1192" s="1">
        <v>438</v>
      </c>
      <c r="BI1192" s="6">
        <v>0.1095890410958904</v>
      </c>
      <c r="BJ1192" s="1">
        <v>27</v>
      </c>
      <c r="BK1192" s="1">
        <v>414</v>
      </c>
      <c r="BL1192" s="6">
        <v>6.5217391304347824E-2</v>
      </c>
    </row>
    <row r="1193" spans="1:64" hidden="1" x14ac:dyDescent="0.2">
      <c r="A1193" s="2" t="s">
        <v>420</v>
      </c>
      <c r="B1193" s="2" t="s">
        <v>646</v>
      </c>
      <c r="C1193" s="2" t="s">
        <v>3006</v>
      </c>
      <c r="D1193" s="2" t="s">
        <v>3007</v>
      </c>
      <c r="E1193" s="2" t="str">
        <f t="shared" si="54"/>
        <v>zzzz</v>
      </c>
      <c r="F1193" s="2">
        <f>IFERROR(VLOOKUP(C1193,'[1]2017'!$C$2:$N$1876,11,FALSE),"")</f>
        <v>372</v>
      </c>
      <c r="G1193" s="2">
        <f>IFERROR(VLOOKUP(C1193,'[1]2017'!$C$2:$N$1876,12,FALSE),"")</f>
        <v>439</v>
      </c>
      <c r="H1193" s="2">
        <f t="shared" si="55"/>
        <v>0.84738041002277908</v>
      </c>
      <c r="I1193" s="6">
        <v>8.7912087912087919E-2</v>
      </c>
      <c r="J1193" s="12">
        <f t="shared" si="56"/>
        <v>1198</v>
      </c>
      <c r="K1193" s="1">
        <v>25</v>
      </c>
      <c r="L1193" s="1">
        <v>82</v>
      </c>
      <c r="M1193" s="6">
        <v>0.3048780487804878</v>
      </c>
      <c r="N1193" s="1">
        <v>9</v>
      </c>
      <c r="O1193" s="1">
        <v>83</v>
      </c>
      <c r="P1193" s="6">
        <v>0.10843373493975904</v>
      </c>
      <c r="Q1193" s="1">
        <v>7</v>
      </c>
      <c r="R1193" s="1">
        <v>81</v>
      </c>
      <c r="S1193" s="6">
        <v>8.6419753086419748E-2</v>
      </c>
      <c r="BD1193" s="1">
        <v>48</v>
      </c>
      <c r="BE1193" s="1">
        <v>174</v>
      </c>
      <c r="BF1193" s="6">
        <v>0.27586206896551724</v>
      </c>
      <c r="BG1193" s="1">
        <v>19</v>
      </c>
      <c r="BH1193" s="1">
        <v>180</v>
      </c>
      <c r="BI1193" s="6">
        <v>0.10555555555555556</v>
      </c>
      <c r="BJ1193" s="1">
        <v>15</v>
      </c>
      <c r="BK1193" s="1">
        <v>172</v>
      </c>
      <c r="BL1193" s="6">
        <v>8.7209302325581398E-2</v>
      </c>
    </row>
    <row r="1194" spans="1:64" hidden="1" x14ac:dyDescent="0.2">
      <c r="A1194" s="2" t="s">
        <v>420</v>
      </c>
      <c r="B1194" s="2" t="s">
        <v>646</v>
      </c>
      <c r="C1194" s="2" t="s">
        <v>3008</v>
      </c>
      <c r="D1194" s="2" t="s">
        <v>3009</v>
      </c>
      <c r="E1194" s="2" t="str">
        <f t="shared" si="54"/>
        <v>zzzz</v>
      </c>
      <c r="F1194" s="2">
        <f>IFERROR(VLOOKUP(C1194,'[1]2017'!$C$2:$N$1876,11,FALSE),"")</f>
        <v>318</v>
      </c>
      <c r="G1194" s="2">
        <f>IFERROR(VLOOKUP(C1194,'[1]2017'!$C$2:$N$1876,12,FALSE),"")</f>
        <v>408</v>
      </c>
      <c r="H1194" s="2">
        <f t="shared" si="55"/>
        <v>0.77941176470588236</v>
      </c>
      <c r="J1194" s="12">
        <f t="shared" si="56"/>
        <v>1215</v>
      </c>
      <c r="T1194" s="1">
        <v>14</v>
      </c>
      <c r="U1194" s="1">
        <v>106</v>
      </c>
      <c r="V1194" s="6">
        <v>0.13207547169811321</v>
      </c>
      <c r="W1194" s="1">
        <v>20</v>
      </c>
      <c r="X1194" s="1">
        <v>107</v>
      </c>
      <c r="Y1194" s="6">
        <v>0.18691588785046728</v>
      </c>
      <c r="Z1194" s="1">
        <v>10</v>
      </c>
      <c r="AA1194" s="1">
        <v>106</v>
      </c>
      <c r="AB1194" s="6">
        <v>9.4339622641509441E-2</v>
      </c>
      <c r="AC1194" s="1">
        <v>29</v>
      </c>
      <c r="AD1194" s="1">
        <v>94</v>
      </c>
      <c r="AE1194" s="6">
        <v>0.30851063829787234</v>
      </c>
      <c r="AF1194" s="1">
        <v>13</v>
      </c>
      <c r="AG1194" s="1">
        <v>96</v>
      </c>
      <c r="AH1194" s="6">
        <v>0.13541666666666666</v>
      </c>
      <c r="AI1194" s="1">
        <v>10</v>
      </c>
      <c r="AJ1194" s="1">
        <v>94</v>
      </c>
      <c r="AK1194" s="6">
        <v>0.10638297872340426</v>
      </c>
      <c r="AL1194" s="1">
        <v>29</v>
      </c>
      <c r="AM1194" s="1">
        <v>111</v>
      </c>
      <c r="AN1194" s="6">
        <v>0.26126126126126126</v>
      </c>
      <c r="AO1194" s="1">
        <v>8</v>
      </c>
      <c r="AP1194" s="1">
        <v>113</v>
      </c>
      <c r="AQ1194" s="6">
        <v>7.0796460176991149E-2</v>
      </c>
      <c r="AR1194" s="1">
        <v>8</v>
      </c>
      <c r="AS1194" s="1">
        <v>111</v>
      </c>
      <c r="AT1194" s="6">
        <v>7.2072072072072071E-2</v>
      </c>
      <c r="AU1194" s="1">
        <v>25</v>
      </c>
      <c r="AV1194" s="1">
        <v>80</v>
      </c>
      <c r="AW1194" s="6">
        <v>0.3125</v>
      </c>
      <c r="AX1194" s="1">
        <v>16</v>
      </c>
      <c r="AY1194" s="1">
        <v>81</v>
      </c>
      <c r="AZ1194" s="6">
        <v>0.19753086419753085</v>
      </c>
      <c r="BA1194" s="1">
        <v>13</v>
      </c>
      <c r="BB1194" s="1">
        <v>78</v>
      </c>
      <c r="BC1194" s="6">
        <v>0.16666666666666666</v>
      </c>
      <c r="BD1194" s="1">
        <v>97</v>
      </c>
      <c r="BE1194" s="1">
        <v>391</v>
      </c>
      <c r="BF1194" s="6">
        <v>0.24808184143222506</v>
      </c>
      <c r="BG1194" s="1">
        <v>57</v>
      </c>
      <c r="BH1194" s="1">
        <v>397</v>
      </c>
      <c r="BI1194" s="6">
        <v>0.14357682619647355</v>
      </c>
      <c r="BJ1194" s="1">
        <v>41</v>
      </c>
      <c r="BK1194" s="1">
        <v>389</v>
      </c>
      <c r="BL1194" s="6">
        <v>0.10539845758354756</v>
      </c>
    </row>
    <row r="1195" spans="1:64" hidden="1" x14ac:dyDescent="0.2">
      <c r="A1195" s="2" t="s">
        <v>420</v>
      </c>
      <c r="B1195" s="2" t="s">
        <v>646</v>
      </c>
      <c r="C1195" s="2" t="s">
        <v>3010</v>
      </c>
      <c r="D1195" s="2" t="s">
        <v>3011</v>
      </c>
      <c r="E1195" s="2" t="str">
        <f t="shared" si="54"/>
        <v>zzzz</v>
      </c>
      <c r="F1195" s="2">
        <f>IFERROR(VLOOKUP(C1195,'[1]2017'!$C$2:$N$1876,11,FALSE),"")</f>
        <v>538</v>
      </c>
      <c r="G1195" s="2">
        <f>IFERROR(VLOOKUP(C1195,'[1]2017'!$C$2:$N$1876,12,FALSE),"")</f>
        <v>621</v>
      </c>
      <c r="H1195" s="2">
        <f t="shared" si="55"/>
        <v>0.86634460547504022</v>
      </c>
      <c r="I1195" s="6">
        <v>8.4033613445378158E-2</v>
      </c>
      <c r="J1195" s="12">
        <f t="shared" si="56"/>
        <v>1200</v>
      </c>
      <c r="K1195" s="1">
        <v>20</v>
      </c>
      <c r="L1195" s="1">
        <v>111</v>
      </c>
      <c r="M1195" s="6">
        <v>0.18018018018018017</v>
      </c>
      <c r="N1195" s="1">
        <v>24</v>
      </c>
      <c r="O1195" s="1">
        <v>116</v>
      </c>
      <c r="P1195" s="6">
        <v>0.20689655172413793</v>
      </c>
      <c r="Q1195" s="1">
        <v>15</v>
      </c>
      <c r="R1195" s="1">
        <v>111</v>
      </c>
      <c r="S1195" s="6">
        <v>0.13513513513513514</v>
      </c>
      <c r="BD1195" s="1">
        <v>50</v>
      </c>
      <c r="BE1195" s="1">
        <v>230</v>
      </c>
      <c r="BF1195" s="6">
        <v>0.21739130434782608</v>
      </c>
      <c r="BG1195" s="1">
        <v>36</v>
      </c>
      <c r="BH1195" s="1">
        <v>236</v>
      </c>
      <c r="BI1195" s="6">
        <v>0.15254237288135594</v>
      </c>
      <c r="BJ1195" s="1">
        <v>25</v>
      </c>
      <c r="BK1195" s="1">
        <v>230</v>
      </c>
      <c r="BL1195" s="6">
        <v>0.10869565217391304</v>
      </c>
    </row>
    <row r="1196" spans="1:64" hidden="1" x14ac:dyDescent="0.2">
      <c r="A1196" s="2" t="s">
        <v>420</v>
      </c>
      <c r="B1196" s="2" t="s">
        <v>646</v>
      </c>
      <c r="C1196" s="2" t="s">
        <v>3012</v>
      </c>
      <c r="D1196" s="2" t="s">
        <v>3013</v>
      </c>
      <c r="E1196" s="2" t="str">
        <f t="shared" si="54"/>
        <v>zzzz</v>
      </c>
      <c r="F1196" s="2">
        <f>IFERROR(VLOOKUP(C1196,'[1]2017'!$C$2:$N$1876,11,FALSE),"")</f>
        <v>156</v>
      </c>
      <c r="G1196" s="2">
        <f>IFERROR(VLOOKUP(C1196,'[1]2017'!$C$2:$N$1876,12,FALSE),"")</f>
        <v>331</v>
      </c>
      <c r="H1196" s="2">
        <f t="shared" si="55"/>
        <v>0.47129909365558914</v>
      </c>
      <c r="I1196" s="6">
        <v>0.5</v>
      </c>
      <c r="J1196" s="12">
        <f t="shared" si="56"/>
        <v>691</v>
      </c>
      <c r="K1196" s="1">
        <v>36</v>
      </c>
      <c r="L1196" s="1">
        <v>58</v>
      </c>
      <c r="M1196" s="6">
        <v>0.62068965517241381</v>
      </c>
      <c r="N1196" s="1">
        <v>26</v>
      </c>
      <c r="O1196" s="1">
        <v>58</v>
      </c>
      <c r="P1196" s="6">
        <v>0.44827586206896552</v>
      </c>
      <c r="Q1196" s="1">
        <v>22</v>
      </c>
      <c r="R1196" s="1">
        <v>58</v>
      </c>
      <c r="S1196" s="6">
        <v>0.37931034482758619</v>
      </c>
      <c r="BD1196" s="1">
        <v>86</v>
      </c>
      <c r="BE1196" s="1">
        <v>126</v>
      </c>
      <c r="BF1196" s="6">
        <v>0.68253968253968256</v>
      </c>
      <c r="BG1196" s="1">
        <v>64</v>
      </c>
      <c r="BH1196" s="1">
        <v>127</v>
      </c>
      <c r="BI1196" s="6">
        <v>0.50393700787401574</v>
      </c>
      <c r="BJ1196" s="1">
        <v>56</v>
      </c>
      <c r="BK1196" s="1">
        <v>126</v>
      </c>
      <c r="BL1196" s="6">
        <v>0.44444444444444442</v>
      </c>
    </row>
    <row r="1197" spans="1:64" hidden="1" x14ac:dyDescent="0.2">
      <c r="A1197" s="2" t="s">
        <v>420</v>
      </c>
      <c r="B1197" s="2" t="s">
        <v>646</v>
      </c>
      <c r="C1197" s="2" t="s">
        <v>3014</v>
      </c>
      <c r="D1197" s="2" t="s">
        <v>3015</v>
      </c>
      <c r="E1197" s="2" t="str">
        <f t="shared" si="54"/>
        <v>zzzz</v>
      </c>
      <c r="F1197" s="2">
        <f>IFERROR(VLOOKUP(C1197,'[1]2017'!$C$2:$N$1876,11,FALSE),"")</f>
        <v>420</v>
      </c>
      <c r="G1197" s="2">
        <f>IFERROR(VLOOKUP(C1197,'[1]2017'!$C$2:$N$1876,12,FALSE),"")</f>
        <v>623</v>
      </c>
      <c r="H1197" s="2">
        <f t="shared" si="55"/>
        <v>0.6741573033707865</v>
      </c>
      <c r="J1197" s="12">
        <f t="shared" si="56"/>
        <v>1215</v>
      </c>
      <c r="T1197" s="1">
        <v>67</v>
      </c>
      <c r="U1197" s="1">
        <v>164</v>
      </c>
      <c r="V1197" s="6">
        <v>0.40853658536585363</v>
      </c>
      <c r="W1197" s="1">
        <v>71</v>
      </c>
      <c r="X1197" s="1">
        <v>166</v>
      </c>
      <c r="Y1197" s="6">
        <v>0.42771084337349397</v>
      </c>
      <c r="Z1197" s="1">
        <v>51</v>
      </c>
      <c r="AA1197" s="1">
        <v>164</v>
      </c>
      <c r="AB1197" s="6">
        <v>0.31097560975609756</v>
      </c>
      <c r="AC1197" s="1">
        <v>70</v>
      </c>
      <c r="AD1197" s="1">
        <v>127</v>
      </c>
      <c r="AE1197" s="6">
        <v>0.55118110236220474</v>
      </c>
      <c r="AF1197" s="1">
        <v>44</v>
      </c>
      <c r="AG1197" s="1">
        <v>126</v>
      </c>
      <c r="AH1197" s="6">
        <v>0.34920634920634919</v>
      </c>
      <c r="AI1197" s="1">
        <v>41</v>
      </c>
      <c r="AJ1197" s="1">
        <v>126</v>
      </c>
      <c r="AK1197" s="6">
        <v>0.32539682539682541</v>
      </c>
      <c r="AL1197" s="1">
        <v>62</v>
      </c>
      <c r="AM1197" s="1">
        <v>153</v>
      </c>
      <c r="AN1197" s="6">
        <v>0.40522875816993464</v>
      </c>
      <c r="AO1197" s="1">
        <v>36</v>
      </c>
      <c r="AP1197" s="1">
        <v>153</v>
      </c>
      <c r="AQ1197" s="6">
        <v>0.23529411764705882</v>
      </c>
      <c r="AR1197" s="1">
        <v>33</v>
      </c>
      <c r="AS1197" s="1">
        <v>153</v>
      </c>
      <c r="AT1197" s="6">
        <v>0.21568627450980393</v>
      </c>
      <c r="AU1197" s="1">
        <v>65</v>
      </c>
      <c r="AV1197" s="1">
        <v>146</v>
      </c>
      <c r="AW1197" s="6">
        <v>0.4452054794520548</v>
      </c>
      <c r="AX1197" s="1">
        <v>42</v>
      </c>
      <c r="AY1197" s="1">
        <v>147</v>
      </c>
      <c r="AZ1197" s="6">
        <v>0.2857142857142857</v>
      </c>
      <c r="BA1197" s="1">
        <v>31</v>
      </c>
      <c r="BB1197" s="1">
        <v>146</v>
      </c>
      <c r="BC1197" s="6">
        <v>0.21232876712328766</v>
      </c>
      <c r="BD1197" s="1">
        <v>264</v>
      </c>
      <c r="BE1197" s="1">
        <v>590</v>
      </c>
      <c r="BF1197" s="6">
        <v>0.44745762711864406</v>
      </c>
      <c r="BG1197" s="1">
        <v>193</v>
      </c>
      <c r="BH1197" s="1">
        <v>592</v>
      </c>
      <c r="BI1197" s="6">
        <v>0.32601351351351349</v>
      </c>
      <c r="BJ1197" s="1">
        <v>156</v>
      </c>
      <c r="BK1197" s="1">
        <v>589</v>
      </c>
      <c r="BL1197" s="6">
        <v>0.26485568760611206</v>
      </c>
    </row>
    <row r="1198" spans="1:64" hidden="1" x14ac:dyDescent="0.2">
      <c r="A1198" s="2" t="s">
        <v>420</v>
      </c>
      <c r="B1198" s="2" t="s">
        <v>646</v>
      </c>
      <c r="C1198" s="2" t="s">
        <v>3016</v>
      </c>
      <c r="D1198" s="2" t="s">
        <v>3017</v>
      </c>
      <c r="E1198" s="2" t="str">
        <f t="shared" si="54"/>
        <v>zzzz</v>
      </c>
      <c r="F1198" s="2">
        <f>IFERROR(VLOOKUP(C1198,'[1]2017'!$C$2:$N$1876,11,FALSE),"")</f>
        <v>321</v>
      </c>
      <c r="G1198" s="2">
        <f>IFERROR(VLOOKUP(C1198,'[1]2017'!$C$2:$N$1876,12,FALSE),"")</f>
        <v>635</v>
      </c>
      <c r="H1198" s="2">
        <f t="shared" si="55"/>
        <v>0.50551181102362208</v>
      </c>
      <c r="I1198" s="6">
        <v>0.48275862068965519</v>
      </c>
      <c r="J1198" s="12">
        <f t="shared" si="56"/>
        <v>742</v>
      </c>
      <c r="K1198" s="1">
        <v>87</v>
      </c>
      <c r="L1198" s="1">
        <v>130</v>
      </c>
      <c r="M1198" s="6">
        <v>0.66923076923076918</v>
      </c>
      <c r="N1198" s="1">
        <v>77</v>
      </c>
      <c r="O1198" s="1">
        <v>130</v>
      </c>
      <c r="P1198" s="6">
        <v>0.59230769230769231</v>
      </c>
      <c r="Q1198" s="1">
        <v>61</v>
      </c>
      <c r="R1198" s="1">
        <v>130</v>
      </c>
      <c r="S1198" s="6">
        <v>0.46923076923076923</v>
      </c>
      <c r="BD1198" s="1">
        <v>192</v>
      </c>
      <c r="BE1198" s="1">
        <v>275</v>
      </c>
      <c r="BF1198" s="6">
        <v>0.69818181818181824</v>
      </c>
      <c r="BG1198" s="1">
        <v>152</v>
      </c>
      <c r="BH1198" s="1">
        <v>275</v>
      </c>
      <c r="BI1198" s="6">
        <v>0.55272727272727273</v>
      </c>
      <c r="BJ1198" s="1">
        <v>131</v>
      </c>
      <c r="BK1198" s="1">
        <v>275</v>
      </c>
      <c r="BL1198" s="6">
        <v>0.47636363636363638</v>
      </c>
    </row>
    <row r="1199" spans="1:64" hidden="1" x14ac:dyDescent="0.2">
      <c r="A1199" s="2" t="s">
        <v>420</v>
      </c>
      <c r="B1199" s="2" t="s">
        <v>646</v>
      </c>
      <c r="C1199" s="2" t="s">
        <v>3018</v>
      </c>
      <c r="D1199" s="2" t="s">
        <v>3019</v>
      </c>
      <c r="E1199" s="2" t="str">
        <f t="shared" si="54"/>
        <v>zzzz</v>
      </c>
      <c r="F1199" s="2">
        <f>IFERROR(VLOOKUP(C1199,'[1]2017'!$C$2:$N$1876,11,FALSE),"")</f>
        <v>516</v>
      </c>
      <c r="G1199" s="2">
        <f>IFERROR(VLOOKUP(C1199,'[1]2017'!$C$2:$N$1876,12,FALSE),"")</f>
        <v>607</v>
      </c>
      <c r="H1199" s="2">
        <f t="shared" si="55"/>
        <v>0.85008237232289952</v>
      </c>
      <c r="J1199" s="12">
        <f t="shared" si="56"/>
        <v>1215</v>
      </c>
      <c r="T1199" s="1">
        <v>39</v>
      </c>
      <c r="U1199" s="1">
        <v>154</v>
      </c>
      <c r="V1199" s="6">
        <v>0.25324675324675322</v>
      </c>
      <c r="W1199" s="1">
        <v>42</v>
      </c>
      <c r="X1199" s="1">
        <v>158</v>
      </c>
      <c r="Y1199" s="6">
        <v>0.26582278481012656</v>
      </c>
      <c r="Z1199" s="1">
        <v>24</v>
      </c>
      <c r="AA1199" s="1">
        <v>154</v>
      </c>
      <c r="AB1199" s="6">
        <v>0.15584415584415584</v>
      </c>
      <c r="AC1199" s="1">
        <v>49</v>
      </c>
      <c r="AD1199" s="1">
        <v>139</v>
      </c>
      <c r="AE1199" s="6">
        <v>0.35251798561151076</v>
      </c>
      <c r="AF1199" s="1">
        <v>35</v>
      </c>
      <c r="AG1199" s="1">
        <v>138</v>
      </c>
      <c r="AH1199" s="6">
        <v>0.25362318840579712</v>
      </c>
      <c r="AI1199" s="1">
        <v>30</v>
      </c>
      <c r="AJ1199" s="1">
        <v>137</v>
      </c>
      <c r="AK1199" s="6">
        <v>0.21897810218978103</v>
      </c>
      <c r="AL1199" s="1">
        <v>56</v>
      </c>
      <c r="AM1199" s="1">
        <v>137</v>
      </c>
      <c r="AN1199" s="6">
        <v>0.40875912408759124</v>
      </c>
      <c r="AO1199" s="1">
        <v>17</v>
      </c>
      <c r="AP1199" s="1">
        <v>137</v>
      </c>
      <c r="AQ1199" s="6">
        <v>0.12408759124087591</v>
      </c>
      <c r="AR1199" s="1">
        <v>15</v>
      </c>
      <c r="AS1199" s="1">
        <v>136</v>
      </c>
      <c r="AT1199" s="6">
        <v>0.11029411764705882</v>
      </c>
      <c r="AU1199" s="1">
        <v>57</v>
      </c>
      <c r="AV1199" s="1">
        <v>142</v>
      </c>
      <c r="AW1199" s="6">
        <v>0.40140845070422537</v>
      </c>
      <c r="AX1199" s="1">
        <v>11</v>
      </c>
      <c r="AY1199" s="1">
        <v>143</v>
      </c>
      <c r="AZ1199" s="6">
        <v>7.6923076923076927E-2</v>
      </c>
      <c r="BA1199" s="1">
        <v>9</v>
      </c>
      <c r="BB1199" s="1">
        <v>141</v>
      </c>
      <c r="BC1199" s="6">
        <v>6.3829787234042548E-2</v>
      </c>
      <c r="BD1199" s="1">
        <v>201</v>
      </c>
      <c r="BE1199" s="1">
        <v>572</v>
      </c>
      <c r="BF1199" s="6">
        <v>0.35139860139860141</v>
      </c>
      <c r="BG1199" s="1">
        <v>105</v>
      </c>
      <c r="BH1199" s="1">
        <v>576</v>
      </c>
      <c r="BI1199" s="6">
        <v>0.18229166666666666</v>
      </c>
      <c r="BJ1199" s="1">
        <v>78</v>
      </c>
      <c r="BK1199" s="1">
        <v>568</v>
      </c>
      <c r="BL1199" s="6">
        <v>0.13732394366197184</v>
      </c>
    </row>
    <row r="1200" spans="1:64" hidden="1" x14ac:dyDescent="0.2">
      <c r="A1200" s="2" t="s">
        <v>420</v>
      </c>
      <c r="B1200" s="2" t="s">
        <v>646</v>
      </c>
      <c r="C1200" s="2" t="s">
        <v>3020</v>
      </c>
      <c r="D1200" s="2" t="s">
        <v>3021</v>
      </c>
      <c r="E1200" s="2" t="str">
        <f t="shared" si="54"/>
        <v>zzzz</v>
      </c>
      <c r="F1200" s="2">
        <f>IFERROR(VLOOKUP(C1200,'[1]2017'!$C$2:$N$1876,11,FALSE),"")</f>
        <v>440</v>
      </c>
      <c r="G1200" s="2">
        <f>IFERROR(VLOOKUP(C1200,'[1]2017'!$C$2:$N$1876,12,FALSE),"")</f>
        <v>500</v>
      </c>
      <c r="H1200" s="2">
        <f t="shared" si="55"/>
        <v>0.88</v>
      </c>
      <c r="I1200" s="6">
        <v>0.14130434782608695</v>
      </c>
      <c r="J1200" s="12">
        <f t="shared" si="56"/>
        <v>1180</v>
      </c>
      <c r="K1200" s="1">
        <v>24</v>
      </c>
      <c r="L1200" s="1">
        <v>89</v>
      </c>
      <c r="M1200" s="6">
        <v>0.2696629213483146</v>
      </c>
      <c r="N1200" s="1">
        <v>18</v>
      </c>
      <c r="O1200" s="1">
        <v>88</v>
      </c>
      <c r="P1200" s="6">
        <v>0.20454545454545456</v>
      </c>
      <c r="Q1200" s="1">
        <v>15</v>
      </c>
      <c r="R1200" s="1">
        <v>88</v>
      </c>
      <c r="S1200" s="6">
        <v>0.17045454545454544</v>
      </c>
      <c r="BD1200" s="1">
        <v>46</v>
      </c>
      <c r="BE1200" s="1">
        <v>181</v>
      </c>
      <c r="BF1200" s="6">
        <v>0.2541436464088398</v>
      </c>
      <c r="BG1200" s="1">
        <v>34</v>
      </c>
      <c r="BH1200" s="1">
        <v>182</v>
      </c>
      <c r="BI1200" s="6">
        <v>0.18681318681318682</v>
      </c>
      <c r="BJ1200" s="1">
        <v>28</v>
      </c>
      <c r="BK1200" s="1">
        <v>180</v>
      </c>
      <c r="BL1200" s="6">
        <v>0.15555555555555556</v>
      </c>
    </row>
    <row r="1201" spans="1:64" hidden="1" x14ac:dyDescent="0.2">
      <c r="A1201" s="2" t="s">
        <v>420</v>
      </c>
      <c r="B1201" s="2" t="s">
        <v>646</v>
      </c>
      <c r="C1201" s="2" t="s">
        <v>3022</v>
      </c>
      <c r="D1201" s="2" t="s">
        <v>3023</v>
      </c>
      <c r="E1201" s="2" t="str">
        <f t="shared" si="54"/>
        <v>zzzz</v>
      </c>
      <c r="F1201" s="2">
        <f>IFERROR(VLOOKUP(C1201,'[1]2017'!$C$2:$N$1876,11,FALSE),"")</f>
        <v>319</v>
      </c>
      <c r="G1201" s="2">
        <f>IFERROR(VLOOKUP(C1201,'[1]2017'!$C$2:$N$1876,12,FALSE),"")</f>
        <v>405</v>
      </c>
      <c r="H1201" s="2">
        <f t="shared" si="55"/>
        <v>0.78765432098765431</v>
      </c>
      <c r="I1201" s="6">
        <v>0.18965517241379309</v>
      </c>
      <c r="J1201" s="12">
        <f t="shared" si="56"/>
        <v>1147</v>
      </c>
      <c r="K1201" s="1">
        <v>21</v>
      </c>
      <c r="L1201" s="1">
        <v>76</v>
      </c>
      <c r="M1201" s="6">
        <v>0.27631578947368424</v>
      </c>
      <c r="N1201" s="1">
        <v>19</v>
      </c>
      <c r="O1201" s="1">
        <v>79</v>
      </c>
      <c r="P1201" s="6">
        <v>0.24050632911392406</v>
      </c>
      <c r="Q1201" s="1">
        <v>15</v>
      </c>
      <c r="R1201" s="1">
        <v>76</v>
      </c>
      <c r="S1201" s="6">
        <v>0.19736842105263158</v>
      </c>
      <c r="BD1201" s="1">
        <v>52</v>
      </c>
      <c r="BE1201" s="1">
        <v>146</v>
      </c>
      <c r="BF1201" s="6">
        <v>0.35616438356164382</v>
      </c>
      <c r="BG1201" s="1">
        <v>32</v>
      </c>
      <c r="BH1201" s="1">
        <v>137</v>
      </c>
      <c r="BI1201" s="6">
        <v>0.23357664233576642</v>
      </c>
      <c r="BJ1201" s="1">
        <v>26</v>
      </c>
      <c r="BK1201" s="1">
        <v>134</v>
      </c>
      <c r="BL1201" s="6">
        <v>0.19402985074626866</v>
      </c>
    </row>
    <row r="1202" spans="1:64" hidden="1" x14ac:dyDescent="0.2">
      <c r="A1202" s="2" t="s">
        <v>420</v>
      </c>
      <c r="B1202" s="2" t="s">
        <v>646</v>
      </c>
      <c r="C1202" s="2" t="s">
        <v>3024</v>
      </c>
      <c r="D1202" s="2" t="s">
        <v>3025</v>
      </c>
      <c r="E1202" s="2" t="str">
        <f t="shared" si="54"/>
        <v>zzzz</v>
      </c>
      <c r="F1202" s="2">
        <f>IFERROR(VLOOKUP(C1202,'[1]2017'!$C$2:$N$1876,11,FALSE),"")</f>
        <v>439</v>
      </c>
      <c r="G1202" s="2">
        <f>IFERROR(VLOOKUP(C1202,'[1]2017'!$C$2:$N$1876,12,FALSE),"")</f>
        <v>501</v>
      </c>
      <c r="H1202" s="2">
        <f t="shared" si="55"/>
        <v>0.87624750499001991</v>
      </c>
      <c r="I1202" s="6">
        <v>5.5555555555555552E-2</v>
      </c>
      <c r="J1202" s="12">
        <f t="shared" si="56"/>
        <v>1206</v>
      </c>
      <c r="K1202" s="1">
        <v>21</v>
      </c>
      <c r="L1202" s="1">
        <v>74</v>
      </c>
      <c r="M1202" s="6">
        <v>0.28378378378378377</v>
      </c>
      <c r="N1202" s="1">
        <v>25</v>
      </c>
      <c r="O1202" s="1">
        <v>75</v>
      </c>
      <c r="P1202" s="6">
        <v>0.33333333333333331</v>
      </c>
      <c r="Q1202" s="1">
        <v>16</v>
      </c>
      <c r="R1202" s="1">
        <v>73</v>
      </c>
      <c r="S1202" s="6">
        <v>0.21917808219178081</v>
      </c>
      <c r="BD1202" s="1">
        <v>44</v>
      </c>
      <c r="BE1202" s="1">
        <v>165</v>
      </c>
      <c r="BF1202" s="6">
        <v>0.26666666666666666</v>
      </c>
      <c r="BG1202" s="1">
        <v>30</v>
      </c>
      <c r="BH1202" s="1">
        <v>165</v>
      </c>
      <c r="BI1202" s="6">
        <v>0.18181818181818182</v>
      </c>
      <c r="BJ1202" s="1">
        <v>21</v>
      </c>
      <c r="BK1202" s="1">
        <v>163</v>
      </c>
      <c r="BL1202" s="6">
        <v>0.12883435582822086</v>
      </c>
    </row>
    <row r="1203" spans="1:64" hidden="1" x14ac:dyDescent="0.2">
      <c r="A1203" s="2" t="s">
        <v>420</v>
      </c>
      <c r="B1203" s="2" t="s">
        <v>646</v>
      </c>
      <c r="C1203" s="2" t="s">
        <v>3026</v>
      </c>
      <c r="D1203" s="2" t="s">
        <v>3027</v>
      </c>
      <c r="E1203" s="2" t="str">
        <f t="shared" si="54"/>
        <v>zzzz</v>
      </c>
      <c r="F1203" s="2">
        <f>IFERROR(VLOOKUP(C1203,'[1]2017'!$C$2:$N$1876,11,FALSE),"")</f>
        <v>279</v>
      </c>
      <c r="G1203" s="2">
        <f>IFERROR(VLOOKUP(C1203,'[1]2017'!$C$2:$N$1876,12,FALSE),"")</f>
        <v>453</v>
      </c>
      <c r="H1203" s="2">
        <f t="shared" si="55"/>
        <v>0.61589403973509937</v>
      </c>
      <c r="I1203" s="6">
        <v>0.19402985074626866</v>
      </c>
      <c r="J1203" s="12">
        <f t="shared" si="56"/>
        <v>1142</v>
      </c>
      <c r="BD1203" s="1">
        <v>27</v>
      </c>
      <c r="BE1203" s="1">
        <v>67</v>
      </c>
      <c r="BF1203" s="6">
        <v>0.40298507462686567</v>
      </c>
      <c r="BG1203" s="1">
        <v>13</v>
      </c>
      <c r="BH1203" s="1">
        <v>67</v>
      </c>
      <c r="BI1203" s="6">
        <v>0.19402985074626866</v>
      </c>
      <c r="BJ1203" s="1">
        <v>13</v>
      </c>
      <c r="BK1203" s="1">
        <v>67</v>
      </c>
      <c r="BL1203" s="6">
        <v>0.19402985074626866</v>
      </c>
    </row>
    <row r="1204" spans="1:64" hidden="1" x14ac:dyDescent="0.2">
      <c r="A1204" s="2" t="s">
        <v>420</v>
      </c>
      <c r="B1204" s="2" t="s">
        <v>646</v>
      </c>
      <c r="C1204" s="2" t="s">
        <v>3028</v>
      </c>
      <c r="D1204" s="2" t="s">
        <v>3029</v>
      </c>
      <c r="E1204" s="2" t="str">
        <f t="shared" si="54"/>
        <v>zzzz</v>
      </c>
      <c r="F1204" s="2">
        <f>IFERROR(VLOOKUP(C1204,'[1]2017'!$C$2:$N$1876,11,FALSE),"")</f>
        <v>308</v>
      </c>
      <c r="G1204" s="2">
        <f>IFERROR(VLOOKUP(C1204,'[1]2017'!$C$2:$N$1876,12,FALSE),"")</f>
        <v>379</v>
      </c>
      <c r="H1204" s="2">
        <f t="shared" si="55"/>
        <v>0.81266490765171506</v>
      </c>
      <c r="J1204" s="12">
        <f t="shared" si="56"/>
        <v>1215</v>
      </c>
      <c r="T1204" s="1">
        <v>22</v>
      </c>
      <c r="U1204" s="1">
        <v>108</v>
      </c>
      <c r="V1204" s="6">
        <v>0.20370370370370369</v>
      </c>
      <c r="W1204" s="1">
        <v>26</v>
      </c>
      <c r="X1204" s="1">
        <v>111</v>
      </c>
      <c r="Y1204" s="6">
        <v>0.23423423423423423</v>
      </c>
      <c r="Z1204" s="1">
        <v>14</v>
      </c>
      <c r="AA1204" s="1">
        <v>108</v>
      </c>
      <c r="AB1204" s="6">
        <v>0.12962962962962962</v>
      </c>
      <c r="AC1204" s="1">
        <v>26</v>
      </c>
      <c r="AD1204" s="1">
        <v>75</v>
      </c>
      <c r="AE1204" s="6">
        <v>0.34666666666666668</v>
      </c>
      <c r="AF1204" s="1">
        <v>20</v>
      </c>
      <c r="AG1204" s="1">
        <v>75</v>
      </c>
      <c r="AH1204" s="6">
        <v>0.26666666666666666</v>
      </c>
      <c r="AI1204" s="1">
        <v>17</v>
      </c>
      <c r="AJ1204" s="1">
        <v>74</v>
      </c>
      <c r="AK1204" s="6">
        <v>0.22972972972972974</v>
      </c>
      <c r="AL1204" s="1">
        <v>23</v>
      </c>
      <c r="AM1204" s="1">
        <v>86</v>
      </c>
      <c r="AN1204" s="6">
        <v>0.26744186046511625</v>
      </c>
      <c r="AO1204" s="1">
        <v>15</v>
      </c>
      <c r="AP1204" s="1">
        <v>86</v>
      </c>
      <c r="AQ1204" s="6">
        <v>0.1744186046511628</v>
      </c>
      <c r="AR1204" s="1">
        <v>13</v>
      </c>
      <c r="AS1204" s="1">
        <v>85</v>
      </c>
      <c r="AT1204" s="6">
        <v>0.15294117647058825</v>
      </c>
      <c r="AU1204" s="1">
        <v>39</v>
      </c>
      <c r="AV1204" s="1">
        <v>100</v>
      </c>
      <c r="AW1204" s="6">
        <v>0.39</v>
      </c>
      <c r="AX1204" s="1">
        <v>19</v>
      </c>
      <c r="AY1204" s="1">
        <v>101</v>
      </c>
      <c r="AZ1204" s="6">
        <v>0.18811881188118812</v>
      </c>
      <c r="BA1204" s="1">
        <v>19</v>
      </c>
      <c r="BB1204" s="1">
        <v>100</v>
      </c>
      <c r="BC1204" s="6">
        <v>0.19</v>
      </c>
      <c r="BD1204" s="1">
        <v>110</v>
      </c>
      <c r="BE1204" s="1">
        <v>369</v>
      </c>
      <c r="BF1204" s="6">
        <v>0.29810298102981031</v>
      </c>
      <c r="BG1204" s="1">
        <v>80</v>
      </c>
      <c r="BH1204" s="1">
        <v>373</v>
      </c>
      <c r="BI1204" s="6">
        <v>0.21447721179624665</v>
      </c>
      <c r="BJ1204" s="1">
        <v>63</v>
      </c>
      <c r="BK1204" s="1">
        <v>367</v>
      </c>
      <c r="BL1204" s="6">
        <v>0.17166212534059946</v>
      </c>
    </row>
    <row r="1205" spans="1:64" hidden="1" x14ac:dyDescent="0.2">
      <c r="A1205" s="2" t="s">
        <v>420</v>
      </c>
      <c r="B1205" s="2" t="s">
        <v>646</v>
      </c>
      <c r="C1205" s="2" t="s">
        <v>3030</v>
      </c>
      <c r="D1205" s="2" t="s">
        <v>3031</v>
      </c>
      <c r="E1205" s="2" t="str">
        <f t="shared" si="54"/>
        <v>zzzz</v>
      </c>
      <c r="F1205" s="2">
        <f>IFERROR(VLOOKUP(C1205,'[1]2017'!$C$2:$N$1876,11,FALSE),"")</f>
        <v>288</v>
      </c>
      <c r="G1205" s="2">
        <f>IFERROR(VLOOKUP(C1205,'[1]2017'!$C$2:$N$1876,12,FALSE),"")</f>
        <v>336</v>
      </c>
      <c r="H1205" s="2">
        <f t="shared" si="55"/>
        <v>0.8571428571428571</v>
      </c>
      <c r="I1205" s="6">
        <v>7.9365079365079361E-2</v>
      </c>
      <c r="J1205" s="12">
        <f t="shared" si="56"/>
        <v>1204</v>
      </c>
      <c r="K1205" s="1">
        <v>21</v>
      </c>
      <c r="L1205" s="1">
        <v>62</v>
      </c>
      <c r="M1205" s="6">
        <v>0.33870967741935482</v>
      </c>
      <c r="N1205" s="1">
        <v>22</v>
      </c>
      <c r="O1205" s="1">
        <v>63</v>
      </c>
      <c r="P1205" s="6">
        <v>0.34920634920634919</v>
      </c>
      <c r="Q1205" s="1">
        <v>16</v>
      </c>
      <c r="R1205" s="1">
        <v>62</v>
      </c>
      <c r="S1205" s="6">
        <v>0.25806451612903225</v>
      </c>
      <c r="BD1205" s="1">
        <v>39</v>
      </c>
      <c r="BE1205" s="1">
        <v>125</v>
      </c>
      <c r="BF1205" s="6">
        <v>0.312</v>
      </c>
      <c r="BG1205" s="1">
        <v>29</v>
      </c>
      <c r="BH1205" s="1">
        <v>135</v>
      </c>
      <c r="BI1205" s="6">
        <v>0.21481481481481482</v>
      </c>
      <c r="BJ1205" s="1">
        <v>21</v>
      </c>
      <c r="BK1205" s="1">
        <v>125</v>
      </c>
      <c r="BL1205" s="6">
        <v>0.16800000000000001</v>
      </c>
    </row>
    <row r="1206" spans="1:64" hidden="1" x14ac:dyDescent="0.2">
      <c r="A1206" s="2" t="s">
        <v>420</v>
      </c>
      <c r="B1206" s="2" t="s">
        <v>646</v>
      </c>
      <c r="C1206" s="2" t="s">
        <v>3032</v>
      </c>
      <c r="D1206" s="2" t="s">
        <v>3033</v>
      </c>
      <c r="E1206" s="2" t="str">
        <f t="shared" si="54"/>
        <v>zzzz</v>
      </c>
      <c r="F1206" s="2">
        <f>IFERROR(VLOOKUP(C1206,'[1]2017'!$C$2:$N$1876,11,FALSE),"")</f>
        <v>344</v>
      </c>
      <c r="G1206" s="2">
        <f>IFERROR(VLOOKUP(C1206,'[1]2017'!$C$2:$N$1876,12,FALSE),"")</f>
        <v>408</v>
      </c>
      <c r="H1206" s="2">
        <f t="shared" si="55"/>
        <v>0.84313725490196079</v>
      </c>
      <c r="I1206" s="6">
        <v>0.44285714285714284</v>
      </c>
      <c r="J1206" s="12">
        <f t="shared" si="56"/>
        <v>828</v>
      </c>
      <c r="K1206" s="1">
        <v>43</v>
      </c>
      <c r="L1206" s="1">
        <v>91</v>
      </c>
      <c r="M1206" s="6">
        <v>0.47252747252747251</v>
      </c>
      <c r="N1206" s="1">
        <v>34</v>
      </c>
      <c r="O1206" s="1">
        <v>92</v>
      </c>
      <c r="P1206" s="6">
        <v>0.36956521739130432</v>
      </c>
      <c r="Q1206" s="1">
        <v>26</v>
      </c>
      <c r="R1206" s="1">
        <v>91</v>
      </c>
      <c r="S1206" s="6">
        <v>0.2857142857142857</v>
      </c>
      <c r="BD1206" s="1">
        <v>85</v>
      </c>
      <c r="BE1206" s="1">
        <v>162</v>
      </c>
      <c r="BF1206" s="6">
        <v>0.52469135802469136</v>
      </c>
      <c r="BG1206" s="1">
        <v>73</v>
      </c>
      <c r="BH1206" s="1">
        <v>163</v>
      </c>
      <c r="BI1206" s="6">
        <v>0.44785276073619634</v>
      </c>
      <c r="BJ1206" s="1">
        <v>57</v>
      </c>
      <c r="BK1206" s="1">
        <v>161</v>
      </c>
      <c r="BL1206" s="6">
        <v>0.35403726708074534</v>
      </c>
    </row>
    <row r="1207" spans="1:64" hidden="1" x14ac:dyDescent="0.2">
      <c r="A1207" s="2" t="s">
        <v>420</v>
      </c>
      <c r="B1207" s="2" t="s">
        <v>646</v>
      </c>
      <c r="C1207" s="2" t="s">
        <v>3034</v>
      </c>
      <c r="D1207" s="2" t="s">
        <v>3035</v>
      </c>
      <c r="E1207" s="2" t="str">
        <f t="shared" si="54"/>
        <v>zzzz</v>
      </c>
      <c r="F1207" s="2">
        <f>IFERROR(VLOOKUP(C1207,'[1]2017'!$C$2:$N$1876,11,FALSE),"")</f>
        <v>358</v>
      </c>
      <c r="G1207" s="2">
        <f>IFERROR(VLOOKUP(C1207,'[1]2017'!$C$2:$N$1876,12,FALSE),"")</f>
        <v>442</v>
      </c>
      <c r="H1207" s="2">
        <f t="shared" si="55"/>
        <v>0.80995475113122173</v>
      </c>
      <c r="I1207" s="6">
        <v>9.2307692307692313E-2</v>
      </c>
      <c r="J1207" s="12">
        <f t="shared" si="56"/>
        <v>1194</v>
      </c>
      <c r="K1207" s="1">
        <v>20</v>
      </c>
      <c r="L1207" s="1">
        <v>77</v>
      </c>
      <c r="M1207" s="6">
        <v>0.25974025974025972</v>
      </c>
      <c r="N1207" s="1">
        <v>17</v>
      </c>
      <c r="O1207" s="1">
        <v>83</v>
      </c>
      <c r="P1207" s="6">
        <v>0.20481927710843373</v>
      </c>
      <c r="Q1207" s="1">
        <v>12</v>
      </c>
      <c r="R1207" s="1">
        <v>76</v>
      </c>
      <c r="S1207" s="6">
        <v>0.15789473684210525</v>
      </c>
      <c r="BD1207" s="1">
        <v>34</v>
      </c>
      <c r="BE1207" s="1">
        <v>143</v>
      </c>
      <c r="BF1207" s="6">
        <v>0.23776223776223776</v>
      </c>
      <c r="BG1207" s="1">
        <v>27</v>
      </c>
      <c r="BH1207" s="1">
        <v>152</v>
      </c>
      <c r="BI1207" s="6">
        <v>0.17763157894736842</v>
      </c>
      <c r="BJ1207" s="1">
        <v>18</v>
      </c>
      <c r="BK1207" s="1">
        <v>141</v>
      </c>
      <c r="BL1207" s="6">
        <v>0.1276595744680851</v>
      </c>
    </row>
    <row r="1208" spans="1:64" hidden="1" x14ac:dyDescent="0.2">
      <c r="A1208" s="2" t="s">
        <v>420</v>
      </c>
      <c r="B1208" s="2" t="s">
        <v>646</v>
      </c>
      <c r="C1208" s="2" t="s">
        <v>3036</v>
      </c>
      <c r="D1208" s="2" t="s">
        <v>3037</v>
      </c>
      <c r="E1208" s="2" t="str">
        <f t="shared" si="54"/>
        <v>zzzz</v>
      </c>
      <c r="F1208" s="2">
        <f>IFERROR(VLOOKUP(C1208,'[1]2017'!$C$2:$N$1876,11,FALSE),"")</f>
        <v>508</v>
      </c>
      <c r="G1208" s="2">
        <f>IFERROR(VLOOKUP(C1208,'[1]2017'!$C$2:$N$1876,12,FALSE),"")</f>
        <v>553</v>
      </c>
      <c r="H1208" s="2">
        <f t="shared" si="55"/>
        <v>0.91862567811934903</v>
      </c>
      <c r="J1208" s="12">
        <f t="shared" si="56"/>
        <v>1215</v>
      </c>
      <c r="T1208" s="1">
        <v>24</v>
      </c>
      <c r="U1208" s="1">
        <v>135</v>
      </c>
      <c r="V1208" s="6">
        <v>0.17777777777777778</v>
      </c>
      <c r="W1208" s="1">
        <v>23</v>
      </c>
      <c r="X1208" s="1">
        <v>138</v>
      </c>
      <c r="Y1208" s="6">
        <v>0.16666666666666666</v>
      </c>
      <c r="Z1208" s="1">
        <v>13</v>
      </c>
      <c r="AA1208" s="1">
        <v>134</v>
      </c>
      <c r="AB1208" s="6">
        <v>9.7014925373134331E-2</v>
      </c>
      <c r="AC1208" s="1">
        <v>20</v>
      </c>
      <c r="AD1208" s="1">
        <v>129</v>
      </c>
      <c r="AE1208" s="6">
        <v>0.15503875968992248</v>
      </c>
      <c r="AF1208" s="1">
        <v>12</v>
      </c>
      <c r="AG1208" s="1">
        <v>132</v>
      </c>
      <c r="AH1208" s="6">
        <v>9.0909090909090912E-2</v>
      </c>
      <c r="AI1208" s="1">
        <v>7</v>
      </c>
      <c r="AJ1208" s="1">
        <v>129</v>
      </c>
      <c r="AK1208" s="6">
        <v>5.4263565891472867E-2</v>
      </c>
      <c r="AL1208" s="1">
        <v>36</v>
      </c>
      <c r="AM1208" s="1">
        <v>126</v>
      </c>
      <c r="AN1208" s="6">
        <v>0.2857142857142857</v>
      </c>
      <c r="AO1208" s="1">
        <v>14</v>
      </c>
      <c r="AP1208" s="1">
        <v>116</v>
      </c>
      <c r="AQ1208" s="6">
        <v>0.1206896551724138</v>
      </c>
      <c r="AR1208" s="1">
        <v>12</v>
      </c>
      <c r="AS1208" s="1">
        <v>111</v>
      </c>
      <c r="AT1208" s="6">
        <v>0.10810810810810811</v>
      </c>
      <c r="AU1208" s="1">
        <v>35</v>
      </c>
      <c r="AV1208" s="1">
        <v>112</v>
      </c>
      <c r="AW1208" s="6">
        <v>0.3125</v>
      </c>
      <c r="AX1208" s="1">
        <v>10</v>
      </c>
      <c r="AY1208" s="1">
        <v>117</v>
      </c>
      <c r="AZ1208" s="6">
        <v>8.5470085470085472E-2</v>
      </c>
      <c r="BA1208" s="1">
        <v>10</v>
      </c>
      <c r="BB1208" s="1">
        <v>112</v>
      </c>
      <c r="BC1208" s="6">
        <v>8.9285714285714288E-2</v>
      </c>
      <c r="BD1208" s="1">
        <v>115</v>
      </c>
      <c r="BE1208" s="1">
        <v>502</v>
      </c>
      <c r="BF1208" s="6">
        <v>0.22908366533864541</v>
      </c>
      <c r="BG1208" s="1">
        <v>59</v>
      </c>
      <c r="BH1208" s="1">
        <v>503</v>
      </c>
      <c r="BI1208" s="6">
        <v>0.1172962226640159</v>
      </c>
      <c r="BJ1208" s="1">
        <v>42</v>
      </c>
      <c r="BK1208" s="1">
        <v>486</v>
      </c>
      <c r="BL1208" s="6">
        <v>8.6419753086419748E-2</v>
      </c>
    </row>
    <row r="1209" spans="1:64" hidden="1" x14ac:dyDescent="0.2">
      <c r="A1209" s="2" t="s">
        <v>420</v>
      </c>
      <c r="B1209" s="2" t="s">
        <v>646</v>
      </c>
      <c r="C1209" s="2" t="s">
        <v>3038</v>
      </c>
      <c r="D1209" s="2" t="s">
        <v>3039</v>
      </c>
      <c r="E1209" s="2" t="str">
        <f t="shared" si="54"/>
        <v>zzzz</v>
      </c>
      <c r="F1209" s="2">
        <f>IFERROR(VLOOKUP(C1209,'[1]2017'!$C$2:$N$1876,11,FALSE),"")</f>
        <v>274</v>
      </c>
      <c r="G1209" s="2">
        <f>IFERROR(VLOOKUP(C1209,'[1]2017'!$C$2:$N$1876,12,FALSE),"")</f>
        <v>389</v>
      </c>
      <c r="H1209" s="2">
        <f t="shared" si="55"/>
        <v>0.70437017994858608</v>
      </c>
      <c r="I1209" s="6">
        <v>0.22222222222222221</v>
      </c>
      <c r="J1209" s="12">
        <f t="shared" si="56"/>
        <v>1114</v>
      </c>
      <c r="K1209" s="1">
        <v>19</v>
      </c>
      <c r="L1209" s="1">
        <v>53</v>
      </c>
      <c r="M1209" s="6">
        <v>0.35849056603773582</v>
      </c>
      <c r="N1209" s="1">
        <v>20</v>
      </c>
      <c r="O1209" s="1">
        <v>55</v>
      </c>
      <c r="P1209" s="6">
        <v>0.36363636363636365</v>
      </c>
      <c r="Q1209" s="1">
        <v>13</v>
      </c>
      <c r="R1209" s="1">
        <v>53</v>
      </c>
      <c r="S1209" s="6">
        <v>0.24528301886792453</v>
      </c>
      <c r="BD1209" s="1">
        <v>42</v>
      </c>
      <c r="BE1209" s="1">
        <v>98</v>
      </c>
      <c r="BF1209" s="6">
        <v>0.42857142857142855</v>
      </c>
      <c r="BG1209" s="1">
        <v>30</v>
      </c>
      <c r="BH1209" s="1">
        <v>100</v>
      </c>
      <c r="BI1209" s="6">
        <v>0.3</v>
      </c>
      <c r="BJ1209" s="1">
        <v>23</v>
      </c>
      <c r="BK1209" s="1">
        <v>98</v>
      </c>
      <c r="BL1209" s="6">
        <v>0.23469387755102042</v>
      </c>
    </row>
    <row r="1210" spans="1:64" hidden="1" x14ac:dyDescent="0.2">
      <c r="A1210" s="2" t="s">
        <v>420</v>
      </c>
      <c r="B1210" s="2" t="s">
        <v>646</v>
      </c>
      <c r="C1210" s="2" t="s">
        <v>3040</v>
      </c>
      <c r="D1210" s="2" t="s">
        <v>3041</v>
      </c>
      <c r="E1210" s="2" t="str">
        <f t="shared" si="54"/>
        <v>zzzz</v>
      </c>
      <c r="F1210" s="2">
        <f>IFERROR(VLOOKUP(C1210,'[1]2017'!$C$2:$N$1876,11,FALSE),"")</f>
        <v>156</v>
      </c>
      <c r="G1210" s="2">
        <f>IFERROR(VLOOKUP(C1210,'[1]2017'!$C$2:$N$1876,12,FALSE),"")</f>
        <v>203</v>
      </c>
      <c r="H1210" s="2">
        <f t="shared" si="55"/>
        <v>0.76847290640394084</v>
      </c>
      <c r="I1210" s="6">
        <v>0.30303030303030304</v>
      </c>
      <c r="J1210" s="12">
        <f t="shared" si="56"/>
        <v>1038</v>
      </c>
      <c r="K1210" s="1">
        <v>16</v>
      </c>
      <c r="L1210" s="1">
        <v>40</v>
      </c>
      <c r="M1210" s="6">
        <v>0.4</v>
      </c>
      <c r="N1210" s="1">
        <v>9</v>
      </c>
      <c r="O1210" s="1">
        <v>39</v>
      </c>
      <c r="P1210" s="6">
        <v>0.23076923076923078</v>
      </c>
      <c r="Q1210" s="1">
        <v>4</v>
      </c>
      <c r="R1210" s="1">
        <v>37</v>
      </c>
      <c r="S1210" s="6">
        <v>0.10810810810810811</v>
      </c>
      <c r="BD1210" s="1">
        <v>32</v>
      </c>
      <c r="BE1210" s="1">
        <v>75</v>
      </c>
      <c r="BF1210" s="6">
        <v>0.42666666666666669</v>
      </c>
      <c r="BG1210" s="1">
        <v>20</v>
      </c>
      <c r="BH1210" s="1">
        <v>78</v>
      </c>
      <c r="BI1210" s="6">
        <v>0.25641025641025639</v>
      </c>
      <c r="BJ1210" s="1">
        <v>14</v>
      </c>
      <c r="BK1210" s="1">
        <v>70</v>
      </c>
      <c r="BL1210" s="6">
        <v>0.2</v>
      </c>
    </row>
    <row r="1211" spans="1:64" hidden="1" x14ac:dyDescent="0.2">
      <c r="A1211" s="2" t="s">
        <v>420</v>
      </c>
      <c r="B1211" s="2" t="s">
        <v>646</v>
      </c>
      <c r="C1211" s="2" t="s">
        <v>3042</v>
      </c>
      <c r="D1211" s="2" t="s">
        <v>3043</v>
      </c>
      <c r="E1211" s="2" t="str">
        <f t="shared" si="54"/>
        <v>zzzz</v>
      </c>
      <c r="F1211" s="2">
        <f>IFERROR(VLOOKUP(C1211,'[1]2017'!$C$2:$N$1876,11,FALSE),"")</f>
        <v>134</v>
      </c>
      <c r="G1211" s="2">
        <f>IFERROR(VLOOKUP(C1211,'[1]2017'!$C$2:$N$1876,12,FALSE),"")</f>
        <v>338</v>
      </c>
      <c r="H1211" s="2">
        <f t="shared" si="55"/>
        <v>0.39644970414201186</v>
      </c>
      <c r="I1211" s="6">
        <v>0.52777777777777779</v>
      </c>
      <c r="J1211" s="12">
        <f t="shared" si="56"/>
        <v>638</v>
      </c>
      <c r="K1211" s="1">
        <v>41</v>
      </c>
      <c r="L1211" s="1">
        <v>54</v>
      </c>
      <c r="M1211" s="6">
        <v>0.7592592592592593</v>
      </c>
      <c r="N1211" s="1">
        <v>41</v>
      </c>
      <c r="O1211" s="1">
        <v>54</v>
      </c>
      <c r="P1211" s="6">
        <v>0.7592592592592593</v>
      </c>
      <c r="Q1211" s="1">
        <v>37</v>
      </c>
      <c r="R1211" s="1">
        <v>54</v>
      </c>
      <c r="S1211" s="6">
        <v>0.68518518518518523</v>
      </c>
      <c r="BD1211" s="1">
        <v>95</v>
      </c>
      <c r="BE1211" s="1">
        <v>126</v>
      </c>
      <c r="BF1211" s="6">
        <v>0.75396825396825395</v>
      </c>
      <c r="BG1211" s="1">
        <v>82</v>
      </c>
      <c r="BH1211" s="1">
        <v>127</v>
      </c>
      <c r="BI1211" s="6">
        <v>0.64566929133858264</v>
      </c>
      <c r="BJ1211" s="1">
        <v>75</v>
      </c>
      <c r="BK1211" s="1">
        <v>126</v>
      </c>
      <c r="BL1211" s="6">
        <v>0.59523809523809523</v>
      </c>
    </row>
    <row r="1212" spans="1:64" hidden="1" x14ac:dyDescent="0.2">
      <c r="A1212" s="2" t="s">
        <v>421</v>
      </c>
      <c r="B1212" s="2" t="s">
        <v>422</v>
      </c>
      <c r="C1212" s="2" t="s">
        <v>3044</v>
      </c>
      <c r="D1212" s="2" t="s">
        <v>3045</v>
      </c>
      <c r="E1212" s="2" t="str">
        <f t="shared" si="54"/>
        <v>zzzz</v>
      </c>
      <c r="F1212" s="2">
        <f>IFERROR(VLOOKUP(C1212,'[1]2017'!$C$2:$N$1876,11,FALSE),"")</f>
        <v>251</v>
      </c>
      <c r="G1212" s="2">
        <f>IFERROR(VLOOKUP(C1212,'[1]2017'!$C$2:$N$1876,12,FALSE),"")</f>
        <v>555</v>
      </c>
      <c r="H1212" s="2">
        <f t="shared" si="55"/>
        <v>0.45225225225225224</v>
      </c>
      <c r="J1212" s="12">
        <f t="shared" si="56"/>
        <v>1215</v>
      </c>
      <c r="AL1212" s="1">
        <v>63</v>
      </c>
      <c r="AM1212" s="1">
        <v>99</v>
      </c>
      <c r="AN1212" s="6">
        <v>0.63636363636363635</v>
      </c>
      <c r="AO1212" s="1">
        <v>61</v>
      </c>
      <c r="AP1212" s="1">
        <v>99</v>
      </c>
      <c r="AQ1212" s="6">
        <v>0.61616161616161613</v>
      </c>
      <c r="AR1212" s="1">
        <v>52</v>
      </c>
      <c r="AS1212" s="1">
        <v>99</v>
      </c>
      <c r="AT1212" s="6">
        <v>0.5252525252525253</v>
      </c>
      <c r="AU1212" s="1">
        <v>48</v>
      </c>
      <c r="AV1212" s="1">
        <v>88</v>
      </c>
      <c r="AW1212" s="6">
        <v>0.54545454545454541</v>
      </c>
      <c r="AX1212" s="1">
        <v>42</v>
      </c>
      <c r="AY1212" s="1">
        <v>89</v>
      </c>
      <c r="AZ1212" s="6">
        <v>0.47191011235955055</v>
      </c>
      <c r="BA1212" s="1">
        <v>35</v>
      </c>
      <c r="BB1212" s="1">
        <v>88</v>
      </c>
      <c r="BC1212" s="6">
        <v>0.39772727272727271</v>
      </c>
      <c r="BD1212" s="1">
        <v>111</v>
      </c>
      <c r="BE1212" s="1">
        <v>187</v>
      </c>
      <c r="BF1212" s="6">
        <v>0.5935828877005348</v>
      </c>
      <c r="BG1212" s="1">
        <v>103</v>
      </c>
      <c r="BH1212" s="1">
        <v>188</v>
      </c>
      <c r="BI1212" s="6">
        <v>0.5478723404255319</v>
      </c>
      <c r="BJ1212" s="1">
        <v>87</v>
      </c>
      <c r="BK1212" s="1">
        <v>187</v>
      </c>
      <c r="BL1212" s="6">
        <v>0.46524064171122997</v>
      </c>
    </row>
    <row r="1213" spans="1:64" x14ac:dyDescent="0.2">
      <c r="A1213" s="2" t="s">
        <v>421</v>
      </c>
      <c r="B1213" s="2" t="s">
        <v>422</v>
      </c>
      <c r="C1213" s="2" t="s">
        <v>3046</v>
      </c>
      <c r="D1213" s="2" t="s">
        <v>3047</v>
      </c>
      <c r="E1213" s="2" t="str">
        <f t="shared" si="54"/>
        <v>LaVille Elementary School</v>
      </c>
      <c r="F1213" s="2">
        <f>IFERROR(VLOOKUP(C1213,'[1]2017'!$C$2:$N$1876,11,FALSE),"")</f>
        <v>314</v>
      </c>
      <c r="G1213" s="2">
        <f>IFERROR(VLOOKUP(C1213,'[1]2017'!$C$2:$N$1876,12,FALSE),"")</f>
        <v>580</v>
      </c>
      <c r="H1213" s="2">
        <f t="shared" si="55"/>
        <v>0.54137931034482756</v>
      </c>
      <c r="I1213" s="6">
        <v>0.36619718309859156</v>
      </c>
      <c r="J1213" s="12">
        <f t="shared" si="56"/>
        <v>955</v>
      </c>
      <c r="K1213" s="1">
        <v>64</v>
      </c>
      <c r="L1213" s="1">
        <v>97</v>
      </c>
      <c r="M1213" s="6">
        <v>0.65979381443298968</v>
      </c>
      <c r="N1213" s="1">
        <v>55</v>
      </c>
      <c r="O1213" s="1">
        <v>97</v>
      </c>
      <c r="P1213" s="6">
        <v>0.5670103092783505</v>
      </c>
      <c r="Q1213" s="1">
        <v>50</v>
      </c>
      <c r="R1213" s="1">
        <v>96</v>
      </c>
      <c r="S1213" s="6">
        <v>0.52083333333333337</v>
      </c>
      <c r="T1213" s="1">
        <v>49</v>
      </c>
      <c r="U1213" s="1">
        <v>85</v>
      </c>
      <c r="V1213" s="6">
        <v>0.57647058823529407</v>
      </c>
      <c r="W1213" s="1">
        <v>52</v>
      </c>
      <c r="X1213" s="1">
        <v>85</v>
      </c>
      <c r="Y1213" s="6">
        <v>0.61176470588235299</v>
      </c>
      <c r="Z1213" s="1">
        <v>42</v>
      </c>
      <c r="AA1213" s="1">
        <v>85</v>
      </c>
      <c r="AB1213" s="6">
        <v>0.49411764705882355</v>
      </c>
      <c r="AC1213" s="1">
        <v>53</v>
      </c>
      <c r="AD1213" s="1">
        <v>88</v>
      </c>
      <c r="AE1213" s="6">
        <v>0.60227272727272729</v>
      </c>
      <c r="AF1213" s="1">
        <v>50</v>
      </c>
      <c r="AG1213" s="1">
        <v>89</v>
      </c>
      <c r="AH1213" s="6">
        <v>0.5617977528089888</v>
      </c>
      <c r="AI1213" s="1">
        <v>39</v>
      </c>
      <c r="AJ1213" s="1">
        <v>88</v>
      </c>
      <c r="AK1213" s="6">
        <v>0.44318181818181818</v>
      </c>
      <c r="BD1213" s="1">
        <v>210</v>
      </c>
      <c r="BE1213" s="1">
        <v>341</v>
      </c>
      <c r="BF1213" s="6">
        <v>0.61583577712609971</v>
      </c>
      <c r="BG1213" s="1">
        <v>187</v>
      </c>
      <c r="BH1213" s="1">
        <v>342</v>
      </c>
      <c r="BI1213" s="6">
        <v>0.54678362573099415</v>
      </c>
      <c r="BJ1213" s="1">
        <v>157</v>
      </c>
      <c r="BK1213" s="1">
        <v>340</v>
      </c>
      <c r="BL1213" s="6">
        <v>0.46176470588235297</v>
      </c>
    </row>
    <row r="1214" spans="1:64" x14ac:dyDescent="0.2">
      <c r="A1214" s="2" t="s">
        <v>423</v>
      </c>
      <c r="B1214" s="2" t="s">
        <v>424</v>
      </c>
      <c r="C1214" s="2" t="s">
        <v>3048</v>
      </c>
      <c r="D1214" s="2" t="s">
        <v>3049</v>
      </c>
      <c r="E1214" s="2" t="str">
        <f t="shared" si="54"/>
        <v>Austin Elementary School</v>
      </c>
      <c r="F1214" s="2">
        <f>IFERROR(VLOOKUP(C1214,'[1]2017'!$C$2:$N$1876,11,FALSE),"")</f>
        <v>349</v>
      </c>
      <c r="G1214" s="2">
        <f>IFERROR(VLOOKUP(C1214,'[1]2017'!$C$2:$N$1876,12,FALSE),"")</f>
        <v>509</v>
      </c>
      <c r="H1214" s="2">
        <f t="shared" si="55"/>
        <v>0.68565815324165025</v>
      </c>
      <c r="I1214" s="6">
        <v>0.37113402061855671</v>
      </c>
      <c r="J1214" s="12">
        <f t="shared" si="56"/>
        <v>949</v>
      </c>
      <c r="K1214" s="1">
        <v>44</v>
      </c>
      <c r="L1214" s="1">
        <v>88</v>
      </c>
      <c r="M1214" s="6">
        <v>0.5</v>
      </c>
      <c r="N1214" s="1">
        <v>47</v>
      </c>
      <c r="O1214" s="1">
        <v>88</v>
      </c>
      <c r="P1214" s="6">
        <v>0.53409090909090906</v>
      </c>
      <c r="Q1214" s="1">
        <v>34</v>
      </c>
      <c r="R1214" s="1">
        <v>88</v>
      </c>
      <c r="S1214" s="6">
        <v>0.38636363636363635</v>
      </c>
      <c r="T1214" s="1">
        <v>40</v>
      </c>
      <c r="U1214" s="1">
        <v>72</v>
      </c>
      <c r="V1214" s="6">
        <v>0.55555555555555558</v>
      </c>
      <c r="W1214" s="1">
        <v>43</v>
      </c>
      <c r="X1214" s="1">
        <v>72</v>
      </c>
      <c r="Y1214" s="6">
        <v>0.59722222222222221</v>
      </c>
      <c r="Z1214" s="1">
        <v>33</v>
      </c>
      <c r="AA1214" s="1">
        <v>72</v>
      </c>
      <c r="AB1214" s="6">
        <v>0.45833333333333331</v>
      </c>
      <c r="BD1214" s="1">
        <v>147</v>
      </c>
      <c r="BE1214" s="1">
        <v>257</v>
      </c>
      <c r="BF1214" s="6">
        <v>0.57198443579766534</v>
      </c>
      <c r="BG1214" s="1">
        <v>129</v>
      </c>
      <c r="BH1214" s="1">
        <v>257</v>
      </c>
      <c r="BI1214" s="6">
        <v>0.50194552529182879</v>
      </c>
      <c r="BJ1214" s="1">
        <v>103</v>
      </c>
      <c r="BK1214" s="1">
        <v>257</v>
      </c>
      <c r="BL1214" s="6">
        <v>0.40077821011673154</v>
      </c>
    </row>
    <row r="1215" spans="1:64" hidden="1" x14ac:dyDescent="0.2">
      <c r="A1215" s="2" t="s">
        <v>423</v>
      </c>
      <c r="B1215" s="2" t="s">
        <v>424</v>
      </c>
      <c r="C1215" s="2" t="s">
        <v>3050</v>
      </c>
      <c r="D1215" s="2" t="s">
        <v>3051</v>
      </c>
      <c r="E1215" s="2" t="str">
        <f t="shared" si="54"/>
        <v>zzzz</v>
      </c>
      <c r="F1215" s="2">
        <f>IFERROR(VLOOKUP(C1215,'[1]2017'!$C$2:$N$1876,11,FALSE),"")</f>
        <v>170</v>
      </c>
      <c r="G1215" s="2">
        <f>IFERROR(VLOOKUP(C1215,'[1]2017'!$C$2:$N$1876,12,FALSE),"")</f>
        <v>259</v>
      </c>
      <c r="H1215" s="2">
        <f t="shared" si="55"/>
        <v>0.65637065637065639</v>
      </c>
      <c r="J1215" s="12">
        <f t="shared" si="56"/>
        <v>1215</v>
      </c>
      <c r="AC1215" s="1">
        <v>39</v>
      </c>
      <c r="AD1215" s="1">
        <v>81</v>
      </c>
      <c r="AE1215" s="6">
        <v>0.48148148148148145</v>
      </c>
      <c r="AF1215" s="1">
        <v>71</v>
      </c>
      <c r="AG1215" s="1">
        <v>81</v>
      </c>
      <c r="AH1215" s="6">
        <v>0.87654320987654322</v>
      </c>
      <c r="AI1215" s="1">
        <v>39</v>
      </c>
      <c r="AJ1215" s="1">
        <v>80</v>
      </c>
      <c r="AK1215" s="6">
        <v>0.48749999999999999</v>
      </c>
      <c r="AL1215" s="1">
        <v>40</v>
      </c>
      <c r="AM1215" s="1">
        <v>79</v>
      </c>
      <c r="AN1215" s="6">
        <v>0.50632911392405067</v>
      </c>
      <c r="AO1215" s="1">
        <v>49</v>
      </c>
      <c r="AP1215" s="1">
        <v>79</v>
      </c>
      <c r="AQ1215" s="6">
        <v>0.620253164556962</v>
      </c>
      <c r="AR1215" s="1">
        <v>36</v>
      </c>
      <c r="AS1215" s="1">
        <v>78</v>
      </c>
      <c r="AT1215" s="6">
        <v>0.46153846153846156</v>
      </c>
      <c r="AU1215" s="1">
        <v>46</v>
      </c>
      <c r="AV1215" s="1">
        <v>92</v>
      </c>
      <c r="AW1215" s="6">
        <v>0.5</v>
      </c>
      <c r="AX1215" s="1">
        <v>36</v>
      </c>
      <c r="AY1215" s="1">
        <v>92</v>
      </c>
      <c r="AZ1215" s="6">
        <v>0.39130434782608697</v>
      </c>
      <c r="BA1215" s="1">
        <v>34</v>
      </c>
      <c r="BB1215" s="1">
        <v>92</v>
      </c>
      <c r="BC1215" s="6">
        <v>0.36956521739130432</v>
      </c>
      <c r="BD1215" s="1">
        <v>125</v>
      </c>
      <c r="BE1215" s="1">
        <v>252</v>
      </c>
      <c r="BF1215" s="6">
        <v>0.49603174603174605</v>
      </c>
      <c r="BG1215" s="1">
        <v>156</v>
      </c>
      <c r="BH1215" s="1">
        <v>252</v>
      </c>
      <c r="BI1215" s="6">
        <v>0.61904761904761907</v>
      </c>
      <c r="BJ1215" s="1">
        <v>109</v>
      </c>
      <c r="BK1215" s="1">
        <v>250</v>
      </c>
      <c r="BL1215" s="6">
        <v>0.436</v>
      </c>
    </row>
    <row r="1216" spans="1:64" x14ac:dyDescent="0.2">
      <c r="A1216" s="2" t="s">
        <v>425</v>
      </c>
      <c r="B1216" s="2" t="s">
        <v>426</v>
      </c>
      <c r="C1216" s="2" t="s">
        <v>3052</v>
      </c>
      <c r="D1216" s="2" t="s">
        <v>3053</v>
      </c>
      <c r="E1216" s="2" t="str">
        <f t="shared" si="54"/>
        <v>Johnson Elementary School</v>
      </c>
      <c r="F1216" s="2">
        <f>IFERROR(VLOOKUP(C1216,'[1]2017'!$C$2:$N$1876,11,FALSE),"")</f>
        <v>178</v>
      </c>
      <c r="G1216" s="2">
        <f>IFERROR(VLOOKUP(C1216,'[1]2017'!$C$2:$N$1876,12,FALSE),"")</f>
        <v>275</v>
      </c>
      <c r="H1216" s="2">
        <f t="shared" si="55"/>
        <v>0.64727272727272722</v>
      </c>
      <c r="I1216" s="6">
        <v>0.53658536585365857</v>
      </c>
      <c r="J1216" s="12">
        <f t="shared" si="56"/>
        <v>618</v>
      </c>
      <c r="K1216" s="1">
        <v>30</v>
      </c>
      <c r="L1216" s="1">
        <v>36</v>
      </c>
      <c r="M1216" s="6">
        <v>0.83333333333333337</v>
      </c>
      <c r="N1216" s="1">
        <v>32</v>
      </c>
      <c r="O1216" s="1">
        <v>36</v>
      </c>
      <c r="P1216" s="6">
        <v>0.88888888888888884</v>
      </c>
      <c r="Q1216" s="1">
        <v>29</v>
      </c>
      <c r="R1216" s="1">
        <v>36</v>
      </c>
      <c r="S1216" s="6">
        <v>0.80555555555555558</v>
      </c>
      <c r="T1216" s="1">
        <v>19</v>
      </c>
      <c r="U1216" s="1">
        <v>38</v>
      </c>
      <c r="V1216" s="6">
        <v>0.5</v>
      </c>
      <c r="W1216" s="1">
        <v>21</v>
      </c>
      <c r="X1216" s="1">
        <v>38</v>
      </c>
      <c r="Y1216" s="6">
        <v>0.55263157894736847</v>
      </c>
      <c r="Z1216" s="1">
        <v>15</v>
      </c>
      <c r="AA1216" s="1">
        <v>37</v>
      </c>
      <c r="AB1216" s="6">
        <v>0.40540540540540543</v>
      </c>
      <c r="BD1216" s="1">
        <v>77</v>
      </c>
      <c r="BE1216" s="1">
        <v>115</v>
      </c>
      <c r="BF1216" s="6">
        <v>0.66956521739130437</v>
      </c>
      <c r="BG1216" s="1">
        <v>79</v>
      </c>
      <c r="BH1216" s="1">
        <v>116</v>
      </c>
      <c r="BI1216" s="6">
        <v>0.68103448275862066</v>
      </c>
      <c r="BJ1216" s="1">
        <v>66</v>
      </c>
      <c r="BK1216" s="1">
        <v>114</v>
      </c>
      <c r="BL1216" s="6">
        <v>0.57894736842105265</v>
      </c>
    </row>
    <row r="1217" spans="1:64" x14ac:dyDescent="0.2">
      <c r="A1217" s="2" t="s">
        <v>425</v>
      </c>
      <c r="B1217" s="2" t="s">
        <v>426</v>
      </c>
      <c r="C1217" s="2" t="s">
        <v>3054</v>
      </c>
      <c r="D1217" s="2" t="s">
        <v>3055</v>
      </c>
      <c r="E1217" s="2" t="str">
        <f t="shared" si="54"/>
        <v>Lexington Elementary School</v>
      </c>
      <c r="F1217" s="2">
        <f>IFERROR(VLOOKUP(C1217,'[1]2017'!$C$2:$N$1876,11,FALSE),"")</f>
        <v>126</v>
      </c>
      <c r="G1217" s="2">
        <f>IFERROR(VLOOKUP(C1217,'[1]2017'!$C$2:$N$1876,12,FALSE),"")</f>
        <v>210</v>
      </c>
      <c r="H1217" s="2">
        <f t="shared" si="55"/>
        <v>0.6</v>
      </c>
      <c r="I1217" s="6">
        <v>0.52380952380952384</v>
      </c>
      <c r="J1217" s="12">
        <f t="shared" si="56"/>
        <v>649</v>
      </c>
      <c r="K1217" s="1">
        <v>27</v>
      </c>
      <c r="L1217" s="1">
        <v>34</v>
      </c>
      <c r="M1217" s="6">
        <v>0.79411764705882348</v>
      </c>
      <c r="N1217" s="1">
        <v>20</v>
      </c>
      <c r="O1217" s="1">
        <v>34</v>
      </c>
      <c r="P1217" s="6">
        <v>0.58823529411764708</v>
      </c>
      <c r="Q1217" s="1">
        <v>18</v>
      </c>
      <c r="R1217" s="1">
        <v>34</v>
      </c>
      <c r="S1217" s="6">
        <v>0.52941176470588236</v>
      </c>
      <c r="T1217" s="1">
        <v>31</v>
      </c>
      <c r="U1217" s="1">
        <v>39</v>
      </c>
      <c r="V1217" s="6">
        <v>0.79487179487179482</v>
      </c>
      <c r="W1217" s="1">
        <v>32</v>
      </c>
      <c r="X1217" s="1">
        <v>39</v>
      </c>
      <c r="Y1217" s="6">
        <v>0.82051282051282048</v>
      </c>
      <c r="Z1217" s="1">
        <v>30</v>
      </c>
      <c r="AA1217" s="1">
        <v>39</v>
      </c>
      <c r="AB1217" s="6">
        <v>0.76923076923076927</v>
      </c>
      <c r="BD1217" s="1">
        <v>88</v>
      </c>
      <c r="BE1217" s="1">
        <v>115</v>
      </c>
      <c r="BF1217" s="6">
        <v>0.76521739130434785</v>
      </c>
      <c r="BG1217" s="1">
        <v>76</v>
      </c>
      <c r="BH1217" s="1">
        <v>115</v>
      </c>
      <c r="BI1217" s="6">
        <v>0.66086956521739126</v>
      </c>
      <c r="BJ1217" s="1">
        <v>70</v>
      </c>
      <c r="BK1217" s="1">
        <v>115</v>
      </c>
      <c r="BL1217" s="6">
        <v>0.60869565217391308</v>
      </c>
    </row>
    <row r="1218" spans="1:64" hidden="1" x14ac:dyDescent="0.2">
      <c r="A1218" s="2" t="s">
        <v>425</v>
      </c>
      <c r="B1218" s="2" t="s">
        <v>426</v>
      </c>
      <c r="C1218" s="2" t="s">
        <v>451</v>
      </c>
      <c r="D1218" s="2" t="s">
        <v>3056</v>
      </c>
      <c r="E1218" s="2" t="str">
        <f t="shared" si="54"/>
        <v>zzzz</v>
      </c>
      <c r="F1218" s="2">
        <f>IFERROR(VLOOKUP(C1218,'[1]2017'!$C$2:$N$1876,11,FALSE),"")</f>
        <v>357</v>
      </c>
      <c r="G1218" s="2">
        <f>IFERROR(VLOOKUP(C1218,'[1]2017'!$C$2:$N$1876,12,FALSE),"")</f>
        <v>626</v>
      </c>
      <c r="H1218" s="2">
        <f t="shared" si="55"/>
        <v>0.57028753993610226</v>
      </c>
      <c r="J1218" s="12">
        <f t="shared" si="56"/>
        <v>1215</v>
      </c>
      <c r="AC1218" s="1">
        <v>139</v>
      </c>
      <c r="AD1218" s="1">
        <v>195</v>
      </c>
      <c r="AE1218" s="6">
        <v>0.71282051282051284</v>
      </c>
      <c r="AF1218" s="1">
        <v>99</v>
      </c>
      <c r="AG1218" s="1">
        <v>197</v>
      </c>
      <c r="AH1218" s="6">
        <v>0.5025380710659898</v>
      </c>
      <c r="AI1218" s="1">
        <v>95</v>
      </c>
      <c r="AJ1218" s="1">
        <v>195</v>
      </c>
      <c r="AK1218" s="6">
        <v>0.48717948717948717</v>
      </c>
      <c r="AL1218" s="1">
        <v>128</v>
      </c>
      <c r="AM1218" s="1">
        <v>194</v>
      </c>
      <c r="AN1218" s="6">
        <v>0.65979381443298968</v>
      </c>
      <c r="AO1218" s="1">
        <v>79</v>
      </c>
      <c r="AP1218" s="1">
        <v>194</v>
      </c>
      <c r="AQ1218" s="6">
        <v>0.40721649484536082</v>
      </c>
      <c r="AR1218" s="1">
        <v>71</v>
      </c>
      <c r="AS1218" s="1">
        <v>194</v>
      </c>
      <c r="AT1218" s="6">
        <v>0.36597938144329895</v>
      </c>
      <c r="AU1218" s="1">
        <v>145</v>
      </c>
      <c r="AV1218" s="1">
        <v>225</v>
      </c>
      <c r="AW1218" s="6">
        <v>0.64444444444444449</v>
      </c>
      <c r="AX1218" s="1">
        <v>103</v>
      </c>
      <c r="AY1218" s="1">
        <v>225</v>
      </c>
      <c r="AZ1218" s="6">
        <v>0.45777777777777778</v>
      </c>
      <c r="BA1218" s="1">
        <v>94</v>
      </c>
      <c r="BB1218" s="1">
        <v>225</v>
      </c>
      <c r="BC1218" s="6">
        <v>0.4177777777777778</v>
      </c>
      <c r="BD1218" s="1">
        <v>412</v>
      </c>
      <c r="BE1218" s="1">
        <v>614</v>
      </c>
      <c r="BF1218" s="6">
        <v>0.67100977198697065</v>
      </c>
      <c r="BG1218" s="1">
        <v>281</v>
      </c>
      <c r="BH1218" s="1">
        <v>616</v>
      </c>
      <c r="BI1218" s="6">
        <v>0.45616883116883117</v>
      </c>
      <c r="BJ1218" s="1">
        <v>260</v>
      </c>
      <c r="BK1218" s="1">
        <v>614</v>
      </c>
      <c r="BL1218" s="6">
        <v>0.42345276872964172</v>
      </c>
    </row>
    <row r="1219" spans="1:64" hidden="1" x14ac:dyDescent="0.2">
      <c r="A1219" s="2" t="s">
        <v>425</v>
      </c>
      <c r="B1219" s="2" t="s">
        <v>426</v>
      </c>
      <c r="C1219" s="2" t="s">
        <v>3057</v>
      </c>
      <c r="D1219" s="2" t="s">
        <v>3058</v>
      </c>
      <c r="E1219" s="2" t="str">
        <f t="shared" si="54"/>
        <v>zzzz</v>
      </c>
      <c r="F1219" s="2">
        <f>IFERROR(VLOOKUP(C1219,'[1]2017'!$C$2:$N$1876,11,FALSE),"")</f>
        <v>291</v>
      </c>
      <c r="G1219" s="2">
        <f>IFERROR(VLOOKUP(C1219,'[1]2017'!$C$2:$N$1876,12,FALSE),"")</f>
        <v>450</v>
      </c>
      <c r="H1219" s="2">
        <f t="shared" si="55"/>
        <v>0.64666666666666661</v>
      </c>
      <c r="I1219" s="6">
        <v>0.52173913043478259</v>
      </c>
      <c r="J1219" s="12">
        <f t="shared" si="56"/>
        <v>655</v>
      </c>
      <c r="K1219" s="1">
        <v>62</v>
      </c>
      <c r="L1219" s="1">
        <v>91</v>
      </c>
      <c r="M1219" s="6">
        <v>0.68131868131868134</v>
      </c>
      <c r="N1219" s="1">
        <v>57</v>
      </c>
      <c r="O1219" s="1">
        <v>91</v>
      </c>
      <c r="P1219" s="6">
        <v>0.62637362637362637</v>
      </c>
      <c r="Q1219" s="1">
        <v>49</v>
      </c>
      <c r="R1219" s="1">
        <v>90</v>
      </c>
      <c r="S1219" s="6">
        <v>0.5444444444444444</v>
      </c>
      <c r="T1219" s="1">
        <v>43</v>
      </c>
      <c r="U1219" s="1">
        <v>66</v>
      </c>
      <c r="V1219" s="6">
        <v>0.65151515151515149</v>
      </c>
      <c r="W1219" s="1">
        <v>53</v>
      </c>
      <c r="X1219" s="1">
        <v>66</v>
      </c>
      <c r="Y1219" s="6">
        <v>0.80303030303030298</v>
      </c>
      <c r="Z1219" s="1">
        <v>39</v>
      </c>
      <c r="AA1219" s="1">
        <v>66</v>
      </c>
      <c r="AB1219" s="6">
        <v>0.59090909090909094</v>
      </c>
      <c r="BD1219" s="1">
        <v>151</v>
      </c>
      <c r="BE1219" s="1">
        <v>226</v>
      </c>
      <c r="BF1219" s="6">
        <v>0.66814159292035402</v>
      </c>
      <c r="BG1219" s="1">
        <v>149</v>
      </c>
      <c r="BH1219" s="1">
        <v>228</v>
      </c>
      <c r="BI1219" s="6">
        <v>0.65350877192982459</v>
      </c>
      <c r="BJ1219" s="1">
        <v>124</v>
      </c>
      <c r="BK1219" s="1">
        <v>225</v>
      </c>
      <c r="BL1219" s="6">
        <v>0.55111111111111111</v>
      </c>
    </row>
    <row r="1220" spans="1:64" x14ac:dyDescent="0.2">
      <c r="A1220" s="2" t="s">
        <v>425</v>
      </c>
      <c r="B1220" s="2" t="s">
        <v>426</v>
      </c>
      <c r="C1220" s="2" t="s">
        <v>3059</v>
      </c>
      <c r="D1220" s="2" t="s">
        <v>3060</v>
      </c>
      <c r="E1220" s="2" t="str">
        <f t="shared" ref="E1220:E1283" si="57">IFERROR(IF(SEARCH("Elementary",D1220,1)&gt;0,D1220,"zzz"),"zzzz")</f>
        <v>Vienna-Finley Elementary School</v>
      </c>
      <c r="F1220" s="2">
        <f>IFERROR(VLOOKUP(C1220,'[1]2017'!$C$2:$N$1876,11,FALSE),"")</f>
        <v>149</v>
      </c>
      <c r="G1220" s="2">
        <f>IFERROR(VLOOKUP(C1220,'[1]2017'!$C$2:$N$1876,12,FALSE),"")</f>
        <v>339</v>
      </c>
      <c r="H1220" s="2">
        <f t="shared" si="55"/>
        <v>0.43952802359882004</v>
      </c>
      <c r="I1220" s="6">
        <v>0.6</v>
      </c>
      <c r="J1220" s="12">
        <f t="shared" si="56"/>
        <v>469</v>
      </c>
      <c r="K1220" s="1">
        <v>41</v>
      </c>
      <c r="L1220" s="1">
        <v>59</v>
      </c>
      <c r="M1220" s="6">
        <v>0.69491525423728817</v>
      </c>
      <c r="N1220" s="1">
        <v>39</v>
      </c>
      <c r="O1220" s="1">
        <v>59</v>
      </c>
      <c r="P1220" s="6">
        <v>0.66101694915254239</v>
      </c>
      <c r="Q1220" s="1">
        <v>32</v>
      </c>
      <c r="R1220" s="1">
        <v>59</v>
      </c>
      <c r="S1220" s="6">
        <v>0.5423728813559322</v>
      </c>
      <c r="T1220" s="1">
        <v>45</v>
      </c>
      <c r="U1220" s="1">
        <v>60</v>
      </c>
      <c r="V1220" s="6">
        <v>0.75</v>
      </c>
      <c r="W1220" s="1">
        <v>47</v>
      </c>
      <c r="X1220" s="1">
        <v>60</v>
      </c>
      <c r="Y1220" s="6">
        <v>0.78333333333333333</v>
      </c>
      <c r="Z1220" s="1">
        <v>39</v>
      </c>
      <c r="AA1220" s="1">
        <v>60</v>
      </c>
      <c r="AB1220" s="6">
        <v>0.65</v>
      </c>
      <c r="BD1220" s="1">
        <v>129</v>
      </c>
      <c r="BE1220" s="1">
        <v>179</v>
      </c>
      <c r="BF1220" s="6">
        <v>0.72067039106145248</v>
      </c>
      <c r="BG1220" s="1">
        <v>130</v>
      </c>
      <c r="BH1220" s="1">
        <v>179</v>
      </c>
      <c r="BI1220" s="6">
        <v>0.72625698324022347</v>
      </c>
      <c r="BJ1220" s="1">
        <v>107</v>
      </c>
      <c r="BK1220" s="1">
        <v>179</v>
      </c>
      <c r="BL1220" s="6">
        <v>0.5977653631284916</v>
      </c>
    </row>
    <row r="1221" spans="1:64" hidden="1" x14ac:dyDescent="0.2">
      <c r="A1221" s="2" t="s">
        <v>427</v>
      </c>
      <c r="B1221" s="2" t="s">
        <v>428</v>
      </c>
      <c r="C1221" s="2" t="s">
        <v>3061</v>
      </c>
      <c r="D1221" s="2" t="s">
        <v>3062</v>
      </c>
      <c r="E1221" s="2" t="str">
        <f t="shared" si="57"/>
        <v>zzzz</v>
      </c>
      <c r="F1221" s="2">
        <f>IFERROR(VLOOKUP(C1221,'[1]2017'!$C$2:$N$1876,11,FALSE),"")</f>
        <v>106</v>
      </c>
      <c r="G1221" s="2">
        <f>IFERROR(VLOOKUP(C1221,'[1]2017'!$C$2:$N$1876,12,FALSE),"")</f>
        <v>351</v>
      </c>
      <c r="H1221" s="2">
        <f t="shared" ref="H1221:H1284" si="58">IFERROR(F1221/G1221,"")</f>
        <v>0.30199430199430199</v>
      </c>
      <c r="J1221" s="12">
        <f t="shared" ref="J1221:J1284" si="59">RANK(I1221,$I$4:$I$1705,0)</f>
        <v>1215</v>
      </c>
      <c r="AC1221" s="1">
        <v>33</v>
      </c>
      <c r="AD1221" s="1">
        <v>45</v>
      </c>
      <c r="AE1221" s="6">
        <v>0.73333333333333328</v>
      </c>
      <c r="AF1221" s="1">
        <v>32</v>
      </c>
      <c r="AG1221" s="1">
        <v>45</v>
      </c>
      <c r="AH1221" s="6">
        <v>0.71111111111111114</v>
      </c>
      <c r="AI1221" s="1">
        <v>26</v>
      </c>
      <c r="AJ1221" s="1">
        <v>45</v>
      </c>
      <c r="AK1221" s="6">
        <v>0.57777777777777772</v>
      </c>
      <c r="AL1221" s="1">
        <v>52</v>
      </c>
      <c r="AM1221" s="1">
        <v>68</v>
      </c>
      <c r="AN1221" s="6">
        <v>0.76470588235294112</v>
      </c>
      <c r="AO1221" s="1">
        <v>34</v>
      </c>
      <c r="AP1221" s="1">
        <v>69</v>
      </c>
      <c r="AQ1221" s="6">
        <v>0.49275362318840582</v>
      </c>
      <c r="AR1221" s="1">
        <v>34</v>
      </c>
      <c r="AS1221" s="1">
        <v>68</v>
      </c>
      <c r="AT1221" s="6">
        <v>0.5</v>
      </c>
      <c r="AU1221" s="1">
        <v>31</v>
      </c>
      <c r="AV1221" s="1">
        <v>45</v>
      </c>
      <c r="AW1221" s="6">
        <v>0.68888888888888888</v>
      </c>
      <c r="AX1221" s="1">
        <v>25</v>
      </c>
      <c r="AY1221" s="1">
        <v>45</v>
      </c>
      <c r="AZ1221" s="6">
        <v>0.55555555555555558</v>
      </c>
      <c r="BA1221" s="1">
        <v>22</v>
      </c>
      <c r="BB1221" s="1">
        <v>45</v>
      </c>
      <c r="BC1221" s="6">
        <v>0.48888888888888887</v>
      </c>
      <c r="BD1221" s="1">
        <v>116</v>
      </c>
      <c r="BE1221" s="1">
        <v>158</v>
      </c>
      <c r="BF1221" s="6">
        <v>0.73417721518987344</v>
      </c>
      <c r="BG1221" s="1">
        <v>91</v>
      </c>
      <c r="BH1221" s="1">
        <v>159</v>
      </c>
      <c r="BI1221" s="6">
        <v>0.57232704402515722</v>
      </c>
      <c r="BJ1221" s="1">
        <v>82</v>
      </c>
      <c r="BK1221" s="1">
        <v>158</v>
      </c>
      <c r="BL1221" s="6">
        <v>0.51898734177215189</v>
      </c>
    </row>
    <row r="1222" spans="1:64" x14ac:dyDescent="0.2">
      <c r="A1222" s="2" t="s">
        <v>427</v>
      </c>
      <c r="B1222" s="2" t="s">
        <v>428</v>
      </c>
      <c r="C1222" s="2" t="s">
        <v>3063</v>
      </c>
      <c r="D1222" s="2" t="s">
        <v>3064</v>
      </c>
      <c r="E1222" s="2" t="str">
        <f t="shared" si="57"/>
        <v>Morristown Elementary School</v>
      </c>
      <c r="F1222" s="2">
        <f>IFERROR(VLOOKUP(C1222,'[1]2017'!$C$2:$N$1876,11,FALSE),"")</f>
        <v>94</v>
      </c>
      <c r="G1222" s="2">
        <f>IFERROR(VLOOKUP(C1222,'[1]2017'!$C$2:$N$1876,12,FALSE),"")</f>
        <v>271</v>
      </c>
      <c r="H1222" s="2">
        <f t="shared" si="58"/>
        <v>0.34686346863468637</v>
      </c>
      <c r="I1222" s="6">
        <v>0.52272727272727271</v>
      </c>
      <c r="J1222" s="12">
        <f t="shared" si="59"/>
        <v>654</v>
      </c>
      <c r="K1222" s="1">
        <v>18</v>
      </c>
      <c r="L1222" s="1">
        <v>38</v>
      </c>
      <c r="M1222" s="6">
        <v>0.47368421052631576</v>
      </c>
      <c r="N1222" s="1">
        <v>21</v>
      </c>
      <c r="O1222" s="1">
        <v>39</v>
      </c>
      <c r="P1222" s="6">
        <v>0.53846153846153844</v>
      </c>
      <c r="Q1222" s="1">
        <v>13</v>
      </c>
      <c r="R1222" s="1">
        <v>38</v>
      </c>
      <c r="S1222" s="6">
        <v>0.34210526315789475</v>
      </c>
      <c r="T1222" s="1">
        <v>24</v>
      </c>
      <c r="U1222" s="1">
        <v>43</v>
      </c>
      <c r="V1222" s="6">
        <v>0.55813953488372092</v>
      </c>
      <c r="W1222" s="1">
        <v>30</v>
      </c>
      <c r="X1222" s="1">
        <v>43</v>
      </c>
      <c r="Y1222" s="6">
        <v>0.69767441860465118</v>
      </c>
      <c r="Z1222" s="1">
        <v>22</v>
      </c>
      <c r="AA1222" s="1">
        <v>43</v>
      </c>
      <c r="AB1222" s="6">
        <v>0.51162790697674421</v>
      </c>
      <c r="BD1222" s="1">
        <v>70</v>
      </c>
      <c r="BE1222" s="1">
        <v>125</v>
      </c>
      <c r="BF1222" s="6">
        <v>0.56000000000000005</v>
      </c>
      <c r="BG1222" s="1">
        <v>75</v>
      </c>
      <c r="BH1222" s="1">
        <v>127</v>
      </c>
      <c r="BI1222" s="6">
        <v>0.59055118110236215</v>
      </c>
      <c r="BJ1222" s="1">
        <v>58</v>
      </c>
      <c r="BK1222" s="1">
        <v>125</v>
      </c>
      <c r="BL1222" s="6">
        <v>0.46400000000000002</v>
      </c>
    </row>
    <row r="1223" spans="1:64" hidden="1" x14ac:dyDescent="0.2">
      <c r="A1223" s="2" t="s">
        <v>427</v>
      </c>
      <c r="B1223" s="2" t="s">
        <v>428</v>
      </c>
      <c r="C1223" s="2" t="s">
        <v>3065</v>
      </c>
      <c r="D1223" s="2" t="s">
        <v>3066</v>
      </c>
      <c r="E1223" s="2" t="str">
        <f t="shared" si="57"/>
        <v>zzzz</v>
      </c>
      <c r="F1223" s="2">
        <f>IFERROR(VLOOKUP(C1223,'[1]2017'!$C$2:$N$1876,11,FALSE),"")</f>
        <v>93</v>
      </c>
      <c r="G1223" s="2">
        <f>IFERROR(VLOOKUP(C1223,'[1]2017'!$C$2:$N$1876,12,FALSE),"")</f>
        <v>292</v>
      </c>
      <c r="H1223" s="2">
        <f t="shared" si="58"/>
        <v>0.3184931506849315</v>
      </c>
      <c r="J1223" s="12">
        <f t="shared" si="59"/>
        <v>1215</v>
      </c>
      <c r="AC1223" s="1">
        <v>20</v>
      </c>
      <c r="AD1223" s="1">
        <v>39</v>
      </c>
      <c r="AE1223" s="6">
        <v>0.51282051282051277</v>
      </c>
      <c r="AF1223" s="1">
        <v>27</v>
      </c>
      <c r="AG1223" s="1">
        <v>39</v>
      </c>
      <c r="AH1223" s="6">
        <v>0.69230769230769229</v>
      </c>
      <c r="AI1223" s="1">
        <v>18</v>
      </c>
      <c r="AJ1223" s="1">
        <v>39</v>
      </c>
      <c r="AK1223" s="6">
        <v>0.46153846153846156</v>
      </c>
      <c r="AL1223" s="1">
        <v>32</v>
      </c>
      <c r="AM1223" s="1">
        <v>36</v>
      </c>
      <c r="AN1223" s="6">
        <v>0.88888888888888884</v>
      </c>
      <c r="AO1223" s="1">
        <v>27</v>
      </c>
      <c r="AP1223" s="1">
        <v>36</v>
      </c>
      <c r="AQ1223" s="6">
        <v>0.75</v>
      </c>
      <c r="AR1223" s="1">
        <v>26</v>
      </c>
      <c r="AS1223" s="1">
        <v>36</v>
      </c>
      <c r="AT1223" s="6">
        <v>0.72222222222222221</v>
      </c>
      <c r="AU1223" s="1">
        <v>29</v>
      </c>
      <c r="AV1223" s="1">
        <v>50</v>
      </c>
      <c r="AW1223" s="6">
        <v>0.57999999999999996</v>
      </c>
      <c r="AX1223" s="1">
        <v>30</v>
      </c>
      <c r="AY1223" s="1">
        <v>51</v>
      </c>
      <c r="AZ1223" s="6">
        <v>0.58823529411764708</v>
      </c>
      <c r="BA1223" s="1">
        <v>23</v>
      </c>
      <c r="BB1223" s="1">
        <v>50</v>
      </c>
      <c r="BC1223" s="6">
        <v>0.46</v>
      </c>
      <c r="BD1223" s="1">
        <v>81</v>
      </c>
      <c r="BE1223" s="1">
        <v>125</v>
      </c>
      <c r="BF1223" s="6">
        <v>0.64800000000000002</v>
      </c>
      <c r="BG1223" s="1">
        <v>84</v>
      </c>
      <c r="BH1223" s="1">
        <v>126</v>
      </c>
      <c r="BI1223" s="6">
        <v>0.66666666666666663</v>
      </c>
      <c r="BJ1223" s="1">
        <v>67</v>
      </c>
      <c r="BK1223" s="1">
        <v>125</v>
      </c>
      <c r="BL1223" s="6">
        <v>0.53600000000000003</v>
      </c>
    </row>
    <row r="1224" spans="1:64" x14ac:dyDescent="0.2">
      <c r="A1224" s="2" t="s">
        <v>427</v>
      </c>
      <c r="B1224" s="2" t="s">
        <v>428</v>
      </c>
      <c r="C1224" s="2" t="s">
        <v>3067</v>
      </c>
      <c r="D1224" s="2" t="s">
        <v>3068</v>
      </c>
      <c r="E1224" s="2" t="str">
        <f t="shared" si="57"/>
        <v>Waldron Elementary School</v>
      </c>
      <c r="F1224" s="2">
        <f>IFERROR(VLOOKUP(C1224,'[1]2017'!$C$2:$N$1876,11,FALSE),"")</f>
        <v>119</v>
      </c>
      <c r="G1224" s="2">
        <f>IFERROR(VLOOKUP(C1224,'[1]2017'!$C$2:$N$1876,12,FALSE),"")</f>
        <v>274</v>
      </c>
      <c r="H1224" s="2">
        <f t="shared" si="58"/>
        <v>0.43430656934306572</v>
      </c>
      <c r="I1224" s="6">
        <v>0.69444444444444442</v>
      </c>
      <c r="J1224" s="12">
        <f t="shared" si="59"/>
        <v>272</v>
      </c>
      <c r="K1224" s="1">
        <v>35</v>
      </c>
      <c r="L1224" s="1">
        <v>40</v>
      </c>
      <c r="M1224" s="6">
        <v>0.875</v>
      </c>
      <c r="N1224" s="1">
        <v>32</v>
      </c>
      <c r="O1224" s="1">
        <v>40</v>
      </c>
      <c r="P1224" s="6">
        <v>0.8</v>
      </c>
      <c r="Q1224" s="1">
        <v>30</v>
      </c>
      <c r="R1224" s="1">
        <v>40</v>
      </c>
      <c r="S1224" s="6">
        <v>0.75</v>
      </c>
      <c r="T1224" s="1">
        <v>21</v>
      </c>
      <c r="U1224" s="1">
        <v>49</v>
      </c>
      <c r="V1224" s="6">
        <v>0.42857142857142855</v>
      </c>
      <c r="W1224" s="1">
        <v>26</v>
      </c>
      <c r="X1224" s="1">
        <v>49</v>
      </c>
      <c r="Y1224" s="6">
        <v>0.53061224489795922</v>
      </c>
      <c r="Z1224" s="1">
        <v>14</v>
      </c>
      <c r="AA1224" s="1">
        <v>49</v>
      </c>
      <c r="AB1224" s="6">
        <v>0.2857142857142857</v>
      </c>
      <c r="BD1224" s="1">
        <v>86</v>
      </c>
      <c r="BE1224" s="1">
        <v>125</v>
      </c>
      <c r="BF1224" s="6">
        <v>0.68799999999999994</v>
      </c>
      <c r="BG1224" s="1">
        <v>87</v>
      </c>
      <c r="BH1224" s="1">
        <v>126</v>
      </c>
      <c r="BI1224" s="6">
        <v>0.69047619047619047</v>
      </c>
      <c r="BJ1224" s="1">
        <v>69</v>
      </c>
      <c r="BK1224" s="1">
        <v>125</v>
      </c>
      <c r="BL1224" s="6">
        <v>0.55200000000000005</v>
      </c>
    </row>
    <row r="1225" spans="1:64" x14ac:dyDescent="0.2">
      <c r="A1225" s="2" t="s">
        <v>429</v>
      </c>
      <c r="B1225" s="2" t="s">
        <v>430</v>
      </c>
      <c r="C1225" s="2" t="s">
        <v>3069</v>
      </c>
      <c r="D1225" s="2" t="s">
        <v>3070</v>
      </c>
      <c r="E1225" s="2" t="str">
        <f t="shared" si="57"/>
        <v>Triton Central Elementary School</v>
      </c>
      <c r="F1225" s="2">
        <f>IFERROR(VLOOKUP(C1225,'[1]2017'!$C$2:$N$1876,11,FALSE),"")</f>
        <v>240</v>
      </c>
      <c r="G1225" s="2">
        <f>IFERROR(VLOOKUP(C1225,'[1]2017'!$C$2:$N$1876,12,FALSE),"")</f>
        <v>596</v>
      </c>
      <c r="H1225" s="2">
        <f t="shared" si="58"/>
        <v>0.40268456375838924</v>
      </c>
      <c r="I1225" s="6">
        <v>0.5</v>
      </c>
      <c r="J1225" s="12">
        <f t="shared" si="59"/>
        <v>691</v>
      </c>
      <c r="K1225" s="1">
        <v>77</v>
      </c>
      <c r="L1225" s="1">
        <v>105</v>
      </c>
      <c r="M1225" s="6">
        <v>0.73333333333333328</v>
      </c>
      <c r="N1225" s="1">
        <v>69</v>
      </c>
      <c r="O1225" s="1">
        <v>105</v>
      </c>
      <c r="P1225" s="6">
        <v>0.65714285714285714</v>
      </c>
      <c r="Q1225" s="1">
        <v>61</v>
      </c>
      <c r="R1225" s="1">
        <v>105</v>
      </c>
      <c r="S1225" s="6">
        <v>0.580952380952381</v>
      </c>
      <c r="BD1225" s="1">
        <v>162</v>
      </c>
      <c r="BE1225" s="1">
        <v>223</v>
      </c>
      <c r="BF1225" s="6">
        <v>0.726457399103139</v>
      </c>
      <c r="BG1225" s="1">
        <v>132</v>
      </c>
      <c r="BH1225" s="1">
        <v>223</v>
      </c>
      <c r="BI1225" s="6">
        <v>0.59192825112107628</v>
      </c>
      <c r="BJ1225" s="1">
        <v>120</v>
      </c>
      <c r="BK1225" s="1">
        <v>223</v>
      </c>
      <c r="BL1225" s="6">
        <v>0.53811659192825112</v>
      </c>
    </row>
    <row r="1226" spans="1:64" hidden="1" x14ac:dyDescent="0.2">
      <c r="A1226" s="2" t="s">
        <v>429</v>
      </c>
      <c r="B1226" s="2" t="s">
        <v>430</v>
      </c>
      <c r="C1226" s="2" t="s">
        <v>3071</v>
      </c>
      <c r="D1226" s="2" t="s">
        <v>3072</v>
      </c>
      <c r="E1226" s="2" t="str">
        <f t="shared" si="57"/>
        <v>zzzz</v>
      </c>
      <c r="F1226" s="2">
        <f>IFERROR(VLOOKUP(C1226,'[1]2017'!$C$2:$N$1876,11,FALSE),"")</f>
        <v>179</v>
      </c>
      <c r="G1226" s="2">
        <f>IFERROR(VLOOKUP(C1226,'[1]2017'!$C$2:$N$1876,12,FALSE),"")</f>
        <v>425</v>
      </c>
      <c r="H1226" s="2">
        <f t="shared" si="58"/>
        <v>0.42117647058823532</v>
      </c>
      <c r="J1226" s="12">
        <f t="shared" si="59"/>
        <v>1215</v>
      </c>
      <c r="T1226" s="1">
        <v>63</v>
      </c>
      <c r="U1226" s="1">
        <v>96</v>
      </c>
      <c r="V1226" s="6">
        <v>0.65625</v>
      </c>
      <c r="W1226" s="1">
        <v>55</v>
      </c>
      <c r="X1226" s="1">
        <v>96</v>
      </c>
      <c r="Y1226" s="6">
        <v>0.57291666666666663</v>
      </c>
      <c r="Z1226" s="1">
        <v>48</v>
      </c>
      <c r="AA1226" s="1">
        <v>96</v>
      </c>
      <c r="AB1226" s="6">
        <v>0.5</v>
      </c>
      <c r="AC1226" s="1">
        <v>68</v>
      </c>
      <c r="AD1226" s="1">
        <v>105</v>
      </c>
      <c r="AE1226" s="6">
        <v>0.64761904761904765</v>
      </c>
      <c r="AF1226" s="1">
        <v>82</v>
      </c>
      <c r="AG1226" s="1">
        <v>105</v>
      </c>
      <c r="AH1226" s="6">
        <v>0.78095238095238095</v>
      </c>
      <c r="AI1226" s="1">
        <v>63</v>
      </c>
      <c r="AJ1226" s="1">
        <v>101</v>
      </c>
      <c r="AK1226" s="6">
        <v>0.62376237623762376</v>
      </c>
      <c r="AL1226" s="1">
        <v>63</v>
      </c>
      <c r="AM1226" s="1">
        <v>106</v>
      </c>
      <c r="AN1226" s="6">
        <v>0.59433962264150941</v>
      </c>
      <c r="AO1226" s="1">
        <v>54</v>
      </c>
      <c r="AP1226" s="1">
        <v>106</v>
      </c>
      <c r="AQ1226" s="6">
        <v>0.50943396226415094</v>
      </c>
      <c r="AR1226" s="1">
        <v>45</v>
      </c>
      <c r="AS1226" s="1">
        <v>106</v>
      </c>
      <c r="AT1226" s="6">
        <v>0.42452830188679247</v>
      </c>
      <c r="AU1226" s="1">
        <v>81</v>
      </c>
      <c r="AV1226" s="1">
        <v>121</v>
      </c>
      <c r="AW1226" s="6">
        <v>0.66942148760330578</v>
      </c>
      <c r="AX1226" s="1">
        <v>83</v>
      </c>
      <c r="AY1226" s="1">
        <v>121</v>
      </c>
      <c r="AZ1226" s="6">
        <v>0.68595041322314054</v>
      </c>
      <c r="BA1226" s="1">
        <v>71</v>
      </c>
      <c r="BB1226" s="1">
        <v>120</v>
      </c>
      <c r="BC1226" s="6">
        <v>0.59166666666666667</v>
      </c>
      <c r="BD1226" s="1">
        <v>275</v>
      </c>
      <c r="BE1226" s="1">
        <v>428</v>
      </c>
      <c r="BF1226" s="6">
        <v>0.64252336448598135</v>
      </c>
      <c r="BG1226" s="1">
        <v>274</v>
      </c>
      <c r="BH1226" s="1">
        <v>428</v>
      </c>
      <c r="BI1226" s="6">
        <v>0.64018691588785048</v>
      </c>
      <c r="BJ1226" s="1">
        <v>227</v>
      </c>
      <c r="BK1226" s="1">
        <v>423</v>
      </c>
      <c r="BL1226" s="6">
        <v>0.53664302600472813</v>
      </c>
    </row>
    <row r="1227" spans="1:64" hidden="1" x14ac:dyDescent="0.2">
      <c r="A1227" s="2" t="s">
        <v>431</v>
      </c>
      <c r="B1227" s="2" t="s">
        <v>432</v>
      </c>
      <c r="C1227" s="2" t="s">
        <v>3073</v>
      </c>
      <c r="D1227" s="2" t="s">
        <v>3074</v>
      </c>
      <c r="E1227" s="2" t="str">
        <f t="shared" si="57"/>
        <v>zzzz</v>
      </c>
      <c r="F1227" s="2">
        <f>IFERROR(VLOOKUP(C1227,'[1]2017'!$C$2:$N$1876,11,FALSE),"")</f>
        <v>87</v>
      </c>
      <c r="G1227" s="2">
        <f>IFERROR(VLOOKUP(C1227,'[1]2017'!$C$2:$N$1876,12,FALSE),"")</f>
        <v>320</v>
      </c>
      <c r="H1227" s="2">
        <f t="shared" si="58"/>
        <v>0.27187499999999998</v>
      </c>
      <c r="J1227" s="12">
        <f t="shared" si="59"/>
        <v>1215</v>
      </c>
      <c r="AL1227" s="1">
        <v>37</v>
      </c>
      <c r="AM1227" s="1">
        <v>40</v>
      </c>
      <c r="AN1227" s="6">
        <v>0.92500000000000004</v>
      </c>
      <c r="AO1227" s="1">
        <v>26</v>
      </c>
      <c r="AP1227" s="1">
        <v>40</v>
      </c>
      <c r="AQ1227" s="6">
        <v>0.65</v>
      </c>
      <c r="AR1227" s="1">
        <v>26</v>
      </c>
      <c r="AS1227" s="1">
        <v>40</v>
      </c>
      <c r="AT1227" s="6">
        <v>0.65</v>
      </c>
      <c r="AU1227" s="1">
        <v>36</v>
      </c>
      <c r="AV1227" s="1">
        <v>44</v>
      </c>
      <c r="AW1227" s="6">
        <v>0.81818181818181823</v>
      </c>
      <c r="AX1227" s="1">
        <v>28</v>
      </c>
      <c r="AY1227" s="1">
        <v>44</v>
      </c>
      <c r="AZ1227" s="6">
        <v>0.63636363636363635</v>
      </c>
      <c r="BA1227" s="1">
        <v>24</v>
      </c>
      <c r="BB1227" s="1">
        <v>44</v>
      </c>
      <c r="BC1227" s="6">
        <v>0.54545454545454541</v>
      </c>
      <c r="BD1227" s="1">
        <v>73</v>
      </c>
      <c r="BE1227" s="1">
        <v>84</v>
      </c>
      <c r="BF1227" s="6">
        <v>0.86904761904761907</v>
      </c>
      <c r="BG1227" s="1">
        <v>54</v>
      </c>
      <c r="BH1227" s="1">
        <v>84</v>
      </c>
      <c r="BI1227" s="6">
        <v>0.6428571428571429</v>
      </c>
      <c r="BJ1227" s="1">
        <v>50</v>
      </c>
      <c r="BK1227" s="1">
        <v>84</v>
      </c>
      <c r="BL1227" s="6">
        <v>0.59523809523809523</v>
      </c>
    </row>
    <row r="1228" spans="1:64" x14ac:dyDescent="0.2">
      <c r="A1228" s="2" t="s">
        <v>431</v>
      </c>
      <c r="B1228" s="2" t="s">
        <v>432</v>
      </c>
      <c r="C1228" s="2" t="s">
        <v>3075</v>
      </c>
      <c r="D1228" s="2" t="s">
        <v>1815</v>
      </c>
      <c r="E1228" s="2" t="str">
        <f t="shared" si="57"/>
        <v>Southwestern Elementary School</v>
      </c>
      <c r="F1228" s="2">
        <f>IFERROR(VLOOKUP(C1228,'[1]2017'!$C$2:$N$1876,11,FALSE),"")</f>
        <v>106</v>
      </c>
      <c r="G1228" s="2">
        <f>IFERROR(VLOOKUP(C1228,'[1]2017'!$C$2:$N$1876,12,FALSE),"")</f>
        <v>277</v>
      </c>
      <c r="H1228" s="2">
        <f t="shared" si="58"/>
        <v>0.38267148014440433</v>
      </c>
      <c r="I1228" s="6">
        <v>0.72972972972972971</v>
      </c>
      <c r="J1228" s="12">
        <f t="shared" si="59"/>
        <v>210</v>
      </c>
      <c r="K1228" s="1">
        <v>33</v>
      </c>
      <c r="L1228" s="1">
        <v>39</v>
      </c>
      <c r="M1228" s="6">
        <v>0.84615384615384615</v>
      </c>
      <c r="N1228" s="1">
        <v>32</v>
      </c>
      <c r="O1228" s="1">
        <v>39</v>
      </c>
      <c r="P1228" s="6">
        <v>0.82051282051282048</v>
      </c>
      <c r="Q1228" s="1">
        <v>32</v>
      </c>
      <c r="R1228" s="1">
        <v>39</v>
      </c>
      <c r="S1228" s="6">
        <v>0.82051282051282048</v>
      </c>
      <c r="T1228" s="1">
        <v>25</v>
      </c>
      <c r="U1228" s="1">
        <v>38</v>
      </c>
      <c r="V1228" s="6">
        <v>0.65789473684210531</v>
      </c>
      <c r="W1228" s="1">
        <v>28</v>
      </c>
      <c r="X1228" s="1">
        <v>39</v>
      </c>
      <c r="Y1228" s="6">
        <v>0.71794871794871795</v>
      </c>
      <c r="Z1228" s="1">
        <v>21</v>
      </c>
      <c r="AA1228" s="1">
        <v>38</v>
      </c>
      <c r="AB1228" s="6">
        <v>0.55263157894736847</v>
      </c>
      <c r="AC1228" s="1">
        <v>38</v>
      </c>
      <c r="AD1228" s="1">
        <v>45</v>
      </c>
      <c r="AE1228" s="6">
        <v>0.84444444444444444</v>
      </c>
      <c r="AF1228" s="1">
        <v>32</v>
      </c>
      <c r="AG1228" s="1">
        <v>45</v>
      </c>
      <c r="AH1228" s="6">
        <v>0.71111111111111114</v>
      </c>
      <c r="AI1228" s="1">
        <v>31</v>
      </c>
      <c r="AJ1228" s="1">
        <v>45</v>
      </c>
      <c r="AK1228" s="6">
        <v>0.68888888888888888</v>
      </c>
      <c r="BD1228" s="1">
        <v>128</v>
      </c>
      <c r="BE1228" s="1">
        <v>159</v>
      </c>
      <c r="BF1228" s="6">
        <v>0.80503144654088055</v>
      </c>
      <c r="BG1228" s="1">
        <v>119</v>
      </c>
      <c r="BH1228" s="1">
        <v>160</v>
      </c>
      <c r="BI1228" s="6">
        <v>0.74375000000000002</v>
      </c>
      <c r="BJ1228" s="1">
        <v>111</v>
      </c>
      <c r="BK1228" s="1">
        <v>159</v>
      </c>
      <c r="BL1228" s="6">
        <v>0.69811320754716977</v>
      </c>
    </row>
    <row r="1229" spans="1:64" hidden="1" x14ac:dyDescent="0.2">
      <c r="A1229" s="2" t="s">
        <v>433</v>
      </c>
      <c r="B1229" s="2" t="s">
        <v>434</v>
      </c>
      <c r="C1229" s="2" t="s">
        <v>3076</v>
      </c>
      <c r="D1229" s="2" t="s">
        <v>3077</v>
      </c>
      <c r="E1229" s="2" t="str">
        <f t="shared" si="57"/>
        <v>zzzz</v>
      </c>
      <c r="F1229" s="2">
        <f>IFERROR(VLOOKUP(C1229,'[1]2017'!$C$2:$N$1876,11,FALSE),"")</f>
        <v>419</v>
      </c>
      <c r="G1229" s="2">
        <f>IFERROR(VLOOKUP(C1229,'[1]2017'!$C$2:$N$1876,12,FALSE),"")</f>
        <v>923</v>
      </c>
      <c r="H1229" s="2">
        <f t="shared" si="58"/>
        <v>0.45395449620801731</v>
      </c>
      <c r="J1229" s="12">
        <f t="shared" si="59"/>
        <v>1215</v>
      </c>
      <c r="AC1229" s="1">
        <v>249</v>
      </c>
      <c r="AD1229" s="1">
        <v>314</v>
      </c>
      <c r="AE1229" s="6">
        <v>0.79299363057324845</v>
      </c>
      <c r="AF1229" s="1">
        <v>240</v>
      </c>
      <c r="AG1229" s="1">
        <v>313</v>
      </c>
      <c r="AH1229" s="6">
        <v>0.76677316293929709</v>
      </c>
      <c r="AI1229" s="1">
        <v>219</v>
      </c>
      <c r="AJ1229" s="1">
        <v>312</v>
      </c>
      <c r="AK1229" s="6">
        <v>0.70192307692307687</v>
      </c>
      <c r="AL1229" s="1">
        <v>187</v>
      </c>
      <c r="AM1229" s="1">
        <v>266</v>
      </c>
      <c r="AN1229" s="6">
        <v>0.70300751879699253</v>
      </c>
      <c r="AO1229" s="1">
        <v>128</v>
      </c>
      <c r="AP1229" s="1">
        <v>266</v>
      </c>
      <c r="AQ1229" s="6">
        <v>0.48120300751879697</v>
      </c>
      <c r="AR1229" s="1">
        <v>121</v>
      </c>
      <c r="AS1229" s="1">
        <v>263</v>
      </c>
      <c r="AT1229" s="6">
        <v>0.46007604562737642</v>
      </c>
      <c r="AU1229" s="1">
        <v>223</v>
      </c>
      <c r="AV1229" s="1">
        <v>302</v>
      </c>
      <c r="AW1229" s="6">
        <v>0.73841059602649006</v>
      </c>
      <c r="AX1229" s="1">
        <v>218</v>
      </c>
      <c r="AY1229" s="1">
        <v>303</v>
      </c>
      <c r="AZ1229" s="6">
        <v>0.71947194719471952</v>
      </c>
      <c r="BA1229" s="1">
        <v>199</v>
      </c>
      <c r="BB1229" s="1">
        <v>302</v>
      </c>
      <c r="BC1229" s="6">
        <v>0.65894039735099341</v>
      </c>
      <c r="BD1229" s="1">
        <v>659</v>
      </c>
      <c r="BE1229" s="1">
        <v>882</v>
      </c>
      <c r="BF1229" s="6">
        <v>0.74716553287981857</v>
      </c>
      <c r="BG1229" s="1">
        <v>586</v>
      </c>
      <c r="BH1229" s="1">
        <v>882</v>
      </c>
      <c r="BI1229" s="6">
        <v>0.66439909297052158</v>
      </c>
      <c r="BJ1229" s="1">
        <v>539</v>
      </c>
      <c r="BK1229" s="1">
        <v>877</v>
      </c>
      <c r="BL1229" s="6">
        <v>0.61459521094640823</v>
      </c>
    </row>
    <row r="1230" spans="1:64" x14ac:dyDescent="0.2">
      <c r="A1230" s="2" t="s">
        <v>433</v>
      </c>
      <c r="B1230" s="2" t="s">
        <v>434</v>
      </c>
      <c r="C1230" s="2" t="s">
        <v>3078</v>
      </c>
      <c r="D1230" s="2" t="s">
        <v>3079</v>
      </c>
      <c r="E1230" s="2" t="str">
        <f t="shared" si="57"/>
        <v>Coulston Elementary School</v>
      </c>
      <c r="F1230" s="2">
        <f>IFERROR(VLOOKUP(C1230,'[1]2017'!$C$2:$N$1876,11,FALSE),"")</f>
        <v>331</v>
      </c>
      <c r="G1230" s="2">
        <f>IFERROR(VLOOKUP(C1230,'[1]2017'!$C$2:$N$1876,12,FALSE),"")</f>
        <v>606</v>
      </c>
      <c r="H1230" s="2">
        <f t="shared" si="58"/>
        <v>0.54620462046204621</v>
      </c>
      <c r="I1230" s="6">
        <v>0.48</v>
      </c>
      <c r="J1230" s="12">
        <f t="shared" si="59"/>
        <v>750</v>
      </c>
      <c r="K1230" s="1">
        <v>68</v>
      </c>
      <c r="L1230" s="1">
        <v>93</v>
      </c>
      <c r="M1230" s="6">
        <v>0.73118279569892475</v>
      </c>
      <c r="N1230" s="1">
        <v>54</v>
      </c>
      <c r="O1230" s="1">
        <v>98</v>
      </c>
      <c r="P1230" s="6">
        <v>0.55102040816326525</v>
      </c>
      <c r="Q1230" s="1">
        <v>51</v>
      </c>
      <c r="R1230" s="1">
        <v>93</v>
      </c>
      <c r="S1230" s="6">
        <v>0.54838709677419351</v>
      </c>
      <c r="T1230" s="1">
        <v>49</v>
      </c>
      <c r="U1230" s="1">
        <v>76</v>
      </c>
      <c r="V1230" s="6">
        <v>0.64473684210526316</v>
      </c>
      <c r="W1230" s="1">
        <v>63</v>
      </c>
      <c r="X1230" s="1">
        <v>75</v>
      </c>
      <c r="Y1230" s="6">
        <v>0.84</v>
      </c>
      <c r="Z1230" s="1">
        <v>48</v>
      </c>
      <c r="AA1230" s="1">
        <v>75</v>
      </c>
      <c r="AB1230" s="6">
        <v>0.64</v>
      </c>
      <c r="BD1230" s="1">
        <v>166</v>
      </c>
      <c r="BE1230" s="1">
        <v>244</v>
      </c>
      <c r="BF1230" s="6">
        <v>0.68032786885245899</v>
      </c>
      <c r="BG1230" s="1">
        <v>162</v>
      </c>
      <c r="BH1230" s="1">
        <v>250</v>
      </c>
      <c r="BI1230" s="6">
        <v>0.64800000000000002</v>
      </c>
      <c r="BJ1230" s="1">
        <v>135</v>
      </c>
      <c r="BK1230" s="1">
        <v>243</v>
      </c>
      <c r="BL1230" s="6">
        <v>0.55555555555555558</v>
      </c>
    </row>
    <row r="1231" spans="1:64" x14ac:dyDescent="0.2">
      <c r="A1231" s="2" t="s">
        <v>433</v>
      </c>
      <c r="B1231" s="2" t="s">
        <v>434</v>
      </c>
      <c r="C1231" s="2" t="s">
        <v>3080</v>
      </c>
      <c r="D1231" s="2" t="s">
        <v>3081</v>
      </c>
      <c r="E1231" s="2" t="str">
        <f t="shared" si="57"/>
        <v>Thomas A Hendricks Elementary Sch</v>
      </c>
      <c r="F1231" s="2">
        <f>IFERROR(VLOOKUP(C1231,'[1]2017'!$C$2:$N$1876,11,FALSE),"")</f>
        <v>338</v>
      </c>
      <c r="G1231" s="2">
        <f>IFERROR(VLOOKUP(C1231,'[1]2017'!$C$2:$N$1876,12,FALSE),"")</f>
        <v>689</v>
      </c>
      <c r="H1231" s="2">
        <f t="shared" si="58"/>
        <v>0.49056603773584906</v>
      </c>
      <c r="I1231" s="6">
        <v>0.60204081632653061</v>
      </c>
      <c r="J1231" s="12">
        <f t="shared" si="59"/>
        <v>467</v>
      </c>
      <c r="K1231" s="1">
        <v>61</v>
      </c>
      <c r="L1231" s="1">
        <v>101</v>
      </c>
      <c r="M1231" s="6">
        <v>0.60396039603960394</v>
      </c>
      <c r="N1231" s="1">
        <v>58</v>
      </c>
      <c r="O1231" s="1">
        <v>102</v>
      </c>
      <c r="P1231" s="6">
        <v>0.56862745098039214</v>
      </c>
      <c r="Q1231" s="1">
        <v>50</v>
      </c>
      <c r="R1231" s="1">
        <v>101</v>
      </c>
      <c r="S1231" s="6">
        <v>0.49504950495049505</v>
      </c>
      <c r="T1231" s="1">
        <v>49</v>
      </c>
      <c r="U1231" s="1">
        <v>95</v>
      </c>
      <c r="V1231" s="6">
        <v>0.51578947368421058</v>
      </c>
      <c r="W1231" s="1">
        <v>62</v>
      </c>
      <c r="X1231" s="1">
        <v>96</v>
      </c>
      <c r="Y1231" s="6">
        <v>0.64583333333333337</v>
      </c>
      <c r="Z1231" s="1">
        <v>47</v>
      </c>
      <c r="AA1231" s="1">
        <v>95</v>
      </c>
      <c r="AB1231" s="6">
        <v>0.49473684210526314</v>
      </c>
      <c r="BD1231" s="1">
        <v>184</v>
      </c>
      <c r="BE1231" s="1">
        <v>296</v>
      </c>
      <c r="BF1231" s="6">
        <v>0.6216216216216216</v>
      </c>
      <c r="BG1231" s="1">
        <v>186</v>
      </c>
      <c r="BH1231" s="1">
        <v>297</v>
      </c>
      <c r="BI1231" s="6">
        <v>0.6262626262626263</v>
      </c>
      <c r="BJ1231" s="1">
        <v>156</v>
      </c>
      <c r="BK1231" s="1">
        <v>294</v>
      </c>
      <c r="BL1231" s="6">
        <v>0.53061224489795922</v>
      </c>
    </row>
    <row r="1232" spans="1:64" x14ac:dyDescent="0.2">
      <c r="A1232" s="2" t="s">
        <v>433</v>
      </c>
      <c r="B1232" s="2" t="s">
        <v>434</v>
      </c>
      <c r="C1232" s="2" t="s">
        <v>3082</v>
      </c>
      <c r="D1232" s="2" t="s">
        <v>3083</v>
      </c>
      <c r="E1232" s="2" t="str">
        <f t="shared" si="57"/>
        <v>William F Loper Elementary School</v>
      </c>
      <c r="F1232" s="2">
        <f>IFERROR(VLOOKUP(C1232,'[1]2017'!$C$2:$N$1876,11,FALSE),"")</f>
        <v>296</v>
      </c>
      <c r="G1232" s="2">
        <f>IFERROR(VLOOKUP(C1232,'[1]2017'!$C$2:$N$1876,12,FALSE),"")</f>
        <v>658</v>
      </c>
      <c r="H1232" s="2">
        <f t="shared" si="58"/>
        <v>0.44984802431610943</v>
      </c>
      <c r="I1232" s="6">
        <v>0.73333333333333328</v>
      </c>
      <c r="J1232" s="12">
        <f t="shared" si="59"/>
        <v>202</v>
      </c>
      <c r="K1232" s="1">
        <v>85</v>
      </c>
      <c r="L1232" s="1">
        <v>110</v>
      </c>
      <c r="M1232" s="6">
        <v>0.77272727272727271</v>
      </c>
      <c r="N1232" s="1">
        <v>90</v>
      </c>
      <c r="O1232" s="1">
        <v>111</v>
      </c>
      <c r="P1232" s="6">
        <v>0.81081081081081086</v>
      </c>
      <c r="Q1232" s="1">
        <v>80</v>
      </c>
      <c r="R1232" s="1">
        <v>110</v>
      </c>
      <c r="S1232" s="6">
        <v>0.72727272727272729</v>
      </c>
      <c r="T1232" s="1">
        <v>89</v>
      </c>
      <c r="U1232" s="1">
        <v>119</v>
      </c>
      <c r="V1232" s="6">
        <v>0.74789915966386555</v>
      </c>
      <c r="W1232" s="1">
        <v>107</v>
      </c>
      <c r="X1232" s="1">
        <v>119</v>
      </c>
      <c r="Y1232" s="6">
        <v>0.89915966386554624</v>
      </c>
      <c r="Z1232" s="1">
        <v>88</v>
      </c>
      <c r="AA1232" s="1">
        <v>119</v>
      </c>
      <c r="AB1232" s="6">
        <v>0.73949579831932777</v>
      </c>
      <c r="BD1232" s="1">
        <v>261</v>
      </c>
      <c r="BE1232" s="1">
        <v>335</v>
      </c>
      <c r="BF1232" s="6">
        <v>0.77910447761194035</v>
      </c>
      <c r="BG1232" s="1">
        <v>282</v>
      </c>
      <c r="BH1232" s="1">
        <v>336</v>
      </c>
      <c r="BI1232" s="6">
        <v>0.8392857142857143</v>
      </c>
      <c r="BJ1232" s="1">
        <v>245</v>
      </c>
      <c r="BK1232" s="1">
        <v>334</v>
      </c>
      <c r="BL1232" s="6">
        <v>0.73353293413173648</v>
      </c>
    </row>
    <row r="1233" spans="1:64" x14ac:dyDescent="0.2">
      <c r="A1233" s="2" t="s">
        <v>435</v>
      </c>
      <c r="B1233" s="2" t="s">
        <v>436</v>
      </c>
      <c r="C1233" s="2" t="s">
        <v>3084</v>
      </c>
      <c r="D1233" s="2" t="s">
        <v>3085</v>
      </c>
      <c r="E1233" s="2" t="str">
        <f t="shared" si="57"/>
        <v>Chrisney Elementary School</v>
      </c>
      <c r="F1233" s="2">
        <f>IFERROR(VLOOKUP(C1233,'[1]2017'!$C$2:$N$1876,11,FALSE),"")</f>
        <v>105</v>
      </c>
      <c r="G1233" s="2">
        <f>IFERROR(VLOOKUP(C1233,'[1]2017'!$C$2:$N$1876,12,FALSE),"")</f>
        <v>221</v>
      </c>
      <c r="H1233" s="2">
        <f t="shared" si="58"/>
        <v>0.47511312217194568</v>
      </c>
      <c r="I1233" s="6">
        <v>0.86206896551724133</v>
      </c>
      <c r="J1233" s="12">
        <f t="shared" si="59"/>
        <v>49</v>
      </c>
      <c r="K1233" s="1">
        <v>21</v>
      </c>
      <c r="L1233" s="1">
        <v>33</v>
      </c>
      <c r="M1233" s="6">
        <v>0.63636363636363635</v>
      </c>
      <c r="N1233" s="1">
        <v>30</v>
      </c>
      <c r="O1233" s="1">
        <v>33</v>
      </c>
      <c r="P1233" s="6">
        <v>0.90909090909090906</v>
      </c>
      <c r="Q1233" s="1">
        <v>20</v>
      </c>
      <c r="R1233" s="1">
        <v>33</v>
      </c>
      <c r="S1233" s="6">
        <v>0.60606060606060608</v>
      </c>
      <c r="T1233" s="1">
        <v>20</v>
      </c>
      <c r="U1233" s="1">
        <v>27</v>
      </c>
      <c r="V1233" s="6">
        <v>0.7407407407407407</v>
      </c>
      <c r="W1233" s="1">
        <v>23</v>
      </c>
      <c r="X1233" s="1">
        <v>27</v>
      </c>
      <c r="Y1233" s="6">
        <v>0.85185185185185186</v>
      </c>
      <c r="Z1233" s="1">
        <v>19</v>
      </c>
      <c r="AA1233" s="1">
        <v>27</v>
      </c>
      <c r="AB1233" s="6">
        <v>0.70370370370370372</v>
      </c>
      <c r="AC1233" s="1">
        <v>21</v>
      </c>
      <c r="AD1233" s="1">
        <v>28</v>
      </c>
      <c r="AE1233" s="6">
        <v>0.75</v>
      </c>
      <c r="AF1233" s="1">
        <v>20</v>
      </c>
      <c r="AG1233" s="1">
        <v>28</v>
      </c>
      <c r="AH1233" s="6">
        <v>0.7142857142857143</v>
      </c>
      <c r="AI1233" s="1">
        <v>18</v>
      </c>
      <c r="AJ1233" s="1">
        <v>28</v>
      </c>
      <c r="AK1233" s="6">
        <v>0.6428571428571429</v>
      </c>
      <c r="BD1233" s="1">
        <v>87</v>
      </c>
      <c r="BE1233" s="1">
        <v>117</v>
      </c>
      <c r="BF1233" s="6">
        <v>0.74358974358974361</v>
      </c>
      <c r="BG1233" s="1">
        <v>102</v>
      </c>
      <c r="BH1233" s="1">
        <v>117</v>
      </c>
      <c r="BI1233" s="6">
        <v>0.87179487179487181</v>
      </c>
      <c r="BJ1233" s="1">
        <v>82</v>
      </c>
      <c r="BK1233" s="1">
        <v>117</v>
      </c>
      <c r="BL1233" s="6">
        <v>0.70085470085470081</v>
      </c>
    </row>
    <row r="1234" spans="1:64" hidden="1" x14ac:dyDescent="0.2">
      <c r="A1234" s="2" t="s">
        <v>435</v>
      </c>
      <c r="B1234" s="2" t="s">
        <v>436</v>
      </c>
      <c r="C1234" s="2" t="s">
        <v>3086</v>
      </c>
      <c r="D1234" s="2" t="s">
        <v>3087</v>
      </c>
      <c r="E1234" s="2" t="str">
        <f t="shared" si="57"/>
        <v>zzzz</v>
      </c>
      <c r="F1234" s="2">
        <f>IFERROR(VLOOKUP(C1234,'[1]2017'!$C$2:$N$1876,11,FALSE),"")</f>
        <v>160</v>
      </c>
      <c r="G1234" s="2">
        <f>IFERROR(VLOOKUP(C1234,'[1]2017'!$C$2:$N$1876,12,FALSE),"")</f>
        <v>322</v>
      </c>
      <c r="H1234" s="2">
        <f t="shared" si="58"/>
        <v>0.49689440993788819</v>
      </c>
      <c r="I1234" s="6">
        <v>0.68292682926829273</v>
      </c>
      <c r="J1234" s="12">
        <f t="shared" si="59"/>
        <v>297</v>
      </c>
      <c r="K1234" s="1">
        <v>42</v>
      </c>
      <c r="L1234" s="1">
        <v>54</v>
      </c>
      <c r="M1234" s="6">
        <v>0.77777777777777779</v>
      </c>
      <c r="N1234" s="1">
        <v>46</v>
      </c>
      <c r="O1234" s="1">
        <v>54</v>
      </c>
      <c r="P1234" s="6">
        <v>0.85185185185185186</v>
      </c>
      <c r="Q1234" s="1">
        <v>40</v>
      </c>
      <c r="R1234" s="1">
        <v>54</v>
      </c>
      <c r="S1234" s="6">
        <v>0.7407407407407407</v>
      </c>
      <c r="T1234" s="1">
        <v>20</v>
      </c>
      <c r="U1234" s="1">
        <v>36</v>
      </c>
      <c r="V1234" s="6">
        <v>0.55555555555555558</v>
      </c>
      <c r="W1234" s="1">
        <v>30</v>
      </c>
      <c r="X1234" s="1">
        <v>36</v>
      </c>
      <c r="Y1234" s="6">
        <v>0.83333333333333337</v>
      </c>
      <c r="Z1234" s="1">
        <v>20</v>
      </c>
      <c r="AA1234" s="1">
        <v>36</v>
      </c>
      <c r="AB1234" s="6">
        <v>0.55555555555555558</v>
      </c>
      <c r="AC1234" s="1">
        <v>17</v>
      </c>
      <c r="AD1234" s="1">
        <v>29</v>
      </c>
      <c r="AE1234" s="6">
        <v>0.58620689655172409</v>
      </c>
      <c r="AF1234" s="1">
        <v>18</v>
      </c>
      <c r="AG1234" s="1">
        <v>29</v>
      </c>
      <c r="AH1234" s="6">
        <v>0.62068965517241381</v>
      </c>
      <c r="AI1234" s="1">
        <v>13</v>
      </c>
      <c r="AJ1234" s="1">
        <v>29</v>
      </c>
      <c r="AK1234" s="6">
        <v>0.44827586206896552</v>
      </c>
      <c r="BD1234" s="1">
        <v>112</v>
      </c>
      <c r="BE1234" s="1">
        <v>160</v>
      </c>
      <c r="BF1234" s="6">
        <v>0.7</v>
      </c>
      <c r="BG1234" s="1">
        <v>123</v>
      </c>
      <c r="BH1234" s="1">
        <v>160</v>
      </c>
      <c r="BI1234" s="6">
        <v>0.76875000000000004</v>
      </c>
      <c r="BJ1234" s="1">
        <v>101</v>
      </c>
      <c r="BK1234" s="1">
        <v>160</v>
      </c>
      <c r="BL1234" s="6">
        <v>0.63124999999999998</v>
      </c>
    </row>
    <row r="1235" spans="1:64" x14ac:dyDescent="0.2">
      <c r="A1235" s="2" t="s">
        <v>435</v>
      </c>
      <c r="B1235" s="2" t="s">
        <v>436</v>
      </c>
      <c r="C1235" s="2" t="s">
        <v>3088</v>
      </c>
      <c r="D1235" s="2" t="s">
        <v>3089</v>
      </c>
      <c r="E1235" s="2" t="str">
        <f t="shared" si="57"/>
        <v>Nancy Hanks Elementary School</v>
      </c>
      <c r="F1235" s="2">
        <f>IFERROR(VLOOKUP(C1235,'[1]2017'!$C$2:$N$1876,11,FALSE),"")</f>
        <v>39</v>
      </c>
      <c r="G1235" s="2">
        <f>IFERROR(VLOOKUP(C1235,'[1]2017'!$C$2:$N$1876,12,FALSE),"")</f>
        <v>240</v>
      </c>
      <c r="H1235" s="2">
        <f t="shared" si="58"/>
        <v>0.16250000000000001</v>
      </c>
      <c r="I1235" s="6">
        <v>0.70370370370370372</v>
      </c>
      <c r="J1235" s="12">
        <f t="shared" si="59"/>
        <v>252</v>
      </c>
      <c r="K1235" s="1">
        <v>22</v>
      </c>
      <c r="L1235" s="1">
        <v>28</v>
      </c>
      <c r="M1235" s="6">
        <v>0.7857142857142857</v>
      </c>
      <c r="N1235" s="1">
        <v>22</v>
      </c>
      <c r="O1235" s="1">
        <v>28</v>
      </c>
      <c r="P1235" s="6">
        <v>0.7857142857142857</v>
      </c>
      <c r="Q1235" s="1">
        <v>20</v>
      </c>
      <c r="R1235" s="1">
        <v>28</v>
      </c>
      <c r="S1235" s="6">
        <v>0.7142857142857143</v>
      </c>
      <c r="T1235" s="1">
        <v>20</v>
      </c>
      <c r="U1235" s="1">
        <v>29</v>
      </c>
      <c r="V1235" s="6">
        <v>0.68965517241379315</v>
      </c>
      <c r="W1235" s="1">
        <v>24</v>
      </c>
      <c r="X1235" s="1">
        <v>29</v>
      </c>
      <c r="Y1235" s="6">
        <v>0.82758620689655171</v>
      </c>
      <c r="Z1235" s="1">
        <v>19</v>
      </c>
      <c r="AA1235" s="1">
        <v>29</v>
      </c>
      <c r="AB1235" s="6">
        <v>0.65517241379310343</v>
      </c>
      <c r="AC1235" s="1">
        <v>25</v>
      </c>
      <c r="AD1235" s="1">
        <v>34</v>
      </c>
      <c r="AE1235" s="6">
        <v>0.73529411764705888</v>
      </c>
      <c r="AF1235" s="1">
        <v>23</v>
      </c>
      <c r="AG1235" s="1">
        <v>34</v>
      </c>
      <c r="AH1235" s="6">
        <v>0.67647058823529416</v>
      </c>
      <c r="AI1235" s="1">
        <v>18</v>
      </c>
      <c r="AJ1235" s="1">
        <v>34</v>
      </c>
      <c r="AK1235" s="6">
        <v>0.52941176470588236</v>
      </c>
      <c r="BD1235" s="1">
        <v>88</v>
      </c>
      <c r="BE1235" s="1">
        <v>118</v>
      </c>
      <c r="BF1235" s="6">
        <v>0.74576271186440679</v>
      </c>
      <c r="BG1235" s="1">
        <v>90</v>
      </c>
      <c r="BH1235" s="1">
        <v>118</v>
      </c>
      <c r="BI1235" s="6">
        <v>0.76271186440677963</v>
      </c>
      <c r="BJ1235" s="1">
        <v>76</v>
      </c>
      <c r="BK1235" s="1">
        <v>118</v>
      </c>
      <c r="BL1235" s="6">
        <v>0.64406779661016944</v>
      </c>
    </row>
    <row r="1236" spans="1:64" hidden="1" x14ac:dyDescent="0.2">
      <c r="A1236" s="2" t="s">
        <v>435</v>
      </c>
      <c r="B1236" s="2" t="s">
        <v>436</v>
      </c>
      <c r="C1236" s="2" t="s">
        <v>3090</v>
      </c>
      <c r="D1236" s="2" t="s">
        <v>3091</v>
      </c>
      <c r="E1236" s="2" t="str">
        <f t="shared" si="57"/>
        <v>zzzz</v>
      </c>
      <c r="F1236" s="2">
        <f>IFERROR(VLOOKUP(C1236,'[1]2017'!$C$2:$N$1876,11,FALSE),"")</f>
        <v>92</v>
      </c>
      <c r="G1236" s="2">
        <f>IFERROR(VLOOKUP(C1236,'[1]2017'!$C$2:$N$1876,12,FALSE),"")</f>
        <v>289</v>
      </c>
      <c r="H1236" s="2">
        <f t="shared" si="58"/>
        <v>0.31833910034602075</v>
      </c>
      <c r="J1236" s="12">
        <f t="shared" si="59"/>
        <v>1215</v>
      </c>
      <c r="AL1236" s="1">
        <v>108</v>
      </c>
      <c r="AM1236" s="1">
        <v>141</v>
      </c>
      <c r="AN1236" s="6">
        <v>0.76595744680851063</v>
      </c>
      <c r="AO1236" s="1">
        <v>101</v>
      </c>
      <c r="AP1236" s="1">
        <v>141</v>
      </c>
      <c r="AQ1236" s="6">
        <v>0.71631205673758869</v>
      </c>
      <c r="AR1236" s="1">
        <v>90</v>
      </c>
      <c r="AS1236" s="1">
        <v>141</v>
      </c>
      <c r="AT1236" s="6">
        <v>0.63829787234042556</v>
      </c>
      <c r="AU1236" s="1">
        <v>107</v>
      </c>
      <c r="AV1236" s="1">
        <v>145</v>
      </c>
      <c r="AW1236" s="6">
        <v>0.73793103448275865</v>
      </c>
      <c r="AX1236" s="1">
        <v>118</v>
      </c>
      <c r="AY1236" s="1">
        <v>145</v>
      </c>
      <c r="AZ1236" s="6">
        <v>0.81379310344827582</v>
      </c>
      <c r="BA1236" s="1">
        <v>100</v>
      </c>
      <c r="BB1236" s="1">
        <v>145</v>
      </c>
      <c r="BC1236" s="6">
        <v>0.68965517241379315</v>
      </c>
      <c r="BD1236" s="1">
        <v>215</v>
      </c>
      <c r="BE1236" s="1">
        <v>286</v>
      </c>
      <c r="BF1236" s="6">
        <v>0.75174825174825177</v>
      </c>
      <c r="BG1236" s="1">
        <v>219</v>
      </c>
      <c r="BH1236" s="1">
        <v>286</v>
      </c>
      <c r="BI1236" s="6">
        <v>0.76573426573426573</v>
      </c>
      <c r="BJ1236" s="1">
        <v>190</v>
      </c>
      <c r="BK1236" s="1">
        <v>286</v>
      </c>
      <c r="BL1236" s="6">
        <v>0.66433566433566438</v>
      </c>
    </row>
    <row r="1237" spans="1:64" x14ac:dyDescent="0.2">
      <c r="A1237" s="2" t="s">
        <v>435</v>
      </c>
      <c r="B1237" s="2" t="s">
        <v>436</v>
      </c>
      <c r="C1237" s="2" t="s">
        <v>3092</v>
      </c>
      <c r="D1237" s="2" t="s">
        <v>3093</v>
      </c>
      <c r="E1237" s="2" t="str">
        <f t="shared" si="57"/>
        <v>Lincoln Trail Elementary School</v>
      </c>
      <c r="F1237" s="2">
        <f>IFERROR(VLOOKUP(C1237,'[1]2017'!$C$2:$N$1876,11,FALSE),"")</f>
        <v>61</v>
      </c>
      <c r="G1237" s="2">
        <f>IFERROR(VLOOKUP(C1237,'[1]2017'!$C$2:$N$1876,12,FALSE),"")</f>
        <v>353</v>
      </c>
      <c r="H1237" s="2">
        <f t="shared" si="58"/>
        <v>0.17280453257790368</v>
      </c>
      <c r="I1237" s="6">
        <v>0.8571428571428571</v>
      </c>
      <c r="J1237" s="12">
        <f t="shared" si="59"/>
        <v>54</v>
      </c>
      <c r="K1237" s="1">
        <v>44</v>
      </c>
      <c r="L1237" s="1">
        <v>47</v>
      </c>
      <c r="M1237" s="6">
        <v>0.93617021276595747</v>
      </c>
      <c r="N1237" s="1">
        <v>43</v>
      </c>
      <c r="O1237" s="1">
        <v>47</v>
      </c>
      <c r="P1237" s="6">
        <v>0.91489361702127658</v>
      </c>
      <c r="Q1237" s="1">
        <v>41</v>
      </c>
      <c r="R1237" s="1">
        <v>47</v>
      </c>
      <c r="S1237" s="6">
        <v>0.87234042553191493</v>
      </c>
      <c r="T1237" s="1">
        <v>42</v>
      </c>
      <c r="U1237" s="1">
        <v>42</v>
      </c>
      <c r="V1237" s="6">
        <v>1</v>
      </c>
      <c r="W1237" s="1">
        <v>40</v>
      </c>
      <c r="X1237" s="1">
        <v>42</v>
      </c>
      <c r="Y1237" s="6">
        <v>0.95238095238095233</v>
      </c>
      <c r="Z1237" s="1">
        <v>40</v>
      </c>
      <c r="AA1237" s="1">
        <v>42</v>
      </c>
      <c r="AB1237" s="6">
        <v>0.95238095238095233</v>
      </c>
      <c r="AC1237" s="1">
        <v>44</v>
      </c>
      <c r="AD1237" s="1">
        <v>51</v>
      </c>
      <c r="AE1237" s="6">
        <v>0.86274509803921573</v>
      </c>
      <c r="AF1237" s="1">
        <v>44</v>
      </c>
      <c r="AG1237" s="1">
        <v>51</v>
      </c>
      <c r="AH1237" s="6">
        <v>0.86274509803921573</v>
      </c>
      <c r="AI1237" s="1">
        <v>42</v>
      </c>
      <c r="AJ1237" s="1">
        <v>51</v>
      </c>
      <c r="AK1237" s="6">
        <v>0.82352941176470584</v>
      </c>
      <c r="BD1237" s="1">
        <v>181</v>
      </c>
      <c r="BE1237" s="1">
        <v>196</v>
      </c>
      <c r="BF1237" s="6">
        <v>0.92346938775510201</v>
      </c>
      <c r="BG1237" s="1">
        <v>179</v>
      </c>
      <c r="BH1237" s="1">
        <v>196</v>
      </c>
      <c r="BI1237" s="6">
        <v>0.91326530612244894</v>
      </c>
      <c r="BJ1237" s="1">
        <v>171</v>
      </c>
      <c r="BK1237" s="1">
        <v>196</v>
      </c>
      <c r="BL1237" s="6">
        <v>0.87244897959183676</v>
      </c>
    </row>
    <row r="1238" spans="1:64" x14ac:dyDescent="0.2">
      <c r="A1238" s="2" t="s">
        <v>437</v>
      </c>
      <c r="B1238" s="2" t="s">
        <v>438</v>
      </c>
      <c r="C1238" s="2" t="s">
        <v>3094</v>
      </c>
      <c r="D1238" s="2" t="s">
        <v>3095</v>
      </c>
      <c r="E1238" s="2" t="str">
        <f t="shared" si="57"/>
        <v>Luce Elementary School</v>
      </c>
      <c r="F1238" s="2">
        <f>IFERROR(VLOOKUP(C1238,'[1]2017'!$C$2:$N$1876,11,FALSE),"")</f>
        <v>86</v>
      </c>
      <c r="G1238" s="2">
        <f>IFERROR(VLOOKUP(C1238,'[1]2017'!$C$2:$N$1876,12,FALSE),"")</f>
        <v>238</v>
      </c>
      <c r="H1238" s="2">
        <f t="shared" si="58"/>
        <v>0.36134453781512604</v>
      </c>
      <c r="I1238" s="6">
        <v>0.72727272727272729</v>
      </c>
      <c r="J1238" s="12">
        <f t="shared" si="59"/>
        <v>211</v>
      </c>
      <c r="K1238" s="1">
        <v>27</v>
      </c>
      <c r="L1238" s="1">
        <v>35</v>
      </c>
      <c r="M1238" s="6">
        <v>0.77142857142857146</v>
      </c>
      <c r="N1238" s="1">
        <v>27</v>
      </c>
      <c r="O1238" s="1">
        <v>36</v>
      </c>
      <c r="P1238" s="6">
        <v>0.75</v>
      </c>
      <c r="Q1238" s="1">
        <v>24</v>
      </c>
      <c r="R1238" s="1">
        <v>35</v>
      </c>
      <c r="S1238" s="6">
        <v>0.68571428571428572</v>
      </c>
      <c r="T1238" s="1">
        <v>19</v>
      </c>
      <c r="U1238" s="1">
        <v>35</v>
      </c>
      <c r="V1238" s="6">
        <v>0.54285714285714282</v>
      </c>
      <c r="W1238" s="1">
        <v>24</v>
      </c>
      <c r="X1238" s="1">
        <v>35</v>
      </c>
      <c r="Y1238" s="6">
        <v>0.68571428571428572</v>
      </c>
      <c r="Z1238" s="1">
        <v>17</v>
      </c>
      <c r="AA1238" s="1">
        <v>35</v>
      </c>
      <c r="AB1238" s="6">
        <v>0.48571428571428571</v>
      </c>
      <c r="BD1238" s="1">
        <v>83</v>
      </c>
      <c r="BE1238" s="1">
        <v>115</v>
      </c>
      <c r="BF1238" s="6">
        <v>0.72173913043478266</v>
      </c>
      <c r="BG1238" s="1">
        <v>89</v>
      </c>
      <c r="BH1238" s="1">
        <v>116</v>
      </c>
      <c r="BI1238" s="6">
        <v>0.76724137931034486</v>
      </c>
      <c r="BJ1238" s="1">
        <v>73</v>
      </c>
      <c r="BK1238" s="1">
        <v>114</v>
      </c>
      <c r="BL1238" s="6">
        <v>0.64035087719298245</v>
      </c>
    </row>
    <row r="1239" spans="1:64" hidden="1" x14ac:dyDescent="0.2">
      <c r="A1239" s="2" t="s">
        <v>437</v>
      </c>
      <c r="B1239" s="2" t="s">
        <v>438</v>
      </c>
      <c r="C1239" s="2" t="s">
        <v>3096</v>
      </c>
      <c r="D1239" s="2" t="s">
        <v>3097</v>
      </c>
      <c r="E1239" s="2" t="str">
        <f t="shared" si="57"/>
        <v>zzzz</v>
      </c>
      <c r="F1239" s="2">
        <f>IFERROR(VLOOKUP(C1239,'[1]2017'!$C$2:$N$1876,11,FALSE),"")</f>
        <v>144</v>
      </c>
      <c r="G1239" s="2">
        <f>IFERROR(VLOOKUP(C1239,'[1]2017'!$C$2:$N$1876,12,FALSE),"")</f>
        <v>299</v>
      </c>
      <c r="H1239" s="2">
        <f t="shared" si="58"/>
        <v>0.48160535117056857</v>
      </c>
      <c r="J1239" s="12">
        <f t="shared" si="59"/>
        <v>1215</v>
      </c>
      <c r="AC1239" s="1">
        <v>64</v>
      </c>
      <c r="AD1239" s="1">
        <v>92</v>
      </c>
      <c r="AE1239" s="6">
        <v>0.69565217391304346</v>
      </c>
      <c r="AF1239" s="1">
        <v>62</v>
      </c>
      <c r="AG1239" s="1">
        <v>92</v>
      </c>
      <c r="AH1239" s="6">
        <v>0.67391304347826086</v>
      </c>
      <c r="AI1239" s="1">
        <v>58</v>
      </c>
      <c r="AJ1239" s="1">
        <v>92</v>
      </c>
      <c r="AK1239" s="6">
        <v>0.63043478260869568</v>
      </c>
      <c r="AL1239" s="1">
        <v>73</v>
      </c>
      <c r="AM1239" s="1">
        <v>96</v>
      </c>
      <c r="AN1239" s="6">
        <v>0.76041666666666663</v>
      </c>
      <c r="AO1239" s="1">
        <v>62</v>
      </c>
      <c r="AP1239" s="1">
        <v>96</v>
      </c>
      <c r="AQ1239" s="6">
        <v>0.64583333333333337</v>
      </c>
      <c r="AR1239" s="1">
        <v>54</v>
      </c>
      <c r="AS1239" s="1">
        <v>96</v>
      </c>
      <c r="AT1239" s="6">
        <v>0.5625</v>
      </c>
      <c r="AU1239" s="1">
        <v>61</v>
      </c>
      <c r="AV1239" s="1">
        <v>92</v>
      </c>
      <c r="AW1239" s="6">
        <v>0.66304347826086951</v>
      </c>
      <c r="AX1239" s="1">
        <v>44</v>
      </c>
      <c r="AY1239" s="1">
        <v>92</v>
      </c>
      <c r="AZ1239" s="6">
        <v>0.47826086956521741</v>
      </c>
      <c r="BA1239" s="1">
        <v>38</v>
      </c>
      <c r="BB1239" s="1">
        <v>92</v>
      </c>
      <c r="BC1239" s="6">
        <v>0.41304347826086957</v>
      </c>
      <c r="BD1239" s="1">
        <v>198</v>
      </c>
      <c r="BE1239" s="1">
        <v>280</v>
      </c>
      <c r="BF1239" s="6">
        <v>0.70714285714285718</v>
      </c>
      <c r="BG1239" s="1">
        <v>168</v>
      </c>
      <c r="BH1239" s="1">
        <v>280</v>
      </c>
      <c r="BI1239" s="6">
        <v>0.6</v>
      </c>
      <c r="BJ1239" s="1">
        <v>150</v>
      </c>
      <c r="BK1239" s="1">
        <v>280</v>
      </c>
      <c r="BL1239" s="6">
        <v>0.5357142857142857</v>
      </c>
    </row>
    <row r="1240" spans="1:64" x14ac:dyDescent="0.2">
      <c r="A1240" s="2" t="s">
        <v>437</v>
      </c>
      <c r="B1240" s="2" t="s">
        <v>438</v>
      </c>
      <c r="C1240" s="2" t="s">
        <v>3098</v>
      </c>
      <c r="D1240" s="2" t="s">
        <v>3099</v>
      </c>
      <c r="E1240" s="2" t="str">
        <f t="shared" si="57"/>
        <v>Rockport-Ohio Elementary School</v>
      </c>
      <c r="F1240" s="2">
        <f>IFERROR(VLOOKUP(C1240,'[1]2017'!$C$2:$N$1876,11,FALSE),"")</f>
        <v>136</v>
      </c>
      <c r="G1240" s="2">
        <f>IFERROR(VLOOKUP(C1240,'[1]2017'!$C$2:$N$1876,12,FALSE),"")</f>
        <v>281</v>
      </c>
      <c r="H1240" s="2">
        <f t="shared" si="58"/>
        <v>0.48398576512455516</v>
      </c>
      <c r="I1240" s="6">
        <v>0.6</v>
      </c>
      <c r="J1240" s="12">
        <f t="shared" si="59"/>
        <v>469</v>
      </c>
      <c r="K1240" s="1">
        <v>22</v>
      </c>
      <c r="L1240" s="1">
        <v>42</v>
      </c>
      <c r="M1240" s="6">
        <v>0.52380952380952384</v>
      </c>
      <c r="N1240" s="1">
        <v>32</v>
      </c>
      <c r="O1240" s="1">
        <v>42</v>
      </c>
      <c r="P1240" s="6">
        <v>0.76190476190476186</v>
      </c>
      <c r="Q1240" s="1">
        <v>20</v>
      </c>
      <c r="R1240" s="1">
        <v>42</v>
      </c>
      <c r="S1240" s="6">
        <v>0.47619047619047616</v>
      </c>
      <c r="T1240" s="1">
        <v>32</v>
      </c>
      <c r="U1240" s="1">
        <v>46</v>
      </c>
      <c r="V1240" s="6">
        <v>0.69565217391304346</v>
      </c>
      <c r="W1240" s="1">
        <v>34</v>
      </c>
      <c r="X1240" s="1">
        <v>46</v>
      </c>
      <c r="Y1240" s="6">
        <v>0.73913043478260865</v>
      </c>
      <c r="Z1240" s="1">
        <v>29</v>
      </c>
      <c r="AA1240" s="1">
        <v>46</v>
      </c>
      <c r="AB1240" s="6">
        <v>0.63043478260869568</v>
      </c>
      <c r="BD1240" s="1">
        <v>87</v>
      </c>
      <c r="BE1240" s="1">
        <v>138</v>
      </c>
      <c r="BF1240" s="6">
        <v>0.63043478260869568</v>
      </c>
      <c r="BG1240" s="1">
        <v>101</v>
      </c>
      <c r="BH1240" s="1">
        <v>138</v>
      </c>
      <c r="BI1240" s="6">
        <v>0.73188405797101452</v>
      </c>
      <c r="BJ1240" s="1">
        <v>79</v>
      </c>
      <c r="BK1240" s="1">
        <v>138</v>
      </c>
      <c r="BL1240" s="6">
        <v>0.57246376811594202</v>
      </c>
    </row>
    <row r="1241" spans="1:64" x14ac:dyDescent="0.2">
      <c r="A1241" s="2" t="s">
        <v>439</v>
      </c>
      <c r="B1241" s="2" t="s">
        <v>440</v>
      </c>
      <c r="C1241" s="2" t="s">
        <v>3100</v>
      </c>
      <c r="D1241" s="2" t="s">
        <v>3101</v>
      </c>
      <c r="E1241" s="2" t="str">
        <f t="shared" si="57"/>
        <v>Oregon-Davis Elementary School</v>
      </c>
      <c r="F1241" s="2">
        <f>IFERROR(VLOOKUP(C1241,'[1]2017'!$C$2:$N$1876,11,FALSE),"")</f>
        <v>175</v>
      </c>
      <c r="G1241" s="2">
        <f>IFERROR(VLOOKUP(C1241,'[1]2017'!$C$2:$N$1876,12,FALSE),"")</f>
        <v>319</v>
      </c>
      <c r="H1241" s="2">
        <f t="shared" si="58"/>
        <v>0.54858934169278994</v>
      </c>
      <c r="I1241" s="6">
        <v>0.30769230769230771</v>
      </c>
      <c r="J1241" s="12">
        <f t="shared" si="59"/>
        <v>1032</v>
      </c>
      <c r="K1241" s="1">
        <v>28</v>
      </c>
      <c r="L1241" s="1">
        <v>35</v>
      </c>
      <c r="M1241" s="6">
        <v>0.8</v>
      </c>
      <c r="N1241" s="1">
        <v>30</v>
      </c>
      <c r="O1241" s="1">
        <v>35</v>
      </c>
      <c r="P1241" s="6">
        <v>0.8571428571428571</v>
      </c>
      <c r="Q1241" s="1">
        <v>28</v>
      </c>
      <c r="R1241" s="1">
        <v>35</v>
      </c>
      <c r="S1241" s="6">
        <v>0.8</v>
      </c>
      <c r="T1241" s="1">
        <v>29</v>
      </c>
      <c r="U1241" s="1">
        <v>42</v>
      </c>
      <c r="V1241" s="6">
        <v>0.69047619047619047</v>
      </c>
      <c r="W1241" s="1">
        <v>30</v>
      </c>
      <c r="X1241" s="1">
        <v>42</v>
      </c>
      <c r="Y1241" s="6">
        <v>0.7142857142857143</v>
      </c>
      <c r="Z1241" s="1">
        <v>25</v>
      </c>
      <c r="AA1241" s="1">
        <v>42</v>
      </c>
      <c r="AB1241" s="6">
        <v>0.59523809523809523</v>
      </c>
      <c r="AC1241" s="1">
        <v>23</v>
      </c>
      <c r="AD1241" s="1">
        <v>43</v>
      </c>
      <c r="AE1241" s="6">
        <v>0.53488372093023251</v>
      </c>
      <c r="AF1241" s="1">
        <v>17</v>
      </c>
      <c r="AG1241" s="1">
        <v>44</v>
      </c>
      <c r="AH1241" s="6">
        <v>0.38636363636363635</v>
      </c>
      <c r="AI1241" s="1">
        <v>13</v>
      </c>
      <c r="AJ1241" s="1">
        <v>43</v>
      </c>
      <c r="AK1241" s="6">
        <v>0.30232558139534882</v>
      </c>
      <c r="BD1241" s="1">
        <v>113</v>
      </c>
      <c r="BE1241" s="1">
        <v>172</v>
      </c>
      <c r="BF1241" s="6">
        <v>0.65697674418604646</v>
      </c>
      <c r="BG1241" s="1">
        <v>96</v>
      </c>
      <c r="BH1241" s="1">
        <v>173</v>
      </c>
      <c r="BI1241" s="6">
        <v>0.55491329479768781</v>
      </c>
      <c r="BJ1241" s="1">
        <v>82</v>
      </c>
      <c r="BK1241" s="1">
        <v>172</v>
      </c>
      <c r="BL1241" s="6">
        <v>0.47674418604651164</v>
      </c>
    </row>
    <row r="1242" spans="1:64" hidden="1" x14ac:dyDescent="0.2">
      <c r="A1242" s="2" t="s">
        <v>439</v>
      </c>
      <c r="B1242" s="2" t="s">
        <v>440</v>
      </c>
      <c r="C1242" s="2" t="s">
        <v>3102</v>
      </c>
      <c r="D1242" s="2" t="s">
        <v>3103</v>
      </c>
      <c r="E1242" s="2" t="str">
        <f t="shared" si="57"/>
        <v>zzzz</v>
      </c>
      <c r="F1242" s="2">
        <f>IFERROR(VLOOKUP(C1242,'[1]2017'!$C$2:$N$1876,11,FALSE),"")</f>
        <v>131</v>
      </c>
      <c r="G1242" s="2">
        <f>IFERROR(VLOOKUP(C1242,'[1]2017'!$C$2:$N$1876,12,FALSE),"")</f>
        <v>264</v>
      </c>
      <c r="H1242" s="2">
        <f t="shared" si="58"/>
        <v>0.49621212121212122</v>
      </c>
      <c r="J1242" s="12">
        <f t="shared" si="59"/>
        <v>1215</v>
      </c>
      <c r="AL1242" s="1">
        <v>16</v>
      </c>
      <c r="AM1242" s="1">
        <v>38</v>
      </c>
      <c r="AN1242" s="6">
        <v>0.42105263157894735</v>
      </c>
      <c r="AO1242" s="1">
        <v>11</v>
      </c>
      <c r="AP1242" s="1">
        <v>38</v>
      </c>
      <c r="AQ1242" s="6">
        <v>0.28947368421052633</v>
      </c>
      <c r="AR1242" s="1">
        <v>9</v>
      </c>
      <c r="AS1242" s="1">
        <v>38</v>
      </c>
      <c r="AT1242" s="6">
        <v>0.23684210526315788</v>
      </c>
      <c r="AU1242" s="1">
        <v>14</v>
      </c>
      <c r="AV1242" s="1">
        <v>34</v>
      </c>
      <c r="AW1242" s="6">
        <v>0.41176470588235292</v>
      </c>
      <c r="AX1242" s="1">
        <v>13</v>
      </c>
      <c r="AY1242" s="1">
        <v>34</v>
      </c>
      <c r="AZ1242" s="6">
        <v>0.38235294117647056</v>
      </c>
      <c r="BA1242" s="1">
        <v>10</v>
      </c>
      <c r="BB1242" s="1">
        <v>34</v>
      </c>
      <c r="BC1242" s="6">
        <v>0.29411764705882354</v>
      </c>
      <c r="BD1242" s="1">
        <v>30</v>
      </c>
      <c r="BE1242" s="1">
        <v>72</v>
      </c>
      <c r="BF1242" s="6">
        <v>0.41666666666666669</v>
      </c>
      <c r="BG1242" s="1">
        <v>24</v>
      </c>
      <c r="BH1242" s="1">
        <v>72</v>
      </c>
      <c r="BI1242" s="6">
        <v>0.33333333333333331</v>
      </c>
      <c r="BJ1242" s="1">
        <v>19</v>
      </c>
      <c r="BK1242" s="1">
        <v>72</v>
      </c>
      <c r="BL1242" s="6">
        <v>0.2638888888888889</v>
      </c>
    </row>
    <row r="1243" spans="1:64" hidden="1" x14ac:dyDescent="0.2">
      <c r="A1243" s="2" t="s">
        <v>441</v>
      </c>
      <c r="B1243" s="2" t="s">
        <v>442</v>
      </c>
      <c r="C1243" s="2" t="s">
        <v>3104</v>
      </c>
      <c r="D1243" s="2" t="s">
        <v>3105</v>
      </c>
      <c r="E1243" s="2" t="str">
        <f t="shared" si="57"/>
        <v>zzzz</v>
      </c>
      <c r="F1243" s="2">
        <f>IFERROR(VLOOKUP(C1243,'[1]2017'!$C$2:$N$1876,11,FALSE),"")</f>
        <v>265</v>
      </c>
      <c r="G1243" s="2">
        <f>IFERROR(VLOOKUP(C1243,'[1]2017'!$C$2:$N$1876,12,FALSE),"")</f>
        <v>520</v>
      </c>
      <c r="H1243" s="2">
        <f t="shared" si="58"/>
        <v>0.50961538461538458</v>
      </c>
      <c r="J1243" s="12">
        <f t="shared" si="59"/>
        <v>1215</v>
      </c>
      <c r="AL1243" s="1">
        <v>38</v>
      </c>
      <c r="AM1243" s="1">
        <v>74</v>
      </c>
      <c r="AN1243" s="6">
        <v>0.51351351351351349</v>
      </c>
      <c r="AO1243" s="1">
        <v>27</v>
      </c>
      <c r="AP1243" s="1">
        <v>75</v>
      </c>
      <c r="AQ1243" s="6">
        <v>0.36</v>
      </c>
      <c r="AR1243" s="1">
        <v>26</v>
      </c>
      <c r="AS1243" s="1">
        <v>74</v>
      </c>
      <c r="AT1243" s="6">
        <v>0.35135135135135137</v>
      </c>
      <c r="AU1243" s="1">
        <v>44</v>
      </c>
      <c r="AV1243" s="1">
        <v>74</v>
      </c>
      <c r="AW1243" s="6">
        <v>0.59459459459459463</v>
      </c>
      <c r="AX1243" s="1">
        <v>36</v>
      </c>
      <c r="AY1243" s="1">
        <v>74</v>
      </c>
      <c r="AZ1243" s="6">
        <v>0.48648648648648651</v>
      </c>
      <c r="BA1243" s="1">
        <v>30</v>
      </c>
      <c r="BB1243" s="1">
        <v>74</v>
      </c>
      <c r="BC1243" s="6">
        <v>0.40540540540540543</v>
      </c>
      <c r="BD1243" s="1">
        <v>82</v>
      </c>
      <c r="BE1243" s="1">
        <v>148</v>
      </c>
      <c r="BF1243" s="6">
        <v>0.55405405405405406</v>
      </c>
      <c r="BG1243" s="1">
        <v>63</v>
      </c>
      <c r="BH1243" s="1">
        <v>149</v>
      </c>
      <c r="BI1243" s="6">
        <v>0.42281879194630873</v>
      </c>
      <c r="BJ1243" s="1">
        <v>56</v>
      </c>
      <c r="BK1243" s="1">
        <v>148</v>
      </c>
      <c r="BL1243" s="6">
        <v>0.3783783783783784</v>
      </c>
    </row>
    <row r="1244" spans="1:64" hidden="1" x14ac:dyDescent="0.2">
      <c r="A1244" s="2" t="s">
        <v>441</v>
      </c>
      <c r="B1244" s="2" t="s">
        <v>442</v>
      </c>
      <c r="C1244" s="2" t="s">
        <v>3106</v>
      </c>
      <c r="D1244" s="2" t="s">
        <v>3107</v>
      </c>
      <c r="E1244" s="2" t="str">
        <f t="shared" si="57"/>
        <v>zzzz</v>
      </c>
      <c r="F1244" s="2">
        <f>IFERROR(VLOOKUP(C1244,'[1]2017'!$C$2:$N$1876,11,FALSE),"")</f>
        <v>283</v>
      </c>
      <c r="G1244" s="2">
        <f>IFERROR(VLOOKUP(C1244,'[1]2017'!$C$2:$N$1876,12,FALSE),"")</f>
        <v>506</v>
      </c>
      <c r="H1244" s="2">
        <f t="shared" si="58"/>
        <v>0.55928853754940711</v>
      </c>
      <c r="I1244" s="6">
        <v>0.51315789473684215</v>
      </c>
      <c r="J1244" s="12">
        <f t="shared" si="59"/>
        <v>668</v>
      </c>
      <c r="K1244" s="1">
        <v>42</v>
      </c>
      <c r="L1244" s="1">
        <v>78</v>
      </c>
      <c r="M1244" s="6">
        <v>0.53846153846153844</v>
      </c>
      <c r="N1244" s="1">
        <v>45</v>
      </c>
      <c r="O1244" s="1">
        <v>78</v>
      </c>
      <c r="P1244" s="6">
        <v>0.57692307692307687</v>
      </c>
      <c r="Q1244" s="1">
        <v>35</v>
      </c>
      <c r="R1244" s="1">
        <v>78</v>
      </c>
      <c r="S1244" s="6">
        <v>0.44871794871794873</v>
      </c>
      <c r="T1244" s="1">
        <v>45</v>
      </c>
      <c r="U1244" s="1">
        <v>75</v>
      </c>
      <c r="V1244" s="6">
        <v>0.6</v>
      </c>
      <c r="W1244" s="1">
        <v>41</v>
      </c>
      <c r="X1244" s="1">
        <v>75</v>
      </c>
      <c r="Y1244" s="6">
        <v>0.54666666666666663</v>
      </c>
      <c r="Z1244" s="1">
        <v>36</v>
      </c>
      <c r="AA1244" s="1">
        <v>75</v>
      </c>
      <c r="AB1244" s="6">
        <v>0.48</v>
      </c>
      <c r="AC1244" s="1">
        <v>40</v>
      </c>
      <c r="AD1244" s="1">
        <v>68</v>
      </c>
      <c r="AE1244" s="6">
        <v>0.58823529411764708</v>
      </c>
      <c r="AF1244" s="1">
        <v>47</v>
      </c>
      <c r="AG1244" s="1">
        <v>68</v>
      </c>
      <c r="AH1244" s="6">
        <v>0.69117647058823528</v>
      </c>
      <c r="AI1244" s="1">
        <v>36</v>
      </c>
      <c r="AJ1244" s="1">
        <v>68</v>
      </c>
      <c r="AK1244" s="6">
        <v>0.52941176470588236</v>
      </c>
      <c r="BD1244" s="1">
        <v>187</v>
      </c>
      <c r="BE1244" s="1">
        <v>297</v>
      </c>
      <c r="BF1244" s="6">
        <v>0.62962962962962965</v>
      </c>
      <c r="BG1244" s="1">
        <v>174</v>
      </c>
      <c r="BH1244" s="1">
        <v>299</v>
      </c>
      <c r="BI1244" s="6">
        <v>0.58193979933110362</v>
      </c>
      <c r="BJ1244" s="1">
        <v>146</v>
      </c>
      <c r="BK1244" s="1">
        <v>297</v>
      </c>
      <c r="BL1244" s="6">
        <v>0.49158249158249157</v>
      </c>
    </row>
    <row r="1245" spans="1:64" hidden="1" x14ac:dyDescent="0.2">
      <c r="A1245" s="2" t="s">
        <v>443</v>
      </c>
      <c r="B1245" s="2" t="s">
        <v>444</v>
      </c>
      <c r="C1245" s="2" t="s">
        <v>3108</v>
      </c>
      <c r="D1245" s="2" t="s">
        <v>3109</v>
      </c>
      <c r="E1245" s="2" t="str">
        <f t="shared" si="57"/>
        <v>zzzz</v>
      </c>
      <c r="F1245" s="2">
        <f>IFERROR(VLOOKUP(C1245,'[1]2017'!$C$2:$N$1876,11,FALSE),"")</f>
        <v>246</v>
      </c>
      <c r="G1245" s="2">
        <f>IFERROR(VLOOKUP(C1245,'[1]2017'!$C$2:$N$1876,12,FALSE),"")</f>
        <v>464</v>
      </c>
      <c r="H1245" s="2">
        <f t="shared" si="58"/>
        <v>0.53017241379310343</v>
      </c>
      <c r="J1245" s="12">
        <f t="shared" si="59"/>
        <v>1215</v>
      </c>
      <c r="AC1245" s="1">
        <v>97</v>
      </c>
      <c r="AD1245" s="1">
        <v>149</v>
      </c>
      <c r="AE1245" s="6">
        <v>0.65100671140939592</v>
      </c>
      <c r="AF1245" s="1">
        <v>77</v>
      </c>
      <c r="AG1245" s="1">
        <v>151</v>
      </c>
      <c r="AH1245" s="6">
        <v>0.50993377483443714</v>
      </c>
      <c r="AI1245" s="1">
        <v>70</v>
      </c>
      <c r="AJ1245" s="1">
        <v>149</v>
      </c>
      <c r="AK1245" s="6">
        <v>0.46979865771812079</v>
      </c>
      <c r="AL1245" s="1">
        <v>88</v>
      </c>
      <c r="AM1245" s="1">
        <v>143</v>
      </c>
      <c r="AN1245" s="6">
        <v>0.61538461538461542</v>
      </c>
      <c r="AO1245" s="1">
        <v>67</v>
      </c>
      <c r="AP1245" s="1">
        <v>143</v>
      </c>
      <c r="AQ1245" s="6">
        <v>0.46853146853146854</v>
      </c>
      <c r="AR1245" s="1">
        <v>62</v>
      </c>
      <c r="AS1245" s="1">
        <v>143</v>
      </c>
      <c r="AT1245" s="6">
        <v>0.43356643356643354</v>
      </c>
      <c r="AU1245" s="1">
        <v>78</v>
      </c>
      <c r="AV1245" s="1">
        <v>154</v>
      </c>
      <c r="AW1245" s="6">
        <v>0.50649350649350644</v>
      </c>
      <c r="AX1245" s="1">
        <v>51</v>
      </c>
      <c r="AY1245" s="1">
        <v>155</v>
      </c>
      <c r="AZ1245" s="6">
        <v>0.32903225806451614</v>
      </c>
      <c r="BA1245" s="1">
        <v>44</v>
      </c>
      <c r="BB1245" s="1">
        <v>154</v>
      </c>
      <c r="BC1245" s="6">
        <v>0.2857142857142857</v>
      </c>
      <c r="BD1245" s="1">
        <v>263</v>
      </c>
      <c r="BE1245" s="1">
        <v>446</v>
      </c>
      <c r="BF1245" s="6">
        <v>0.58968609865470856</v>
      </c>
      <c r="BG1245" s="1">
        <v>195</v>
      </c>
      <c r="BH1245" s="1">
        <v>449</v>
      </c>
      <c r="BI1245" s="6">
        <v>0.43429844097995546</v>
      </c>
      <c r="BJ1245" s="1">
        <v>176</v>
      </c>
      <c r="BK1245" s="1">
        <v>446</v>
      </c>
      <c r="BL1245" s="6">
        <v>0.39461883408071746</v>
      </c>
    </row>
    <row r="1246" spans="1:64" x14ac:dyDescent="0.2">
      <c r="A1246" s="2" t="s">
        <v>443</v>
      </c>
      <c r="B1246" s="2" t="s">
        <v>444</v>
      </c>
      <c r="C1246" s="2" t="s">
        <v>3110</v>
      </c>
      <c r="D1246" s="2" t="s">
        <v>3111</v>
      </c>
      <c r="E1246" s="2" t="str">
        <f t="shared" si="57"/>
        <v>Knox Community Elementary School</v>
      </c>
      <c r="F1246" s="2">
        <f>IFERROR(VLOOKUP(C1246,'[1]2017'!$C$2:$N$1876,11,FALSE),"")</f>
        <v>500</v>
      </c>
      <c r="G1246" s="2">
        <f>IFERROR(VLOOKUP(C1246,'[1]2017'!$C$2:$N$1876,12,FALSE),"")</f>
        <v>871</v>
      </c>
      <c r="H1246" s="2">
        <f t="shared" si="58"/>
        <v>0.57405281285878296</v>
      </c>
      <c r="I1246" s="6">
        <v>0.44525547445255476</v>
      </c>
      <c r="J1246" s="12">
        <f t="shared" si="59"/>
        <v>824</v>
      </c>
      <c r="K1246" s="1">
        <v>84</v>
      </c>
      <c r="L1246" s="1">
        <v>140</v>
      </c>
      <c r="M1246" s="6">
        <v>0.6</v>
      </c>
      <c r="N1246" s="1">
        <v>85</v>
      </c>
      <c r="O1246" s="1">
        <v>140</v>
      </c>
      <c r="P1246" s="6">
        <v>0.6071428571428571</v>
      </c>
      <c r="Q1246" s="1">
        <v>70</v>
      </c>
      <c r="R1246" s="1">
        <v>140</v>
      </c>
      <c r="S1246" s="6">
        <v>0.5</v>
      </c>
      <c r="T1246" s="1">
        <v>84</v>
      </c>
      <c r="U1246" s="1">
        <v>129</v>
      </c>
      <c r="V1246" s="6">
        <v>0.65116279069767447</v>
      </c>
      <c r="W1246" s="1">
        <v>91</v>
      </c>
      <c r="X1246" s="1">
        <v>129</v>
      </c>
      <c r="Y1246" s="6">
        <v>0.70542635658914732</v>
      </c>
      <c r="Z1246" s="1">
        <v>74</v>
      </c>
      <c r="AA1246" s="1">
        <v>129</v>
      </c>
      <c r="AB1246" s="6">
        <v>0.5736434108527132</v>
      </c>
      <c r="BD1246" s="1">
        <v>254</v>
      </c>
      <c r="BE1246" s="1">
        <v>406</v>
      </c>
      <c r="BF1246" s="6">
        <v>0.62561576354679804</v>
      </c>
      <c r="BG1246" s="1">
        <v>250</v>
      </c>
      <c r="BH1246" s="1">
        <v>407</v>
      </c>
      <c r="BI1246" s="6">
        <v>0.61425061425061422</v>
      </c>
      <c r="BJ1246" s="1">
        <v>205</v>
      </c>
      <c r="BK1246" s="1">
        <v>406</v>
      </c>
      <c r="BL1246" s="6">
        <v>0.50492610837438423</v>
      </c>
    </row>
    <row r="1247" spans="1:64" x14ac:dyDescent="0.2">
      <c r="A1247" s="2" t="s">
        <v>445</v>
      </c>
      <c r="B1247" s="2" t="s">
        <v>446</v>
      </c>
      <c r="C1247" s="2" t="s">
        <v>3112</v>
      </c>
      <c r="D1247" s="2" t="s">
        <v>3113</v>
      </c>
      <c r="E1247" s="2" t="str">
        <f t="shared" si="57"/>
        <v>Fremont Elementary School</v>
      </c>
      <c r="F1247" s="2">
        <f>IFERROR(VLOOKUP(C1247,'[1]2017'!$C$2:$N$1876,11,FALSE),"")</f>
        <v>139</v>
      </c>
      <c r="G1247" s="2">
        <f>IFERROR(VLOOKUP(C1247,'[1]2017'!$C$2:$N$1876,12,FALSE),"")</f>
        <v>344</v>
      </c>
      <c r="H1247" s="2">
        <f t="shared" si="58"/>
        <v>0.40406976744186046</v>
      </c>
      <c r="I1247" s="6">
        <v>0.67647058823529416</v>
      </c>
      <c r="J1247" s="12">
        <f t="shared" si="59"/>
        <v>310</v>
      </c>
      <c r="K1247" s="1">
        <v>45</v>
      </c>
      <c r="L1247" s="1">
        <v>72</v>
      </c>
      <c r="M1247" s="6">
        <v>0.625</v>
      </c>
      <c r="N1247" s="1">
        <v>47</v>
      </c>
      <c r="O1247" s="1">
        <v>64</v>
      </c>
      <c r="P1247" s="6">
        <v>0.734375</v>
      </c>
      <c r="Q1247" s="1">
        <v>39</v>
      </c>
      <c r="R1247" s="1">
        <v>64</v>
      </c>
      <c r="S1247" s="6">
        <v>0.609375</v>
      </c>
      <c r="BD1247" s="1">
        <v>98</v>
      </c>
      <c r="BE1247" s="1">
        <v>140</v>
      </c>
      <c r="BF1247" s="6">
        <v>0.7</v>
      </c>
      <c r="BG1247" s="1">
        <v>95</v>
      </c>
      <c r="BH1247" s="1">
        <v>132</v>
      </c>
      <c r="BI1247" s="6">
        <v>0.71969696969696972</v>
      </c>
      <c r="BJ1247" s="1">
        <v>85</v>
      </c>
      <c r="BK1247" s="1">
        <v>132</v>
      </c>
      <c r="BL1247" s="6">
        <v>0.64393939393939392</v>
      </c>
    </row>
    <row r="1248" spans="1:64" hidden="1" x14ac:dyDescent="0.2">
      <c r="A1248" s="2" t="s">
        <v>445</v>
      </c>
      <c r="B1248" s="2" t="s">
        <v>446</v>
      </c>
      <c r="C1248" s="2" t="s">
        <v>3114</v>
      </c>
      <c r="D1248" s="2" t="s">
        <v>3115</v>
      </c>
      <c r="E1248" s="2" t="str">
        <f t="shared" si="57"/>
        <v>zzzz</v>
      </c>
      <c r="F1248" s="2">
        <f>IFERROR(VLOOKUP(C1248,'[1]2017'!$C$2:$N$1876,11,FALSE),"")</f>
        <v>107</v>
      </c>
      <c r="G1248" s="2">
        <f>IFERROR(VLOOKUP(C1248,'[1]2017'!$C$2:$N$1876,12,FALSE),"")</f>
        <v>261</v>
      </c>
      <c r="H1248" s="2">
        <f t="shared" si="58"/>
        <v>0.40996168582375481</v>
      </c>
      <c r="J1248" s="12">
        <f t="shared" si="59"/>
        <v>1215</v>
      </c>
      <c r="T1248" s="1">
        <v>36</v>
      </c>
      <c r="U1248" s="1">
        <v>62</v>
      </c>
      <c r="V1248" s="6">
        <v>0.58064516129032262</v>
      </c>
      <c r="W1248" s="1">
        <v>34</v>
      </c>
      <c r="X1248" s="1">
        <v>64</v>
      </c>
      <c r="Y1248" s="6">
        <v>0.53125</v>
      </c>
      <c r="Z1248" s="1">
        <v>28</v>
      </c>
      <c r="AA1248" s="1">
        <v>62</v>
      </c>
      <c r="AB1248" s="6">
        <v>0.45161290322580644</v>
      </c>
      <c r="AC1248" s="1">
        <v>46</v>
      </c>
      <c r="AD1248" s="1">
        <v>70</v>
      </c>
      <c r="AE1248" s="6">
        <v>0.65714285714285714</v>
      </c>
      <c r="AF1248" s="1">
        <v>37</v>
      </c>
      <c r="AG1248" s="1">
        <v>71</v>
      </c>
      <c r="AH1248" s="6">
        <v>0.52112676056338025</v>
      </c>
      <c r="AI1248" s="1">
        <v>31</v>
      </c>
      <c r="AJ1248" s="1">
        <v>70</v>
      </c>
      <c r="AK1248" s="6">
        <v>0.44285714285714284</v>
      </c>
      <c r="AL1248" s="1">
        <v>48</v>
      </c>
      <c r="AM1248" s="1">
        <v>70</v>
      </c>
      <c r="AN1248" s="6">
        <v>0.68571428571428572</v>
      </c>
      <c r="AO1248" s="1">
        <v>27</v>
      </c>
      <c r="AP1248" s="1">
        <v>70</v>
      </c>
      <c r="AQ1248" s="6">
        <v>0.38571428571428573</v>
      </c>
      <c r="AR1248" s="1">
        <v>26</v>
      </c>
      <c r="AS1248" s="1">
        <v>70</v>
      </c>
      <c r="AT1248" s="6">
        <v>0.37142857142857144</v>
      </c>
      <c r="AU1248" s="1">
        <v>40</v>
      </c>
      <c r="AV1248" s="1">
        <v>60</v>
      </c>
      <c r="AW1248" s="6">
        <v>0.66666666666666663</v>
      </c>
      <c r="AX1248" s="1">
        <v>30</v>
      </c>
      <c r="AY1248" s="1">
        <v>60</v>
      </c>
      <c r="AZ1248" s="6">
        <v>0.5</v>
      </c>
      <c r="BA1248" s="1">
        <v>28</v>
      </c>
      <c r="BB1248" s="1">
        <v>60</v>
      </c>
      <c r="BC1248" s="6">
        <v>0.46666666666666667</v>
      </c>
      <c r="BD1248" s="1">
        <v>170</v>
      </c>
      <c r="BE1248" s="1">
        <v>262</v>
      </c>
      <c r="BF1248" s="6">
        <v>0.64885496183206104</v>
      </c>
      <c r="BG1248" s="1">
        <v>128</v>
      </c>
      <c r="BH1248" s="1">
        <v>265</v>
      </c>
      <c r="BI1248" s="6">
        <v>0.48301886792452831</v>
      </c>
      <c r="BJ1248" s="1">
        <v>113</v>
      </c>
      <c r="BK1248" s="1">
        <v>262</v>
      </c>
      <c r="BL1248" s="6">
        <v>0.43129770992366412</v>
      </c>
    </row>
    <row r="1249" spans="1:64" hidden="1" x14ac:dyDescent="0.2">
      <c r="A1249" s="2" t="s">
        <v>447</v>
      </c>
      <c r="B1249" s="2" t="s">
        <v>448</v>
      </c>
      <c r="C1249" s="2" t="s">
        <v>3116</v>
      </c>
      <c r="D1249" s="2" t="s">
        <v>3117</v>
      </c>
      <c r="E1249" s="2" t="str">
        <f t="shared" si="57"/>
        <v>zzzz</v>
      </c>
      <c r="F1249" s="2">
        <f>IFERROR(VLOOKUP(C1249,'[1]2017'!$C$2:$N$1876,11,FALSE),"")</f>
        <v>46</v>
      </c>
      <c r="G1249" s="2">
        <f>IFERROR(VLOOKUP(C1249,'[1]2017'!$C$2:$N$1876,12,FALSE),"")</f>
        <v>158</v>
      </c>
      <c r="H1249" s="2">
        <f t="shared" si="58"/>
        <v>0.29113924050632911</v>
      </c>
      <c r="J1249" s="12">
        <f t="shared" si="59"/>
        <v>1215</v>
      </c>
      <c r="AL1249" s="1">
        <v>17</v>
      </c>
      <c r="AM1249" s="1">
        <v>27</v>
      </c>
      <c r="AN1249" s="6">
        <v>0.62962962962962965</v>
      </c>
      <c r="AO1249" s="1">
        <v>11</v>
      </c>
      <c r="AP1249" s="1">
        <v>27</v>
      </c>
      <c r="AQ1249" s="6">
        <v>0.40740740740740738</v>
      </c>
      <c r="AR1249" s="1">
        <v>11</v>
      </c>
      <c r="AS1249" s="1">
        <v>27</v>
      </c>
      <c r="AT1249" s="6">
        <v>0.40740740740740738</v>
      </c>
      <c r="AU1249" s="1">
        <v>6</v>
      </c>
      <c r="AV1249" s="1">
        <v>10</v>
      </c>
      <c r="AW1249" s="6">
        <v>0.6</v>
      </c>
      <c r="AX1249" s="1">
        <v>6</v>
      </c>
      <c r="AY1249" s="1">
        <v>10</v>
      </c>
      <c r="AZ1249" s="6">
        <v>0.6</v>
      </c>
      <c r="BA1249" s="1">
        <v>6</v>
      </c>
      <c r="BB1249" s="1">
        <v>10</v>
      </c>
      <c r="BC1249" s="6">
        <v>0.6</v>
      </c>
      <c r="BD1249" s="1">
        <v>23</v>
      </c>
      <c r="BE1249" s="1">
        <v>37</v>
      </c>
      <c r="BF1249" s="6">
        <v>0.6216216216216216</v>
      </c>
      <c r="BG1249" s="1">
        <v>17</v>
      </c>
      <c r="BH1249" s="1">
        <v>37</v>
      </c>
      <c r="BI1249" s="6">
        <v>0.45945945945945948</v>
      </c>
      <c r="BJ1249" s="1">
        <v>17</v>
      </c>
      <c r="BK1249" s="1">
        <v>37</v>
      </c>
      <c r="BL1249" s="6">
        <v>0.45945945945945948</v>
      </c>
    </row>
    <row r="1250" spans="1:64" x14ac:dyDescent="0.2">
      <c r="A1250" s="2" t="s">
        <v>447</v>
      </c>
      <c r="B1250" s="2" t="s">
        <v>448</v>
      </c>
      <c r="C1250" s="2" t="s">
        <v>3118</v>
      </c>
      <c r="D1250" s="2" t="s">
        <v>3119</v>
      </c>
      <c r="E1250" s="2" t="str">
        <f t="shared" si="57"/>
        <v>Hamilton Community Elementary Sch</v>
      </c>
      <c r="F1250" s="2">
        <f>IFERROR(VLOOKUP(C1250,'[1]2017'!$C$2:$N$1876,11,FALSE),"")</f>
        <v>62</v>
      </c>
      <c r="G1250" s="2">
        <f>IFERROR(VLOOKUP(C1250,'[1]2017'!$C$2:$N$1876,12,FALSE),"")</f>
        <v>170</v>
      </c>
      <c r="H1250" s="2">
        <f t="shared" si="58"/>
        <v>0.36470588235294116</v>
      </c>
      <c r="I1250" s="6">
        <v>0.56000000000000005</v>
      </c>
      <c r="J1250" s="12">
        <f t="shared" si="59"/>
        <v>571</v>
      </c>
      <c r="K1250" s="1">
        <v>19</v>
      </c>
      <c r="L1250" s="1">
        <v>27</v>
      </c>
      <c r="M1250" s="6">
        <v>0.70370370370370372</v>
      </c>
      <c r="N1250" s="1">
        <v>13</v>
      </c>
      <c r="O1250" s="1">
        <v>27</v>
      </c>
      <c r="P1250" s="6">
        <v>0.48148148148148145</v>
      </c>
      <c r="Q1250" s="1">
        <v>10</v>
      </c>
      <c r="R1250" s="1">
        <v>27</v>
      </c>
      <c r="S1250" s="6">
        <v>0.37037037037037035</v>
      </c>
      <c r="T1250" s="1">
        <v>17</v>
      </c>
      <c r="U1250" s="1">
        <v>21</v>
      </c>
      <c r="V1250" s="6">
        <v>0.80952380952380953</v>
      </c>
      <c r="W1250" s="1">
        <v>15</v>
      </c>
      <c r="X1250" s="1">
        <v>22</v>
      </c>
      <c r="Y1250" s="6">
        <v>0.68181818181818177</v>
      </c>
      <c r="Z1250" s="1">
        <v>13</v>
      </c>
      <c r="AA1250" s="1">
        <v>21</v>
      </c>
      <c r="AB1250" s="6">
        <v>0.61904761904761907</v>
      </c>
      <c r="AC1250" s="1">
        <v>12</v>
      </c>
      <c r="AD1250" s="1">
        <v>25</v>
      </c>
      <c r="AE1250" s="6">
        <v>0.48</v>
      </c>
      <c r="AF1250" s="1">
        <v>16</v>
      </c>
      <c r="AG1250" s="1">
        <v>25</v>
      </c>
      <c r="AH1250" s="6">
        <v>0.64</v>
      </c>
      <c r="AI1250" s="1">
        <v>12</v>
      </c>
      <c r="AJ1250" s="1">
        <v>25</v>
      </c>
      <c r="AK1250" s="6">
        <v>0.48</v>
      </c>
      <c r="BD1250" s="1">
        <v>69</v>
      </c>
      <c r="BE1250" s="1">
        <v>98</v>
      </c>
      <c r="BF1250" s="6">
        <v>0.70408163265306123</v>
      </c>
      <c r="BG1250" s="1">
        <v>58</v>
      </c>
      <c r="BH1250" s="1">
        <v>99</v>
      </c>
      <c r="BI1250" s="6">
        <v>0.58585858585858586</v>
      </c>
      <c r="BJ1250" s="1">
        <v>49</v>
      </c>
      <c r="BK1250" s="1">
        <v>98</v>
      </c>
      <c r="BL1250" s="6">
        <v>0.5</v>
      </c>
    </row>
    <row r="1251" spans="1:64" hidden="1" x14ac:dyDescent="0.2">
      <c r="A1251" s="2" t="s">
        <v>449</v>
      </c>
      <c r="B1251" s="2" t="s">
        <v>450</v>
      </c>
      <c r="C1251" s="2" t="s">
        <v>3120</v>
      </c>
      <c r="D1251" s="2" t="s">
        <v>3121</v>
      </c>
      <c r="E1251" s="2" t="str">
        <f t="shared" si="57"/>
        <v>zzzz</v>
      </c>
      <c r="F1251" s="2">
        <f>IFERROR(VLOOKUP(C1251,'[1]2017'!$C$2:$N$1876,11,FALSE),"")</f>
        <v>314</v>
      </c>
      <c r="G1251" s="2">
        <f>IFERROR(VLOOKUP(C1251,'[1]2017'!$C$2:$N$1876,12,FALSE),"")</f>
        <v>679</v>
      </c>
      <c r="H1251" s="2">
        <f t="shared" si="58"/>
        <v>0.46244477172312226</v>
      </c>
      <c r="J1251" s="12">
        <f t="shared" si="59"/>
        <v>1215</v>
      </c>
      <c r="AC1251" s="1">
        <v>150</v>
      </c>
      <c r="AD1251" s="1">
        <v>222</v>
      </c>
      <c r="AE1251" s="6">
        <v>0.67567567567567566</v>
      </c>
      <c r="AF1251" s="1">
        <v>143</v>
      </c>
      <c r="AG1251" s="1">
        <v>224</v>
      </c>
      <c r="AH1251" s="6">
        <v>0.6383928571428571</v>
      </c>
      <c r="AI1251" s="1">
        <v>125</v>
      </c>
      <c r="AJ1251" s="1">
        <v>222</v>
      </c>
      <c r="AK1251" s="6">
        <v>0.56306306306306309</v>
      </c>
      <c r="AL1251" s="1">
        <v>146</v>
      </c>
      <c r="AM1251" s="1">
        <v>213</v>
      </c>
      <c r="AN1251" s="6">
        <v>0.68544600938967137</v>
      </c>
      <c r="AO1251" s="1">
        <v>120</v>
      </c>
      <c r="AP1251" s="1">
        <v>212</v>
      </c>
      <c r="AQ1251" s="6">
        <v>0.56603773584905659</v>
      </c>
      <c r="AR1251" s="1">
        <v>109</v>
      </c>
      <c r="AS1251" s="1">
        <v>212</v>
      </c>
      <c r="AT1251" s="6">
        <v>0.51415094339622647</v>
      </c>
      <c r="AU1251" s="1">
        <v>140</v>
      </c>
      <c r="AV1251" s="1">
        <v>211</v>
      </c>
      <c r="AW1251" s="6">
        <v>0.6635071090047393</v>
      </c>
      <c r="AX1251" s="1">
        <v>128</v>
      </c>
      <c r="AY1251" s="1">
        <v>211</v>
      </c>
      <c r="AZ1251" s="6">
        <v>0.60663507109004744</v>
      </c>
      <c r="BA1251" s="1">
        <v>112</v>
      </c>
      <c r="BB1251" s="1">
        <v>211</v>
      </c>
      <c r="BC1251" s="6">
        <v>0.53080568720379151</v>
      </c>
      <c r="BD1251" s="1">
        <v>436</v>
      </c>
      <c r="BE1251" s="1">
        <v>646</v>
      </c>
      <c r="BF1251" s="6">
        <v>0.67492260061919507</v>
      </c>
      <c r="BG1251" s="1">
        <v>391</v>
      </c>
      <c r="BH1251" s="1">
        <v>647</v>
      </c>
      <c r="BI1251" s="6">
        <v>0.60432766615146827</v>
      </c>
      <c r="BJ1251" s="1">
        <v>346</v>
      </c>
      <c r="BK1251" s="1">
        <v>645</v>
      </c>
      <c r="BL1251" s="6">
        <v>0.5364341085271318</v>
      </c>
    </row>
    <row r="1252" spans="1:64" x14ac:dyDescent="0.2">
      <c r="A1252" s="2" t="s">
        <v>449</v>
      </c>
      <c r="B1252" s="2" t="s">
        <v>450</v>
      </c>
      <c r="C1252" s="2" t="s">
        <v>3122</v>
      </c>
      <c r="D1252" s="2" t="s">
        <v>3123</v>
      </c>
      <c r="E1252" s="2" t="str">
        <f t="shared" si="57"/>
        <v>Carlin Park Elementary School</v>
      </c>
      <c r="F1252" s="2">
        <f>IFERROR(VLOOKUP(C1252,'[1]2017'!$C$2:$N$1876,11,FALSE),"")</f>
        <v>180</v>
      </c>
      <c r="G1252" s="2">
        <f>IFERROR(VLOOKUP(C1252,'[1]2017'!$C$2:$N$1876,12,FALSE),"")</f>
        <v>284</v>
      </c>
      <c r="H1252" s="2">
        <f t="shared" si="58"/>
        <v>0.63380281690140849</v>
      </c>
      <c r="I1252" s="6">
        <v>0.26530612244897961</v>
      </c>
      <c r="J1252" s="12">
        <f t="shared" si="59"/>
        <v>1083</v>
      </c>
      <c r="K1252" s="1">
        <v>17</v>
      </c>
      <c r="L1252" s="1">
        <v>36</v>
      </c>
      <c r="M1252" s="6">
        <v>0.47222222222222221</v>
      </c>
      <c r="N1252" s="1">
        <v>19</v>
      </c>
      <c r="O1252" s="1">
        <v>36</v>
      </c>
      <c r="P1252" s="6">
        <v>0.52777777777777779</v>
      </c>
      <c r="Q1252" s="1">
        <v>11</v>
      </c>
      <c r="R1252" s="1">
        <v>36</v>
      </c>
      <c r="S1252" s="6">
        <v>0.30555555555555558</v>
      </c>
      <c r="T1252" s="1">
        <v>23</v>
      </c>
      <c r="U1252" s="1">
        <v>48</v>
      </c>
      <c r="V1252" s="6">
        <v>0.47916666666666669</v>
      </c>
      <c r="W1252" s="1">
        <v>34</v>
      </c>
      <c r="X1252" s="1">
        <v>49</v>
      </c>
      <c r="Y1252" s="6">
        <v>0.69387755102040816</v>
      </c>
      <c r="Z1252" s="1">
        <v>20</v>
      </c>
      <c r="AA1252" s="1">
        <v>48</v>
      </c>
      <c r="AB1252" s="6">
        <v>0.41666666666666669</v>
      </c>
      <c r="BD1252" s="1">
        <v>63</v>
      </c>
      <c r="BE1252" s="1">
        <v>133</v>
      </c>
      <c r="BF1252" s="6">
        <v>0.47368421052631576</v>
      </c>
      <c r="BG1252" s="1">
        <v>67</v>
      </c>
      <c r="BH1252" s="1">
        <v>135</v>
      </c>
      <c r="BI1252" s="6">
        <v>0.49629629629629629</v>
      </c>
      <c r="BJ1252" s="1">
        <v>44</v>
      </c>
      <c r="BK1252" s="1">
        <v>133</v>
      </c>
      <c r="BL1252" s="6">
        <v>0.33082706766917291</v>
      </c>
    </row>
    <row r="1253" spans="1:64" x14ac:dyDescent="0.2">
      <c r="A1253" s="2" t="s">
        <v>449</v>
      </c>
      <c r="B1253" s="2" t="s">
        <v>450</v>
      </c>
      <c r="C1253" s="2" t="s">
        <v>3124</v>
      </c>
      <c r="D1253" s="2" t="s">
        <v>3125</v>
      </c>
      <c r="E1253" s="2" t="str">
        <f t="shared" si="57"/>
        <v>Ryan Park Elementary School</v>
      </c>
      <c r="F1253" s="2">
        <f>IFERROR(VLOOKUP(C1253,'[1]2017'!$C$2:$N$1876,11,FALSE),"")</f>
        <v>140</v>
      </c>
      <c r="G1253" s="2">
        <f>IFERROR(VLOOKUP(C1253,'[1]2017'!$C$2:$N$1876,12,FALSE),"")</f>
        <v>435</v>
      </c>
      <c r="H1253" s="2">
        <f t="shared" si="58"/>
        <v>0.32183908045977011</v>
      </c>
      <c r="I1253" s="6">
        <v>0.58208955223880599</v>
      </c>
      <c r="J1253" s="12">
        <f t="shared" si="59"/>
        <v>517</v>
      </c>
      <c r="K1253" s="1">
        <v>58</v>
      </c>
      <c r="L1253" s="1">
        <v>72</v>
      </c>
      <c r="M1253" s="6">
        <v>0.80555555555555558</v>
      </c>
      <c r="N1253" s="1">
        <v>49</v>
      </c>
      <c r="O1253" s="1">
        <v>72</v>
      </c>
      <c r="P1253" s="6">
        <v>0.68055555555555558</v>
      </c>
      <c r="Q1253" s="1">
        <v>46</v>
      </c>
      <c r="R1253" s="1">
        <v>72</v>
      </c>
      <c r="S1253" s="6">
        <v>0.63888888888888884</v>
      </c>
      <c r="T1253" s="1">
        <v>45</v>
      </c>
      <c r="U1253" s="1">
        <v>68</v>
      </c>
      <c r="V1253" s="6">
        <v>0.66176470588235292</v>
      </c>
      <c r="W1253" s="1">
        <v>53</v>
      </c>
      <c r="X1253" s="1">
        <v>68</v>
      </c>
      <c r="Y1253" s="6">
        <v>0.77941176470588236</v>
      </c>
      <c r="Z1253" s="1">
        <v>41</v>
      </c>
      <c r="AA1253" s="1">
        <v>68</v>
      </c>
      <c r="AB1253" s="6">
        <v>0.6029411764705882</v>
      </c>
      <c r="BD1253" s="1">
        <v>155</v>
      </c>
      <c r="BE1253" s="1">
        <v>207</v>
      </c>
      <c r="BF1253" s="6">
        <v>0.74879227053140096</v>
      </c>
      <c r="BG1253" s="1">
        <v>143</v>
      </c>
      <c r="BH1253" s="1">
        <v>208</v>
      </c>
      <c r="BI1253" s="6">
        <v>0.6875</v>
      </c>
      <c r="BJ1253" s="1">
        <v>126</v>
      </c>
      <c r="BK1253" s="1">
        <v>207</v>
      </c>
      <c r="BL1253" s="6">
        <v>0.60869565217391308</v>
      </c>
    </row>
    <row r="1254" spans="1:64" x14ac:dyDescent="0.2">
      <c r="A1254" s="2" t="s">
        <v>449</v>
      </c>
      <c r="B1254" s="2" t="s">
        <v>450</v>
      </c>
      <c r="C1254" s="2" t="s">
        <v>3126</v>
      </c>
      <c r="D1254" s="2" t="s">
        <v>3127</v>
      </c>
      <c r="E1254" s="2" t="str">
        <f t="shared" si="57"/>
        <v>Hendry Park Elementary School</v>
      </c>
      <c r="F1254" s="2">
        <f>IFERROR(VLOOKUP(C1254,'[1]2017'!$C$2:$N$1876,11,FALSE),"")</f>
        <v>219</v>
      </c>
      <c r="G1254" s="2">
        <f>IFERROR(VLOOKUP(C1254,'[1]2017'!$C$2:$N$1876,12,FALSE),"")</f>
        <v>356</v>
      </c>
      <c r="H1254" s="2">
        <f t="shared" si="58"/>
        <v>0.6151685393258427</v>
      </c>
      <c r="I1254" s="6">
        <v>0.52631578947368418</v>
      </c>
      <c r="J1254" s="12">
        <f t="shared" si="59"/>
        <v>641</v>
      </c>
      <c r="K1254" s="1">
        <v>35</v>
      </c>
      <c r="L1254" s="1">
        <v>62</v>
      </c>
      <c r="M1254" s="6">
        <v>0.56451612903225812</v>
      </c>
      <c r="N1254" s="1">
        <v>35</v>
      </c>
      <c r="O1254" s="1">
        <v>62</v>
      </c>
      <c r="P1254" s="6">
        <v>0.56451612903225812</v>
      </c>
      <c r="Q1254" s="1">
        <v>31</v>
      </c>
      <c r="R1254" s="1">
        <v>62</v>
      </c>
      <c r="S1254" s="6">
        <v>0.5</v>
      </c>
      <c r="T1254" s="1">
        <v>34</v>
      </c>
      <c r="U1254" s="1">
        <v>59</v>
      </c>
      <c r="V1254" s="6">
        <v>0.57627118644067798</v>
      </c>
      <c r="W1254" s="1">
        <v>34</v>
      </c>
      <c r="X1254" s="1">
        <v>58</v>
      </c>
      <c r="Y1254" s="6">
        <v>0.58620689655172409</v>
      </c>
      <c r="Z1254" s="1">
        <v>26</v>
      </c>
      <c r="AA1254" s="1">
        <v>58</v>
      </c>
      <c r="AB1254" s="6">
        <v>0.44827586206896552</v>
      </c>
      <c r="BD1254" s="1">
        <v>111</v>
      </c>
      <c r="BE1254" s="1">
        <v>197</v>
      </c>
      <c r="BF1254" s="6">
        <v>0.56345177664974622</v>
      </c>
      <c r="BG1254" s="1">
        <v>114</v>
      </c>
      <c r="BH1254" s="1">
        <v>196</v>
      </c>
      <c r="BI1254" s="6">
        <v>0.58163265306122447</v>
      </c>
      <c r="BJ1254" s="1">
        <v>97</v>
      </c>
      <c r="BK1254" s="1">
        <v>196</v>
      </c>
      <c r="BL1254" s="6">
        <v>0.49489795918367346</v>
      </c>
    </row>
    <row r="1255" spans="1:64" x14ac:dyDescent="0.2">
      <c r="A1255" s="2" t="s">
        <v>449</v>
      </c>
      <c r="B1255" s="2" t="s">
        <v>450</v>
      </c>
      <c r="C1255" s="2" t="s">
        <v>3128</v>
      </c>
      <c r="D1255" s="2" t="s">
        <v>3129</v>
      </c>
      <c r="E1255" s="2" t="str">
        <f t="shared" si="57"/>
        <v>Pleasant Lake Elementary School</v>
      </c>
      <c r="F1255" s="2">
        <f>IFERROR(VLOOKUP(C1255,'[1]2017'!$C$2:$N$1876,11,FALSE),"")</f>
        <v>79</v>
      </c>
      <c r="G1255" s="2">
        <f>IFERROR(VLOOKUP(C1255,'[1]2017'!$C$2:$N$1876,12,FALSE),"")</f>
        <v>172</v>
      </c>
      <c r="H1255" s="2">
        <f t="shared" si="58"/>
        <v>0.45930232558139533</v>
      </c>
      <c r="I1255" s="6">
        <v>0.60526315789473684</v>
      </c>
      <c r="J1255" s="12">
        <f t="shared" si="59"/>
        <v>461</v>
      </c>
      <c r="K1255" s="1">
        <v>15</v>
      </c>
      <c r="L1255" s="1">
        <v>26</v>
      </c>
      <c r="M1255" s="6">
        <v>0.57692307692307687</v>
      </c>
      <c r="N1255" s="1">
        <v>13</v>
      </c>
      <c r="O1255" s="1">
        <v>27</v>
      </c>
      <c r="P1255" s="6">
        <v>0.48148148148148145</v>
      </c>
      <c r="Q1255" s="1">
        <v>10</v>
      </c>
      <c r="R1255" s="1">
        <v>26</v>
      </c>
      <c r="S1255" s="6">
        <v>0.38461538461538464</v>
      </c>
      <c r="T1255" s="1">
        <v>22</v>
      </c>
      <c r="U1255" s="1">
        <v>34</v>
      </c>
      <c r="V1255" s="6">
        <v>0.6470588235294118</v>
      </c>
      <c r="W1255" s="1">
        <v>24</v>
      </c>
      <c r="X1255" s="1">
        <v>34</v>
      </c>
      <c r="Y1255" s="6">
        <v>0.70588235294117652</v>
      </c>
      <c r="Z1255" s="1">
        <v>20</v>
      </c>
      <c r="AA1255" s="1">
        <v>34</v>
      </c>
      <c r="AB1255" s="6">
        <v>0.58823529411764708</v>
      </c>
      <c r="BD1255" s="1">
        <v>66</v>
      </c>
      <c r="BE1255" s="1">
        <v>98</v>
      </c>
      <c r="BF1255" s="6">
        <v>0.67346938775510201</v>
      </c>
      <c r="BG1255" s="1">
        <v>63</v>
      </c>
      <c r="BH1255" s="1">
        <v>99</v>
      </c>
      <c r="BI1255" s="6">
        <v>0.63636363636363635</v>
      </c>
      <c r="BJ1255" s="1">
        <v>53</v>
      </c>
      <c r="BK1255" s="1">
        <v>98</v>
      </c>
      <c r="BL1255" s="6">
        <v>0.54081632653061229</v>
      </c>
    </row>
    <row r="1256" spans="1:64" hidden="1" x14ac:dyDescent="0.2">
      <c r="A1256" s="2" t="s">
        <v>451</v>
      </c>
      <c r="B1256" s="2" t="s">
        <v>452</v>
      </c>
      <c r="C1256" s="2" t="s">
        <v>3130</v>
      </c>
      <c r="D1256" s="2" t="s">
        <v>3131</v>
      </c>
      <c r="E1256" s="2" t="str">
        <f t="shared" si="57"/>
        <v>zzzz</v>
      </c>
      <c r="F1256" s="2">
        <f>IFERROR(VLOOKUP(C1256,'[1]2017'!$C$2:$N$1876,11,FALSE),"")</f>
        <v>118</v>
      </c>
      <c r="G1256" s="2">
        <f>IFERROR(VLOOKUP(C1256,'[1]2017'!$C$2:$N$1876,12,FALSE),"")</f>
        <v>205</v>
      </c>
      <c r="H1256" s="2">
        <f t="shared" si="58"/>
        <v>0.57560975609756093</v>
      </c>
      <c r="J1256" s="12">
        <f t="shared" si="59"/>
        <v>1215</v>
      </c>
      <c r="AC1256" s="1">
        <v>37</v>
      </c>
      <c r="AD1256" s="1">
        <v>59</v>
      </c>
      <c r="AE1256" s="6">
        <v>0.6271186440677966</v>
      </c>
      <c r="AF1256" s="1">
        <v>34</v>
      </c>
      <c r="AG1256" s="1">
        <v>59</v>
      </c>
      <c r="AH1256" s="6">
        <v>0.57627118644067798</v>
      </c>
      <c r="AI1256" s="1">
        <v>30</v>
      </c>
      <c r="AJ1256" s="1">
        <v>58</v>
      </c>
      <c r="AK1256" s="6">
        <v>0.51724137931034486</v>
      </c>
      <c r="AL1256" s="1">
        <v>26</v>
      </c>
      <c r="AM1256" s="1">
        <v>61</v>
      </c>
      <c r="AN1256" s="6">
        <v>0.42622950819672129</v>
      </c>
      <c r="AO1256" s="1">
        <v>15</v>
      </c>
      <c r="AP1256" s="1">
        <v>61</v>
      </c>
      <c r="AQ1256" s="6">
        <v>0.24590163934426229</v>
      </c>
      <c r="AR1256" s="1">
        <v>12</v>
      </c>
      <c r="AS1256" s="1">
        <v>61</v>
      </c>
      <c r="AT1256" s="6">
        <v>0.19672131147540983</v>
      </c>
      <c r="AU1256" s="1">
        <v>36</v>
      </c>
      <c r="AV1256" s="1">
        <v>80</v>
      </c>
      <c r="AW1256" s="6">
        <v>0.45</v>
      </c>
      <c r="AX1256" s="1">
        <v>42</v>
      </c>
      <c r="AY1256" s="1">
        <v>80</v>
      </c>
      <c r="AZ1256" s="6">
        <v>0.52500000000000002</v>
      </c>
      <c r="BA1256" s="1">
        <v>31</v>
      </c>
      <c r="BB1256" s="1">
        <v>80</v>
      </c>
      <c r="BC1256" s="6">
        <v>0.38750000000000001</v>
      </c>
      <c r="BD1256" s="1">
        <v>99</v>
      </c>
      <c r="BE1256" s="1">
        <v>200</v>
      </c>
      <c r="BF1256" s="6">
        <v>0.495</v>
      </c>
      <c r="BG1256" s="1">
        <v>91</v>
      </c>
      <c r="BH1256" s="1">
        <v>200</v>
      </c>
      <c r="BI1256" s="6">
        <v>0.45500000000000002</v>
      </c>
      <c r="BJ1256" s="1">
        <v>73</v>
      </c>
      <c r="BK1256" s="1">
        <v>199</v>
      </c>
      <c r="BL1256" s="6">
        <v>0.36683417085427134</v>
      </c>
    </row>
    <row r="1257" spans="1:64" x14ac:dyDescent="0.2">
      <c r="A1257" s="2" t="s">
        <v>451</v>
      </c>
      <c r="B1257" s="2" t="s">
        <v>452</v>
      </c>
      <c r="C1257" s="2" t="s">
        <v>3132</v>
      </c>
      <c r="D1257" s="2" t="s">
        <v>3133</v>
      </c>
      <c r="E1257" s="2" t="str">
        <f t="shared" si="57"/>
        <v>Northeast North Elementary School</v>
      </c>
      <c r="F1257" s="2">
        <f>IFERROR(VLOOKUP(C1257,'[1]2017'!$C$2:$N$1876,11,FALSE),"")</f>
        <v>156</v>
      </c>
      <c r="G1257" s="2">
        <f>IFERROR(VLOOKUP(C1257,'[1]2017'!$C$2:$N$1876,12,FALSE),"")</f>
        <v>258</v>
      </c>
      <c r="H1257" s="2">
        <f t="shared" si="58"/>
        <v>0.60465116279069764</v>
      </c>
      <c r="I1257" s="6">
        <v>0.62222222222222223</v>
      </c>
      <c r="J1257" s="12">
        <f t="shared" si="59"/>
        <v>426</v>
      </c>
      <c r="K1257" s="1">
        <v>25</v>
      </c>
      <c r="L1257" s="1">
        <v>35</v>
      </c>
      <c r="M1257" s="6">
        <v>0.7142857142857143</v>
      </c>
      <c r="N1257" s="1">
        <v>24</v>
      </c>
      <c r="O1257" s="1">
        <v>35</v>
      </c>
      <c r="P1257" s="6">
        <v>0.68571428571428572</v>
      </c>
      <c r="Q1257" s="1">
        <v>19</v>
      </c>
      <c r="R1257" s="1">
        <v>35</v>
      </c>
      <c r="S1257" s="6">
        <v>0.54285714285714282</v>
      </c>
      <c r="T1257" s="1">
        <v>38</v>
      </c>
      <c r="U1257" s="1">
        <v>58</v>
      </c>
      <c r="V1257" s="6">
        <v>0.65517241379310343</v>
      </c>
      <c r="W1257" s="1">
        <v>37</v>
      </c>
      <c r="X1257" s="1">
        <v>58</v>
      </c>
      <c r="Y1257" s="6">
        <v>0.63793103448275867</v>
      </c>
      <c r="Z1257" s="1">
        <v>33</v>
      </c>
      <c r="AA1257" s="1">
        <v>58</v>
      </c>
      <c r="AB1257" s="6">
        <v>0.56896551724137934</v>
      </c>
      <c r="BD1257" s="1">
        <v>100</v>
      </c>
      <c r="BE1257" s="1">
        <v>138</v>
      </c>
      <c r="BF1257" s="6">
        <v>0.72463768115942029</v>
      </c>
      <c r="BG1257" s="1">
        <v>90</v>
      </c>
      <c r="BH1257" s="1">
        <v>138</v>
      </c>
      <c r="BI1257" s="6">
        <v>0.65217391304347827</v>
      </c>
      <c r="BJ1257" s="1">
        <v>80</v>
      </c>
      <c r="BK1257" s="1">
        <v>138</v>
      </c>
      <c r="BL1257" s="6">
        <v>0.57971014492753625</v>
      </c>
    </row>
    <row r="1258" spans="1:64" x14ac:dyDescent="0.2">
      <c r="A1258" s="2" t="s">
        <v>451</v>
      </c>
      <c r="B1258" s="2" t="s">
        <v>452</v>
      </c>
      <c r="C1258" s="2" t="s">
        <v>3134</v>
      </c>
      <c r="D1258" s="2" t="s">
        <v>3135</v>
      </c>
      <c r="E1258" s="2" t="str">
        <f t="shared" si="57"/>
        <v>Northeast East Elementary School</v>
      </c>
      <c r="F1258" s="2">
        <f>IFERROR(VLOOKUP(C1258,'[1]2017'!$C$2:$N$1876,11,FALSE),"")</f>
        <v>74</v>
      </c>
      <c r="G1258" s="2">
        <f>IFERROR(VLOOKUP(C1258,'[1]2017'!$C$2:$N$1876,12,FALSE),"")</f>
        <v>138</v>
      </c>
      <c r="H1258" s="2">
        <f t="shared" si="58"/>
        <v>0.53623188405797106</v>
      </c>
      <c r="I1258" s="6">
        <v>0.75</v>
      </c>
      <c r="J1258" s="12">
        <f t="shared" si="59"/>
        <v>175</v>
      </c>
      <c r="K1258" s="1">
        <v>12</v>
      </c>
      <c r="L1258" s="1">
        <v>13</v>
      </c>
      <c r="M1258" s="6">
        <v>0.92307692307692313</v>
      </c>
      <c r="N1258" s="1">
        <v>11</v>
      </c>
      <c r="O1258" s="1">
        <v>13</v>
      </c>
      <c r="P1258" s="6">
        <v>0.84615384615384615</v>
      </c>
      <c r="Q1258" s="1">
        <v>10</v>
      </c>
      <c r="R1258" s="1">
        <v>13</v>
      </c>
      <c r="S1258" s="6">
        <v>0.76923076923076927</v>
      </c>
      <c r="T1258" s="1">
        <v>16</v>
      </c>
      <c r="U1258" s="1">
        <v>24</v>
      </c>
      <c r="V1258" s="6">
        <v>0.66666666666666663</v>
      </c>
      <c r="W1258" s="1">
        <v>18</v>
      </c>
      <c r="X1258" s="1">
        <v>24</v>
      </c>
      <c r="Y1258" s="6">
        <v>0.75</v>
      </c>
      <c r="Z1258" s="1">
        <v>15</v>
      </c>
      <c r="AA1258" s="1">
        <v>24</v>
      </c>
      <c r="AB1258" s="6">
        <v>0.625</v>
      </c>
      <c r="BD1258" s="1">
        <v>43</v>
      </c>
      <c r="BE1258" s="1">
        <v>53</v>
      </c>
      <c r="BF1258" s="6">
        <v>0.81132075471698117</v>
      </c>
      <c r="BG1258" s="1">
        <v>41</v>
      </c>
      <c r="BH1258" s="1">
        <v>53</v>
      </c>
      <c r="BI1258" s="6">
        <v>0.77358490566037741</v>
      </c>
      <c r="BJ1258" s="1">
        <v>37</v>
      </c>
      <c r="BK1258" s="1">
        <v>53</v>
      </c>
      <c r="BL1258" s="6">
        <v>0.69811320754716977</v>
      </c>
    </row>
    <row r="1259" spans="1:64" x14ac:dyDescent="0.2">
      <c r="A1259" s="2" t="s">
        <v>453</v>
      </c>
      <c r="B1259" s="2" t="s">
        <v>723</v>
      </c>
      <c r="C1259" s="2" t="s">
        <v>3136</v>
      </c>
      <c r="D1259" s="2" t="s">
        <v>3137</v>
      </c>
      <c r="E1259" s="2" t="str">
        <f t="shared" si="57"/>
        <v>Carlisle Elementary School</v>
      </c>
      <c r="F1259" s="2">
        <f>IFERROR(VLOOKUP(C1259,'[1]2017'!$C$2:$N$1876,11,FALSE),"")</f>
        <v>109</v>
      </c>
      <c r="G1259" s="2">
        <f>IFERROR(VLOOKUP(C1259,'[1]2017'!$C$2:$N$1876,12,FALSE),"")</f>
        <v>174</v>
      </c>
      <c r="H1259" s="2">
        <f t="shared" si="58"/>
        <v>0.62643678160919536</v>
      </c>
      <c r="I1259" s="6">
        <v>0.6</v>
      </c>
      <c r="J1259" s="12">
        <f t="shared" si="59"/>
        <v>469</v>
      </c>
      <c r="K1259" s="1">
        <v>14</v>
      </c>
      <c r="L1259" s="1">
        <v>17</v>
      </c>
      <c r="M1259" s="6">
        <v>0.82352941176470584</v>
      </c>
      <c r="N1259" s="1">
        <v>11</v>
      </c>
      <c r="O1259" s="1">
        <v>17</v>
      </c>
      <c r="P1259" s="6">
        <v>0.6470588235294118</v>
      </c>
      <c r="Q1259" s="1">
        <v>11</v>
      </c>
      <c r="R1259" s="1">
        <v>17</v>
      </c>
      <c r="S1259" s="6">
        <v>0.6470588235294118</v>
      </c>
      <c r="T1259" s="1">
        <v>21</v>
      </c>
      <c r="U1259" s="1">
        <v>26</v>
      </c>
      <c r="V1259" s="6">
        <v>0.80769230769230771</v>
      </c>
      <c r="W1259" s="1">
        <v>22</v>
      </c>
      <c r="X1259" s="1">
        <v>26</v>
      </c>
      <c r="Y1259" s="6">
        <v>0.84615384615384615</v>
      </c>
      <c r="Z1259" s="1">
        <v>20</v>
      </c>
      <c r="AA1259" s="1">
        <v>26</v>
      </c>
      <c r="AB1259" s="6">
        <v>0.76923076923076927</v>
      </c>
      <c r="BD1259" s="1">
        <v>59</v>
      </c>
      <c r="BE1259" s="1">
        <v>73</v>
      </c>
      <c r="BF1259" s="6">
        <v>0.80821917808219179</v>
      </c>
      <c r="BG1259" s="1">
        <v>54</v>
      </c>
      <c r="BH1259" s="1">
        <v>73</v>
      </c>
      <c r="BI1259" s="6">
        <v>0.73972602739726023</v>
      </c>
      <c r="BJ1259" s="1">
        <v>49</v>
      </c>
      <c r="BK1259" s="1">
        <v>73</v>
      </c>
      <c r="BL1259" s="6">
        <v>0.67123287671232879</v>
      </c>
    </row>
    <row r="1260" spans="1:64" hidden="1" x14ac:dyDescent="0.2">
      <c r="A1260" s="2" t="s">
        <v>453</v>
      </c>
      <c r="B1260" s="2" t="s">
        <v>723</v>
      </c>
      <c r="C1260" s="2" t="s">
        <v>3138</v>
      </c>
      <c r="D1260" s="2" t="s">
        <v>3139</v>
      </c>
      <c r="E1260" s="2" t="str">
        <f t="shared" si="57"/>
        <v>zzzz</v>
      </c>
      <c r="F1260" s="2">
        <f>IFERROR(VLOOKUP(C1260,'[1]2017'!$C$2:$N$1876,11,FALSE),"")</f>
        <v>59</v>
      </c>
      <c r="G1260" s="2">
        <f>IFERROR(VLOOKUP(C1260,'[1]2017'!$C$2:$N$1876,12,FALSE),"")</f>
        <v>78</v>
      </c>
      <c r="H1260" s="2">
        <f t="shared" si="58"/>
        <v>0.75641025641025639</v>
      </c>
      <c r="J1260" s="12">
        <f t="shared" si="59"/>
        <v>1215</v>
      </c>
      <c r="AC1260" s="1">
        <v>13</v>
      </c>
      <c r="AD1260" s="1">
        <v>19</v>
      </c>
      <c r="AE1260" s="6">
        <v>0.68421052631578949</v>
      </c>
      <c r="AF1260" s="1">
        <v>7</v>
      </c>
      <c r="AG1260" s="1">
        <v>19</v>
      </c>
      <c r="AH1260" s="6">
        <v>0.36842105263157893</v>
      </c>
      <c r="AI1260" s="1">
        <v>7</v>
      </c>
      <c r="AJ1260" s="1">
        <v>19</v>
      </c>
      <c r="AK1260" s="6">
        <v>0.36842105263157893</v>
      </c>
      <c r="AL1260" s="1">
        <v>16</v>
      </c>
      <c r="AM1260" s="1">
        <v>24</v>
      </c>
      <c r="AN1260" s="6">
        <v>0.66666666666666663</v>
      </c>
      <c r="AO1260" s="1">
        <v>9</v>
      </c>
      <c r="AP1260" s="1">
        <v>24</v>
      </c>
      <c r="AQ1260" s="6">
        <v>0.375</v>
      </c>
      <c r="AR1260" s="1">
        <v>7</v>
      </c>
      <c r="AS1260" s="1">
        <v>24</v>
      </c>
      <c r="AT1260" s="6">
        <v>0.29166666666666669</v>
      </c>
      <c r="AU1260" s="1">
        <v>19</v>
      </c>
      <c r="AV1260" s="1">
        <v>26</v>
      </c>
      <c r="AW1260" s="6">
        <v>0.73076923076923073</v>
      </c>
      <c r="AX1260" s="1">
        <v>14</v>
      </c>
      <c r="AY1260" s="1">
        <v>26</v>
      </c>
      <c r="AZ1260" s="6">
        <v>0.53846153846153844</v>
      </c>
      <c r="BA1260" s="1">
        <v>13</v>
      </c>
      <c r="BB1260" s="1">
        <v>26</v>
      </c>
      <c r="BC1260" s="6">
        <v>0.5</v>
      </c>
      <c r="BD1260" s="1">
        <v>48</v>
      </c>
      <c r="BE1260" s="1">
        <v>69</v>
      </c>
      <c r="BF1260" s="6">
        <v>0.69565217391304346</v>
      </c>
      <c r="BG1260" s="1">
        <v>30</v>
      </c>
      <c r="BH1260" s="1">
        <v>69</v>
      </c>
      <c r="BI1260" s="6">
        <v>0.43478260869565216</v>
      </c>
      <c r="BJ1260" s="1">
        <v>27</v>
      </c>
      <c r="BK1260" s="1">
        <v>69</v>
      </c>
      <c r="BL1260" s="6">
        <v>0.39130434782608697</v>
      </c>
    </row>
    <row r="1261" spans="1:64" hidden="1" x14ac:dyDescent="0.2">
      <c r="A1261" s="2" t="s">
        <v>453</v>
      </c>
      <c r="B1261" s="2" t="s">
        <v>723</v>
      </c>
      <c r="C1261" s="2" t="s">
        <v>3140</v>
      </c>
      <c r="D1261" s="2" t="s">
        <v>3141</v>
      </c>
      <c r="E1261" s="2" t="str">
        <f t="shared" si="57"/>
        <v>zzzz</v>
      </c>
      <c r="F1261" s="2">
        <f>IFERROR(VLOOKUP(C1261,'[1]2017'!$C$2:$N$1876,11,FALSE),"")</f>
        <v>126</v>
      </c>
      <c r="G1261" s="2">
        <f>IFERROR(VLOOKUP(C1261,'[1]2017'!$C$2:$N$1876,12,FALSE),"")</f>
        <v>288</v>
      </c>
      <c r="H1261" s="2">
        <f t="shared" si="58"/>
        <v>0.4375</v>
      </c>
      <c r="J1261" s="12">
        <f t="shared" si="59"/>
        <v>1215</v>
      </c>
      <c r="AC1261" s="1">
        <v>73</v>
      </c>
      <c r="AD1261" s="1">
        <v>95</v>
      </c>
      <c r="AE1261" s="6">
        <v>0.76842105263157889</v>
      </c>
      <c r="AF1261" s="1">
        <v>71</v>
      </c>
      <c r="AG1261" s="1">
        <v>95</v>
      </c>
      <c r="AH1261" s="6">
        <v>0.74736842105263157</v>
      </c>
      <c r="AI1261" s="1">
        <v>63</v>
      </c>
      <c r="AJ1261" s="1">
        <v>95</v>
      </c>
      <c r="AK1261" s="6">
        <v>0.66315789473684206</v>
      </c>
      <c r="AL1261" s="1">
        <v>65</v>
      </c>
      <c r="AM1261" s="1">
        <v>89</v>
      </c>
      <c r="AN1261" s="6">
        <v>0.7303370786516854</v>
      </c>
      <c r="AO1261" s="1">
        <v>61</v>
      </c>
      <c r="AP1261" s="1">
        <v>90</v>
      </c>
      <c r="AQ1261" s="6">
        <v>0.67777777777777781</v>
      </c>
      <c r="AR1261" s="1">
        <v>58</v>
      </c>
      <c r="AS1261" s="1">
        <v>89</v>
      </c>
      <c r="AT1261" s="6">
        <v>0.651685393258427</v>
      </c>
      <c r="AU1261" s="1">
        <v>64</v>
      </c>
      <c r="AV1261" s="1">
        <v>95</v>
      </c>
      <c r="AW1261" s="6">
        <v>0.67368421052631577</v>
      </c>
      <c r="AX1261" s="1">
        <v>63</v>
      </c>
      <c r="AY1261" s="1">
        <v>95</v>
      </c>
      <c r="AZ1261" s="6">
        <v>0.66315789473684206</v>
      </c>
      <c r="BA1261" s="1">
        <v>54</v>
      </c>
      <c r="BB1261" s="1">
        <v>95</v>
      </c>
      <c r="BC1261" s="6">
        <v>0.56842105263157894</v>
      </c>
      <c r="BD1261" s="1">
        <v>202</v>
      </c>
      <c r="BE1261" s="1">
        <v>279</v>
      </c>
      <c r="BF1261" s="6">
        <v>0.72401433691756267</v>
      </c>
      <c r="BG1261" s="1">
        <v>195</v>
      </c>
      <c r="BH1261" s="1">
        <v>280</v>
      </c>
      <c r="BI1261" s="6">
        <v>0.6964285714285714</v>
      </c>
      <c r="BJ1261" s="1">
        <v>175</v>
      </c>
      <c r="BK1261" s="1">
        <v>279</v>
      </c>
      <c r="BL1261" s="6">
        <v>0.62724014336917566</v>
      </c>
    </row>
    <row r="1262" spans="1:64" x14ac:dyDescent="0.2">
      <c r="A1262" s="2" t="s">
        <v>453</v>
      </c>
      <c r="B1262" s="2" t="s">
        <v>723</v>
      </c>
      <c r="C1262" s="2" t="s">
        <v>3142</v>
      </c>
      <c r="D1262" s="2" t="s">
        <v>3143</v>
      </c>
      <c r="E1262" s="2" t="str">
        <f t="shared" si="57"/>
        <v>Sullivan Elementary School</v>
      </c>
      <c r="F1262" s="2">
        <f>IFERROR(VLOOKUP(C1262,'[1]2017'!$C$2:$N$1876,11,FALSE),"")</f>
        <v>276</v>
      </c>
      <c r="G1262" s="2">
        <f>IFERROR(VLOOKUP(C1262,'[1]2017'!$C$2:$N$1876,12,FALSE),"")</f>
        <v>604</v>
      </c>
      <c r="H1262" s="2">
        <f t="shared" si="58"/>
        <v>0.45695364238410596</v>
      </c>
      <c r="I1262" s="6">
        <v>0.5368421052631579</v>
      </c>
      <c r="J1262" s="12">
        <f t="shared" si="59"/>
        <v>617</v>
      </c>
      <c r="K1262" s="1">
        <v>62</v>
      </c>
      <c r="L1262" s="1">
        <v>83</v>
      </c>
      <c r="M1262" s="6">
        <v>0.74698795180722888</v>
      </c>
      <c r="N1262" s="1">
        <v>58</v>
      </c>
      <c r="O1262" s="1">
        <v>83</v>
      </c>
      <c r="P1262" s="6">
        <v>0.6987951807228916</v>
      </c>
      <c r="Q1262" s="1">
        <v>52</v>
      </c>
      <c r="R1262" s="1">
        <v>83</v>
      </c>
      <c r="S1262" s="6">
        <v>0.62650602409638556</v>
      </c>
      <c r="T1262" s="1">
        <v>69</v>
      </c>
      <c r="U1262" s="1">
        <v>94</v>
      </c>
      <c r="V1262" s="6">
        <v>0.73404255319148937</v>
      </c>
      <c r="W1262" s="1">
        <v>73</v>
      </c>
      <c r="X1262" s="1">
        <v>96</v>
      </c>
      <c r="Y1262" s="6">
        <v>0.76041666666666663</v>
      </c>
      <c r="Z1262" s="1">
        <v>63</v>
      </c>
      <c r="AA1262" s="1">
        <v>94</v>
      </c>
      <c r="AB1262" s="6">
        <v>0.67021276595744683</v>
      </c>
      <c r="BD1262" s="1">
        <v>207</v>
      </c>
      <c r="BE1262" s="1">
        <v>272</v>
      </c>
      <c r="BF1262" s="6">
        <v>0.76102941176470584</v>
      </c>
      <c r="BG1262" s="1">
        <v>186</v>
      </c>
      <c r="BH1262" s="1">
        <v>276</v>
      </c>
      <c r="BI1262" s="6">
        <v>0.67391304347826086</v>
      </c>
      <c r="BJ1262" s="1">
        <v>166</v>
      </c>
      <c r="BK1262" s="1">
        <v>272</v>
      </c>
      <c r="BL1262" s="6">
        <v>0.61029411764705888</v>
      </c>
    </row>
    <row r="1263" spans="1:64" x14ac:dyDescent="0.2">
      <c r="A1263" s="2" t="s">
        <v>454</v>
      </c>
      <c r="B1263" s="2" t="s">
        <v>455</v>
      </c>
      <c r="C1263" s="2" t="s">
        <v>3144</v>
      </c>
      <c r="D1263" s="2" t="s">
        <v>3145</v>
      </c>
      <c r="E1263" s="2" t="str">
        <f t="shared" si="57"/>
        <v>Jefferson-Craig Elementary School</v>
      </c>
      <c r="F1263" s="2">
        <f>IFERROR(VLOOKUP(C1263,'[1]2017'!$C$2:$N$1876,11,FALSE),"")</f>
        <v>191</v>
      </c>
      <c r="G1263" s="2">
        <f>IFERROR(VLOOKUP(C1263,'[1]2017'!$C$2:$N$1876,12,FALSE),"")</f>
        <v>387</v>
      </c>
      <c r="H1263" s="2">
        <f t="shared" si="58"/>
        <v>0.49354005167958659</v>
      </c>
      <c r="I1263" s="6">
        <v>0.43103448275862066</v>
      </c>
      <c r="J1263" s="12">
        <f t="shared" si="59"/>
        <v>849</v>
      </c>
      <c r="K1263" s="1">
        <v>34</v>
      </c>
      <c r="L1263" s="1">
        <v>49</v>
      </c>
      <c r="M1263" s="6">
        <v>0.69387755102040816</v>
      </c>
      <c r="N1263" s="1">
        <v>32</v>
      </c>
      <c r="O1263" s="1">
        <v>50</v>
      </c>
      <c r="P1263" s="6">
        <v>0.64</v>
      </c>
      <c r="Q1263" s="1">
        <v>26</v>
      </c>
      <c r="R1263" s="1">
        <v>49</v>
      </c>
      <c r="S1263" s="6">
        <v>0.53061224489795922</v>
      </c>
      <c r="T1263" s="1">
        <v>29</v>
      </c>
      <c r="U1263" s="1">
        <v>41</v>
      </c>
      <c r="V1263" s="6">
        <v>0.70731707317073167</v>
      </c>
      <c r="W1263" s="1">
        <v>30</v>
      </c>
      <c r="X1263" s="1">
        <v>41</v>
      </c>
      <c r="Y1263" s="6">
        <v>0.73170731707317072</v>
      </c>
      <c r="Z1263" s="1">
        <v>26</v>
      </c>
      <c r="AA1263" s="1">
        <v>41</v>
      </c>
      <c r="AB1263" s="6">
        <v>0.63414634146341464</v>
      </c>
      <c r="AC1263" s="1">
        <v>15</v>
      </c>
      <c r="AD1263" s="1">
        <v>40</v>
      </c>
      <c r="AE1263" s="6">
        <v>0.375</v>
      </c>
      <c r="AF1263" s="1">
        <v>13</v>
      </c>
      <c r="AG1263" s="1">
        <v>39</v>
      </c>
      <c r="AH1263" s="6">
        <v>0.33333333333333331</v>
      </c>
      <c r="AI1263" s="1">
        <v>11</v>
      </c>
      <c r="AJ1263" s="1">
        <v>39</v>
      </c>
      <c r="AK1263" s="6">
        <v>0.28205128205128205</v>
      </c>
      <c r="BD1263" s="1">
        <v>117</v>
      </c>
      <c r="BE1263" s="1">
        <v>188</v>
      </c>
      <c r="BF1263" s="6">
        <v>0.62234042553191493</v>
      </c>
      <c r="BG1263" s="1">
        <v>103</v>
      </c>
      <c r="BH1263" s="1">
        <v>189</v>
      </c>
      <c r="BI1263" s="6">
        <v>0.544973544973545</v>
      </c>
      <c r="BJ1263" s="1">
        <v>88</v>
      </c>
      <c r="BK1263" s="1">
        <v>187</v>
      </c>
      <c r="BL1263" s="6">
        <v>0.47058823529411764</v>
      </c>
    </row>
    <row r="1264" spans="1:64" hidden="1" x14ac:dyDescent="0.2">
      <c r="A1264" s="2" t="s">
        <v>454</v>
      </c>
      <c r="B1264" s="2" t="s">
        <v>455</v>
      </c>
      <c r="C1264" s="2" t="s">
        <v>3146</v>
      </c>
      <c r="D1264" s="2" t="s">
        <v>3147</v>
      </c>
      <c r="E1264" s="2" t="str">
        <f t="shared" si="57"/>
        <v>zzzz</v>
      </c>
      <c r="F1264" s="2">
        <f>IFERROR(VLOOKUP(C1264,'[1]2017'!$C$2:$N$1876,11,FALSE),"")</f>
        <v>114</v>
      </c>
      <c r="G1264" s="2">
        <f>IFERROR(VLOOKUP(C1264,'[1]2017'!$C$2:$N$1876,12,FALSE),"")</f>
        <v>227</v>
      </c>
      <c r="H1264" s="2">
        <f t="shared" si="58"/>
        <v>0.50220264317180618</v>
      </c>
      <c r="J1264" s="12">
        <f t="shared" si="59"/>
        <v>1215</v>
      </c>
      <c r="AL1264" s="1">
        <v>61</v>
      </c>
      <c r="AM1264" s="1">
        <v>120</v>
      </c>
      <c r="AN1264" s="6">
        <v>0.5083333333333333</v>
      </c>
      <c r="AO1264" s="1">
        <v>48</v>
      </c>
      <c r="AP1264" s="1">
        <v>120</v>
      </c>
      <c r="AQ1264" s="6">
        <v>0.4</v>
      </c>
      <c r="AR1264" s="1">
        <v>41</v>
      </c>
      <c r="AS1264" s="1">
        <v>120</v>
      </c>
      <c r="AT1264" s="6">
        <v>0.34166666666666667</v>
      </c>
      <c r="AU1264" s="1">
        <v>40</v>
      </c>
      <c r="AV1264" s="1">
        <v>95</v>
      </c>
      <c r="AW1264" s="6">
        <v>0.42105263157894735</v>
      </c>
      <c r="AX1264" s="1">
        <v>45</v>
      </c>
      <c r="AY1264" s="1">
        <v>96</v>
      </c>
      <c r="AZ1264" s="6">
        <v>0.46875</v>
      </c>
      <c r="BA1264" s="1">
        <v>34</v>
      </c>
      <c r="BB1264" s="1">
        <v>95</v>
      </c>
      <c r="BC1264" s="6">
        <v>0.35789473684210527</v>
      </c>
      <c r="BD1264" s="1">
        <v>101</v>
      </c>
      <c r="BE1264" s="1">
        <v>215</v>
      </c>
      <c r="BF1264" s="6">
        <v>0.4697674418604651</v>
      </c>
      <c r="BG1264" s="1">
        <v>93</v>
      </c>
      <c r="BH1264" s="1">
        <v>216</v>
      </c>
      <c r="BI1264" s="6">
        <v>0.43055555555555558</v>
      </c>
      <c r="BJ1264" s="1">
        <v>75</v>
      </c>
      <c r="BK1264" s="1">
        <v>215</v>
      </c>
      <c r="BL1264" s="6">
        <v>0.34883720930232559</v>
      </c>
    </row>
    <row r="1265" spans="1:64" x14ac:dyDescent="0.2">
      <c r="A1265" s="2" t="s">
        <v>454</v>
      </c>
      <c r="B1265" s="2" t="s">
        <v>455</v>
      </c>
      <c r="C1265" s="2" t="s">
        <v>3148</v>
      </c>
      <c r="D1265" s="2" t="s">
        <v>3149</v>
      </c>
      <c r="E1265" s="2" t="str">
        <f t="shared" si="57"/>
        <v>Switzerland Co Elementary School</v>
      </c>
      <c r="F1265" s="2">
        <f>IFERROR(VLOOKUP(C1265,'[1]2017'!$C$2:$N$1876,11,FALSE),"")</f>
        <v>282</v>
      </c>
      <c r="G1265" s="2">
        <f>IFERROR(VLOOKUP(C1265,'[1]2017'!$C$2:$N$1876,12,FALSE),"")</f>
        <v>506</v>
      </c>
      <c r="H1265" s="2">
        <f t="shared" si="58"/>
        <v>0.55731225296442688</v>
      </c>
      <c r="I1265" s="6">
        <v>0.33333333333333331</v>
      </c>
      <c r="J1265" s="12">
        <f t="shared" si="59"/>
        <v>996</v>
      </c>
      <c r="K1265" s="1">
        <v>37</v>
      </c>
      <c r="L1265" s="1">
        <v>68</v>
      </c>
      <c r="M1265" s="6">
        <v>0.54411764705882348</v>
      </c>
      <c r="N1265" s="1">
        <v>35</v>
      </c>
      <c r="O1265" s="1">
        <v>68</v>
      </c>
      <c r="P1265" s="6">
        <v>0.51470588235294112</v>
      </c>
      <c r="Q1265" s="1">
        <v>24</v>
      </c>
      <c r="R1265" s="1">
        <v>68</v>
      </c>
      <c r="S1265" s="6">
        <v>0.35294117647058826</v>
      </c>
      <c r="T1265" s="1">
        <v>31</v>
      </c>
      <c r="U1265" s="1">
        <v>56</v>
      </c>
      <c r="V1265" s="6">
        <v>0.5535714285714286</v>
      </c>
      <c r="W1265" s="1">
        <v>38</v>
      </c>
      <c r="X1265" s="1">
        <v>56</v>
      </c>
      <c r="Y1265" s="6">
        <v>0.6785714285714286</v>
      </c>
      <c r="Z1265" s="1">
        <v>27</v>
      </c>
      <c r="AA1265" s="1">
        <v>56</v>
      </c>
      <c r="AB1265" s="6">
        <v>0.48214285714285715</v>
      </c>
      <c r="AC1265" s="1">
        <v>39</v>
      </c>
      <c r="AD1265" s="1">
        <v>70</v>
      </c>
      <c r="AE1265" s="6">
        <v>0.55714285714285716</v>
      </c>
      <c r="AF1265" s="1">
        <v>29</v>
      </c>
      <c r="AG1265" s="1">
        <v>70</v>
      </c>
      <c r="AH1265" s="6">
        <v>0.41428571428571431</v>
      </c>
      <c r="AI1265" s="1">
        <v>24</v>
      </c>
      <c r="AJ1265" s="1">
        <v>70</v>
      </c>
      <c r="AK1265" s="6">
        <v>0.34285714285714286</v>
      </c>
      <c r="BD1265" s="1">
        <v>159</v>
      </c>
      <c r="BE1265" s="1">
        <v>279</v>
      </c>
      <c r="BF1265" s="6">
        <v>0.56989247311827962</v>
      </c>
      <c r="BG1265" s="1">
        <v>133</v>
      </c>
      <c r="BH1265" s="1">
        <v>278</v>
      </c>
      <c r="BI1265" s="6">
        <v>0.47841726618705038</v>
      </c>
      <c r="BJ1265" s="1">
        <v>103</v>
      </c>
      <c r="BK1265" s="1">
        <v>278</v>
      </c>
      <c r="BL1265" s="6">
        <v>0.37050359712230213</v>
      </c>
    </row>
    <row r="1266" spans="1:64" hidden="1" x14ac:dyDescent="0.2">
      <c r="A1266" s="2" t="s">
        <v>456</v>
      </c>
      <c r="B1266" s="2" t="s">
        <v>457</v>
      </c>
      <c r="C1266" s="2" t="s">
        <v>3150</v>
      </c>
      <c r="D1266" s="2" t="s">
        <v>3151</v>
      </c>
      <c r="E1266" s="2" t="str">
        <f t="shared" si="57"/>
        <v>zzzz</v>
      </c>
      <c r="F1266" s="2">
        <f>IFERROR(VLOOKUP(C1266,'[1]2017'!$C$2:$N$1876,11,FALSE),"")</f>
        <v>789</v>
      </c>
      <c r="G1266" s="2">
        <f>IFERROR(VLOOKUP(C1266,'[1]2017'!$C$2:$N$1876,12,FALSE),"")</f>
        <v>1084</v>
      </c>
      <c r="H1266" s="2">
        <f t="shared" si="58"/>
        <v>0.72785977859778594</v>
      </c>
      <c r="J1266" s="12">
        <f t="shared" si="59"/>
        <v>1215</v>
      </c>
      <c r="T1266" s="1">
        <v>306</v>
      </c>
      <c r="U1266" s="1">
        <v>569</v>
      </c>
      <c r="V1266" s="6">
        <v>0.53778558875219684</v>
      </c>
      <c r="W1266" s="1">
        <v>370</v>
      </c>
      <c r="X1266" s="1">
        <v>570</v>
      </c>
      <c r="Y1266" s="6">
        <v>0.64912280701754388</v>
      </c>
      <c r="Z1266" s="1">
        <v>273</v>
      </c>
      <c r="AA1266" s="1">
        <v>567</v>
      </c>
      <c r="AB1266" s="6">
        <v>0.48148148148148145</v>
      </c>
      <c r="AC1266" s="1">
        <v>291</v>
      </c>
      <c r="AD1266" s="1">
        <v>498</v>
      </c>
      <c r="AE1266" s="6">
        <v>0.58433734939759041</v>
      </c>
      <c r="AF1266" s="1">
        <v>272</v>
      </c>
      <c r="AG1266" s="1">
        <v>500</v>
      </c>
      <c r="AH1266" s="6">
        <v>0.54400000000000004</v>
      </c>
      <c r="AI1266" s="1">
        <v>235</v>
      </c>
      <c r="AJ1266" s="1">
        <v>498</v>
      </c>
      <c r="AK1266" s="6">
        <v>0.4718875502008032</v>
      </c>
      <c r="BD1266" s="1">
        <v>597</v>
      </c>
      <c r="BE1266" s="1">
        <v>1067</v>
      </c>
      <c r="BF1266" s="6">
        <v>0.55951265229615743</v>
      </c>
      <c r="BG1266" s="1">
        <v>642</v>
      </c>
      <c r="BH1266" s="1">
        <v>1070</v>
      </c>
      <c r="BI1266" s="6">
        <v>0.6</v>
      </c>
      <c r="BJ1266" s="1">
        <v>508</v>
      </c>
      <c r="BK1266" s="1">
        <v>1065</v>
      </c>
      <c r="BL1266" s="6">
        <v>0.47699530516431926</v>
      </c>
    </row>
    <row r="1267" spans="1:64" hidden="1" x14ac:dyDescent="0.2">
      <c r="A1267" s="2" t="s">
        <v>456</v>
      </c>
      <c r="B1267" s="2" t="s">
        <v>457</v>
      </c>
      <c r="C1267" s="2" t="s">
        <v>3152</v>
      </c>
      <c r="D1267" s="2" t="s">
        <v>3153</v>
      </c>
      <c r="E1267" s="2" t="str">
        <f t="shared" si="57"/>
        <v>zzzz</v>
      </c>
      <c r="F1267" s="2">
        <f>IFERROR(VLOOKUP(C1267,'[1]2017'!$C$2:$N$1876,11,FALSE),"")</f>
        <v>716</v>
      </c>
      <c r="G1267" s="2">
        <f>IFERROR(VLOOKUP(C1267,'[1]2017'!$C$2:$N$1876,12,FALSE),"")</f>
        <v>1023</v>
      </c>
      <c r="H1267" s="2">
        <f t="shared" si="58"/>
        <v>0.69990224828934511</v>
      </c>
      <c r="J1267" s="12">
        <f t="shared" si="59"/>
        <v>1215</v>
      </c>
      <c r="AL1267" s="1">
        <v>266</v>
      </c>
      <c r="AM1267" s="1">
        <v>526</v>
      </c>
      <c r="AN1267" s="6">
        <v>0.50570342205323193</v>
      </c>
      <c r="AO1267" s="1">
        <v>199</v>
      </c>
      <c r="AP1267" s="1">
        <v>529</v>
      </c>
      <c r="AQ1267" s="6">
        <v>0.37618147448015121</v>
      </c>
      <c r="AR1267" s="1">
        <v>170</v>
      </c>
      <c r="AS1267" s="1">
        <v>525</v>
      </c>
      <c r="AT1267" s="6">
        <v>0.32380952380952382</v>
      </c>
      <c r="AU1267" s="1">
        <v>198</v>
      </c>
      <c r="AV1267" s="1">
        <v>457</v>
      </c>
      <c r="AW1267" s="6">
        <v>0.43326039387308535</v>
      </c>
      <c r="AX1267" s="1">
        <v>189</v>
      </c>
      <c r="AY1267" s="1">
        <v>467</v>
      </c>
      <c r="AZ1267" s="6">
        <v>0.40471092077087795</v>
      </c>
      <c r="BA1267" s="1">
        <v>144</v>
      </c>
      <c r="BB1267" s="1">
        <v>457</v>
      </c>
      <c r="BC1267" s="6">
        <v>0.31509846827133481</v>
      </c>
      <c r="BD1267" s="1">
        <v>464</v>
      </c>
      <c r="BE1267" s="1">
        <v>983</v>
      </c>
      <c r="BF1267" s="6">
        <v>0.47202441505595116</v>
      </c>
      <c r="BG1267" s="1">
        <v>388</v>
      </c>
      <c r="BH1267" s="1">
        <v>996</v>
      </c>
      <c r="BI1267" s="6">
        <v>0.38955823293172692</v>
      </c>
      <c r="BJ1267" s="1">
        <v>314</v>
      </c>
      <c r="BK1267" s="1">
        <v>982</v>
      </c>
      <c r="BL1267" s="6">
        <v>0.31975560081466398</v>
      </c>
    </row>
    <row r="1268" spans="1:64" x14ac:dyDescent="0.2">
      <c r="A1268" s="2" t="s">
        <v>456</v>
      </c>
      <c r="B1268" s="2" t="s">
        <v>457</v>
      </c>
      <c r="C1268" s="2" t="s">
        <v>3154</v>
      </c>
      <c r="D1268" s="2" t="s">
        <v>3155</v>
      </c>
      <c r="E1268" s="2" t="str">
        <f t="shared" si="57"/>
        <v>Edgelea Elementary School</v>
      </c>
      <c r="F1268" s="2">
        <f>IFERROR(VLOOKUP(C1268,'[1]2017'!$C$2:$N$1876,11,FALSE),"")</f>
        <v>310</v>
      </c>
      <c r="G1268" s="2">
        <f>IFERROR(VLOOKUP(C1268,'[1]2017'!$C$2:$N$1876,12,FALSE),"")</f>
        <v>527</v>
      </c>
      <c r="H1268" s="2">
        <f t="shared" si="58"/>
        <v>0.58823529411764708</v>
      </c>
      <c r="I1268" s="6">
        <v>0.71074380165289253</v>
      </c>
      <c r="J1268" s="12">
        <f t="shared" si="59"/>
        <v>236</v>
      </c>
      <c r="K1268" s="1">
        <v>102</v>
      </c>
      <c r="L1268" s="1">
        <v>121</v>
      </c>
      <c r="M1268" s="6">
        <v>0.84297520661157022</v>
      </c>
      <c r="N1268" s="1">
        <v>97</v>
      </c>
      <c r="O1268" s="1">
        <v>121</v>
      </c>
      <c r="P1268" s="6">
        <v>0.80165289256198347</v>
      </c>
      <c r="Q1268" s="1">
        <v>92</v>
      </c>
      <c r="R1268" s="1">
        <v>121</v>
      </c>
      <c r="S1268" s="6">
        <v>0.76033057851239672</v>
      </c>
      <c r="BD1268" s="1">
        <v>198</v>
      </c>
      <c r="BE1268" s="1">
        <v>243</v>
      </c>
      <c r="BF1268" s="6">
        <v>0.81481481481481477</v>
      </c>
      <c r="BG1268" s="1">
        <v>189</v>
      </c>
      <c r="BH1268" s="1">
        <v>243</v>
      </c>
      <c r="BI1268" s="6">
        <v>0.77777777777777779</v>
      </c>
      <c r="BJ1268" s="1">
        <v>178</v>
      </c>
      <c r="BK1268" s="1">
        <v>242</v>
      </c>
      <c r="BL1268" s="6">
        <v>0.73553719008264462</v>
      </c>
    </row>
    <row r="1269" spans="1:64" x14ac:dyDescent="0.2">
      <c r="A1269" s="2" t="s">
        <v>456</v>
      </c>
      <c r="B1269" s="2" t="s">
        <v>457</v>
      </c>
      <c r="C1269" s="2" t="s">
        <v>3156</v>
      </c>
      <c r="D1269" s="2" t="s">
        <v>3157</v>
      </c>
      <c r="E1269" s="2" t="str">
        <f t="shared" si="57"/>
        <v>Glen Acres Elementary School</v>
      </c>
      <c r="F1269" s="2">
        <f>IFERROR(VLOOKUP(C1269,'[1]2017'!$C$2:$N$1876,11,FALSE),"")</f>
        <v>370</v>
      </c>
      <c r="G1269" s="2">
        <f>IFERROR(VLOOKUP(C1269,'[1]2017'!$C$2:$N$1876,12,FALSE),"")</f>
        <v>504</v>
      </c>
      <c r="H1269" s="2">
        <f t="shared" si="58"/>
        <v>0.73412698412698407</v>
      </c>
      <c r="I1269" s="6">
        <v>0.62790697674418605</v>
      </c>
      <c r="J1269" s="12">
        <f t="shared" si="59"/>
        <v>413</v>
      </c>
      <c r="K1269" s="1">
        <v>85</v>
      </c>
      <c r="L1269" s="1">
        <v>99</v>
      </c>
      <c r="M1269" s="6">
        <v>0.85858585858585856</v>
      </c>
      <c r="N1269" s="1">
        <v>82</v>
      </c>
      <c r="O1269" s="1">
        <v>99</v>
      </c>
      <c r="P1269" s="6">
        <v>0.82828282828282829</v>
      </c>
      <c r="Q1269" s="1">
        <v>75</v>
      </c>
      <c r="R1269" s="1">
        <v>99</v>
      </c>
      <c r="S1269" s="6">
        <v>0.75757575757575757</v>
      </c>
      <c r="BD1269" s="1">
        <v>152</v>
      </c>
      <c r="BE1269" s="1">
        <v>185</v>
      </c>
      <c r="BF1269" s="6">
        <v>0.82162162162162167</v>
      </c>
      <c r="BG1269" s="1">
        <v>142</v>
      </c>
      <c r="BH1269" s="1">
        <v>185</v>
      </c>
      <c r="BI1269" s="6">
        <v>0.76756756756756761</v>
      </c>
      <c r="BJ1269" s="1">
        <v>129</v>
      </c>
      <c r="BK1269" s="1">
        <v>185</v>
      </c>
      <c r="BL1269" s="6">
        <v>0.69729729729729728</v>
      </c>
    </row>
    <row r="1270" spans="1:64" x14ac:dyDescent="0.2">
      <c r="A1270" s="2" t="s">
        <v>456</v>
      </c>
      <c r="B1270" s="2" t="s">
        <v>457</v>
      </c>
      <c r="C1270" s="2" t="s">
        <v>3158</v>
      </c>
      <c r="D1270" s="2" t="s">
        <v>3159</v>
      </c>
      <c r="E1270" s="2" t="str">
        <f t="shared" si="57"/>
        <v>Miami Elementary School</v>
      </c>
      <c r="F1270" s="2">
        <f>IFERROR(VLOOKUP(C1270,'[1]2017'!$C$2:$N$1876,11,FALSE),"")</f>
        <v>403</v>
      </c>
      <c r="G1270" s="2">
        <f>IFERROR(VLOOKUP(C1270,'[1]2017'!$C$2:$N$1876,12,FALSE),"")</f>
        <v>489</v>
      </c>
      <c r="H1270" s="2">
        <f t="shared" si="58"/>
        <v>0.82413087934560325</v>
      </c>
      <c r="I1270" s="6">
        <v>0.4891304347826087</v>
      </c>
      <c r="J1270" s="12">
        <f t="shared" si="59"/>
        <v>736</v>
      </c>
      <c r="K1270" s="1">
        <v>57</v>
      </c>
      <c r="L1270" s="1">
        <v>89</v>
      </c>
      <c r="M1270" s="6">
        <v>0.6404494382022472</v>
      </c>
      <c r="N1270" s="1">
        <v>45</v>
      </c>
      <c r="O1270" s="1">
        <v>89</v>
      </c>
      <c r="P1270" s="6">
        <v>0.5056179775280899</v>
      </c>
      <c r="Q1270" s="1">
        <v>43</v>
      </c>
      <c r="R1270" s="1">
        <v>89</v>
      </c>
      <c r="S1270" s="6">
        <v>0.48314606741573035</v>
      </c>
      <c r="BD1270" s="1">
        <v>117</v>
      </c>
      <c r="BE1270" s="1">
        <v>182</v>
      </c>
      <c r="BF1270" s="6">
        <v>0.6428571428571429</v>
      </c>
      <c r="BG1270" s="1">
        <v>97</v>
      </c>
      <c r="BH1270" s="1">
        <v>182</v>
      </c>
      <c r="BI1270" s="6">
        <v>0.53296703296703296</v>
      </c>
      <c r="BJ1270" s="1">
        <v>88</v>
      </c>
      <c r="BK1270" s="1">
        <v>181</v>
      </c>
      <c r="BL1270" s="6">
        <v>0.48618784530386738</v>
      </c>
    </row>
    <row r="1271" spans="1:64" x14ac:dyDescent="0.2">
      <c r="A1271" s="2" t="s">
        <v>456</v>
      </c>
      <c r="B1271" s="2" t="s">
        <v>457</v>
      </c>
      <c r="C1271" s="2" t="s">
        <v>3160</v>
      </c>
      <c r="D1271" s="2" t="s">
        <v>3161</v>
      </c>
      <c r="E1271" s="2" t="str">
        <f t="shared" si="57"/>
        <v>Thomas Miller Elementary School</v>
      </c>
      <c r="F1271" s="2">
        <f>IFERROR(VLOOKUP(C1271,'[1]2017'!$C$2:$N$1876,11,FALSE),"")</f>
        <v>286</v>
      </c>
      <c r="G1271" s="2">
        <f>IFERROR(VLOOKUP(C1271,'[1]2017'!$C$2:$N$1876,12,FALSE),"")</f>
        <v>340</v>
      </c>
      <c r="H1271" s="2">
        <f t="shared" si="58"/>
        <v>0.8411764705882353</v>
      </c>
      <c r="I1271" s="6">
        <v>0.54411764705882348</v>
      </c>
      <c r="J1271" s="12">
        <f t="shared" si="59"/>
        <v>603</v>
      </c>
      <c r="K1271" s="1">
        <v>35</v>
      </c>
      <c r="L1271" s="1">
        <v>74</v>
      </c>
      <c r="M1271" s="6">
        <v>0.47297297297297297</v>
      </c>
      <c r="N1271" s="1">
        <v>37</v>
      </c>
      <c r="O1271" s="1">
        <v>74</v>
      </c>
      <c r="P1271" s="6">
        <v>0.5</v>
      </c>
      <c r="Q1271" s="1">
        <v>28</v>
      </c>
      <c r="R1271" s="1">
        <v>74</v>
      </c>
      <c r="S1271" s="6">
        <v>0.3783783783783784</v>
      </c>
      <c r="BD1271" s="1">
        <v>77</v>
      </c>
      <c r="BE1271" s="1">
        <v>142</v>
      </c>
      <c r="BF1271" s="6">
        <v>0.54225352112676062</v>
      </c>
      <c r="BG1271" s="1">
        <v>79</v>
      </c>
      <c r="BH1271" s="1">
        <v>142</v>
      </c>
      <c r="BI1271" s="6">
        <v>0.55633802816901412</v>
      </c>
      <c r="BJ1271" s="1">
        <v>65</v>
      </c>
      <c r="BK1271" s="1">
        <v>142</v>
      </c>
      <c r="BL1271" s="6">
        <v>0.45774647887323944</v>
      </c>
    </row>
    <row r="1272" spans="1:64" x14ac:dyDescent="0.2">
      <c r="A1272" s="2" t="s">
        <v>456</v>
      </c>
      <c r="B1272" s="2" t="s">
        <v>457</v>
      </c>
      <c r="C1272" s="2" t="s">
        <v>3162</v>
      </c>
      <c r="D1272" s="2" t="s">
        <v>3163</v>
      </c>
      <c r="E1272" s="2" t="str">
        <f t="shared" si="57"/>
        <v>Murdock Elementary School</v>
      </c>
      <c r="F1272" s="2">
        <f>IFERROR(VLOOKUP(C1272,'[1]2017'!$C$2:$N$1876,11,FALSE),"")</f>
        <v>233</v>
      </c>
      <c r="G1272" s="2">
        <f>IFERROR(VLOOKUP(C1272,'[1]2017'!$C$2:$N$1876,12,FALSE),"")</f>
        <v>282</v>
      </c>
      <c r="H1272" s="2">
        <f t="shared" si="58"/>
        <v>0.82624113475177308</v>
      </c>
      <c r="I1272" s="6">
        <v>0.74193548387096775</v>
      </c>
      <c r="J1272" s="12">
        <f t="shared" si="59"/>
        <v>188</v>
      </c>
      <c r="K1272" s="1">
        <v>37</v>
      </c>
      <c r="L1272" s="1">
        <v>52</v>
      </c>
      <c r="M1272" s="6">
        <v>0.71153846153846156</v>
      </c>
      <c r="N1272" s="1">
        <v>44</v>
      </c>
      <c r="O1272" s="1">
        <v>53</v>
      </c>
      <c r="P1272" s="6">
        <v>0.83018867924528306</v>
      </c>
      <c r="Q1272" s="1">
        <v>36</v>
      </c>
      <c r="R1272" s="1">
        <v>51</v>
      </c>
      <c r="S1272" s="6">
        <v>0.70588235294117652</v>
      </c>
      <c r="BD1272" s="1">
        <v>94</v>
      </c>
      <c r="BE1272" s="1">
        <v>115</v>
      </c>
      <c r="BF1272" s="6">
        <v>0.81739130434782614</v>
      </c>
      <c r="BG1272" s="1">
        <v>90</v>
      </c>
      <c r="BH1272" s="1">
        <v>116</v>
      </c>
      <c r="BI1272" s="6">
        <v>0.77586206896551724</v>
      </c>
      <c r="BJ1272" s="1">
        <v>82</v>
      </c>
      <c r="BK1272" s="1">
        <v>113</v>
      </c>
      <c r="BL1272" s="6">
        <v>0.72566371681415931</v>
      </c>
    </row>
    <row r="1273" spans="1:64" x14ac:dyDescent="0.2">
      <c r="A1273" s="2" t="s">
        <v>456</v>
      </c>
      <c r="B1273" s="2" t="s">
        <v>457</v>
      </c>
      <c r="C1273" s="2" t="s">
        <v>3164</v>
      </c>
      <c r="D1273" s="2" t="s">
        <v>3165</v>
      </c>
      <c r="E1273" s="2" t="str">
        <f t="shared" si="57"/>
        <v>Oakland Elementary School</v>
      </c>
      <c r="F1273" s="2">
        <f>IFERROR(VLOOKUP(C1273,'[1]2017'!$C$2:$N$1876,11,FALSE),"")</f>
        <v>163</v>
      </c>
      <c r="G1273" s="2">
        <f>IFERROR(VLOOKUP(C1273,'[1]2017'!$C$2:$N$1876,12,FALSE),"")</f>
        <v>237</v>
      </c>
      <c r="H1273" s="2">
        <f t="shared" si="58"/>
        <v>0.68776371308016881</v>
      </c>
      <c r="I1273" s="6">
        <v>0.660377358490566</v>
      </c>
      <c r="J1273" s="12">
        <f t="shared" si="59"/>
        <v>342</v>
      </c>
      <c r="K1273" s="1">
        <v>30</v>
      </c>
      <c r="L1273" s="1">
        <v>40</v>
      </c>
      <c r="M1273" s="6">
        <v>0.75</v>
      </c>
      <c r="N1273" s="1">
        <v>33</v>
      </c>
      <c r="O1273" s="1">
        <v>40</v>
      </c>
      <c r="P1273" s="6">
        <v>0.82499999999999996</v>
      </c>
      <c r="Q1273" s="1">
        <v>29</v>
      </c>
      <c r="R1273" s="1">
        <v>40</v>
      </c>
      <c r="S1273" s="6">
        <v>0.72499999999999998</v>
      </c>
      <c r="BD1273" s="1">
        <v>71</v>
      </c>
      <c r="BE1273" s="1">
        <v>93</v>
      </c>
      <c r="BF1273" s="6">
        <v>0.76344086021505375</v>
      </c>
      <c r="BG1273" s="1">
        <v>72</v>
      </c>
      <c r="BH1273" s="1">
        <v>93</v>
      </c>
      <c r="BI1273" s="6">
        <v>0.77419354838709675</v>
      </c>
      <c r="BJ1273" s="1">
        <v>64</v>
      </c>
      <c r="BK1273" s="1">
        <v>93</v>
      </c>
      <c r="BL1273" s="6">
        <v>0.68817204301075274</v>
      </c>
    </row>
    <row r="1274" spans="1:64" x14ac:dyDescent="0.2">
      <c r="A1274" s="2" t="s">
        <v>456</v>
      </c>
      <c r="B1274" s="2" t="s">
        <v>457</v>
      </c>
      <c r="C1274" s="2" t="s">
        <v>3166</v>
      </c>
      <c r="D1274" s="2" t="s">
        <v>3167</v>
      </c>
      <c r="E1274" s="2" t="str">
        <f t="shared" si="57"/>
        <v>Vinton Elementary School</v>
      </c>
      <c r="F1274" s="2">
        <f>IFERROR(VLOOKUP(C1274,'[1]2017'!$C$2:$N$1876,11,FALSE),"")</f>
        <v>367</v>
      </c>
      <c r="G1274" s="2">
        <f>IFERROR(VLOOKUP(C1274,'[1]2017'!$C$2:$N$1876,12,FALSE),"")</f>
        <v>464</v>
      </c>
      <c r="H1274" s="2">
        <f t="shared" si="58"/>
        <v>0.79094827586206895</v>
      </c>
      <c r="I1274" s="6">
        <v>0.51190476190476186</v>
      </c>
      <c r="J1274" s="12">
        <f t="shared" si="59"/>
        <v>672</v>
      </c>
      <c r="K1274" s="1">
        <v>49</v>
      </c>
      <c r="L1274" s="1">
        <v>92</v>
      </c>
      <c r="M1274" s="6">
        <v>0.53260869565217395</v>
      </c>
      <c r="N1274" s="1">
        <v>41</v>
      </c>
      <c r="O1274" s="1">
        <v>92</v>
      </c>
      <c r="P1274" s="6">
        <v>0.44565217391304346</v>
      </c>
      <c r="Q1274" s="1">
        <v>35</v>
      </c>
      <c r="R1274" s="1">
        <v>92</v>
      </c>
      <c r="S1274" s="6">
        <v>0.38043478260869568</v>
      </c>
      <c r="BD1274" s="1">
        <v>101</v>
      </c>
      <c r="BE1274" s="1">
        <v>176</v>
      </c>
      <c r="BF1274" s="6">
        <v>0.57386363636363635</v>
      </c>
      <c r="BG1274" s="1">
        <v>94</v>
      </c>
      <c r="BH1274" s="1">
        <v>177</v>
      </c>
      <c r="BI1274" s="6">
        <v>0.53107344632768361</v>
      </c>
      <c r="BJ1274" s="1">
        <v>78</v>
      </c>
      <c r="BK1274" s="1">
        <v>176</v>
      </c>
      <c r="BL1274" s="6">
        <v>0.44318181818181818</v>
      </c>
    </row>
    <row r="1275" spans="1:64" x14ac:dyDescent="0.2">
      <c r="A1275" s="2" t="s">
        <v>456</v>
      </c>
      <c r="B1275" s="2" t="s">
        <v>457</v>
      </c>
      <c r="C1275" s="2" t="s">
        <v>3168</v>
      </c>
      <c r="D1275" s="2" t="s">
        <v>3169</v>
      </c>
      <c r="E1275" s="2" t="str">
        <f t="shared" si="57"/>
        <v>Amelia Earhart Elementary School</v>
      </c>
      <c r="F1275" s="2">
        <f>IFERROR(VLOOKUP(C1275,'[1]2017'!$C$2:$N$1876,11,FALSE),"")</f>
        <v>241</v>
      </c>
      <c r="G1275" s="2">
        <f>IFERROR(VLOOKUP(C1275,'[1]2017'!$C$2:$N$1876,12,FALSE),"")</f>
        <v>398</v>
      </c>
      <c r="H1275" s="2">
        <f t="shared" si="58"/>
        <v>0.60552763819095479</v>
      </c>
      <c r="I1275" s="6">
        <v>0.59259259259259256</v>
      </c>
      <c r="J1275" s="12">
        <f t="shared" si="59"/>
        <v>492</v>
      </c>
      <c r="K1275" s="1">
        <v>51</v>
      </c>
      <c r="L1275" s="1">
        <v>78</v>
      </c>
      <c r="M1275" s="6">
        <v>0.65384615384615385</v>
      </c>
      <c r="N1275" s="1">
        <v>49</v>
      </c>
      <c r="O1275" s="1">
        <v>78</v>
      </c>
      <c r="P1275" s="6">
        <v>0.62820512820512819</v>
      </c>
      <c r="Q1275" s="1">
        <v>40</v>
      </c>
      <c r="R1275" s="1">
        <v>78</v>
      </c>
      <c r="S1275" s="6">
        <v>0.51282051282051277</v>
      </c>
      <c r="BD1275" s="1">
        <v>109</v>
      </c>
      <c r="BE1275" s="1">
        <v>159</v>
      </c>
      <c r="BF1275" s="6">
        <v>0.68553459119496851</v>
      </c>
      <c r="BG1275" s="1">
        <v>105</v>
      </c>
      <c r="BH1275" s="1">
        <v>160</v>
      </c>
      <c r="BI1275" s="6">
        <v>0.65625</v>
      </c>
      <c r="BJ1275" s="1">
        <v>88</v>
      </c>
      <c r="BK1275" s="1">
        <v>159</v>
      </c>
      <c r="BL1275" s="6">
        <v>0.55345911949685533</v>
      </c>
    </row>
    <row r="1276" spans="1:64" x14ac:dyDescent="0.2">
      <c r="A1276" s="2" t="s">
        <v>458</v>
      </c>
      <c r="B1276" s="2" t="s">
        <v>459</v>
      </c>
      <c r="C1276" s="2" t="s">
        <v>3170</v>
      </c>
      <c r="D1276" s="2" t="s">
        <v>3171</v>
      </c>
      <c r="E1276" s="2" t="str">
        <f t="shared" si="57"/>
        <v>Mayflower Mill Elementary School</v>
      </c>
      <c r="F1276" s="2">
        <f>IFERROR(VLOOKUP(C1276,'[1]2017'!$C$2:$N$1876,11,FALSE),"")</f>
        <v>324</v>
      </c>
      <c r="G1276" s="2">
        <f>IFERROR(VLOOKUP(C1276,'[1]2017'!$C$2:$N$1876,12,FALSE),"")</f>
        <v>617</v>
      </c>
      <c r="H1276" s="2">
        <f t="shared" si="58"/>
        <v>0.52512155591572118</v>
      </c>
      <c r="I1276" s="6">
        <v>0.40384615384615385</v>
      </c>
      <c r="J1276" s="12">
        <f t="shared" si="59"/>
        <v>897</v>
      </c>
      <c r="K1276" s="1">
        <v>58</v>
      </c>
      <c r="L1276" s="1">
        <v>91</v>
      </c>
      <c r="M1276" s="6">
        <v>0.63736263736263732</v>
      </c>
      <c r="N1276" s="1">
        <v>64</v>
      </c>
      <c r="O1276" s="1">
        <v>92</v>
      </c>
      <c r="P1276" s="6">
        <v>0.69565217391304346</v>
      </c>
      <c r="Q1276" s="1">
        <v>51</v>
      </c>
      <c r="R1276" s="1">
        <v>91</v>
      </c>
      <c r="S1276" s="6">
        <v>0.56043956043956045</v>
      </c>
      <c r="T1276" s="1">
        <v>45</v>
      </c>
      <c r="U1276" s="1">
        <v>83</v>
      </c>
      <c r="V1276" s="6">
        <v>0.54216867469879515</v>
      </c>
      <c r="W1276" s="1">
        <v>59</v>
      </c>
      <c r="X1276" s="1">
        <v>84</v>
      </c>
      <c r="Y1276" s="6">
        <v>0.70238095238095233</v>
      </c>
      <c r="Z1276" s="1">
        <v>43</v>
      </c>
      <c r="AA1276" s="1">
        <v>83</v>
      </c>
      <c r="AB1276" s="6">
        <v>0.51807228915662651</v>
      </c>
      <c r="BD1276" s="1">
        <v>159</v>
      </c>
      <c r="BE1276" s="1">
        <v>278</v>
      </c>
      <c r="BF1276" s="6">
        <v>0.57194244604316546</v>
      </c>
      <c r="BG1276" s="1">
        <v>167</v>
      </c>
      <c r="BH1276" s="1">
        <v>280</v>
      </c>
      <c r="BI1276" s="6">
        <v>0.59642857142857142</v>
      </c>
      <c r="BJ1276" s="1">
        <v>136</v>
      </c>
      <c r="BK1276" s="1">
        <v>278</v>
      </c>
      <c r="BL1276" s="6">
        <v>0.48920863309352519</v>
      </c>
    </row>
    <row r="1277" spans="1:64" x14ac:dyDescent="0.2">
      <c r="A1277" s="2" t="s">
        <v>458</v>
      </c>
      <c r="B1277" s="2" t="s">
        <v>459</v>
      </c>
      <c r="C1277" s="2" t="s">
        <v>3172</v>
      </c>
      <c r="D1277" s="2" t="s">
        <v>3173</v>
      </c>
      <c r="E1277" s="2" t="str">
        <f t="shared" si="57"/>
        <v>Wyandotte Elementary</v>
      </c>
      <c r="F1277" s="2">
        <f>IFERROR(VLOOKUP(C1277,'[1]2017'!$C$2:$N$1876,11,FALSE),"")</f>
        <v>121</v>
      </c>
      <c r="G1277" s="2">
        <f>IFERROR(VLOOKUP(C1277,'[1]2017'!$C$2:$N$1876,12,FALSE),"")</f>
        <v>476</v>
      </c>
      <c r="H1277" s="2">
        <f t="shared" si="58"/>
        <v>0.25420168067226889</v>
      </c>
      <c r="I1277" s="6">
        <v>0.64864864864864868</v>
      </c>
      <c r="J1277" s="12">
        <f t="shared" si="59"/>
        <v>366</v>
      </c>
      <c r="K1277" s="1">
        <v>67</v>
      </c>
      <c r="L1277" s="1">
        <v>77</v>
      </c>
      <c r="M1277" s="6">
        <v>0.87012987012987009</v>
      </c>
      <c r="N1277" s="1">
        <v>69</v>
      </c>
      <c r="O1277" s="1">
        <v>78</v>
      </c>
      <c r="P1277" s="6">
        <v>0.88461538461538458</v>
      </c>
      <c r="Q1277" s="1">
        <v>62</v>
      </c>
      <c r="R1277" s="1">
        <v>77</v>
      </c>
      <c r="S1277" s="6">
        <v>0.80519480519480524</v>
      </c>
      <c r="T1277" s="1">
        <v>47</v>
      </c>
      <c r="U1277" s="1">
        <v>69</v>
      </c>
      <c r="V1277" s="6">
        <v>0.6811594202898551</v>
      </c>
      <c r="W1277" s="1">
        <v>54</v>
      </c>
      <c r="X1277" s="1">
        <v>70</v>
      </c>
      <c r="Y1277" s="6">
        <v>0.77142857142857146</v>
      </c>
      <c r="Z1277" s="1">
        <v>43</v>
      </c>
      <c r="AA1277" s="1">
        <v>69</v>
      </c>
      <c r="AB1277" s="6">
        <v>0.62318840579710144</v>
      </c>
      <c r="BD1277" s="1">
        <v>172</v>
      </c>
      <c r="BE1277" s="1">
        <v>220</v>
      </c>
      <c r="BF1277" s="6">
        <v>0.78181818181818186</v>
      </c>
      <c r="BG1277" s="1">
        <v>174</v>
      </c>
      <c r="BH1277" s="1">
        <v>226</v>
      </c>
      <c r="BI1277" s="6">
        <v>0.76991150442477874</v>
      </c>
      <c r="BJ1277" s="1">
        <v>153</v>
      </c>
      <c r="BK1277" s="1">
        <v>220</v>
      </c>
      <c r="BL1277" s="6">
        <v>0.69545454545454544</v>
      </c>
    </row>
    <row r="1278" spans="1:64" x14ac:dyDescent="0.2">
      <c r="A1278" s="2" t="s">
        <v>458</v>
      </c>
      <c r="B1278" s="2" t="s">
        <v>459</v>
      </c>
      <c r="C1278" s="2" t="s">
        <v>3174</v>
      </c>
      <c r="D1278" s="2" t="s">
        <v>3175</v>
      </c>
      <c r="E1278" s="2" t="str">
        <f t="shared" si="57"/>
        <v>Hershey Elementary School</v>
      </c>
      <c r="F1278" s="2">
        <f>IFERROR(VLOOKUP(C1278,'[1]2017'!$C$2:$N$1876,11,FALSE),"")</f>
        <v>113</v>
      </c>
      <c r="G1278" s="2">
        <f>IFERROR(VLOOKUP(C1278,'[1]2017'!$C$2:$N$1876,12,FALSE),"")</f>
        <v>561</v>
      </c>
      <c r="H1278" s="2">
        <f t="shared" si="58"/>
        <v>0.20142602495543671</v>
      </c>
      <c r="I1278" s="6">
        <v>0.75510204081632648</v>
      </c>
      <c r="J1278" s="12">
        <f t="shared" si="59"/>
        <v>169</v>
      </c>
      <c r="K1278" s="1">
        <v>78</v>
      </c>
      <c r="L1278" s="1">
        <v>92</v>
      </c>
      <c r="M1278" s="6">
        <v>0.84782608695652173</v>
      </c>
      <c r="N1278" s="1">
        <v>68</v>
      </c>
      <c r="O1278" s="1">
        <v>93</v>
      </c>
      <c r="P1278" s="6">
        <v>0.73118279569892475</v>
      </c>
      <c r="Q1278" s="1">
        <v>65</v>
      </c>
      <c r="R1278" s="1">
        <v>92</v>
      </c>
      <c r="S1278" s="6">
        <v>0.70652173913043481</v>
      </c>
      <c r="T1278" s="1">
        <v>71</v>
      </c>
      <c r="U1278" s="1">
        <v>93</v>
      </c>
      <c r="V1278" s="6">
        <v>0.76344086021505375</v>
      </c>
      <c r="W1278" s="1">
        <v>71</v>
      </c>
      <c r="X1278" s="1">
        <v>93</v>
      </c>
      <c r="Y1278" s="6">
        <v>0.76344086021505375</v>
      </c>
      <c r="Z1278" s="1">
        <v>63</v>
      </c>
      <c r="AA1278" s="1">
        <v>93</v>
      </c>
      <c r="AB1278" s="6">
        <v>0.67741935483870963</v>
      </c>
      <c r="BD1278" s="1">
        <v>234</v>
      </c>
      <c r="BE1278" s="1">
        <v>283</v>
      </c>
      <c r="BF1278" s="6">
        <v>0.82685512367491165</v>
      </c>
      <c r="BG1278" s="1">
        <v>219</v>
      </c>
      <c r="BH1278" s="1">
        <v>285</v>
      </c>
      <c r="BI1278" s="6">
        <v>0.76842105263157889</v>
      </c>
      <c r="BJ1278" s="1">
        <v>202</v>
      </c>
      <c r="BK1278" s="1">
        <v>283</v>
      </c>
      <c r="BL1278" s="6">
        <v>0.71378091872791516</v>
      </c>
    </row>
    <row r="1279" spans="1:64" x14ac:dyDescent="0.2">
      <c r="A1279" s="2" t="s">
        <v>458</v>
      </c>
      <c r="B1279" s="2" t="s">
        <v>459</v>
      </c>
      <c r="C1279" s="2" t="s">
        <v>3176</v>
      </c>
      <c r="D1279" s="2" t="s">
        <v>3177</v>
      </c>
      <c r="E1279" s="2" t="str">
        <f t="shared" si="57"/>
        <v>Mintonye Elementary School</v>
      </c>
      <c r="F1279" s="2">
        <f>IFERROR(VLOOKUP(C1279,'[1]2017'!$C$2:$N$1876,11,FALSE),"")</f>
        <v>111</v>
      </c>
      <c r="G1279" s="2">
        <f>IFERROR(VLOOKUP(C1279,'[1]2017'!$C$2:$N$1876,12,FALSE),"")</f>
        <v>438</v>
      </c>
      <c r="H1279" s="2">
        <f t="shared" si="58"/>
        <v>0.25342465753424659</v>
      </c>
      <c r="I1279" s="6">
        <v>0.810126582278481</v>
      </c>
      <c r="J1279" s="12">
        <f t="shared" si="59"/>
        <v>103</v>
      </c>
      <c r="K1279" s="1">
        <v>58</v>
      </c>
      <c r="L1279" s="1">
        <v>79</v>
      </c>
      <c r="M1279" s="6">
        <v>0.73417721518987344</v>
      </c>
      <c r="N1279" s="1">
        <v>50</v>
      </c>
      <c r="O1279" s="1">
        <v>79</v>
      </c>
      <c r="P1279" s="6">
        <v>0.63291139240506333</v>
      </c>
      <c r="Q1279" s="1">
        <v>43</v>
      </c>
      <c r="R1279" s="1">
        <v>79</v>
      </c>
      <c r="S1279" s="6">
        <v>0.54430379746835444</v>
      </c>
      <c r="T1279" s="1">
        <v>47</v>
      </c>
      <c r="U1279" s="1">
        <v>65</v>
      </c>
      <c r="V1279" s="6">
        <v>0.72307692307692306</v>
      </c>
      <c r="W1279" s="1">
        <v>50</v>
      </c>
      <c r="X1279" s="1">
        <v>65</v>
      </c>
      <c r="Y1279" s="6">
        <v>0.76923076923076927</v>
      </c>
      <c r="Z1279" s="1">
        <v>41</v>
      </c>
      <c r="AA1279" s="1">
        <v>65</v>
      </c>
      <c r="AB1279" s="6">
        <v>0.63076923076923075</v>
      </c>
      <c r="BD1279" s="1">
        <v>175</v>
      </c>
      <c r="BE1279" s="1">
        <v>223</v>
      </c>
      <c r="BF1279" s="6">
        <v>0.7847533632286996</v>
      </c>
      <c r="BG1279" s="1">
        <v>167</v>
      </c>
      <c r="BH1279" s="1">
        <v>224</v>
      </c>
      <c r="BI1279" s="6">
        <v>0.7455357142857143</v>
      </c>
      <c r="BJ1279" s="1">
        <v>148</v>
      </c>
      <c r="BK1279" s="1">
        <v>223</v>
      </c>
      <c r="BL1279" s="6">
        <v>0.66367713004484308</v>
      </c>
    </row>
    <row r="1280" spans="1:64" x14ac:dyDescent="0.2">
      <c r="A1280" s="2" t="s">
        <v>458</v>
      </c>
      <c r="B1280" s="2" t="s">
        <v>459</v>
      </c>
      <c r="C1280" s="2" t="s">
        <v>3178</v>
      </c>
      <c r="D1280" s="2" t="s">
        <v>3179</v>
      </c>
      <c r="E1280" s="2" t="str">
        <f t="shared" si="57"/>
        <v>Dayton Elementary School</v>
      </c>
      <c r="F1280" s="2">
        <f>IFERROR(VLOOKUP(C1280,'[1]2017'!$C$2:$N$1876,11,FALSE),"")</f>
        <v>173</v>
      </c>
      <c r="G1280" s="2">
        <f>IFERROR(VLOOKUP(C1280,'[1]2017'!$C$2:$N$1876,12,FALSE),"")</f>
        <v>422</v>
      </c>
      <c r="H1280" s="2">
        <f t="shared" si="58"/>
        <v>0.4099526066350711</v>
      </c>
      <c r="I1280" s="6">
        <v>0.56923076923076921</v>
      </c>
      <c r="J1280" s="12">
        <f t="shared" si="59"/>
        <v>546</v>
      </c>
      <c r="K1280" s="1">
        <v>49</v>
      </c>
      <c r="L1280" s="1">
        <v>62</v>
      </c>
      <c r="M1280" s="6">
        <v>0.79032258064516125</v>
      </c>
      <c r="N1280" s="1">
        <v>35</v>
      </c>
      <c r="O1280" s="1">
        <v>63</v>
      </c>
      <c r="P1280" s="6">
        <v>0.55555555555555558</v>
      </c>
      <c r="Q1280" s="1">
        <v>34</v>
      </c>
      <c r="R1280" s="1">
        <v>62</v>
      </c>
      <c r="S1280" s="6">
        <v>0.54838709677419351</v>
      </c>
      <c r="T1280" s="1">
        <v>47</v>
      </c>
      <c r="U1280" s="1">
        <v>71</v>
      </c>
      <c r="V1280" s="6">
        <v>0.6619718309859155</v>
      </c>
      <c r="W1280" s="1">
        <v>45</v>
      </c>
      <c r="X1280" s="1">
        <v>71</v>
      </c>
      <c r="Y1280" s="6">
        <v>0.63380281690140849</v>
      </c>
      <c r="Z1280" s="1">
        <v>37</v>
      </c>
      <c r="AA1280" s="1">
        <v>71</v>
      </c>
      <c r="AB1280" s="6">
        <v>0.52112676056338025</v>
      </c>
      <c r="BD1280" s="1">
        <v>147</v>
      </c>
      <c r="BE1280" s="1">
        <v>198</v>
      </c>
      <c r="BF1280" s="6">
        <v>0.74242424242424243</v>
      </c>
      <c r="BG1280" s="1">
        <v>119</v>
      </c>
      <c r="BH1280" s="1">
        <v>200</v>
      </c>
      <c r="BI1280" s="6">
        <v>0.59499999999999997</v>
      </c>
      <c r="BJ1280" s="1">
        <v>108</v>
      </c>
      <c r="BK1280" s="1">
        <v>198</v>
      </c>
      <c r="BL1280" s="6">
        <v>0.54545454545454541</v>
      </c>
    </row>
    <row r="1281" spans="1:64" x14ac:dyDescent="0.2">
      <c r="A1281" s="2" t="s">
        <v>458</v>
      </c>
      <c r="B1281" s="2" t="s">
        <v>459</v>
      </c>
      <c r="C1281" s="2" t="s">
        <v>3180</v>
      </c>
      <c r="D1281" s="2" t="s">
        <v>3181</v>
      </c>
      <c r="E1281" s="2" t="str">
        <f t="shared" si="57"/>
        <v>Burnett Creek Elementary School</v>
      </c>
      <c r="F1281" s="2">
        <f>IFERROR(VLOOKUP(C1281,'[1]2017'!$C$2:$N$1876,11,FALSE),"")</f>
        <v>242</v>
      </c>
      <c r="G1281" s="2">
        <f>IFERROR(VLOOKUP(C1281,'[1]2017'!$C$2:$N$1876,12,FALSE),"")</f>
        <v>765</v>
      </c>
      <c r="H1281" s="2">
        <f t="shared" si="58"/>
        <v>0.31633986928104574</v>
      </c>
      <c r="I1281" s="6">
        <v>0.67741935483870963</v>
      </c>
      <c r="J1281" s="12">
        <f t="shared" si="59"/>
        <v>307</v>
      </c>
      <c r="K1281" s="1">
        <v>107</v>
      </c>
      <c r="L1281" s="1">
        <v>134</v>
      </c>
      <c r="M1281" s="6">
        <v>0.79850746268656714</v>
      </c>
      <c r="N1281" s="1">
        <v>93</v>
      </c>
      <c r="O1281" s="1">
        <v>135</v>
      </c>
      <c r="P1281" s="6">
        <v>0.68888888888888888</v>
      </c>
      <c r="Q1281" s="1">
        <v>82</v>
      </c>
      <c r="R1281" s="1">
        <v>133</v>
      </c>
      <c r="S1281" s="6">
        <v>0.61654135338345861</v>
      </c>
      <c r="T1281" s="1">
        <v>87</v>
      </c>
      <c r="U1281" s="1">
        <v>108</v>
      </c>
      <c r="V1281" s="6">
        <v>0.80555555555555558</v>
      </c>
      <c r="W1281" s="1">
        <v>75</v>
      </c>
      <c r="X1281" s="1">
        <v>108</v>
      </c>
      <c r="Y1281" s="6">
        <v>0.69444444444444442</v>
      </c>
      <c r="Z1281" s="1">
        <v>73</v>
      </c>
      <c r="AA1281" s="1">
        <v>108</v>
      </c>
      <c r="AB1281" s="6">
        <v>0.67592592592592593</v>
      </c>
      <c r="BD1281" s="1">
        <v>298</v>
      </c>
      <c r="BE1281" s="1">
        <v>366</v>
      </c>
      <c r="BF1281" s="6">
        <v>0.81420765027322406</v>
      </c>
      <c r="BG1281" s="1">
        <v>257</v>
      </c>
      <c r="BH1281" s="1">
        <v>367</v>
      </c>
      <c r="BI1281" s="6">
        <v>0.70027247956403271</v>
      </c>
      <c r="BJ1281" s="1">
        <v>239</v>
      </c>
      <c r="BK1281" s="1">
        <v>365</v>
      </c>
      <c r="BL1281" s="6">
        <v>0.65479452054794518</v>
      </c>
    </row>
    <row r="1282" spans="1:64" x14ac:dyDescent="0.2">
      <c r="A1282" s="2" t="s">
        <v>458</v>
      </c>
      <c r="B1282" s="2" t="s">
        <v>459</v>
      </c>
      <c r="C1282" s="2" t="s">
        <v>3182</v>
      </c>
      <c r="D1282" s="2" t="s">
        <v>3183</v>
      </c>
      <c r="E1282" s="2" t="str">
        <f t="shared" si="57"/>
        <v>Wea Ridge Elementary School</v>
      </c>
      <c r="F1282" s="2">
        <f>IFERROR(VLOOKUP(C1282,'[1]2017'!$C$2:$N$1876,11,FALSE),"")</f>
        <v>235</v>
      </c>
      <c r="G1282" s="2">
        <f>IFERROR(VLOOKUP(C1282,'[1]2017'!$C$2:$N$1876,12,FALSE),"")</f>
        <v>610</v>
      </c>
      <c r="H1282" s="2">
        <f t="shared" si="58"/>
        <v>0.38524590163934425</v>
      </c>
      <c r="I1282" s="6">
        <v>0.34951456310679613</v>
      </c>
      <c r="J1282" s="12">
        <f t="shared" si="59"/>
        <v>980</v>
      </c>
      <c r="K1282" s="1">
        <v>64</v>
      </c>
      <c r="L1282" s="1">
        <v>101</v>
      </c>
      <c r="M1282" s="6">
        <v>0.63366336633663367</v>
      </c>
      <c r="N1282" s="1">
        <v>64</v>
      </c>
      <c r="O1282" s="1">
        <v>101</v>
      </c>
      <c r="P1282" s="6">
        <v>0.63366336633663367</v>
      </c>
      <c r="Q1282" s="1">
        <v>58</v>
      </c>
      <c r="R1282" s="1">
        <v>101</v>
      </c>
      <c r="S1282" s="6">
        <v>0.57425742574257421</v>
      </c>
      <c r="T1282" s="1">
        <v>56</v>
      </c>
      <c r="U1282" s="1">
        <v>109</v>
      </c>
      <c r="V1282" s="6">
        <v>0.51376146788990829</v>
      </c>
      <c r="W1282" s="1">
        <v>54</v>
      </c>
      <c r="X1282" s="1">
        <v>109</v>
      </c>
      <c r="Y1282" s="6">
        <v>0.49541284403669728</v>
      </c>
      <c r="Z1282" s="1">
        <v>43</v>
      </c>
      <c r="AA1282" s="1">
        <v>109</v>
      </c>
      <c r="AB1282" s="6">
        <v>0.39449541284403672</v>
      </c>
      <c r="BD1282" s="1">
        <v>185</v>
      </c>
      <c r="BE1282" s="1">
        <v>313</v>
      </c>
      <c r="BF1282" s="6">
        <v>0.59105431309904155</v>
      </c>
      <c r="BG1282" s="1">
        <v>155</v>
      </c>
      <c r="BH1282" s="1">
        <v>313</v>
      </c>
      <c r="BI1282" s="6">
        <v>0.49520766773162939</v>
      </c>
      <c r="BJ1282" s="1">
        <v>137</v>
      </c>
      <c r="BK1282" s="1">
        <v>313</v>
      </c>
      <c r="BL1282" s="6">
        <v>0.43769968051118213</v>
      </c>
    </row>
    <row r="1283" spans="1:64" x14ac:dyDescent="0.2">
      <c r="A1283" s="2" t="s">
        <v>458</v>
      </c>
      <c r="B1283" s="2" t="s">
        <v>459</v>
      </c>
      <c r="C1283" s="2" t="s">
        <v>3184</v>
      </c>
      <c r="D1283" s="2" t="s">
        <v>3185</v>
      </c>
      <c r="E1283" s="2" t="str">
        <f t="shared" si="57"/>
        <v>Battle Ground Elementary School</v>
      </c>
      <c r="F1283" s="2">
        <f>IFERROR(VLOOKUP(C1283,'[1]2017'!$C$2:$N$1876,11,FALSE),"")</f>
        <v>224</v>
      </c>
      <c r="G1283" s="2">
        <f>IFERROR(VLOOKUP(C1283,'[1]2017'!$C$2:$N$1876,12,FALSE),"")</f>
        <v>631</v>
      </c>
      <c r="H1283" s="2">
        <f t="shared" si="58"/>
        <v>0.3549920760697306</v>
      </c>
      <c r="I1283" s="6">
        <v>0.55681818181818177</v>
      </c>
      <c r="J1283" s="12">
        <f t="shared" si="59"/>
        <v>582</v>
      </c>
      <c r="K1283" s="1">
        <v>105</v>
      </c>
      <c r="L1283" s="1">
        <v>128</v>
      </c>
      <c r="M1283" s="6">
        <v>0.8203125</v>
      </c>
      <c r="N1283" s="1">
        <v>86</v>
      </c>
      <c r="O1283" s="1">
        <v>128</v>
      </c>
      <c r="P1283" s="6">
        <v>0.671875</v>
      </c>
      <c r="Q1283" s="1">
        <v>85</v>
      </c>
      <c r="R1283" s="1">
        <v>128</v>
      </c>
      <c r="S1283" s="6">
        <v>0.6640625</v>
      </c>
      <c r="T1283" s="1">
        <v>68</v>
      </c>
      <c r="U1283" s="1">
        <v>106</v>
      </c>
      <c r="V1283" s="6">
        <v>0.64150943396226412</v>
      </c>
      <c r="W1283" s="1">
        <v>74</v>
      </c>
      <c r="X1283" s="1">
        <v>107</v>
      </c>
      <c r="Y1283" s="6">
        <v>0.69158878504672894</v>
      </c>
      <c r="Z1283" s="1">
        <v>61</v>
      </c>
      <c r="AA1283" s="1">
        <v>106</v>
      </c>
      <c r="AB1283" s="6">
        <v>0.57547169811320753</v>
      </c>
      <c r="BD1283" s="1">
        <v>241</v>
      </c>
      <c r="BE1283" s="1">
        <v>322</v>
      </c>
      <c r="BF1283" s="6">
        <v>0.74844720496894412</v>
      </c>
      <c r="BG1283" s="1">
        <v>216</v>
      </c>
      <c r="BH1283" s="1">
        <v>325</v>
      </c>
      <c r="BI1283" s="6">
        <v>0.66461538461538461</v>
      </c>
      <c r="BJ1283" s="1">
        <v>195</v>
      </c>
      <c r="BK1283" s="1">
        <v>322</v>
      </c>
      <c r="BL1283" s="6">
        <v>0.60559006211180122</v>
      </c>
    </row>
    <row r="1284" spans="1:64" hidden="1" x14ac:dyDescent="0.2">
      <c r="A1284" s="2" t="s">
        <v>458</v>
      </c>
      <c r="B1284" s="2" t="s">
        <v>459</v>
      </c>
      <c r="C1284" s="2" t="s">
        <v>3186</v>
      </c>
      <c r="D1284" s="2" t="s">
        <v>3187</v>
      </c>
      <c r="E1284" s="2" t="str">
        <f t="shared" ref="E1284:E1347" si="60">IFERROR(IF(SEARCH("Elementary",D1284,1)&gt;0,D1284,"zzz"),"zzzz")</f>
        <v>zzzz</v>
      </c>
      <c r="F1284" s="2">
        <f>IFERROR(VLOOKUP(C1284,'[1]2017'!$C$2:$N$1876,11,FALSE),"")</f>
        <v>183</v>
      </c>
      <c r="G1284" s="2">
        <f>IFERROR(VLOOKUP(C1284,'[1]2017'!$C$2:$N$1876,12,FALSE),"")</f>
        <v>594</v>
      </c>
      <c r="H1284" s="2">
        <f t="shared" si="58"/>
        <v>0.30808080808080807</v>
      </c>
      <c r="J1284" s="12">
        <f t="shared" si="59"/>
        <v>1215</v>
      </c>
      <c r="AC1284" s="1">
        <v>121</v>
      </c>
      <c r="AD1284" s="1">
        <v>190</v>
      </c>
      <c r="AE1284" s="6">
        <v>0.63684210526315788</v>
      </c>
      <c r="AF1284" s="1">
        <v>117</v>
      </c>
      <c r="AG1284" s="1">
        <v>190</v>
      </c>
      <c r="AH1284" s="6">
        <v>0.61578947368421055</v>
      </c>
      <c r="AI1284" s="1">
        <v>100</v>
      </c>
      <c r="AJ1284" s="1">
        <v>190</v>
      </c>
      <c r="AK1284" s="6">
        <v>0.52631578947368418</v>
      </c>
      <c r="AL1284" s="1">
        <v>131</v>
      </c>
      <c r="AM1284" s="1">
        <v>194</v>
      </c>
      <c r="AN1284" s="6">
        <v>0.67525773195876293</v>
      </c>
      <c r="AO1284" s="1">
        <v>95</v>
      </c>
      <c r="AP1284" s="1">
        <v>194</v>
      </c>
      <c r="AQ1284" s="6">
        <v>0.48969072164948452</v>
      </c>
      <c r="AR1284" s="1">
        <v>88</v>
      </c>
      <c r="AS1284" s="1">
        <v>194</v>
      </c>
      <c r="AT1284" s="6">
        <v>0.45360824742268041</v>
      </c>
      <c r="AU1284" s="1">
        <v>118</v>
      </c>
      <c r="AV1284" s="1">
        <v>183</v>
      </c>
      <c r="AW1284" s="6">
        <v>0.64480874316939896</v>
      </c>
      <c r="AX1284" s="1">
        <v>88</v>
      </c>
      <c r="AY1284" s="1">
        <v>182</v>
      </c>
      <c r="AZ1284" s="6">
        <v>0.48351648351648352</v>
      </c>
      <c r="BA1284" s="1">
        <v>81</v>
      </c>
      <c r="BB1284" s="1">
        <v>181</v>
      </c>
      <c r="BC1284" s="6">
        <v>0.44751381215469616</v>
      </c>
      <c r="BD1284" s="1">
        <v>370</v>
      </c>
      <c r="BE1284" s="1">
        <v>567</v>
      </c>
      <c r="BF1284" s="6">
        <v>0.65255731922398585</v>
      </c>
      <c r="BG1284" s="1">
        <v>300</v>
      </c>
      <c r="BH1284" s="1">
        <v>566</v>
      </c>
      <c r="BI1284" s="6">
        <v>0.53003533568904593</v>
      </c>
      <c r="BJ1284" s="1">
        <v>269</v>
      </c>
      <c r="BK1284" s="1">
        <v>565</v>
      </c>
      <c r="BL1284" s="6">
        <v>0.47610619469026549</v>
      </c>
    </row>
    <row r="1285" spans="1:64" hidden="1" x14ac:dyDescent="0.2">
      <c r="A1285" s="2" t="s">
        <v>458</v>
      </c>
      <c r="B1285" s="2" t="s">
        <v>459</v>
      </c>
      <c r="C1285" s="2" t="s">
        <v>3188</v>
      </c>
      <c r="D1285" s="2" t="s">
        <v>3189</v>
      </c>
      <c r="E1285" s="2" t="str">
        <f t="shared" si="60"/>
        <v>zzzz</v>
      </c>
      <c r="F1285" s="2">
        <f>IFERROR(VLOOKUP(C1285,'[1]2017'!$C$2:$N$1876,11,FALSE),"")</f>
        <v>105</v>
      </c>
      <c r="G1285" s="2">
        <f>IFERROR(VLOOKUP(C1285,'[1]2017'!$C$2:$N$1876,12,FALSE),"")</f>
        <v>273</v>
      </c>
      <c r="H1285" s="2">
        <f t="shared" ref="H1285:H1348" si="61">IFERROR(F1285/G1285,"")</f>
        <v>0.38461538461538464</v>
      </c>
      <c r="J1285" s="12">
        <f t="shared" ref="J1285:J1348" si="62">RANK(I1285,$I$4:$I$1705,0)</f>
        <v>1215</v>
      </c>
      <c r="AC1285" s="1">
        <v>51</v>
      </c>
      <c r="AD1285" s="1">
        <v>84</v>
      </c>
      <c r="AE1285" s="6">
        <v>0.6071428571428571</v>
      </c>
      <c r="AF1285" s="1">
        <v>41</v>
      </c>
      <c r="AG1285" s="1">
        <v>85</v>
      </c>
      <c r="AH1285" s="6">
        <v>0.4823529411764706</v>
      </c>
      <c r="AI1285" s="1">
        <v>35</v>
      </c>
      <c r="AJ1285" s="1">
        <v>84</v>
      </c>
      <c r="AK1285" s="6">
        <v>0.41666666666666669</v>
      </c>
      <c r="AL1285" s="1">
        <v>58</v>
      </c>
      <c r="AM1285" s="1">
        <v>98</v>
      </c>
      <c r="AN1285" s="6">
        <v>0.59183673469387754</v>
      </c>
      <c r="AO1285" s="1">
        <v>33</v>
      </c>
      <c r="AP1285" s="1">
        <v>98</v>
      </c>
      <c r="AQ1285" s="6">
        <v>0.33673469387755101</v>
      </c>
      <c r="AR1285" s="1">
        <v>32</v>
      </c>
      <c r="AS1285" s="1">
        <v>97</v>
      </c>
      <c r="AT1285" s="6">
        <v>0.32989690721649484</v>
      </c>
      <c r="AU1285" s="1">
        <v>52</v>
      </c>
      <c r="AV1285" s="1">
        <v>80</v>
      </c>
      <c r="AW1285" s="6">
        <v>0.65</v>
      </c>
      <c r="AX1285" s="1">
        <v>28</v>
      </c>
      <c r="AY1285" s="1">
        <v>81</v>
      </c>
      <c r="AZ1285" s="6">
        <v>0.34567901234567899</v>
      </c>
      <c r="BA1285" s="1">
        <v>25</v>
      </c>
      <c r="BB1285" s="1">
        <v>80</v>
      </c>
      <c r="BC1285" s="6">
        <v>0.3125</v>
      </c>
      <c r="BD1285" s="1">
        <v>161</v>
      </c>
      <c r="BE1285" s="1">
        <v>262</v>
      </c>
      <c r="BF1285" s="6">
        <v>0.6145038167938931</v>
      </c>
      <c r="BG1285" s="1">
        <v>102</v>
      </c>
      <c r="BH1285" s="1">
        <v>264</v>
      </c>
      <c r="BI1285" s="6">
        <v>0.38636363636363635</v>
      </c>
      <c r="BJ1285" s="1">
        <v>92</v>
      </c>
      <c r="BK1285" s="1">
        <v>261</v>
      </c>
      <c r="BL1285" s="6">
        <v>0.35249042145593867</v>
      </c>
    </row>
    <row r="1286" spans="1:64" hidden="1" x14ac:dyDescent="0.2">
      <c r="A1286" s="2" t="s">
        <v>458</v>
      </c>
      <c r="B1286" s="2" t="s">
        <v>459</v>
      </c>
      <c r="C1286" s="2" t="s">
        <v>3190</v>
      </c>
      <c r="D1286" s="2" t="s">
        <v>3191</v>
      </c>
      <c r="E1286" s="2" t="str">
        <f t="shared" si="60"/>
        <v>zzzz</v>
      </c>
      <c r="F1286" s="2">
        <f>IFERROR(VLOOKUP(C1286,'[1]2017'!$C$2:$N$1876,11,FALSE),"")</f>
        <v>109</v>
      </c>
      <c r="G1286" s="2">
        <f>IFERROR(VLOOKUP(C1286,'[1]2017'!$C$2:$N$1876,12,FALSE),"")</f>
        <v>510</v>
      </c>
      <c r="H1286" s="2">
        <f t="shared" si="61"/>
        <v>0.21372549019607842</v>
      </c>
      <c r="J1286" s="12">
        <f t="shared" si="62"/>
        <v>1215</v>
      </c>
      <c r="AC1286" s="1">
        <v>90</v>
      </c>
      <c r="AD1286" s="1">
        <v>169</v>
      </c>
      <c r="AE1286" s="6">
        <v>0.53254437869822491</v>
      </c>
      <c r="AF1286" s="1">
        <v>105</v>
      </c>
      <c r="AG1286" s="1">
        <v>169</v>
      </c>
      <c r="AH1286" s="6">
        <v>0.62130177514792895</v>
      </c>
      <c r="AI1286" s="1">
        <v>77</v>
      </c>
      <c r="AJ1286" s="1">
        <v>169</v>
      </c>
      <c r="AK1286" s="6">
        <v>0.45562130177514792</v>
      </c>
      <c r="AL1286" s="1">
        <v>115</v>
      </c>
      <c r="AM1286" s="1">
        <v>161</v>
      </c>
      <c r="AN1286" s="6">
        <v>0.7142857142857143</v>
      </c>
      <c r="AO1286" s="1">
        <v>104</v>
      </c>
      <c r="AP1286" s="1">
        <v>162</v>
      </c>
      <c r="AQ1286" s="6">
        <v>0.64197530864197527</v>
      </c>
      <c r="AR1286" s="1">
        <v>93</v>
      </c>
      <c r="AS1286" s="1">
        <v>161</v>
      </c>
      <c r="AT1286" s="6">
        <v>0.57763975155279501</v>
      </c>
      <c r="AU1286" s="1">
        <v>123</v>
      </c>
      <c r="AV1286" s="1">
        <v>174</v>
      </c>
      <c r="AW1286" s="6">
        <v>0.7068965517241379</v>
      </c>
      <c r="AX1286" s="1">
        <v>111</v>
      </c>
      <c r="AY1286" s="1">
        <v>175</v>
      </c>
      <c r="AZ1286" s="6">
        <v>0.63428571428571423</v>
      </c>
      <c r="BA1286" s="1">
        <v>100</v>
      </c>
      <c r="BB1286" s="1">
        <v>174</v>
      </c>
      <c r="BC1286" s="6">
        <v>0.57471264367816088</v>
      </c>
      <c r="BD1286" s="1">
        <v>328</v>
      </c>
      <c r="BE1286" s="1">
        <v>504</v>
      </c>
      <c r="BF1286" s="6">
        <v>0.65079365079365081</v>
      </c>
      <c r="BG1286" s="1">
        <v>320</v>
      </c>
      <c r="BH1286" s="1">
        <v>506</v>
      </c>
      <c r="BI1286" s="6">
        <v>0.6324110671936759</v>
      </c>
      <c r="BJ1286" s="1">
        <v>270</v>
      </c>
      <c r="BK1286" s="1">
        <v>504</v>
      </c>
      <c r="BL1286" s="6">
        <v>0.5357142857142857</v>
      </c>
    </row>
    <row r="1287" spans="1:64" x14ac:dyDescent="0.2">
      <c r="A1287" s="2" t="s">
        <v>458</v>
      </c>
      <c r="B1287" s="2" t="s">
        <v>459</v>
      </c>
      <c r="C1287" s="2" t="s">
        <v>3192</v>
      </c>
      <c r="D1287" s="2" t="s">
        <v>3193</v>
      </c>
      <c r="E1287" s="2" t="str">
        <f t="shared" si="60"/>
        <v>James Cole Elementary School</v>
      </c>
      <c r="F1287" s="2">
        <f>IFERROR(VLOOKUP(C1287,'[1]2017'!$C$2:$N$1876,11,FALSE),"")</f>
        <v>97</v>
      </c>
      <c r="G1287" s="2">
        <f>IFERROR(VLOOKUP(C1287,'[1]2017'!$C$2:$N$1876,12,FALSE),"")</f>
        <v>279</v>
      </c>
      <c r="H1287" s="2">
        <f t="shared" si="61"/>
        <v>0.34767025089605735</v>
      </c>
      <c r="I1287" s="6">
        <v>0.7021276595744681</v>
      </c>
      <c r="J1287" s="12">
        <f t="shared" si="62"/>
        <v>254</v>
      </c>
      <c r="K1287" s="1">
        <v>40</v>
      </c>
      <c r="L1287" s="1">
        <v>47</v>
      </c>
      <c r="M1287" s="6">
        <v>0.85106382978723405</v>
      </c>
      <c r="N1287" s="1">
        <v>32</v>
      </c>
      <c r="O1287" s="1">
        <v>47</v>
      </c>
      <c r="P1287" s="6">
        <v>0.68085106382978722</v>
      </c>
      <c r="Q1287" s="1">
        <v>30</v>
      </c>
      <c r="R1287" s="1">
        <v>47</v>
      </c>
      <c r="S1287" s="6">
        <v>0.63829787234042556</v>
      </c>
      <c r="T1287" s="1">
        <v>27</v>
      </c>
      <c r="U1287" s="1">
        <v>46</v>
      </c>
      <c r="V1287" s="6">
        <v>0.58695652173913049</v>
      </c>
      <c r="W1287" s="1">
        <v>27</v>
      </c>
      <c r="X1287" s="1">
        <v>46</v>
      </c>
      <c r="Y1287" s="6">
        <v>0.58695652173913049</v>
      </c>
      <c r="Z1287" s="1">
        <v>22</v>
      </c>
      <c r="AA1287" s="1">
        <v>46</v>
      </c>
      <c r="AB1287" s="6">
        <v>0.47826086956521741</v>
      </c>
      <c r="BD1287" s="1">
        <v>108</v>
      </c>
      <c r="BE1287" s="1">
        <v>140</v>
      </c>
      <c r="BF1287" s="6">
        <v>0.77142857142857146</v>
      </c>
      <c r="BG1287" s="1">
        <v>92</v>
      </c>
      <c r="BH1287" s="1">
        <v>140</v>
      </c>
      <c r="BI1287" s="6">
        <v>0.65714285714285714</v>
      </c>
      <c r="BJ1287" s="1">
        <v>85</v>
      </c>
      <c r="BK1287" s="1">
        <v>140</v>
      </c>
      <c r="BL1287" s="6">
        <v>0.6071428571428571</v>
      </c>
    </row>
    <row r="1288" spans="1:64" hidden="1" x14ac:dyDescent="0.2">
      <c r="A1288" s="2" t="s">
        <v>458</v>
      </c>
      <c r="B1288" s="2" t="s">
        <v>459</v>
      </c>
      <c r="C1288" s="2" t="s">
        <v>3194</v>
      </c>
      <c r="D1288" s="2" t="s">
        <v>3195</v>
      </c>
      <c r="E1288" s="2" t="str">
        <f t="shared" si="60"/>
        <v>zzzz</v>
      </c>
      <c r="F1288" s="2">
        <f>IFERROR(VLOOKUP(C1288,'[1]2017'!$C$2:$N$1876,11,FALSE),"")</f>
        <v>178</v>
      </c>
      <c r="G1288" s="2">
        <f>IFERROR(VLOOKUP(C1288,'[1]2017'!$C$2:$N$1876,12,FALSE),"")</f>
        <v>464</v>
      </c>
      <c r="H1288" s="2">
        <f t="shared" si="61"/>
        <v>0.38362068965517243</v>
      </c>
      <c r="J1288" s="12">
        <f t="shared" si="62"/>
        <v>1215</v>
      </c>
      <c r="AC1288" s="1">
        <v>97</v>
      </c>
      <c r="AD1288" s="1">
        <v>150</v>
      </c>
      <c r="AE1288" s="6">
        <v>0.64666666666666661</v>
      </c>
      <c r="AF1288" s="1">
        <v>101</v>
      </c>
      <c r="AG1288" s="1">
        <v>153</v>
      </c>
      <c r="AH1288" s="6">
        <v>0.66013071895424835</v>
      </c>
      <c r="AI1288" s="1">
        <v>84</v>
      </c>
      <c r="AJ1288" s="1">
        <v>150</v>
      </c>
      <c r="AK1288" s="6">
        <v>0.56000000000000005</v>
      </c>
      <c r="AL1288" s="1">
        <v>110</v>
      </c>
      <c r="AM1288" s="1">
        <v>145</v>
      </c>
      <c r="AN1288" s="6">
        <v>0.75862068965517238</v>
      </c>
      <c r="AO1288" s="1">
        <v>107</v>
      </c>
      <c r="AP1288" s="1">
        <v>149</v>
      </c>
      <c r="AQ1288" s="6">
        <v>0.71812080536912748</v>
      </c>
      <c r="AR1288" s="1">
        <v>95</v>
      </c>
      <c r="AS1288" s="1">
        <v>145</v>
      </c>
      <c r="AT1288" s="6">
        <v>0.65517241379310343</v>
      </c>
      <c r="AU1288" s="1">
        <v>99</v>
      </c>
      <c r="AV1288" s="1">
        <v>148</v>
      </c>
      <c r="AW1288" s="6">
        <v>0.66891891891891897</v>
      </c>
      <c r="AX1288" s="1">
        <v>87</v>
      </c>
      <c r="AY1288" s="1">
        <v>148</v>
      </c>
      <c r="AZ1288" s="6">
        <v>0.58783783783783783</v>
      </c>
      <c r="BA1288" s="1">
        <v>78</v>
      </c>
      <c r="BB1288" s="1">
        <v>148</v>
      </c>
      <c r="BC1288" s="6">
        <v>0.52702702702702697</v>
      </c>
      <c r="BD1288" s="1">
        <v>306</v>
      </c>
      <c r="BE1288" s="1">
        <v>443</v>
      </c>
      <c r="BF1288" s="6">
        <v>0.69074492099322804</v>
      </c>
      <c r="BG1288" s="1">
        <v>295</v>
      </c>
      <c r="BH1288" s="1">
        <v>450</v>
      </c>
      <c r="BI1288" s="6">
        <v>0.65555555555555556</v>
      </c>
      <c r="BJ1288" s="1">
        <v>257</v>
      </c>
      <c r="BK1288" s="1">
        <v>443</v>
      </c>
      <c r="BL1288" s="6">
        <v>0.58013544018058694</v>
      </c>
    </row>
    <row r="1289" spans="1:64" x14ac:dyDescent="0.2">
      <c r="A1289" s="2" t="s">
        <v>458</v>
      </c>
      <c r="B1289" s="2" t="s">
        <v>459</v>
      </c>
      <c r="C1289" s="2" t="s">
        <v>3196</v>
      </c>
      <c r="D1289" s="2" t="s">
        <v>3197</v>
      </c>
      <c r="E1289" s="2" t="str">
        <f t="shared" si="60"/>
        <v>Klondike Elementary School</v>
      </c>
      <c r="F1289" s="2">
        <f>IFERROR(VLOOKUP(C1289,'[1]2017'!$C$2:$N$1876,11,FALSE),"")</f>
        <v>406</v>
      </c>
      <c r="G1289" s="2">
        <f>IFERROR(VLOOKUP(C1289,'[1]2017'!$C$2:$N$1876,12,FALSE),"")</f>
        <v>976</v>
      </c>
      <c r="H1289" s="2">
        <f t="shared" si="61"/>
        <v>0.41598360655737704</v>
      </c>
      <c r="I1289" s="6">
        <v>0.61702127659574468</v>
      </c>
      <c r="J1289" s="12">
        <f t="shared" si="62"/>
        <v>436</v>
      </c>
      <c r="K1289" s="1">
        <v>100</v>
      </c>
      <c r="L1289" s="1">
        <v>140</v>
      </c>
      <c r="M1289" s="6">
        <v>0.7142857142857143</v>
      </c>
      <c r="N1289" s="1">
        <v>85</v>
      </c>
      <c r="O1289" s="1">
        <v>142</v>
      </c>
      <c r="P1289" s="6">
        <v>0.59859154929577463</v>
      </c>
      <c r="Q1289" s="1">
        <v>79</v>
      </c>
      <c r="R1289" s="1">
        <v>140</v>
      </c>
      <c r="S1289" s="6">
        <v>0.56428571428571428</v>
      </c>
      <c r="T1289" s="1">
        <v>101</v>
      </c>
      <c r="U1289" s="1">
        <v>158</v>
      </c>
      <c r="V1289" s="6">
        <v>0.63924050632911389</v>
      </c>
      <c r="W1289" s="1">
        <v>111</v>
      </c>
      <c r="X1289" s="1">
        <v>161</v>
      </c>
      <c r="Y1289" s="6">
        <v>0.68944099378881984</v>
      </c>
      <c r="Z1289" s="1">
        <v>92</v>
      </c>
      <c r="AA1289" s="1">
        <v>158</v>
      </c>
      <c r="AB1289" s="6">
        <v>0.58227848101265822</v>
      </c>
      <c r="BD1289" s="1">
        <v>316</v>
      </c>
      <c r="BE1289" s="1">
        <v>440</v>
      </c>
      <c r="BF1289" s="6">
        <v>0.71818181818181814</v>
      </c>
      <c r="BG1289" s="1">
        <v>290</v>
      </c>
      <c r="BH1289" s="1">
        <v>449</v>
      </c>
      <c r="BI1289" s="6">
        <v>0.6458797327394209</v>
      </c>
      <c r="BJ1289" s="1">
        <v>258</v>
      </c>
      <c r="BK1289" s="1">
        <v>439</v>
      </c>
      <c r="BL1289" s="6">
        <v>0.58769931662870156</v>
      </c>
    </row>
    <row r="1290" spans="1:64" hidden="1" x14ac:dyDescent="0.2">
      <c r="A1290" s="2" t="s">
        <v>458</v>
      </c>
      <c r="B1290" s="2" t="s">
        <v>459</v>
      </c>
      <c r="C1290" s="2" t="s">
        <v>475</v>
      </c>
      <c r="D1290" s="2" t="s">
        <v>1817</v>
      </c>
      <c r="E1290" s="2" t="str">
        <f t="shared" si="60"/>
        <v>zzzz</v>
      </c>
      <c r="F1290" s="2">
        <f>IFERROR(VLOOKUP(C1290,'[1]2017'!$C$2:$N$1876,11,FALSE),"")</f>
        <v>170</v>
      </c>
      <c r="G1290" s="2">
        <f>IFERROR(VLOOKUP(C1290,'[1]2017'!$C$2:$N$1876,12,FALSE),"")</f>
        <v>454</v>
      </c>
      <c r="H1290" s="2">
        <f t="shared" si="61"/>
        <v>0.37444933920704848</v>
      </c>
      <c r="J1290" s="12">
        <f t="shared" si="62"/>
        <v>1215</v>
      </c>
      <c r="AC1290" s="1">
        <v>95</v>
      </c>
      <c r="AD1290" s="1">
        <v>155</v>
      </c>
      <c r="AE1290" s="6">
        <v>0.61290322580645162</v>
      </c>
      <c r="AF1290" s="1">
        <v>79</v>
      </c>
      <c r="AG1290" s="1">
        <v>155</v>
      </c>
      <c r="AH1290" s="6">
        <v>0.50967741935483868</v>
      </c>
      <c r="AI1290" s="1">
        <v>67</v>
      </c>
      <c r="AJ1290" s="1">
        <v>155</v>
      </c>
      <c r="AK1290" s="6">
        <v>0.43225806451612903</v>
      </c>
      <c r="AL1290" s="1">
        <v>80</v>
      </c>
      <c r="AM1290" s="1">
        <v>144</v>
      </c>
      <c r="AN1290" s="6">
        <v>0.55555555555555558</v>
      </c>
      <c r="AO1290" s="1">
        <v>60</v>
      </c>
      <c r="AP1290" s="1">
        <v>142</v>
      </c>
      <c r="AQ1290" s="6">
        <v>0.42253521126760563</v>
      </c>
      <c r="AR1290" s="1">
        <v>54</v>
      </c>
      <c r="AS1290" s="1">
        <v>142</v>
      </c>
      <c r="AT1290" s="6">
        <v>0.38028169014084506</v>
      </c>
      <c r="AU1290" s="1">
        <v>87</v>
      </c>
      <c r="AV1290" s="1">
        <v>152</v>
      </c>
      <c r="AW1290" s="6">
        <v>0.57236842105263153</v>
      </c>
      <c r="AX1290" s="1">
        <v>94</v>
      </c>
      <c r="AY1290" s="1">
        <v>152</v>
      </c>
      <c r="AZ1290" s="6">
        <v>0.61842105263157898</v>
      </c>
      <c r="BA1290" s="1">
        <v>77</v>
      </c>
      <c r="BB1290" s="1">
        <v>152</v>
      </c>
      <c r="BC1290" s="6">
        <v>0.50657894736842102</v>
      </c>
      <c r="BD1290" s="1">
        <v>262</v>
      </c>
      <c r="BE1290" s="1">
        <v>451</v>
      </c>
      <c r="BF1290" s="6">
        <v>0.58093126385809313</v>
      </c>
      <c r="BG1290" s="1">
        <v>233</v>
      </c>
      <c r="BH1290" s="1">
        <v>449</v>
      </c>
      <c r="BI1290" s="6">
        <v>0.51893095768374164</v>
      </c>
      <c r="BJ1290" s="1">
        <v>198</v>
      </c>
      <c r="BK1290" s="1">
        <v>449</v>
      </c>
      <c r="BL1290" s="6">
        <v>0.44097995545657015</v>
      </c>
    </row>
    <row r="1291" spans="1:64" hidden="1" x14ac:dyDescent="0.2">
      <c r="A1291" s="2" t="s">
        <v>458</v>
      </c>
      <c r="B1291" s="2" t="s">
        <v>459</v>
      </c>
      <c r="C1291" s="2" t="s">
        <v>3198</v>
      </c>
      <c r="D1291" s="2" t="s">
        <v>3199</v>
      </c>
      <c r="E1291" s="2" t="str">
        <f t="shared" si="60"/>
        <v>zzzz</v>
      </c>
      <c r="F1291" s="2">
        <f>IFERROR(VLOOKUP(C1291,'[1]2017'!$C$2:$N$1876,11,FALSE),"")</f>
        <v>274</v>
      </c>
      <c r="G1291" s="2">
        <f>IFERROR(VLOOKUP(C1291,'[1]2017'!$C$2:$N$1876,12,FALSE),"")</f>
        <v>650</v>
      </c>
      <c r="H1291" s="2">
        <f t="shared" si="61"/>
        <v>0.42153846153846153</v>
      </c>
      <c r="J1291" s="12">
        <f t="shared" si="62"/>
        <v>1215</v>
      </c>
      <c r="AC1291" s="1">
        <v>125</v>
      </c>
      <c r="AD1291" s="1">
        <v>218</v>
      </c>
      <c r="AE1291" s="6">
        <v>0.57339449541284404</v>
      </c>
      <c r="AF1291" s="1">
        <v>125</v>
      </c>
      <c r="AG1291" s="1">
        <v>218</v>
      </c>
      <c r="AH1291" s="6">
        <v>0.57339449541284404</v>
      </c>
      <c r="AI1291" s="1">
        <v>103</v>
      </c>
      <c r="AJ1291" s="1">
        <v>218</v>
      </c>
      <c r="AK1291" s="6">
        <v>0.47247706422018348</v>
      </c>
      <c r="AL1291" s="1">
        <v>125</v>
      </c>
      <c r="AM1291" s="1">
        <v>206</v>
      </c>
      <c r="AN1291" s="6">
        <v>0.60679611650485432</v>
      </c>
      <c r="AO1291" s="1">
        <v>133</v>
      </c>
      <c r="AP1291" s="1">
        <v>207</v>
      </c>
      <c r="AQ1291" s="6">
        <v>0.64251207729468596</v>
      </c>
      <c r="AR1291" s="1">
        <v>105</v>
      </c>
      <c r="AS1291" s="1">
        <v>206</v>
      </c>
      <c r="AT1291" s="6">
        <v>0.50970873786407767</v>
      </c>
      <c r="AU1291" s="1">
        <v>132</v>
      </c>
      <c r="AV1291" s="1">
        <v>207</v>
      </c>
      <c r="AW1291" s="6">
        <v>0.6376811594202898</v>
      </c>
      <c r="AX1291" s="1">
        <v>143</v>
      </c>
      <c r="AY1291" s="1">
        <v>207</v>
      </c>
      <c r="AZ1291" s="6">
        <v>0.6908212560386473</v>
      </c>
      <c r="BA1291" s="1">
        <v>118</v>
      </c>
      <c r="BB1291" s="1">
        <v>207</v>
      </c>
      <c r="BC1291" s="6">
        <v>0.57004830917874394</v>
      </c>
      <c r="BD1291" s="1">
        <v>382</v>
      </c>
      <c r="BE1291" s="1">
        <v>631</v>
      </c>
      <c r="BF1291" s="6">
        <v>0.60538827258320127</v>
      </c>
      <c r="BG1291" s="1">
        <v>401</v>
      </c>
      <c r="BH1291" s="1">
        <v>632</v>
      </c>
      <c r="BI1291" s="6">
        <v>0.634493670886076</v>
      </c>
      <c r="BJ1291" s="1">
        <v>326</v>
      </c>
      <c r="BK1291" s="1">
        <v>631</v>
      </c>
      <c r="BL1291" s="6">
        <v>0.51664025356576859</v>
      </c>
    </row>
    <row r="1292" spans="1:64" x14ac:dyDescent="0.2">
      <c r="A1292" s="2" t="s">
        <v>458</v>
      </c>
      <c r="B1292" s="2" t="s">
        <v>459</v>
      </c>
      <c r="C1292" s="2" t="s">
        <v>3200</v>
      </c>
      <c r="D1292" s="2" t="s">
        <v>1309</v>
      </c>
      <c r="E1292" s="2" t="str">
        <f t="shared" si="60"/>
        <v>Woodland Elementary School</v>
      </c>
      <c r="F1292" s="2">
        <f>IFERROR(VLOOKUP(C1292,'[1]2017'!$C$2:$N$1876,11,FALSE),"")</f>
        <v>324</v>
      </c>
      <c r="G1292" s="2">
        <f>IFERROR(VLOOKUP(C1292,'[1]2017'!$C$2:$N$1876,12,FALSE),"")</f>
        <v>627</v>
      </c>
      <c r="H1292" s="2">
        <f t="shared" si="61"/>
        <v>0.51674641148325362</v>
      </c>
      <c r="I1292" s="6">
        <v>0.55238095238095242</v>
      </c>
      <c r="J1292" s="12">
        <f t="shared" si="62"/>
        <v>590</v>
      </c>
      <c r="K1292" s="1">
        <v>55</v>
      </c>
      <c r="L1292" s="1">
        <v>105</v>
      </c>
      <c r="M1292" s="6">
        <v>0.52380952380952384</v>
      </c>
      <c r="N1292" s="1">
        <v>64</v>
      </c>
      <c r="O1292" s="1">
        <v>107</v>
      </c>
      <c r="P1292" s="6">
        <v>0.59813084112149528</v>
      </c>
      <c r="Q1292" s="1">
        <v>50</v>
      </c>
      <c r="R1292" s="1">
        <v>105</v>
      </c>
      <c r="S1292" s="6">
        <v>0.47619047619047616</v>
      </c>
      <c r="T1292" s="1">
        <v>56</v>
      </c>
      <c r="U1292" s="1">
        <v>97</v>
      </c>
      <c r="V1292" s="6">
        <v>0.57731958762886593</v>
      </c>
      <c r="W1292" s="1">
        <v>68</v>
      </c>
      <c r="X1292" s="1">
        <v>97</v>
      </c>
      <c r="Y1292" s="6">
        <v>0.7010309278350515</v>
      </c>
      <c r="Z1292" s="1">
        <v>48</v>
      </c>
      <c r="AA1292" s="1">
        <v>97</v>
      </c>
      <c r="AB1292" s="6">
        <v>0.49484536082474229</v>
      </c>
      <c r="BD1292" s="1">
        <v>188</v>
      </c>
      <c r="BE1292" s="1">
        <v>307</v>
      </c>
      <c r="BF1292" s="6">
        <v>0.6123778501628665</v>
      </c>
      <c r="BG1292" s="1">
        <v>198</v>
      </c>
      <c r="BH1292" s="1">
        <v>309</v>
      </c>
      <c r="BI1292" s="6">
        <v>0.64077669902912626</v>
      </c>
      <c r="BJ1292" s="1">
        <v>156</v>
      </c>
      <c r="BK1292" s="1">
        <v>307</v>
      </c>
      <c r="BL1292" s="6">
        <v>0.50814332247557004</v>
      </c>
    </row>
    <row r="1293" spans="1:64" hidden="1" x14ac:dyDescent="0.2">
      <c r="A1293" s="2" t="s">
        <v>460</v>
      </c>
      <c r="B1293" s="2" t="s">
        <v>461</v>
      </c>
      <c r="C1293" s="2" t="s">
        <v>3201</v>
      </c>
      <c r="D1293" s="2" t="s">
        <v>3202</v>
      </c>
      <c r="E1293" s="2" t="str">
        <f t="shared" si="60"/>
        <v>zzzz</v>
      </c>
      <c r="F1293" s="2">
        <f>IFERROR(VLOOKUP(C1293,'[1]2017'!$C$2:$N$1876,11,FALSE),"")</f>
        <v>145</v>
      </c>
      <c r="G1293" s="2">
        <f>IFERROR(VLOOKUP(C1293,'[1]2017'!$C$2:$N$1876,12,FALSE),"")</f>
        <v>1117</v>
      </c>
      <c r="H1293" s="2">
        <f t="shared" si="61"/>
        <v>0.12981199641897942</v>
      </c>
      <c r="J1293" s="12">
        <f t="shared" si="62"/>
        <v>1215</v>
      </c>
      <c r="AL1293" s="1">
        <v>168</v>
      </c>
      <c r="AM1293" s="1">
        <v>191</v>
      </c>
      <c r="AN1293" s="6">
        <v>0.87958115183246077</v>
      </c>
      <c r="AO1293" s="1">
        <v>165</v>
      </c>
      <c r="AP1293" s="1">
        <v>192</v>
      </c>
      <c r="AQ1293" s="6">
        <v>0.859375</v>
      </c>
      <c r="AR1293" s="1">
        <v>161</v>
      </c>
      <c r="AS1293" s="1">
        <v>191</v>
      </c>
      <c r="AT1293" s="6">
        <v>0.84293193717277481</v>
      </c>
      <c r="AU1293" s="1">
        <v>146</v>
      </c>
      <c r="AV1293" s="1">
        <v>175</v>
      </c>
      <c r="AW1293" s="6">
        <v>0.8342857142857143</v>
      </c>
      <c r="AX1293" s="1">
        <v>138</v>
      </c>
      <c r="AY1293" s="1">
        <v>177</v>
      </c>
      <c r="AZ1293" s="6">
        <v>0.77966101694915257</v>
      </c>
      <c r="BA1293" s="1">
        <v>134</v>
      </c>
      <c r="BB1293" s="1">
        <v>175</v>
      </c>
      <c r="BC1293" s="6">
        <v>0.76571428571428568</v>
      </c>
      <c r="BD1293" s="1">
        <v>314</v>
      </c>
      <c r="BE1293" s="1">
        <v>366</v>
      </c>
      <c r="BF1293" s="6">
        <v>0.85792349726775952</v>
      </c>
      <c r="BG1293" s="1">
        <v>303</v>
      </c>
      <c r="BH1293" s="1">
        <v>369</v>
      </c>
      <c r="BI1293" s="6">
        <v>0.82113821138211385</v>
      </c>
      <c r="BJ1293" s="1">
        <v>295</v>
      </c>
      <c r="BK1293" s="1">
        <v>366</v>
      </c>
      <c r="BL1293" s="6">
        <v>0.80601092896174864</v>
      </c>
    </row>
    <row r="1294" spans="1:64" x14ac:dyDescent="0.2">
      <c r="A1294" s="2" t="s">
        <v>460</v>
      </c>
      <c r="B1294" s="2" t="s">
        <v>461</v>
      </c>
      <c r="C1294" s="2" t="s">
        <v>3203</v>
      </c>
      <c r="D1294" s="2" t="s">
        <v>3204</v>
      </c>
      <c r="E1294" s="2" t="str">
        <f t="shared" si="60"/>
        <v>Happy Hollow Elementary</v>
      </c>
      <c r="F1294" s="2">
        <f>IFERROR(VLOOKUP(C1294,'[1]2017'!$C$2:$N$1876,11,FALSE),"")</f>
        <v>95</v>
      </c>
      <c r="G1294" s="2">
        <f>IFERROR(VLOOKUP(C1294,'[1]2017'!$C$2:$N$1876,12,FALSE),"")</f>
        <v>539</v>
      </c>
      <c r="H1294" s="2">
        <f t="shared" si="61"/>
        <v>0.17625231910946196</v>
      </c>
      <c r="J1294" s="12">
        <f t="shared" si="62"/>
        <v>1215</v>
      </c>
      <c r="K1294" s="1">
        <v>150</v>
      </c>
      <c r="L1294" s="1">
        <v>172</v>
      </c>
      <c r="M1294" s="6">
        <v>0.87209302325581395</v>
      </c>
      <c r="N1294" s="1">
        <v>153</v>
      </c>
      <c r="O1294" s="1">
        <v>179</v>
      </c>
      <c r="P1294" s="6">
        <v>0.85474860335195535</v>
      </c>
      <c r="Q1294" s="1">
        <v>142</v>
      </c>
      <c r="R1294" s="1">
        <v>172</v>
      </c>
      <c r="S1294" s="6">
        <v>0.82558139534883723</v>
      </c>
      <c r="T1294" s="1">
        <v>149</v>
      </c>
      <c r="U1294" s="1">
        <v>179</v>
      </c>
      <c r="V1294" s="6">
        <v>0.83240223463687146</v>
      </c>
      <c r="W1294" s="1">
        <v>150</v>
      </c>
      <c r="X1294" s="1">
        <v>188</v>
      </c>
      <c r="Y1294" s="6">
        <v>0.7978723404255319</v>
      </c>
      <c r="Z1294" s="1">
        <v>139</v>
      </c>
      <c r="AA1294" s="1">
        <v>179</v>
      </c>
      <c r="AB1294" s="6">
        <v>0.77653631284916202</v>
      </c>
      <c r="AC1294" s="1">
        <v>135</v>
      </c>
      <c r="AD1294" s="1">
        <v>154</v>
      </c>
      <c r="AE1294" s="6">
        <v>0.87662337662337664</v>
      </c>
      <c r="AF1294" s="1">
        <v>130</v>
      </c>
      <c r="AG1294" s="1">
        <v>159</v>
      </c>
      <c r="AH1294" s="6">
        <v>0.8176100628930818</v>
      </c>
      <c r="AI1294" s="1">
        <v>125</v>
      </c>
      <c r="AJ1294" s="1">
        <v>154</v>
      </c>
      <c r="AK1294" s="6">
        <v>0.81168831168831168</v>
      </c>
      <c r="BD1294" s="1">
        <v>434</v>
      </c>
      <c r="BE1294" s="1">
        <v>505</v>
      </c>
      <c r="BF1294" s="6">
        <v>0.85940594059405939</v>
      </c>
      <c r="BG1294" s="1">
        <v>433</v>
      </c>
      <c r="BH1294" s="1">
        <v>526</v>
      </c>
      <c r="BI1294" s="6">
        <v>0.82319391634980987</v>
      </c>
      <c r="BJ1294" s="1">
        <v>406</v>
      </c>
      <c r="BK1294" s="1">
        <v>505</v>
      </c>
      <c r="BL1294" s="6">
        <v>0.80396039603960401</v>
      </c>
    </row>
    <row r="1295" spans="1:64" x14ac:dyDescent="0.2">
      <c r="A1295" s="2" t="s">
        <v>460</v>
      </c>
      <c r="B1295" s="2" t="s">
        <v>461</v>
      </c>
      <c r="C1295" s="2" t="s">
        <v>3205</v>
      </c>
      <c r="D1295" s="2" t="s">
        <v>3206</v>
      </c>
      <c r="E1295" s="2" t="str">
        <f t="shared" si="60"/>
        <v>Cumberland Elementary School</v>
      </c>
      <c r="F1295" s="2">
        <f>IFERROR(VLOOKUP(C1295,'[1]2017'!$C$2:$N$1876,11,FALSE),"")</f>
        <v>143</v>
      </c>
      <c r="G1295" s="2">
        <f>IFERROR(VLOOKUP(C1295,'[1]2017'!$C$2:$N$1876,12,FALSE),"")</f>
        <v>691</v>
      </c>
      <c r="H1295" s="2">
        <f t="shared" si="61"/>
        <v>0.20694645441389292</v>
      </c>
      <c r="I1295" s="6">
        <v>0.73026315789473684</v>
      </c>
      <c r="J1295" s="12">
        <f t="shared" si="62"/>
        <v>209</v>
      </c>
      <c r="BD1295" s="1">
        <v>126</v>
      </c>
      <c r="BE1295" s="1">
        <v>152</v>
      </c>
      <c r="BF1295" s="6">
        <v>0.82894736842105265</v>
      </c>
      <c r="BG1295" s="1">
        <v>128</v>
      </c>
      <c r="BH1295" s="1">
        <v>166</v>
      </c>
      <c r="BI1295" s="6">
        <v>0.77108433734939763</v>
      </c>
      <c r="BJ1295" s="1">
        <v>111</v>
      </c>
      <c r="BK1295" s="1">
        <v>152</v>
      </c>
      <c r="BL1295" s="6">
        <v>0.73026315789473684</v>
      </c>
    </row>
    <row r="1296" spans="1:64" x14ac:dyDescent="0.2">
      <c r="A1296" s="2" t="s">
        <v>462</v>
      </c>
      <c r="B1296" s="2" t="s">
        <v>463</v>
      </c>
      <c r="C1296" s="2" t="s">
        <v>3207</v>
      </c>
      <c r="D1296" s="2" t="s">
        <v>3208</v>
      </c>
      <c r="E1296" s="2" t="str">
        <f t="shared" si="60"/>
        <v>Tri Central Elementary</v>
      </c>
      <c r="F1296" s="2">
        <f>IFERROR(VLOOKUP(C1296,'[1]2017'!$C$2:$N$1876,11,FALSE),"")</f>
        <v>140</v>
      </c>
      <c r="G1296" s="2">
        <f>IFERROR(VLOOKUP(C1296,'[1]2017'!$C$2:$N$1876,12,FALSE),"")</f>
        <v>343</v>
      </c>
      <c r="H1296" s="2">
        <f t="shared" si="61"/>
        <v>0.40816326530612246</v>
      </c>
      <c r="I1296" s="6">
        <v>0.6333333333333333</v>
      </c>
      <c r="J1296" s="12">
        <f t="shared" si="62"/>
        <v>401</v>
      </c>
      <c r="K1296" s="1">
        <v>31</v>
      </c>
      <c r="L1296" s="1">
        <v>50</v>
      </c>
      <c r="M1296" s="6">
        <v>0.62</v>
      </c>
      <c r="N1296" s="1">
        <v>35</v>
      </c>
      <c r="O1296" s="1">
        <v>50</v>
      </c>
      <c r="P1296" s="6">
        <v>0.7</v>
      </c>
      <c r="Q1296" s="1">
        <v>26</v>
      </c>
      <c r="R1296" s="1">
        <v>50</v>
      </c>
      <c r="S1296" s="6">
        <v>0.52</v>
      </c>
      <c r="T1296" s="1">
        <v>28</v>
      </c>
      <c r="U1296" s="1">
        <v>46</v>
      </c>
      <c r="V1296" s="6">
        <v>0.60869565217391308</v>
      </c>
      <c r="W1296" s="1">
        <v>38</v>
      </c>
      <c r="X1296" s="1">
        <v>46</v>
      </c>
      <c r="Y1296" s="6">
        <v>0.82608695652173914</v>
      </c>
      <c r="Z1296" s="1">
        <v>27</v>
      </c>
      <c r="AA1296" s="1">
        <v>46</v>
      </c>
      <c r="AB1296" s="6">
        <v>0.58695652173913049</v>
      </c>
      <c r="BD1296" s="1">
        <v>105</v>
      </c>
      <c r="BE1296" s="1">
        <v>156</v>
      </c>
      <c r="BF1296" s="6">
        <v>0.67307692307692313</v>
      </c>
      <c r="BG1296" s="1">
        <v>117</v>
      </c>
      <c r="BH1296" s="1">
        <v>158</v>
      </c>
      <c r="BI1296" s="6">
        <v>0.740506329113924</v>
      </c>
      <c r="BJ1296" s="1">
        <v>91</v>
      </c>
      <c r="BK1296" s="1">
        <v>156</v>
      </c>
      <c r="BL1296" s="6">
        <v>0.58333333333333337</v>
      </c>
    </row>
    <row r="1297" spans="1:64" hidden="1" x14ac:dyDescent="0.2">
      <c r="A1297" s="2" t="s">
        <v>462</v>
      </c>
      <c r="B1297" s="2" t="s">
        <v>463</v>
      </c>
      <c r="C1297" s="2" t="s">
        <v>3209</v>
      </c>
      <c r="D1297" s="2" t="s">
        <v>3210</v>
      </c>
      <c r="E1297" s="2" t="str">
        <f t="shared" si="60"/>
        <v>zzzz</v>
      </c>
      <c r="F1297" s="2">
        <f>IFERROR(VLOOKUP(C1297,'[1]2017'!$C$2:$N$1876,11,FALSE),"")</f>
        <v>172</v>
      </c>
      <c r="G1297" s="2">
        <f>IFERROR(VLOOKUP(C1297,'[1]2017'!$C$2:$N$1876,12,FALSE),"")</f>
        <v>450</v>
      </c>
      <c r="H1297" s="2">
        <f t="shared" si="61"/>
        <v>0.38222222222222224</v>
      </c>
      <c r="J1297" s="12">
        <f t="shared" si="62"/>
        <v>1215</v>
      </c>
      <c r="AC1297" s="1">
        <v>36</v>
      </c>
      <c r="AD1297" s="1">
        <v>49</v>
      </c>
      <c r="AE1297" s="6">
        <v>0.73469387755102045</v>
      </c>
      <c r="AF1297" s="1">
        <v>31</v>
      </c>
      <c r="AG1297" s="1">
        <v>49</v>
      </c>
      <c r="AH1297" s="6">
        <v>0.63265306122448983</v>
      </c>
      <c r="AI1297" s="1">
        <v>28</v>
      </c>
      <c r="AJ1297" s="1">
        <v>49</v>
      </c>
      <c r="AK1297" s="6">
        <v>0.5714285714285714</v>
      </c>
      <c r="AL1297" s="1">
        <v>33</v>
      </c>
      <c r="AM1297" s="1">
        <v>63</v>
      </c>
      <c r="AN1297" s="6">
        <v>0.52380952380952384</v>
      </c>
      <c r="AO1297" s="1">
        <v>22</v>
      </c>
      <c r="AP1297" s="1">
        <v>63</v>
      </c>
      <c r="AQ1297" s="6">
        <v>0.34920634920634919</v>
      </c>
      <c r="AR1297" s="1">
        <v>19</v>
      </c>
      <c r="AS1297" s="1">
        <v>63</v>
      </c>
      <c r="AT1297" s="6">
        <v>0.30158730158730157</v>
      </c>
      <c r="AU1297" s="1">
        <v>40</v>
      </c>
      <c r="AV1297" s="1">
        <v>62</v>
      </c>
      <c r="AW1297" s="6">
        <v>0.64516129032258063</v>
      </c>
      <c r="AX1297" s="1">
        <v>26</v>
      </c>
      <c r="AY1297" s="1">
        <v>62</v>
      </c>
      <c r="AZ1297" s="6">
        <v>0.41935483870967744</v>
      </c>
      <c r="BA1297" s="1">
        <v>26</v>
      </c>
      <c r="BB1297" s="1">
        <v>62</v>
      </c>
      <c r="BC1297" s="6">
        <v>0.41935483870967744</v>
      </c>
      <c r="BD1297" s="1">
        <v>109</v>
      </c>
      <c r="BE1297" s="1">
        <v>175</v>
      </c>
      <c r="BF1297" s="6">
        <v>0.62285714285714289</v>
      </c>
      <c r="BG1297" s="1">
        <v>79</v>
      </c>
      <c r="BH1297" s="1">
        <v>174</v>
      </c>
      <c r="BI1297" s="6">
        <v>0.45402298850574713</v>
      </c>
      <c r="BJ1297" s="1">
        <v>73</v>
      </c>
      <c r="BK1297" s="1">
        <v>174</v>
      </c>
      <c r="BL1297" s="6">
        <v>0.41954022988505746</v>
      </c>
    </row>
    <row r="1298" spans="1:64" x14ac:dyDescent="0.2">
      <c r="A1298" s="2" t="s">
        <v>464</v>
      </c>
      <c r="B1298" s="2" t="s">
        <v>465</v>
      </c>
      <c r="C1298" s="2" t="s">
        <v>3211</v>
      </c>
      <c r="D1298" s="2" t="s">
        <v>3212</v>
      </c>
      <c r="E1298" s="2" t="str">
        <f t="shared" si="60"/>
        <v>Tipton Elementary School</v>
      </c>
      <c r="F1298" s="2">
        <f>IFERROR(VLOOKUP(C1298,'[1]2017'!$C$2:$N$1876,11,FALSE),"")</f>
        <v>329</v>
      </c>
      <c r="G1298" s="2">
        <f>IFERROR(VLOOKUP(C1298,'[1]2017'!$C$2:$N$1876,12,FALSE),"")</f>
        <v>707</v>
      </c>
      <c r="H1298" s="2">
        <f t="shared" si="61"/>
        <v>0.46534653465346537</v>
      </c>
      <c r="I1298" s="6">
        <v>0.65217391304347827</v>
      </c>
      <c r="J1298" s="12">
        <f t="shared" si="62"/>
        <v>356</v>
      </c>
      <c r="K1298" s="1">
        <v>100</v>
      </c>
      <c r="L1298" s="1">
        <v>130</v>
      </c>
      <c r="M1298" s="6">
        <v>0.76923076923076927</v>
      </c>
      <c r="N1298" s="1">
        <v>102</v>
      </c>
      <c r="O1298" s="1">
        <v>130</v>
      </c>
      <c r="P1298" s="6">
        <v>0.7846153846153846</v>
      </c>
      <c r="Q1298" s="1">
        <v>91</v>
      </c>
      <c r="R1298" s="1">
        <v>130</v>
      </c>
      <c r="S1298" s="6">
        <v>0.7</v>
      </c>
      <c r="T1298" s="1">
        <v>87</v>
      </c>
      <c r="U1298" s="1">
        <v>128</v>
      </c>
      <c r="V1298" s="6">
        <v>0.6796875</v>
      </c>
      <c r="W1298" s="1">
        <v>93</v>
      </c>
      <c r="X1298" s="1">
        <v>127</v>
      </c>
      <c r="Y1298" s="6">
        <v>0.73228346456692917</v>
      </c>
      <c r="Z1298" s="1">
        <v>78</v>
      </c>
      <c r="AA1298" s="1">
        <v>127</v>
      </c>
      <c r="AB1298" s="6">
        <v>0.61417322834645671</v>
      </c>
      <c r="BD1298" s="1">
        <v>275</v>
      </c>
      <c r="BE1298" s="1">
        <v>373</v>
      </c>
      <c r="BF1298" s="6">
        <v>0.7372654155495979</v>
      </c>
      <c r="BG1298" s="1">
        <v>278</v>
      </c>
      <c r="BH1298" s="1">
        <v>372</v>
      </c>
      <c r="BI1298" s="6">
        <v>0.74731182795698925</v>
      </c>
      <c r="BJ1298" s="1">
        <v>244</v>
      </c>
      <c r="BK1298" s="1">
        <v>372</v>
      </c>
      <c r="BL1298" s="6">
        <v>0.65591397849462363</v>
      </c>
    </row>
    <row r="1299" spans="1:64" hidden="1" x14ac:dyDescent="0.2">
      <c r="A1299" s="2" t="s">
        <v>464</v>
      </c>
      <c r="B1299" s="2" t="s">
        <v>465</v>
      </c>
      <c r="C1299" s="2" t="s">
        <v>3213</v>
      </c>
      <c r="D1299" s="2" t="s">
        <v>3214</v>
      </c>
      <c r="E1299" s="2" t="str">
        <f t="shared" si="60"/>
        <v>zzzz</v>
      </c>
      <c r="F1299" s="2">
        <f>IFERROR(VLOOKUP(C1299,'[1]2017'!$C$2:$N$1876,11,FALSE),"")</f>
        <v>148</v>
      </c>
      <c r="G1299" s="2">
        <f>IFERROR(VLOOKUP(C1299,'[1]2017'!$C$2:$N$1876,12,FALSE),"")</f>
        <v>398</v>
      </c>
      <c r="H1299" s="2">
        <f t="shared" si="61"/>
        <v>0.37185929648241206</v>
      </c>
      <c r="J1299" s="12">
        <f t="shared" si="62"/>
        <v>1215</v>
      </c>
      <c r="AC1299" s="1">
        <v>89</v>
      </c>
      <c r="AD1299" s="1">
        <v>122</v>
      </c>
      <c r="AE1299" s="6">
        <v>0.72950819672131151</v>
      </c>
      <c r="AF1299" s="1">
        <v>70</v>
      </c>
      <c r="AG1299" s="1">
        <v>122</v>
      </c>
      <c r="AH1299" s="6">
        <v>0.57377049180327866</v>
      </c>
      <c r="AI1299" s="1">
        <v>63</v>
      </c>
      <c r="AJ1299" s="1">
        <v>122</v>
      </c>
      <c r="AK1299" s="6">
        <v>0.51639344262295084</v>
      </c>
      <c r="AL1299" s="1">
        <v>73</v>
      </c>
      <c r="AM1299" s="1">
        <v>124</v>
      </c>
      <c r="AN1299" s="6">
        <v>0.58870967741935487</v>
      </c>
      <c r="AO1299" s="1">
        <v>65</v>
      </c>
      <c r="AP1299" s="1">
        <v>125</v>
      </c>
      <c r="AQ1299" s="6">
        <v>0.52</v>
      </c>
      <c r="AR1299" s="1">
        <v>52</v>
      </c>
      <c r="AS1299" s="1">
        <v>124</v>
      </c>
      <c r="AT1299" s="6">
        <v>0.41935483870967744</v>
      </c>
      <c r="AU1299" s="1">
        <v>96</v>
      </c>
      <c r="AV1299" s="1">
        <v>136</v>
      </c>
      <c r="AW1299" s="6">
        <v>0.70588235294117652</v>
      </c>
      <c r="AX1299" s="1">
        <v>88</v>
      </c>
      <c r="AY1299" s="1">
        <v>136</v>
      </c>
      <c r="AZ1299" s="6">
        <v>0.6470588235294118</v>
      </c>
      <c r="BA1299" s="1">
        <v>79</v>
      </c>
      <c r="BB1299" s="1">
        <v>136</v>
      </c>
      <c r="BC1299" s="6">
        <v>0.58088235294117652</v>
      </c>
      <c r="BD1299" s="1">
        <v>258</v>
      </c>
      <c r="BE1299" s="1">
        <v>382</v>
      </c>
      <c r="BF1299" s="6">
        <v>0.67539267015706805</v>
      </c>
      <c r="BG1299" s="1">
        <v>223</v>
      </c>
      <c r="BH1299" s="1">
        <v>383</v>
      </c>
      <c r="BI1299" s="6">
        <v>0.5822454308093995</v>
      </c>
      <c r="BJ1299" s="1">
        <v>194</v>
      </c>
      <c r="BK1299" s="1">
        <v>382</v>
      </c>
      <c r="BL1299" s="6">
        <v>0.50785340314136129</v>
      </c>
    </row>
    <row r="1300" spans="1:64" hidden="1" x14ac:dyDescent="0.2">
      <c r="A1300" s="2" t="s">
        <v>466</v>
      </c>
      <c r="B1300" s="2" t="s">
        <v>467</v>
      </c>
      <c r="C1300" s="2" t="s">
        <v>3215</v>
      </c>
      <c r="D1300" s="2" t="s">
        <v>3216</v>
      </c>
      <c r="E1300" s="2" t="str">
        <f t="shared" si="60"/>
        <v>zzzz</v>
      </c>
      <c r="F1300" s="2">
        <f>IFERROR(VLOOKUP(C1300,'[1]2017'!$C$2:$N$1876,11,FALSE),"")</f>
        <v>156</v>
      </c>
      <c r="G1300" s="2">
        <f>IFERROR(VLOOKUP(C1300,'[1]2017'!$C$2:$N$1876,12,FALSE),"")</f>
        <v>350</v>
      </c>
      <c r="H1300" s="2">
        <f t="shared" si="61"/>
        <v>0.44571428571428573</v>
      </c>
      <c r="J1300" s="12">
        <f t="shared" si="62"/>
        <v>1215</v>
      </c>
      <c r="AC1300" s="1">
        <v>81</v>
      </c>
      <c r="AD1300" s="1">
        <v>109</v>
      </c>
      <c r="AE1300" s="6">
        <v>0.74311926605504586</v>
      </c>
      <c r="AF1300" s="1">
        <v>87</v>
      </c>
      <c r="AG1300" s="1">
        <v>110</v>
      </c>
      <c r="AH1300" s="6">
        <v>0.79090909090909089</v>
      </c>
      <c r="AI1300" s="1">
        <v>74</v>
      </c>
      <c r="AJ1300" s="1">
        <v>109</v>
      </c>
      <c r="AK1300" s="6">
        <v>0.67889908256880738</v>
      </c>
      <c r="AL1300" s="1">
        <v>68</v>
      </c>
      <c r="AM1300" s="1">
        <v>103</v>
      </c>
      <c r="AN1300" s="6">
        <v>0.66019417475728159</v>
      </c>
      <c r="AO1300" s="1">
        <v>49</v>
      </c>
      <c r="AP1300" s="1">
        <v>103</v>
      </c>
      <c r="AQ1300" s="6">
        <v>0.47572815533980584</v>
      </c>
      <c r="AR1300" s="1">
        <v>44</v>
      </c>
      <c r="AS1300" s="1">
        <v>103</v>
      </c>
      <c r="AT1300" s="6">
        <v>0.42718446601941745</v>
      </c>
      <c r="AU1300" s="1">
        <v>83</v>
      </c>
      <c r="AV1300" s="1">
        <v>122</v>
      </c>
      <c r="AW1300" s="6">
        <v>0.68032786885245899</v>
      </c>
      <c r="AX1300" s="1">
        <v>85</v>
      </c>
      <c r="AY1300" s="1">
        <v>122</v>
      </c>
      <c r="AZ1300" s="6">
        <v>0.69672131147540983</v>
      </c>
      <c r="BA1300" s="1">
        <v>69</v>
      </c>
      <c r="BB1300" s="1">
        <v>122</v>
      </c>
      <c r="BC1300" s="6">
        <v>0.56557377049180324</v>
      </c>
      <c r="BD1300" s="1">
        <v>232</v>
      </c>
      <c r="BE1300" s="1">
        <v>334</v>
      </c>
      <c r="BF1300" s="6">
        <v>0.69461077844311381</v>
      </c>
      <c r="BG1300" s="1">
        <v>221</v>
      </c>
      <c r="BH1300" s="1">
        <v>335</v>
      </c>
      <c r="BI1300" s="6">
        <v>0.65970149253731347</v>
      </c>
      <c r="BJ1300" s="1">
        <v>187</v>
      </c>
      <c r="BK1300" s="1">
        <v>334</v>
      </c>
      <c r="BL1300" s="6">
        <v>0.55988023952095811</v>
      </c>
    </row>
    <row r="1301" spans="1:64" x14ac:dyDescent="0.2">
      <c r="A1301" s="2" t="s">
        <v>466</v>
      </c>
      <c r="B1301" s="2" t="s">
        <v>467</v>
      </c>
      <c r="C1301" s="2" t="s">
        <v>3217</v>
      </c>
      <c r="D1301" s="2" t="s">
        <v>2123</v>
      </c>
      <c r="E1301" s="2" t="str">
        <f t="shared" si="60"/>
        <v>Liberty Elementary School</v>
      </c>
      <c r="F1301" s="2">
        <f>IFERROR(VLOOKUP(C1301,'[1]2017'!$C$2:$N$1876,11,FALSE),"")</f>
        <v>177</v>
      </c>
      <c r="G1301" s="2">
        <f>IFERROR(VLOOKUP(C1301,'[1]2017'!$C$2:$N$1876,12,FALSE),"")</f>
        <v>345</v>
      </c>
      <c r="H1301" s="2">
        <f t="shared" si="61"/>
        <v>0.5130434782608696</v>
      </c>
      <c r="I1301" s="6">
        <v>0.62</v>
      </c>
      <c r="J1301" s="12">
        <f t="shared" si="62"/>
        <v>429</v>
      </c>
      <c r="K1301" s="1">
        <v>47</v>
      </c>
      <c r="L1301" s="1">
        <v>56</v>
      </c>
      <c r="M1301" s="6">
        <v>0.8392857142857143</v>
      </c>
      <c r="N1301" s="1">
        <v>38</v>
      </c>
      <c r="O1301" s="1">
        <v>56</v>
      </c>
      <c r="P1301" s="6">
        <v>0.6785714285714286</v>
      </c>
      <c r="Q1301" s="1">
        <v>37</v>
      </c>
      <c r="R1301" s="1">
        <v>56</v>
      </c>
      <c r="S1301" s="6">
        <v>0.6607142857142857</v>
      </c>
      <c r="T1301" s="1">
        <v>51</v>
      </c>
      <c r="U1301" s="1">
        <v>65</v>
      </c>
      <c r="V1301" s="6">
        <v>0.7846153846153846</v>
      </c>
      <c r="W1301" s="1">
        <v>45</v>
      </c>
      <c r="X1301" s="1">
        <v>65</v>
      </c>
      <c r="Y1301" s="6">
        <v>0.69230769230769229</v>
      </c>
      <c r="Z1301" s="1">
        <v>40</v>
      </c>
      <c r="AA1301" s="1">
        <v>65</v>
      </c>
      <c r="AB1301" s="6">
        <v>0.61538461538461542</v>
      </c>
      <c r="BD1301" s="1">
        <v>139</v>
      </c>
      <c r="BE1301" s="1">
        <v>172</v>
      </c>
      <c r="BF1301" s="6">
        <v>0.80813953488372092</v>
      </c>
      <c r="BG1301" s="1">
        <v>116</v>
      </c>
      <c r="BH1301" s="1">
        <v>172</v>
      </c>
      <c r="BI1301" s="6">
        <v>0.67441860465116277</v>
      </c>
      <c r="BJ1301" s="1">
        <v>108</v>
      </c>
      <c r="BK1301" s="1">
        <v>171</v>
      </c>
      <c r="BL1301" s="6">
        <v>0.63157894736842102</v>
      </c>
    </row>
    <row r="1302" spans="1:64" hidden="1" x14ac:dyDescent="0.2">
      <c r="A1302" s="2" t="s">
        <v>466</v>
      </c>
      <c r="B1302" s="2" t="s">
        <v>467</v>
      </c>
      <c r="C1302" s="2" t="s">
        <v>3218</v>
      </c>
      <c r="D1302" s="2" t="s">
        <v>3219</v>
      </c>
      <c r="E1302" s="2" t="str">
        <f t="shared" si="60"/>
        <v>zzzz</v>
      </c>
      <c r="F1302" s="2">
        <f>IFERROR(VLOOKUP(C1302,'[1]2017'!$C$2:$N$1876,11,FALSE),"")</f>
        <v>110</v>
      </c>
      <c r="G1302" s="2">
        <f>IFERROR(VLOOKUP(C1302,'[1]2017'!$C$2:$N$1876,12,FALSE),"")</f>
        <v>261</v>
      </c>
      <c r="H1302" s="2">
        <f t="shared" si="61"/>
        <v>0.42145593869731801</v>
      </c>
      <c r="I1302" s="6">
        <v>0.28205128205128205</v>
      </c>
      <c r="J1302" s="12">
        <f t="shared" si="62"/>
        <v>1063</v>
      </c>
      <c r="K1302" s="1">
        <v>27</v>
      </c>
      <c r="L1302" s="1">
        <v>35</v>
      </c>
      <c r="M1302" s="6">
        <v>0.77142857142857146</v>
      </c>
      <c r="N1302" s="1">
        <v>22</v>
      </c>
      <c r="O1302" s="1">
        <v>35</v>
      </c>
      <c r="P1302" s="6">
        <v>0.62857142857142856</v>
      </c>
      <c r="Q1302" s="1">
        <v>19</v>
      </c>
      <c r="R1302" s="1">
        <v>35</v>
      </c>
      <c r="S1302" s="6">
        <v>0.54285714285714282</v>
      </c>
      <c r="T1302" s="1">
        <v>32</v>
      </c>
      <c r="U1302" s="1">
        <v>51</v>
      </c>
      <c r="V1302" s="6">
        <v>0.62745098039215685</v>
      </c>
      <c r="W1302" s="1">
        <v>31</v>
      </c>
      <c r="X1302" s="1">
        <v>51</v>
      </c>
      <c r="Y1302" s="6">
        <v>0.60784313725490191</v>
      </c>
      <c r="Z1302" s="1">
        <v>27</v>
      </c>
      <c r="AA1302" s="1">
        <v>51</v>
      </c>
      <c r="AB1302" s="6">
        <v>0.52941176470588236</v>
      </c>
      <c r="BD1302" s="1">
        <v>82</v>
      </c>
      <c r="BE1302" s="1">
        <v>125</v>
      </c>
      <c r="BF1302" s="6">
        <v>0.65600000000000003</v>
      </c>
      <c r="BG1302" s="1">
        <v>65</v>
      </c>
      <c r="BH1302" s="1">
        <v>125</v>
      </c>
      <c r="BI1302" s="6">
        <v>0.52</v>
      </c>
      <c r="BJ1302" s="1">
        <v>57</v>
      </c>
      <c r="BK1302" s="1">
        <v>125</v>
      </c>
      <c r="BL1302" s="6">
        <v>0.45600000000000002</v>
      </c>
    </row>
    <row r="1303" spans="1:64" x14ac:dyDescent="0.2">
      <c r="A1303" s="2" t="s">
        <v>468</v>
      </c>
      <c r="B1303" s="2" t="s">
        <v>647</v>
      </c>
      <c r="C1303" s="2" t="s">
        <v>3220</v>
      </c>
      <c r="D1303" s="2" t="s">
        <v>3221</v>
      </c>
      <c r="E1303" s="2" t="str">
        <f t="shared" si="60"/>
        <v>Cynthia Heights Elementary School</v>
      </c>
      <c r="F1303" s="2">
        <f>IFERROR(VLOOKUP(C1303,'[1]2017'!$C$2:$N$1876,11,FALSE),"")</f>
        <v>189</v>
      </c>
      <c r="G1303" s="2">
        <f>IFERROR(VLOOKUP(C1303,'[1]2017'!$C$2:$N$1876,12,FALSE),"")</f>
        <v>522</v>
      </c>
      <c r="H1303" s="2">
        <f t="shared" si="61"/>
        <v>0.36206896551724138</v>
      </c>
      <c r="I1303" s="6">
        <v>0.54430379746835444</v>
      </c>
      <c r="J1303" s="12">
        <f t="shared" si="62"/>
        <v>602</v>
      </c>
      <c r="K1303" s="1">
        <v>67</v>
      </c>
      <c r="L1303" s="1">
        <v>100</v>
      </c>
      <c r="M1303" s="6">
        <v>0.67</v>
      </c>
      <c r="N1303" s="1">
        <v>61</v>
      </c>
      <c r="O1303" s="1">
        <v>100</v>
      </c>
      <c r="P1303" s="6">
        <v>0.61</v>
      </c>
      <c r="Q1303" s="1">
        <v>56</v>
      </c>
      <c r="R1303" s="1">
        <v>100</v>
      </c>
      <c r="S1303" s="6">
        <v>0.56000000000000005</v>
      </c>
      <c r="T1303" s="1">
        <v>56</v>
      </c>
      <c r="U1303" s="1">
        <v>85</v>
      </c>
      <c r="V1303" s="6">
        <v>0.6588235294117647</v>
      </c>
      <c r="W1303" s="1">
        <v>64</v>
      </c>
      <c r="X1303" s="1">
        <v>85</v>
      </c>
      <c r="Y1303" s="6">
        <v>0.75294117647058822</v>
      </c>
      <c r="Z1303" s="1">
        <v>51</v>
      </c>
      <c r="AA1303" s="1">
        <v>85</v>
      </c>
      <c r="AB1303" s="6">
        <v>0.6</v>
      </c>
      <c r="BD1303" s="1">
        <v>178</v>
      </c>
      <c r="BE1303" s="1">
        <v>264</v>
      </c>
      <c r="BF1303" s="6">
        <v>0.6742424242424242</v>
      </c>
      <c r="BG1303" s="1">
        <v>171</v>
      </c>
      <c r="BH1303" s="1">
        <v>271</v>
      </c>
      <c r="BI1303" s="6">
        <v>0.63099630996309963</v>
      </c>
      <c r="BJ1303" s="1">
        <v>150</v>
      </c>
      <c r="BK1303" s="1">
        <v>264</v>
      </c>
      <c r="BL1303" s="6">
        <v>0.56818181818181823</v>
      </c>
    </row>
    <row r="1304" spans="1:64" x14ac:dyDescent="0.2">
      <c r="A1304" s="2" t="s">
        <v>468</v>
      </c>
      <c r="B1304" s="2" t="s">
        <v>647</v>
      </c>
      <c r="C1304" s="2" t="s">
        <v>3222</v>
      </c>
      <c r="D1304" s="2" t="s">
        <v>3223</v>
      </c>
      <c r="E1304" s="2" t="str">
        <f t="shared" si="60"/>
        <v>Scott Elementary School</v>
      </c>
      <c r="F1304" s="2">
        <f>IFERROR(VLOOKUP(C1304,'[1]2017'!$C$2:$N$1876,11,FALSE),"")</f>
        <v>139</v>
      </c>
      <c r="G1304" s="2">
        <f>IFERROR(VLOOKUP(C1304,'[1]2017'!$C$2:$N$1876,12,FALSE),"")</f>
        <v>980</v>
      </c>
      <c r="H1304" s="2">
        <f t="shared" si="61"/>
        <v>0.14183673469387756</v>
      </c>
      <c r="I1304" s="6">
        <v>0.77777777777777779</v>
      </c>
      <c r="J1304" s="12">
        <f t="shared" si="62"/>
        <v>138</v>
      </c>
      <c r="K1304" s="1">
        <v>107</v>
      </c>
      <c r="L1304" s="1">
        <v>125</v>
      </c>
      <c r="M1304" s="6">
        <v>0.85599999999999998</v>
      </c>
      <c r="N1304" s="1">
        <v>101</v>
      </c>
      <c r="O1304" s="1">
        <v>125</v>
      </c>
      <c r="P1304" s="6">
        <v>0.80800000000000005</v>
      </c>
      <c r="Q1304" s="1">
        <v>94</v>
      </c>
      <c r="R1304" s="1">
        <v>125</v>
      </c>
      <c r="S1304" s="6">
        <v>0.752</v>
      </c>
      <c r="T1304" s="1">
        <v>103</v>
      </c>
      <c r="U1304" s="1">
        <v>130</v>
      </c>
      <c r="V1304" s="6">
        <v>0.79230769230769227</v>
      </c>
      <c r="W1304" s="1">
        <v>111</v>
      </c>
      <c r="X1304" s="1">
        <v>130</v>
      </c>
      <c r="Y1304" s="6">
        <v>0.85384615384615381</v>
      </c>
      <c r="Z1304" s="1">
        <v>98</v>
      </c>
      <c r="AA1304" s="1">
        <v>130</v>
      </c>
      <c r="AB1304" s="6">
        <v>0.75384615384615383</v>
      </c>
      <c r="AC1304" s="1">
        <v>120</v>
      </c>
      <c r="AD1304" s="1">
        <v>138</v>
      </c>
      <c r="AE1304" s="6">
        <v>0.86956521739130432</v>
      </c>
      <c r="AF1304" s="1">
        <v>119</v>
      </c>
      <c r="AG1304" s="1">
        <v>139</v>
      </c>
      <c r="AH1304" s="6">
        <v>0.85611510791366907</v>
      </c>
      <c r="AI1304" s="1">
        <v>111</v>
      </c>
      <c r="AJ1304" s="1">
        <v>138</v>
      </c>
      <c r="AK1304" s="6">
        <v>0.80434782608695654</v>
      </c>
      <c r="BD1304" s="1">
        <v>431</v>
      </c>
      <c r="BE1304" s="1">
        <v>510</v>
      </c>
      <c r="BF1304" s="6">
        <v>0.84509803921568627</v>
      </c>
      <c r="BG1304" s="1">
        <v>426</v>
      </c>
      <c r="BH1304" s="1">
        <v>513</v>
      </c>
      <c r="BI1304" s="6">
        <v>0.83040935672514615</v>
      </c>
      <c r="BJ1304" s="1">
        <v>394</v>
      </c>
      <c r="BK1304" s="1">
        <v>510</v>
      </c>
      <c r="BL1304" s="6">
        <v>0.77254901960784317</v>
      </c>
    </row>
    <row r="1305" spans="1:64" hidden="1" x14ac:dyDescent="0.2">
      <c r="A1305" s="2" t="s">
        <v>468</v>
      </c>
      <c r="B1305" s="2" t="s">
        <v>647</v>
      </c>
      <c r="C1305" s="2" t="s">
        <v>3224</v>
      </c>
      <c r="D1305" s="2" t="s">
        <v>3225</v>
      </c>
      <c r="E1305" s="2" t="str">
        <f t="shared" si="60"/>
        <v>zzzz</v>
      </c>
      <c r="F1305" s="2">
        <f>IFERROR(VLOOKUP(C1305,'[1]2017'!$C$2:$N$1876,11,FALSE),"")</f>
        <v>373</v>
      </c>
      <c r="G1305" s="2">
        <f>IFERROR(VLOOKUP(C1305,'[1]2017'!$C$2:$N$1876,12,FALSE),"")</f>
        <v>890</v>
      </c>
      <c r="H1305" s="2">
        <f t="shared" si="61"/>
        <v>0.41910112359550561</v>
      </c>
      <c r="J1305" s="12">
        <f t="shared" si="62"/>
        <v>1215</v>
      </c>
      <c r="AL1305" s="1">
        <v>289</v>
      </c>
      <c r="AM1305" s="1">
        <v>434</v>
      </c>
      <c r="AN1305" s="6">
        <v>0.66589861751152069</v>
      </c>
      <c r="AO1305" s="1">
        <v>259</v>
      </c>
      <c r="AP1305" s="1">
        <v>438</v>
      </c>
      <c r="AQ1305" s="6">
        <v>0.591324200913242</v>
      </c>
      <c r="AR1305" s="1">
        <v>239</v>
      </c>
      <c r="AS1305" s="1">
        <v>434</v>
      </c>
      <c r="AT1305" s="6">
        <v>0.55069124423963134</v>
      </c>
      <c r="AU1305" s="1">
        <v>277</v>
      </c>
      <c r="AV1305" s="1">
        <v>413</v>
      </c>
      <c r="AW1305" s="6">
        <v>0.67070217917675545</v>
      </c>
      <c r="AX1305" s="1">
        <v>229</v>
      </c>
      <c r="AY1305" s="1">
        <v>415</v>
      </c>
      <c r="AZ1305" s="6">
        <v>0.5518072289156627</v>
      </c>
      <c r="BA1305" s="1">
        <v>210</v>
      </c>
      <c r="BB1305" s="1">
        <v>413</v>
      </c>
      <c r="BC1305" s="6">
        <v>0.50847457627118642</v>
      </c>
      <c r="BD1305" s="1">
        <v>566</v>
      </c>
      <c r="BE1305" s="1">
        <v>847</v>
      </c>
      <c r="BF1305" s="6">
        <v>0.66824085005903189</v>
      </c>
      <c r="BG1305" s="1">
        <v>488</v>
      </c>
      <c r="BH1305" s="1">
        <v>853</v>
      </c>
      <c r="BI1305" s="6">
        <v>0.57209847596717467</v>
      </c>
      <c r="BJ1305" s="1">
        <v>449</v>
      </c>
      <c r="BK1305" s="1">
        <v>847</v>
      </c>
      <c r="BL1305" s="6">
        <v>0.53010625737898465</v>
      </c>
    </row>
    <row r="1306" spans="1:64" x14ac:dyDescent="0.2">
      <c r="A1306" s="2" t="s">
        <v>468</v>
      </c>
      <c r="B1306" s="2" t="s">
        <v>647</v>
      </c>
      <c r="C1306" s="2" t="s">
        <v>3226</v>
      </c>
      <c r="D1306" s="2" t="s">
        <v>3227</v>
      </c>
      <c r="E1306" s="2" t="str">
        <f t="shared" si="60"/>
        <v>Oak Hill Elementary</v>
      </c>
      <c r="F1306" s="2">
        <f>IFERROR(VLOOKUP(C1306,'[1]2017'!$C$2:$N$1876,11,FALSE),"")</f>
        <v>172</v>
      </c>
      <c r="G1306" s="2">
        <f>IFERROR(VLOOKUP(C1306,'[1]2017'!$C$2:$N$1876,12,FALSE),"")</f>
        <v>910</v>
      </c>
      <c r="H1306" s="2">
        <f t="shared" si="61"/>
        <v>0.18901098901098901</v>
      </c>
      <c r="I1306" s="6">
        <v>0.70866141732283461</v>
      </c>
      <c r="J1306" s="12">
        <f t="shared" si="62"/>
        <v>239</v>
      </c>
      <c r="K1306" s="1">
        <v>106</v>
      </c>
      <c r="L1306" s="1">
        <v>133</v>
      </c>
      <c r="M1306" s="6">
        <v>0.79699248120300747</v>
      </c>
      <c r="N1306" s="1">
        <v>112</v>
      </c>
      <c r="O1306" s="1">
        <v>132</v>
      </c>
      <c r="P1306" s="6">
        <v>0.84848484848484851</v>
      </c>
      <c r="Q1306" s="1">
        <v>100</v>
      </c>
      <c r="R1306" s="1">
        <v>132</v>
      </c>
      <c r="S1306" s="6">
        <v>0.75757575757575757</v>
      </c>
      <c r="T1306" s="1">
        <v>118</v>
      </c>
      <c r="U1306" s="1">
        <v>141</v>
      </c>
      <c r="V1306" s="6">
        <v>0.83687943262411346</v>
      </c>
      <c r="W1306" s="1">
        <v>118</v>
      </c>
      <c r="X1306" s="1">
        <v>142</v>
      </c>
      <c r="Y1306" s="6">
        <v>0.83098591549295775</v>
      </c>
      <c r="Z1306" s="1">
        <v>108</v>
      </c>
      <c r="AA1306" s="1">
        <v>141</v>
      </c>
      <c r="AB1306" s="6">
        <v>0.76595744680851063</v>
      </c>
      <c r="AC1306" s="1">
        <v>107</v>
      </c>
      <c r="AD1306" s="1">
        <v>129</v>
      </c>
      <c r="AE1306" s="6">
        <v>0.8294573643410853</v>
      </c>
      <c r="AF1306" s="1">
        <v>107</v>
      </c>
      <c r="AG1306" s="1">
        <v>129</v>
      </c>
      <c r="AH1306" s="6">
        <v>0.8294573643410853</v>
      </c>
      <c r="AI1306" s="1">
        <v>97</v>
      </c>
      <c r="AJ1306" s="1">
        <v>129</v>
      </c>
      <c r="AK1306" s="6">
        <v>0.75193798449612403</v>
      </c>
      <c r="BD1306" s="1">
        <v>434</v>
      </c>
      <c r="BE1306" s="1">
        <v>530</v>
      </c>
      <c r="BF1306" s="6">
        <v>0.81886792452830193</v>
      </c>
      <c r="BG1306" s="1">
        <v>431</v>
      </c>
      <c r="BH1306" s="1">
        <v>531</v>
      </c>
      <c r="BI1306" s="6">
        <v>0.81167608286252357</v>
      </c>
      <c r="BJ1306" s="1">
        <v>395</v>
      </c>
      <c r="BK1306" s="1">
        <v>529</v>
      </c>
      <c r="BL1306" s="6">
        <v>0.74669187145557658</v>
      </c>
    </row>
    <row r="1307" spans="1:64" hidden="1" x14ac:dyDescent="0.2">
      <c r="A1307" s="2" t="s">
        <v>468</v>
      </c>
      <c r="B1307" s="2" t="s">
        <v>647</v>
      </c>
      <c r="C1307" s="2" t="s">
        <v>3228</v>
      </c>
      <c r="D1307" s="2" t="s">
        <v>3229</v>
      </c>
      <c r="E1307" s="2" t="str">
        <f t="shared" si="60"/>
        <v>zzzz</v>
      </c>
      <c r="F1307" s="2">
        <f>IFERROR(VLOOKUP(C1307,'[1]2017'!$C$2:$N$1876,11,FALSE),"")</f>
        <v>222</v>
      </c>
      <c r="G1307" s="2">
        <f>IFERROR(VLOOKUP(C1307,'[1]2017'!$C$2:$N$1876,12,FALSE),"")</f>
        <v>237</v>
      </c>
      <c r="H1307" s="2">
        <f t="shared" si="61"/>
        <v>0.93670886075949367</v>
      </c>
      <c r="I1307" s="6">
        <v>0.25925925925925924</v>
      </c>
      <c r="J1307" s="12">
        <f t="shared" si="62"/>
        <v>1086</v>
      </c>
      <c r="K1307" s="1">
        <v>9</v>
      </c>
      <c r="L1307" s="1">
        <v>23</v>
      </c>
      <c r="M1307" s="6">
        <v>0.39130434782608697</v>
      </c>
      <c r="N1307" s="1">
        <v>4</v>
      </c>
      <c r="O1307" s="1">
        <v>24</v>
      </c>
      <c r="P1307" s="6">
        <v>0.16666666666666666</v>
      </c>
      <c r="Q1307" s="1">
        <v>3</v>
      </c>
      <c r="R1307" s="1">
        <v>23</v>
      </c>
      <c r="S1307" s="6">
        <v>0.13043478260869565</v>
      </c>
      <c r="T1307" s="1">
        <v>4</v>
      </c>
      <c r="U1307" s="1">
        <v>19</v>
      </c>
      <c r="V1307" s="6">
        <v>0.21052631578947367</v>
      </c>
      <c r="W1307" s="1">
        <v>7</v>
      </c>
      <c r="X1307" s="1">
        <v>19</v>
      </c>
      <c r="Y1307" s="6">
        <v>0.36842105263157893</v>
      </c>
      <c r="Z1307" s="1">
        <v>2</v>
      </c>
      <c r="AA1307" s="1">
        <v>19</v>
      </c>
      <c r="AB1307" s="6">
        <v>0.10526315789473684</v>
      </c>
      <c r="AC1307" s="1">
        <v>5</v>
      </c>
      <c r="AD1307" s="1">
        <v>24</v>
      </c>
      <c r="AE1307" s="6">
        <v>0.20833333333333334</v>
      </c>
      <c r="AF1307" s="1">
        <v>5</v>
      </c>
      <c r="AG1307" s="1">
        <v>24</v>
      </c>
      <c r="AH1307" s="6">
        <v>0.20833333333333334</v>
      </c>
      <c r="AI1307" s="1">
        <v>2</v>
      </c>
      <c r="AJ1307" s="1">
        <v>24</v>
      </c>
      <c r="AK1307" s="6">
        <v>8.3333333333333329E-2</v>
      </c>
      <c r="AL1307" s="1">
        <v>9</v>
      </c>
      <c r="AM1307" s="1">
        <v>25</v>
      </c>
      <c r="AN1307" s="6">
        <v>0.36</v>
      </c>
      <c r="AO1307" s="1">
        <v>10</v>
      </c>
      <c r="AP1307" s="1">
        <v>25</v>
      </c>
      <c r="AQ1307" s="6">
        <v>0.4</v>
      </c>
      <c r="AR1307" s="1">
        <v>8</v>
      </c>
      <c r="AS1307" s="1">
        <v>25</v>
      </c>
      <c r="AT1307" s="6">
        <v>0.32</v>
      </c>
      <c r="AU1307" s="1">
        <v>11</v>
      </c>
      <c r="AV1307" s="1">
        <v>31</v>
      </c>
      <c r="AW1307" s="6">
        <v>0.35483870967741937</v>
      </c>
      <c r="AX1307" s="1">
        <v>10</v>
      </c>
      <c r="AY1307" s="1">
        <v>31</v>
      </c>
      <c r="AZ1307" s="6">
        <v>0.32258064516129031</v>
      </c>
      <c r="BA1307" s="1">
        <v>8</v>
      </c>
      <c r="BB1307" s="1">
        <v>31</v>
      </c>
      <c r="BC1307" s="6">
        <v>0.25806451612903225</v>
      </c>
      <c r="BD1307" s="1">
        <v>54</v>
      </c>
      <c r="BE1307" s="1">
        <v>149</v>
      </c>
      <c r="BF1307" s="6">
        <v>0.36241610738255031</v>
      </c>
      <c r="BG1307" s="1">
        <v>45</v>
      </c>
      <c r="BH1307" s="1">
        <v>150</v>
      </c>
      <c r="BI1307" s="6">
        <v>0.3</v>
      </c>
      <c r="BJ1307" s="1">
        <v>30</v>
      </c>
      <c r="BK1307" s="1">
        <v>149</v>
      </c>
      <c r="BL1307" s="6">
        <v>0.20134228187919462</v>
      </c>
    </row>
    <row r="1308" spans="1:64" x14ac:dyDescent="0.2">
      <c r="A1308" s="2" t="s">
        <v>468</v>
      </c>
      <c r="B1308" s="2" t="s">
        <v>647</v>
      </c>
      <c r="C1308" s="2" t="s">
        <v>3230</v>
      </c>
      <c r="D1308" s="2" t="s">
        <v>3231</v>
      </c>
      <c r="E1308" s="2" t="str">
        <f t="shared" si="60"/>
        <v>Caze Elementary School</v>
      </c>
      <c r="F1308" s="2">
        <f>IFERROR(VLOOKUP(C1308,'[1]2017'!$C$2:$N$1876,11,FALSE),"")</f>
        <v>400</v>
      </c>
      <c r="G1308" s="2">
        <f>IFERROR(VLOOKUP(C1308,'[1]2017'!$C$2:$N$1876,12,FALSE),"")</f>
        <v>439</v>
      </c>
      <c r="H1308" s="2">
        <f t="shared" si="61"/>
        <v>0.91116173120728927</v>
      </c>
      <c r="I1308" s="6">
        <v>2.5316455696202531E-2</v>
      </c>
      <c r="J1308" s="12">
        <f t="shared" si="62"/>
        <v>1211</v>
      </c>
      <c r="K1308" s="1">
        <v>18</v>
      </c>
      <c r="L1308" s="1">
        <v>57</v>
      </c>
      <c r="M1308" s="6">
        <v>0.31578947368421051</v>
      </c>
      <c r="N1308" s="1">
        <v>13</v>
      </c>
      <c r="O1308" s="1">
        <v>57</v>
      </c>
      <c r="P1308" s="6">
        <v>0.22807017543859648</v>
      </c>
      <c r="Q1308" s="1">
        <v>10</v>
      </c>
      <c r="R1308" s="1">
        <v>57</v>
      </c>
      <c r="S1308" s="6">
        <v>0.17543859649122806</v>
      </c>
      <c r="T1308" s="1">
        <v>20</v>
      </c>
      <c r="U1308" s="1">
        <v>63</v>
      </c>
      <c r="V1308" s="6">
        <v>0.31746031746031744</v>
      </c>
      <c r="W1308" s="1">
        <v>23</v>
      </c>
      <c r="X1308" s="1">
        <v>63</v>
      </c>
      <c r="Y1308" s="6">
        <v>0.36507936507936506</v>
      </c>
      <c r="Z1308" s="1">
        <v>18</v>
      </c>
      <c r="AA1308" s="1">
        <v>63</v>
      </c>
      <c r="AB1308" s="6">
        <v>0.2857142857142857</v>
      </c>
      <c r="BD1308" s="1">
        <v>52</v>
      </c>
      <c r="BE1308" s="1">
        <v>199</v>
      </c>
      <c r="BF1308" s="6">
        <v>0.2613065326633166</v>
      </c>
      <c r="BG1308" s="1">
        <v>40</v>
      </c>
      <c r="BH1308" s="1">
        <v>201</v>
      </c>
      <c r="BI1308" s="6">
        <v>0.19900497512437812</v>
      </c>
      <c r="BJ1308" s="1">
        <v>30</v>
      </c>
      <c r="BK1308" s="1">
        <v>199</v>
      </c>
      <c r="BL1308" s="6">
        <v>0.15075376884422109</v>
      </c>
    </row>
    <row r="1309" spans="1:64" hidden="1" x14ac:dyDescent="0.2">
      <c r="A1309" s="2" t="s">
        <v>468</v>
      </c>
      <c r="B1309" s="2" t="s">
        <v>647</v>
      </c>
      <c r="C1309" s="2" t="s">
        <v>3232</v>
      </c>
      <c r="D1309" s="2" t="s">
        <v>3233</v>
      </c>
      <c r="E1309" s="2" t="str">
        <f t="shared" si="60"/>
        <v>zzzz</v>
      </c>
      <c r="F1309" s="2">
        <f>IFERROR(VLOOKUP(C1309,'[1]2017'!$C$2:$N$1876,11,FALSE),"")</f>
        <v>519</v>
      </c>
      <c r="G1309" s="2">
        <f>IFERROR(VLOOKUP(C1309,'[1]2017'!$C$2:$N$1876,12,FALSE),"")</f>
        <v>541</v>
      </c>
      <c r="H1309" s="2">
        <f t="shared" si="61"/>
        <v>0.9593345656192237</v>
      </c>
      <c r="I1309" s="6">
        <v>0.18867924528301888</v>
      </c>
      <c r="J1309" s="12">
        <f t="shared" si="62"/>
        <v>1148</v>
      </c>
      <c r="K1309" s="1">
        <v>12</v>
      </c>
      <c r="L1309" s="1">
        <v>54</v>
      </c>
      <c r="M1309" s="6">
        <v>0.22222222222222221</v>
      </c>
      <c r="N1309" s="1">
        <v>14</v>
      </c>
      <c r="O1309" s="1">
        <v>54</v>
      </c>
      <c r="P1309" s="6">
        <v>0.25925925925925924</v>
      </c>
      <c r="Q1309" s="1">
        <v>9</v>
      </c>
      <c r="R1309" s="1">
        <v>54</v>
      </c>
      <c r="S1309" s="6">
        <v>0.16666666666666666</v>
      </c>
      <c r="T1309" s="1">
        <v>20</v>
      </c>
      <c r="U1309" s="1">
        <v>62</v>
      </c>
      <c r="V1309" s="6">
        <v>0.32258064516129031</v>
      </c>
      <c r="W1309" s="1">
        <v>26</v>
      </c>
      <c r="X1309" s="1">
        <v>62</v>
      </c>
      <c r="Y1309" s="6">
        <v>0.41935483870967744</v>
      </c>
      <c r="Z1309" s="1">
        <v>16</v>
      </c>
      <c r="AA1309" s="1">
        <v>62</v>
      </c>
      <c r="AB1309" s="6">
        <v>0.25806451612903225</v>
      </c>
      <c r="AC1309" s="1">
        <v>13</v>
      </c>
      <c r="AD1309" s="1">
        <v>47</v>
      </c>
      <c r="AE1309" s="6">
        <v>0.27659574468085107</v>
      </c>
      <c r="AF1309" s="1">
        <v>12</v>
      </c>
      <c r="AG1309" s="1">
        <v>47</v>
      </c>
      <c r="AH1309" s="6">
        <v>0.25531914893617019</v>
      </c>
      <c r="AI1309" s="1">
        <v>8</v>
      </c>
      <c r="AJ1309" s="1">
        <v>47</v>
      </c>
      <c r="AK1309" s="6">
        <v>0.1702127659574468</v>
      </c>
      <c r="AL1309" s="1">
        <v>20</v>
      </c>
      <c r="AM1309" s="1">
        <v>49</v>
      </c>
      <c r="AN1309" s="6">
        <v>0.40816326530612246</v>
      </c>
      <c r="AO1309" s="1">
        <v>11</v>
      </c>
      <c r="AP1309" s="1">
        <v>50</v>
      </c>
      <c r="AQ1309" s="6">
        <v>0.22</v>
      </c>
      <c r="AR1309" s="1">
        <v>10</v>
      </c>
      <c r="AS1309" s="1">
        <v>49</v>
      </c>
      <c r="AT1309" s="6">
        <v>0.20408163265306123</v>
      </c>
      <c r="AU1309" s="1">
        <v>15</v>
      </c>
      <c r="AV1309" s="1">
        <v>49</v>
      </c>
      <c r="AW1309" s="6">
        <v>0.30612244897959184</v>
      </c>
      <c r="AX1309" s="1">
        <v>10</v>
      </c>
      <c r="AY1309" s="1">
        <v>49</v>
      </c>
      <c r="AZ1309" s="6">
        <v>0.20408163265306123</v>
      </c>
      <c r="BA1309" s="1">
        <v>8</v>
      </c>
      <c r="BB1309" s="1">
        <v>48</v>
      </c>
      <c r="BC1309" s="6">
        <v>0.16666666666666666</v>
      </c>
      <c r="BD1309" s="1">
        <v>100</v>
      </c>
      <c r="BE1309" s="1">
        <v>314</v>
      </c>
      <c r="BF1309" s="6">
        <v>0.31847133757961782</v>
      </c>
      <c r="BG1309" s="1">
        <v>87</v>
      </c>
      <c r="BH1309" s="1">
        <v>318</v>
      </c>
      <c r="BI1309" s="6">
        <v>0.27358490566037735</v>
      </c>
      <c r="BJ1309" s="1">
        <v>61</v>
      </c>
      <c r="BK1309" s="1">
        <v>313</v>
      </c>
      <c r="BL1309" s="6">
        <v>0.19488817891373802</v>
      </c>
    </row>
    <row r="1310" spans="1:64" hidden="1" x14ac:dyDescent="0.2">
      <c r="A1310" s="2" t="s">
        <v>468</v>
      </c>
      <c r="B1310" s="2" t="s">
        <v>647</v>
      </c>
      <c r="C1310" s="2" t="s">
        <v>3234</v>
      </c>
      <c r="D1310" s="2" t="s">
        <v>3235</v>
      </c>
      <c r="E1310" s="2" t="str">
        <f t="shared" si="60"/>
        <v>zzzz</v>
      </c>
      <c r="F1310" s="2">
        <f>IFERROR(VLOOKUP(C1310,'[1]2017'!$C$2:$N$1876,11,FALSE),"")</f>
        <v>550</v>
      </c>
      <c r="G1310" s="2">
        <f>IFERROR(VLOOKUP(C1310,'[1]2017'!$C$2:$N$1876,12,FALSE),"")</f>
        <v>729</v>
      </c>
      <c r="H1310" s="2">
        <f t="shared" si="61"/>
        <v>0.75445816186556924</v>
      </c>
      <c r="I1310" s="6" t="s">
        <v>734</v>
      </c>
      <c r="J1310" s="12" t="e">
        <f t="shared" si="62"/>
        <v>#VALUE!</v>
      </c>
      <c r="K1310" s="1" t="s">
        <v>734</v>
      </c>
      <c r="L1310" s="1" t="s">
        <v>734</v>
      </c>
      <c r="M1310" s="6" t="s">
        <v>734</v>
      </c>
      <c r="N1310" s="1" t="s">
        <v>734</v>
      </c>
      <c r="O1310" s="1" t="s">
        <v>734</v>
      </c>
      <c r="P1310" s="6" t="s">
        <v>734</v>
      </c>
      <c r="Q1310" s="1" t="s">
        <v>734</v>
      </c>
      <c r="R1310" s="1" t="s">
        <v>734</v>
      </c>
      <c r="S1310" s="6" t="s">
        <v>734</v>
      </c>
      <c r="T1310" s="1" t="s">
        <v>734</v>
      </c>
      <c r="U1310" s="1" t="s">
        <v>734</v>
      </c>
      <c r="V1310" s="6" t="s">
        <v>734</v>
      </c>
      <c r="W1310" s="1" t="s">
        <v>734</v>
      </c>
      <c r="X1310" s="1" t="s">
        <v>734</v>
      </c>
      <c r="Y1310" s="6" t="s">
        <v>734</v>
      </c>
      <c r="Z1310" s="1" t="s">
        <v>734</v>
      </c>
      <c r="AA1310" s="1" t="s">
        <v>734</v>
      </c>
      <c r="AB1310" s="6" t="s">
        <v>734</v>
      </c>
      <c r="AC1310" s="1">
        <v>2</v>
      </c>
      <c r="AD1310" s="1">
        <v>25</v>
      </c>
      <c r="AE1310" s="6">
        <v>0.08</v>
      </c>
      <c r="AF1310" s="1">
        <v>1</v>
      </c>
      <c r="AG1310" s="1">
        <v>30</v>
      </c>
      <c r="AH1310" s="6">
        <v>3.3333333333333333E-2</v>
      </c>
      <c r="AI1310" s="1">
        <v>1</v>
      </c>
      <c r="AJ1310" s="1">
        <v>24</v>
      </c>
      <c r="AK1310" s="6">
        <v>4.1666666666666664E-2</v>
      </c>
      <c r="AL1310" s="1">
        <v>5</v>
      </c>
      <c r="AM1310" s="1">
        <v>35</v>
      </c>
      <c r="AN1310" s="6">
        <v>0.14285714285714285</v>
      </c>
      <c r="AO1310" s="1">
        <v>2</v>
      </c>
      <c r="AP1310" s="1">
        <v>38</v>
      </c>
      <c r="AQ1310" s="6">
        <v>5.2631578947368418E-2</v>
      </c>
      <c r="AR1310" s="1">
        <v>0</v>
      </c>
      <c r="AS1310" s="1">
        <v>34</v>
      </c>
      <c r="AT1310" s="6">
        <v>0</v>
      </c>
      <c r="AU1310" s="1">
        <v>2</v>
      </c>
      <c r="AV1310" s="1">
        <v>50</v>
      </c>
      <c r="AW1310" s="6">
        <v>0.04</v>
      </c>
      <c r="AX1310" s="1">
        <v>0</v>
      </c>
      <c r="AY1310" s="1">
        <v>56</v>
      </c>
      <c r="AZ1310" s="6">
        <v>0</v>
      </c>
      <c r="BA1310" s="1">
        <v>0</v>
      </c>
      <c r="BB1310" s="1">
        <v>49</v>
      </c>
      <c r="BC1310" s="6">
        <v>0</v>
      </c>
      <c r="BD1310" s="1">
        <v>14</v>
      </c>
      <c r="BE1310" s="1">
        <v>128</v>
      </c>
      <c r="BF1310" s="6">
        <v>0.109375</v>
      </c>
      <c r="BG1310" s="1">
        <v>5</v>
      </c>
      <c r="BH1310" s="1">
        <v>144</v>
      </c>
      <c r="BI1310" s="6">
        <v>3.4722222222222224E-2</v>
      </c>
      <c r="BJ1310" s="1">
        <v>2</v>
      </c>
      <c r="BK1310" s="1">
        <v>124</v>
      </c>
      <c r="BL1310" s="6">
        <v>1.6129032258064516E-2</v>
      </c>
    </row>
    <row r="1311" spans="1:64" x14ac:dyDescent="0.2">
      <c r="A1311" s="2" t="s">
        <v>468</v>
      </c>
      <c r="B1311" s="2" t="s">
        <v>647</v>
      </c>
      <c r="C1311" s="2" t="s">
        <v>3236</v>
      </c>
      <c r="D1311" s="2" t="s">
        <v>3237</v>
      </c>
      <c r="E1311" s="2" t="str">
        <f t="shared" si="60"/>
        <v>Delaware Elementary School</v>
      </c>
      <c r="F1311" s="2">
        <f>IFERROR(VLOOKUP(C1311,'[1]2017'!$C$2:$N$1876,11,FALSE),"")</f>
        <v>473</v>
      </c>
      <c r="G1311" s="2">
        <f>IFERROR(VLOOKUP(C1311,'[1]2017'!$C$2:$N$1876,12,FALSE),"")</f>
        <v>506</v>
      </c>
      <c r="H1311" s="2">
        <f t="shared" si="61"/>
        <v>0.93478260869565222</v>
      </c>
      <c r="I1311" s="6">
        <v>0.37878787878787878</v>
      </c>
      <c r="J1311" s="12">
        <f t="shared" si="62"/>
        <v>935</v>
      </c>
      <c r="K1311" s="1">
        <v>26</v>
      </c>
      <c r="L1311" s="1">
        <v>67</v>
      </c>
      <c r="M1311" s="6">
        <v>0.38805970149253732</v>
      </c>
      <c r="N1311" s="1">
        <v>31</v>
      </c>
      <c r="O1311" s="1">
        <v>69</v>
      </c>
      <c r="P1311" s="6">
        <v>0.44927536231884058</v>
      </c>
      <c r="Q1311" s="1">
        <v>20</v>
      </c>
      <c r="R1311" s="1">
        <v>67</v>
      </c>
      <c r="S1311" s="6">
        <v>0.29850746268656714</v>
      </c>
      <c r="T1311" s="1">
        <v>26</v>
      </c>
      <c r="U1311" s="1">
        <v>70</v>
      </c>
      <c r="V1311" s="6">
        <v>0.37142857142857144</v>
      </c>
      <c r="W1311" s="1">
        <v>35</v>
      </c>
      <c r="X1311" s="1">
        <v>69</v>
      </c>
      <c r="Y1311" s="6">
        <v>0.50724637681159424</v>
      </c>
      <c r="Z1311" s="1">
        <v>18</v>
      </c>
      <c r="AA1311" s="1">
        <v>69</v>
      </c>
      <c r="AB1311" s="6">
        <v>0.2608695652173913</v>
      </c>
      <c r="AC1311" s="1">
        <v>25</v>
      </c>
      <c r="AD1311" s="1">
        <v>68</v>
      </c>
      <c r="AE1311" s="6">
        <v>0.36764705882352944</v>
      </c>
      <c r="AF1311" s="1">
        <v>28</v>
      </c>
      <c r="AG1311" s="1">
        <v>70</v>
      </c>
      <c r="AH1311" s="6">
        <v>0.4</v>
      </c>
      <c r="AI1311" s="1">
        <v>20</v>
      </c>
      <c r="AJ1311" s="1">
        <v>67</v>
      </c>
      <c r="AK1311" s="6">
        <v>0.29850746268656714</v>
      </c>
      <c r="BD1311" s="1">
        <v>109</v>
      </c>
      <c r="BE1311" s="1">
        <v>274</v>
      </c>
      <c r="BF1311" s="6">
        <v>0.3978102189781022</v>
      </c>
      <c r="BG1311" s="1">
        <v>132</v>
      </c>
      <c r="BH1311" s="1">
        <v>277</v>
      </c>
      <c r="BI1311" s="6">
        <v>0.47653429602888087</v>
      </c>
      <c r="BJ1311" s="1">
        <v>83</v>
      </c>
      <c r="BK1311" s="1">
        <v>269</v>
      </c>
      <c r="BL1311" s="6">
        <v>0.30855018587360594</v>
      </c>
    </row>
    <row r="1312" spans="1:64" x14ac:dyDescent="0.2">
      <c r="A1312" s="2" t="s">
        <v>468</v>
      </c>
      <c r="B1312" s="2" t="s">
        <v>647</v>
      </c>
      <c r="C1312" s="2" t="s">
        <v>3238</v>
      </c>
      <c r="D1312" s="2" t="s">
        <v>3239</v>
      </c>
      <c r="E1312" s="2" t="str">
        <f t="shared" si="60"/>
        <v>Dexter Elementary School</v>
      </c>
      <c r="F1312" s="2">
        <f>IFERROR(VLOOKUP(C1312,'[1]2017'!$C$2:$N$1876,11,FALSE),"")</f>
        <v>320</v>
      </c>
      <c r="G1312" s="2">
        <f>IFERROR(VLOOKUP(C1312,'[1]2017'!$C$2:$N$1876,12,FALSE),"")</f>
        <v>377</v>
      </c>
      <c r="H1312" s="2">
        <f t="shared" si="61"/>
        <v>0.8488063660477454</v>
      </c>
      <c r="I1312" s="6">
        <v>0.14516129032258066</v>
      </c>
      <c r="J1312" s="12">
        <f t="shared" si="62"/>
        <v>1178</v>
      </c>
      <c r="K1312" s="1">
        <v>11</v>
      </c>
      <c r="L1312" s="1">
        <v>54</v>
      </c>
      <c r="M1312" s="6">
        <v>0.20370370370370369</v>
      </c>
      <c r="N1312" s="1">
        <v>12</v>
      </c>
      <c r="O1312" s="1">
        <v>59</v>
      </c>
      <c r="P1312" s="6">
        <v>0.20338983050847459</v>
      </c>
      <c r="Q1312" s="1">
        <v>8</v>
      </c>
      <c r="R1312" s="1">
        <v>54</v>
      </c>
      <c r="S1312" s="6">
        <v>0.14814814814814814</v>
      </c>
      <c r="T1312" s="1">
        <v>24</v>
      </c>
      <c r="U1312" s="1">
        <v>70</v>
      </c>
      <c r="V1312" s="6">
        <v>0.34285714285714286</v>
      </c>
      <c r="W1312" s="1">
        <v>23</v>
      </c>
      <c r="X1312" s="1">
        <v>71</v>
      </c>
      <c r="Y1312" s="6">
        <v>0.323943661971831</v>
      </c>
      <c r="Z1312" s="1">
        <v>17</v>
      </c>
      <c r="AA1312" s="1">
        <v>70</v>
      </c>
      <c r="AB1312" s="6">
        <v>0.24285714285714285</v>
      </c>
      <c r="BD1312" s="1">
        <v>54</v>
      </c>
      <c r="BE1312" s="1">
        <v>186</v>
      </c>
      <c r="BF1312" s="6">
        <v>0.29032258064516131</v>
      </c>
      <c r="BG1312" s="1">
        <v>45</v>
      </c>
      <c r="BH1312" s="1">
        <v>192</v>
      </c>
      <c r="BI1312" s="6">
        <v>0.234375</v>
      </c>
      <c r="BJ1312" s="1">
        <v>34</v>
      </c>
      <c r="BK1312" s="1">
        <v>186</v>
      </c>
      <c r="BL1312" s="6">
        <v>0.18279569892473119</v>
      </c>
    </row>
    <row r="1313" spans="1:64" x14ac:dyDescent="0.2">
      <c r="A1313" s="2" t="s">
        <v>468</v>
      </c>
      <c r="B1313" s="2" t="s">
        <v>647</v>
      </c>
      <c r="C1313" s="2" t="s">
        <v>3240</v>
      </c>
      <c r="D1313" s="2" t="s">
        <v>3241</v>
      </c>
      <c r="E1313" s="2" t="str">
        <f t="shared" si="60"/>
        <v>Fairlawn Elementary School</v>
      </c>
      <c r="F1313" s="2">
        <f>IFERROR(VLOOKUP(C1313,'[1]2017'!$C$2:$N$1876,11,FALSE),"")</f>
        <v>306</v>
      </c>
      <c r="G1313" s="2">
        <f>IFERROR(VLOOKUP(C1313,'[1]2017'!$C$2:$N$1876,12,FALSE),"")</f>
        <v>374</v>
      </c>
      <c r="H1313" s="2">
        <f t="shared" si="61"/>
        <v>0.81818181818181823</v>
      </c>
      <c r="I1313" s="6">
        <v>0.2711864406779661</v>
      </c>
      <c r="J1313" s="12">
        <f t="shared" si="62"/>
        <v>1079</v>
      </c>
      <c r="K1313" s="1">
        <v>42</v>
      </c>
      <c r="L1313" s="1">
        <v>66</v>
      </c>
      <c r="M1313" s="6">
        <v>0.63636363636363635</v>
      </c>
      <c r="N1313" s="1">
        <v>36</v>
      </c>
      <c r="O1313" s="1">
        <v>66</v>
      </c>
      <c r="P1313" s="6">
        <v>0.54545454545454541</v>
      </c>
      <c r="Q1313" s="1">
        <v>32</v>
      </c>
      <c r="R1313" s="1">
        <v>66</v>
      </c>
      <c r="S1313" s="6">
        <v>0.48484848484848486</v>
      </c>
      <c r="T1313" s="1">
        <v>25</v>
      </c>
      <c r="U1313" s="1">
        <v>58</v>
      </c>
      <c r="V1313" s="6">
        <v>0.43103448275862066</v>
      </c>
      <c r="W1313" s="1">
        <v>35</v>
      </c>
      <c r="X1313" s="1">
        <v>59</v>
      </c>
      <c r="Y1313" s="6">
        <v>0.59322033898305082</v>
      </c>
      <c r="Z1313" s="1">
        <v>21</v>
      </c>
      <c r="AA1313" s="1">
        <v>58</v>
      </c>
      <c r="AB1313" s="6">
        <v>0.36206896551724138</v>
      </c>
      <c r="BD1313" s="1">
        <v>90</v>
      </c>
      <c r="BE1313" s="1">
        <v>183</v>
      </c>
      <c r="BF1313" s="6">
        <v>0.49180327868852458</v>
      </c>
      <c r="BG1313" s="1">
        <v>93</v>
      </c>
      <c r="BH1313" s="1">
        <v>185</v>
      </c>
      <c r="BI1313" s="6">
        <v>0.50270270270270268</v>
      </c>
      <c r="BJ1313" s="1">
        <v>69</v>
      </c>
      <c r="BK1313" s="1">
        <v>183</v>
      </c>
      <c r="BL1313" s="6">
        <v>0.37704918032786883</v>
      </c>
    </row>
    <row r="1314" spans="1:64" hidden="1" x14ac:dyDescent="0.2">
      <c r="A1314" s="2" t="s">
        <v>468</v>
      </c>
      <c r="B1314" s="2" t="s">
        <v>647</v>
      </c>
      <c r="C1314" s="2" t="s">
        <v>3242</v>
      </c>
      <c r="D1314" s="2" t="s">
        <v>3243</v>
      </c>
      <c r="E1314" s="2" t="str">
        <f t="shared" si="60"/>
        <v>zzzz</v>
      </c>
      <c r="F1314" s="2">
        <f>IFERROR(VLOOKUP(C1314,'[1]2017'!$C$2:$N$1876,11,FALSE),"")</f>
        <v>369</v>
      </c>
      <c r="G1314" s="2">
        <f>IFERROR(VLOOKUP(C1314,'[1]2017'!$C$2:$N$1876,12,FALSE),"")</f>
        <v>409</v>
      </c>
      <c r="H1314" s="2">
        <f t="shared" si="61"/>
        <v>0.90220048899755501</v>
      </c>
      <c r="I1314" s="6">
        <v>0.25714285714285712</v>
      </c>
      <c r="J1314" s="12">
        <f t="shared" si="62"/>
        <v>1088</v>
      </c>
      <c r="K1314" s="1">
        <v>15</v>
      </c>
      <c r="L1314" s="1">
        <v>46</v>
      </c>
      <c r="M1314" s="6">
        <v>0.32608695652173914</v>
      </c>
      <c r="N1314" s="1">
        <v>8</v>
      </c>
      <c r="O1314" s="1">
        <v>47</v>
      </c>
      <c r="P1314" s="6">
        <v>0.1702127659574468</v>
      </c>
      <c r="Q1314" s="1">
        <v>7</v>
      </c>
      <c r="R1314" s="1">
        <v>46</v>
      </c>
      <c r="S1314" s="6">
        <v>0.15217391304347827</v>
      </c>
      <c r="T1314" s="1">
        <v>6</v>
      </c>
      <c r="U1314" s="1">
        <v>35</v>
      </c>
      <c r="V1314" s="6">
        <v>0.17142857142857143</v>
      </c>
      <c r="W1314" s="1">
        <v>11</v>
      </c>
      <c r="X1314" s="1">
        <v>36</v>
      </c>
      <c r="Y1314" s="6">
        <v>0.30555555555555558</v>
      </c>
      <c r="Z1314" s="1">
        <v>4</v>
      </c>
      <c r="AA1314" s="1">
        <v>35</v>
      </c>
      <c r="AB1314" s="6">
        <v>0.11428571428571428</v>
      </c>
      <c r="AC1314" s="1">
        <v>15</v>
      </c>
      <c r="AD1314" s="1">
        <v>38</v>
      </c>
      <c r="AE1314" s="6">
        <v>0.39473684210526316</v>
      </c>
      <c r="AF1314" s="1">
        <v>13</v>
      </c>
      <c r="AG1314" s="1">
        <v>38</v>
      </c>
      <c r="AH1314" s="6">
        <v>0.34210526315789475</v>
      </c>
      <c r="AI1314" s="1">
        <v>7</v>
      </c>
      <c r="AJ1314" s="1">
        <v>38</v>
      </c>
      <c r="AK1314" s="6">
        <v>0.18421052631578946</v>
      </c>
      <c r="AL1314" s="1">
        <v>14</v>
      </c>
      <c r="AM1314" s="1">
        <v>40</v>
      </c>
      <c r="AN1314" s="6">
        <v>0.35</v>
      </c>
      <c r="AO1314" s="1">
        <v>7</v>
      </c>
      <c r="AP1314" s="1">
        <v>40</v>
      </c>
      <c r="AQ1314" s="6">
        <v>0.17499999999999999</v>
      </c>
      <c r="AR1314" s="1">
        <v>6</v>
      </c>
      <c r="AS1314" s="1">
        <v>40</v>
      </c>
      <c r="AT1314" s="6">
        <v>0.15</v>
      </c>
      <c r="AU1314" s="1">
        <v>7</v>
      </c>
      <c r="AV1314" s="1">
        <v>32</v>
      </c>
      <c r="AW1314" s="6">
        <v>0.21875</v>
      </c>
      <c r="AX1314" s="1">
        <v>4</v>
      </c>
      <c r="AY1314" s="1">
        <v>21</v>
      </c>
      <c r="AZ1314" s="6">
        <v>0.19047619047619047</v>
      </c>
      <c r="BA1314" s="1">
        <v>3</v>
      </c>
      <c r="BB1314" s="1">
        <v>20</v>
      </c>
      <c r="BC1314" s="6">
        <v>0.15</v>
      </c>
      <c r="BD1314" s="1">
        <v>76</v>
      </c>
      <c r="BE1314" s="1">
        <v>226</v>
      </c>
      <c r="BF1314" s="6">
        <v>0.33628318584070799</v>
      </c>
      <c r="BG1314" s="1">
        <v>55</v>
      </c>
      <c r="BH1314" s="1">
        <v>218</v>
      </c>
      <c r="BI1314" s="6">
        <v>0.25229357798165136</v>
      </c>
      <c r="BJ1314" s="1">
        <v>36</v>
      </c>
      <c r="BK1314" s="1">
        <v>214</v>
      </c>
      <c r="BL1314" s="6">
        <v>0.16822429906542055</v>
      </c>
    </row>
    <row r="1315" spans="1:64" x14ac:dyDescent="0.2">
      <c r="A1315" s="2" t="s">
        <v>468</v>
      </c>
      <c r="B1315" s="2" t="s">
        <v>647</v>
      </c>
      <c r="C1315" s="2" t="s">
        <v>3244</v>
      </c>
      <c r="D1315" s="2" t="s">
        <v>3245</v>
      </c>
      <c r="E1315" s="2" t="str">
        <f t="shared" si="60"/>
        <v>Harper Elementary School</v>
      </c>
      <c r="F1315" s="2">
        <f>IFERROR(VLOOKUP(C1315,'[1]2017'!$C$2:$N$1876,11,FALSE),"")</f>
        <v>323</v>
      </c>
      <c r="G1315" s="2">
        <f>IFERROR(VLOOKUP(C1315,'[1]2017'!$C$2:$N$1876,12,FALSE),"")</f>
        <v>428</v>
      </c>
      <c r="H1315" s="2">
        <f t="shared" si="61"/>
        <v>0.75467289719626163</v>
      </c>
      <c r="I1315" s="6">
        <v>0.34328358208955223</v>
      </c>
      <c r="J1315" s="12">
        <f t="shared" si="62"/>
        <v>987</v>
      </c>
      <c r="K1315" s="1">
        <v>37</v>
      </c>
      <c r="L1315" s="1">
        <v>64</v>
      </c>
      <c r="M1315" s="6">
        <v>0.578125</v>
      </c>
      <c r="N1315" s="1">
        <v>33</v>
      </c>
      <c r="O1315" s="1">
        <v>65</v>
      </c>
      <c r="P1315" s="6">
        <v>0.50769230769230766</v>
      </c>
      <c r="Q1315" s="1">
        <v>26</v>
      </c>
      <c r="R1315" s="1">
        <v>64</v>
      </c>
      <c r="S1315" s="6">
        <v>0.40625</v>
      </c>
      <c r="T1315" s="1">
        <v>26</v>
      </c>
      <c r="U1315" s="1">
        <v>59</v>
      </c>
      <c r="V1315" s="6">
        <v>0.44067796610169491</v>
      </c>
      <c r="W1315" s="1">
        <v>32</v>
      </c>
      <c r="X1315" s="1">
        <v>60</v>
      </c>
      <c r="Y1315" s="6">
        <v>0.53333333333333333</v>
      </c>
      <c r="Z1315" s="1">
        <v>22</v>
      </c>
      <c r="AA1315" s="1">
        <v>59</v>
      </c>
      <c r="AB1315" s="6">
        <v>0.3728813559322034</v>
      </c>
      <c r="BD1315" s="1">
        <v>96</v>
      </c>
      <c r="BE1315" s="1">
        <v>191</v>
      </c>
      <c r="BF1315" s="6">
        <v>0.50261780104712039</v>
      </c>
      <c r="BG1315" s="1">
        <v>93</v>
      </c>
      <c r="BH1315" s="1">
        <v>193</v>
      </c>
      <c r="BI1315" s="6">
        <v>0.48186528497409326</v>
      </c>
      <c r="BJ1315" s="1">
        <v>71</v>
      </c>
      <c r="BK1315" s="1">
        <v>190</v>
      </c>
      <c r="BL1315" s="6">
        <v>0.37368421052631579</v>
      </c>
    </row>
    <row r="1316" spans="1:64" x14ac:dyDescent="0.2">
      <c r="A1316" s="2" t="s">
        <v>468</v>
      </c>
      <c r="B1316" s="2" t="s">
        <v>647</v>
      </c>
      <c r="C1316" s="2" t="s">
        <v>3246</v>
      </c>
      <c r="D1316" s="2" t="s">
        <v>2783</v>
      </c>
      <c r="E1316" s="2" t="str">
        <f t="shared" si="60"/>
        <v>Hebron Elementary School</v>
      </c>
      <c r="F1316" s="2">
        <f>IFERROR(VLOOKUP(C1316,'[1]2017'!$C$2:$N$1876,11,FALSE),"")</f>
        <v>439</v>
      </c>
      <c r="G1316" s="2">
        <f>IFERROR(VLOOKUP(C1316,'[1]2017'!$C$2:$N$1876,12,FALSE),"")</f>
        <v>834</v>
      </c>
      <c r="H1316" s="2">
        <f t="shared" si="61"/>
        <v>0.52637889688249395</v>
      </c>
      <c r="I1316" s="6">
        <v>0.46456692913385828</v>
      </c>
      <c r="J1316" s="12">
        <f t="shared" si="62"/>
        <v>785</v>
      </c>
      <c r="K1316" s="1">
        <v>84</v>
      </c>
      <c r="L1316" s="1">
        <v>141</v>
      </c>
      <c r="M1316" s="6">
        <v>0.5957446808510638</v>
      </c>
      <c r="N1316" s="1">
        <v>66</v>
      </c>
      <c r="O1316" s="1">
        <v>141</v>
      </c>
      <c r="P1316" s="6">
        <v>0.46808510638297873</v>
      </c>
      <c r="Q1316" s="1">
        <v>60</v>
      </c>
      <c r="R1316" s="1">
        <v>140</v>
      </c>
      <c r="S1316" s="6">
        <v>0.42857142857142855</v>
      </c>
      <c r="T1316" s="1">
        <v>77</v>
      </c>
      <c r="U1316" s="1">
        <v>149</v>
      </c>
      <c r="V1316" s="6">
        <v>0.51677852348993292</v>
      </c>
      <c r="W1316" s="1">
        <v>90</v>
      </c>
      <c r="X1316" s="1">
        <v>150</v>
      </c>
      <c r="Y1316" s="6">
        <v>0.6</v>
      </c>
      <c r="Z1316" s="1">
        <v>68</v>
      </c>
      <c r="AA1316" s="1">
        <v>149</v>
      </c>
      <c r="AB1316" s="6">
        <v>0.4563758389261745</v>
      </c>
      <c r="BD1316" s="1">
        <v>244</v>
      </c>
      <c r="BE1316" s="1">
        <v>417</v>
      </c>
      <c r="BF1316" s="6">
        <v>0.5851318944844125</v>
      </c>
      <c r="BG1316" s="1">
        <v>219</v>
      </c>
      <c r="BH1316" s="1">
        <v>420</v>
      </c>
      <c r="BI1316" s="6">
        <v>0.52142857142857146</v>
      </c>
      <c r="BJ1316" s="1">
        <v>187</v>
      </c>
      <c r="BK1316" s="1">
        <v>416</v>
      </c>
      <c r="BL1316" s="6">
        <v>0.44951923076923078</v>
      </c>
    </row>
    <row r="1317" spans="1:64" hidden="1" x14ac:dyDescent="0.2">
      <c r="A1317" s="2" t="s">
        <v>468</v>
      </c>
      <c r="B1317" s="2" t="s">
        <v>647</v>
      </c>
      <c r="C1317" s="2" t="s">
        <v>3247</v>
      </c>
      <c r="D1317" s="2" t="s">
        <v>3248</v>
      </c>
      <c r="E1317" s="2" t="str">
        <f t="shared" si="60"/>
        <v>zzzz</v>
      </c>
      <c r="F1317" s="2">
        <f>IFERROR(VLOOKUP(C1317,'[1]2017'!$C$2:$N$1876,11,FALSE),"")</f>
        <v>307</v>
      </c>
      <c r="G1317" s="2">
        <f>IFERROR(VLOOKUP(C1317,'[1]2017'!$C$2:$N$1876,12,FALSE),"")</f>
        <v>554</v>
      </c>
      <c r="H1317" s="2">
        <f t="shared" si="61"/>
        <v>0.55415162454873645</v>
      </c>
      <c r="J1317" s="12">
        <f t="shared" si="62"/>
        <v>1215</v>
      </c>
      <c r="AC1317" s="1">
        <v>106</v>
      </c>
      <c r="AD1317" s="1">
        <v>159</v>
      </c>
      <c r="AE1317" s="6">
        <v>0.66666666666666663</v>
      </c>
      <c r="AF1317" s="1">
        <v>103</v>
      </c>
      <c r="AG1317" s="1">
        <v>159</v>
      </c>
      <c r="AH1317" s="6">
        <v>0.64779874213836475</v>
      </c>
      <c r="AI1317" s="1">
        <v>92</v>
      </c>
      <c r="AJ1317" s="1">
        <v>159</v>
      </c>
      <c r="AK1317" s="6">
        <v>0.57861635220125784</v>
      </c>
      <c r="AL1317" s="1">
        <v>115</v>
      </c>
      <c r="AM1317" s="1">
        <v>184</v>
      </c>
      <c r="AN1317" s="6">
        <v>0.625</v>
      </c>
      <c r="AO1317" s="1">
        <v>97</v>
      </c>
      <c r="AP1317" s="1">
        <v>185</v>
      </c>
      <c r="AQ1317" s="6">
        <v>0.5243243243243243</v>
      </c>
      <c r="AR1317" s="1">
        <v>85</v>
      </c>
      <c r="AS1317" s="1">
        <v>184</v>
      </c>
      <c r="AT1317" s="6">
        <v>0.46195652173913043</v>
      </c>
      <c r="AU1317" s="1">
        <v>127</v>
      </c>
      <c r="AV1317" s="1">
        <v>183</v>
      </c>
      <c r="AW1317" s="6">
        <v>0.69398907103825136</v>
      </c>
      <c r="AX1317" s="1">
        <v>123</v>
      </c>
      <c r="AY1317" s="1">
        <v>183</v>
      </c>
      <c r="AZ1317" s="6">
        <v>0.67213114754098358</v>
      </c>
      <c r="BA1317" s="1">
        <v>108</v>
      </c>
      <c r="BB1317" s="1">
        <v>183</v>
      </c>
      <c r="BC1317" s="6">
        <v>0.5901639344262295</v>
      </c>
      <c r="BD1317" s="1">
        <v>348</v>
      </c>
      <c r="BE1317" s="1">
        <v>526</v>
      </c>
      <c r="BF1317" s="6">
        <v>0.66159695817490494</v>
      </c>
      <c r="BG1317" s="1">
        <v>323</v>
      </c>
      <c r="BH1317" s="1">
        <v>527</v>
      </c>
      <c r="BI1317" s="6">
        <v>0.61290322580645162</v>
      </c>
      <c r="BJ1317" s="1">
        <v>285</v>
      </c>
      <c r="BK1317" s="1">
        <v>526</v>
      </c>
      <c r="BL1317" s="6">
        <v>0.54182509505703425</v>
      </c>
    </row>
    <row r="1318" spans="1:64" x14ac:dyDescent="0.2">
      <c r="A1318" s="2" t="s">
        <v>468</v>
      </c>
      <c r="B1318" s="2" t="s">
        <v>647</v>
      </c>
      <c r="C1318" s="2" t="s">
        <v>3249</v>
      </c>
      <c r="D1318" s="2" t="s">
        <v>3250</v>
      </c>
      <c r="E1318" s="2" t="str">
        <f t="shared" si="60"/>
        <v>Stockwell Elementary School</v>
      </c>
      <c r="F1318" s="2">
        <f>IFERROR(VLOOKUP(C1318,'[1]2017'!$C$2:$N$1876,11,FALSE),"")</f>
        <v>401</v>
      </c>
      <c r="G1318" s="2">
        <f>IFERROR(VLOOKUP(C1318,'[1]2017'!$C$2:$N$1876,12,FALSE),"")</f>
        <v>599</v>
      </c>
      <c r="H1318" s="2">
        <f t="shared" si="61"/>
        <v>0.669449081803005</v>
      </c>
      <c r="I1318" s="6">
        <v>0.54081632653061229</v>
      </c>
      <c r="J1318" s="12">
        <f t="shared" si="62"/>
        <v>607</v>
      </c>
      <c r="K1318" s="1">
        <v>65</v>
      </c>
      <c r="L1318" s="1">
        <v>108</v>
      </c>
      <c r="M1318" s="6">
        <v>0.60185185185185186</v>
      </c>
      <c r="N1318" s="1">
        <v>62</v>
      </c>
      <c r="O1318" s="1">
        <v>108</v>
      </c>
      <c r="P1318" s="6">
        <v>0.57407407407407407</v>
      </c>
      <c r="Q1318" s="1">
        <v>52</v>
      </c>
      <c r="R1318" s="1">
        <v>108</v>
      </c>
      <c r="S1318" s="6">
        <v>0.48148148148148145</v>
      </c>
      <c r="T1318" s="1">
        <v>51</v>
      </c>
      <c r="U1318" s="1">
        <v>95</v>
      </c>
      <c r="V1318" s="6">
        <v>0.5368421052631579</v>
      </c>
      <c r="W1318" s="1">
        <v>64</v>
      </c>
      <c r="X1318" s="1">
        <v>97</v>
      </c>
      <c r="Y1318" s="6">
        <v>0.65979381443298968</v>
      </c>
      <c r="Z1318" s="1">
        <v>44</v>
      </c>
      <c r="AA1318" s="1">
        <v>95</v>
      </c>
      <c r="AB1318" s="6">
        <v>0.4631578947368421</v>
      </c>
      <c r="BD1318" s="1">
        <v>184</v>
      </c>
      <c r="BE1318" s="1">
        <v>303</v>
      </c>
      <c r="BF1318" s="6">
        <v>0.60726072607260728</v>
      </c>
      <c r="BG1318" s="1">
        <v>187</v>
      </c>
      <c r="BH1318" s="1">
        <v>310</v>
      </c>
      <c r="BI1318" s="6">
        <v>0.60322580645161294</v>
      </c>
      <c r="BJ1318" s="1">
        <v>149</v>
      </c>
      <c r="BK1318" s="1">
        <v>301</v>
      </c>
      <c r="BL1318" s="6">
        <v>0.49501661129568109</v>
      </c>
    </row>
    <row r="1319" spans="1:64" hidden="1" x14ac:dyDescent="0.2">
      <c r="A1319" s="2" t="s">
        <v>468</v>
      </c>
      <c r="B1319" s="2" t="s">
        <v>647</v>
      </c>
      <c r="C1319" s="2" t="s">
        <v>3251</v>
      </c>
      <c r="D1319" s="2" t="s">
        <v>3252</v>
      </c>
      <c r="E1319" s="2" t="str">
        <f t="shared" si="60"/>
        <v>zzzz</v>
      </c>
      <c r="F1319" s="2">
        <f>IFERROR(VLOOKUP(C1319,'[1]2017'!$C$2:$N$1876,11,FALSE),"")</f>
        <v>315</v>
      </c>
      <c r="G1319" s="2">
        <f>IFERROR(VLOOKUP(C1319,'[1]2017'!$C$2:$N$1876,12,FALSE),"")</f>
        <v>706</v>
      </c>
      <c r="H1319" s="2">
        <f t="shared" si="61"/>
        <v>0.4461756373937677</v>
      </c>
      <c r="J1319" s="12">
        <f t="shared" si="62"/>
        <v>1215</v>
      </c>
      <c r="AC1319" s="1">
        <v>152</v>
      </c>
      <c r="AD1319" s="1">
        <v>218</v>
      </c>
      <c r="AE1319" s="6">
        <v>0.69724770642201839</v>
      </c>
      <c r="AF1319" s="1">
        <v>128</v>
      </c>
      <c r="AG1319" s="1">
        <v>220</v>
      </c>
      <c r="AH1319" s="6">
        <v>0.58181818181818179</v>
      </c>
      <c r="AI1319" s="1">
        <v>118</v>
      </c>
      <c r="AJ1319" s="1">
        <v>218</v>
      </c>
      <c r="AK1319" s="6">
        <v>0.54128440366972475</v>
      </c>
      <c r="AL1319" s="1">
        <v>149</v>
      </c>
      <c r="AM1319" s="1">
        <v>229</v>
      </c>
      <c r="AN1319" s="6">
        <v>0.6506550218340611</v>
      </c>
      <c r="AO1319" s="1">
        <v>134</v>
      </c>
      <c r="AP1319" s="1">
        <v>229</v>
      </c>
      <c r="AQ1319" s="6">
        <v>0.58515283842794763</v>
      </c>
      <c r="AR1319" s="1">
        <v>118</v>
      </c>
      <c r="AS1319" s="1">
        <v>229</v>
      </c>
      <c r="AT1319" s="6">
        <v>0.51528384279475981</v>
      </c>
      <c r="AU1319" s="1">
        <v>158</v>
      </c>
      <c r="AV1319" s="1">
        <v>235</v>
      </c>
      <c r="AW1319" s="6">
        <v>0.67234042553191486</v>
      </c>
      <c r="AX1319" s="1">
        <v>139</v>
      </c>
      <c r="AY1319" s="1">
        <v>236</v>
      </c>
      <c r="AZ1319" s="6">
        <v>0.58898305084745761</v>
      </c>
      <c r="BA1319" s="1">
        <v>123</v>
      </c>
      <c r="BB1319" s="1">
        <v>235</v>
      </c>
      <c r="BC1319" s="6">
        <v>0.52340425531914891</v>
      </c>
      <c r="BD1319" s="1">
        <v>459</v>
      </c>
      <c r="BE1319" s="1">
        <v>682</v>
      </c>
      <c r="BF1319" s="6">
        <v>0.67302052785923749</v>
      </c>
      <c r="BG1319" s="1">
        <v>401</v>
      </c>
      <c r="BH1319" s="1">
        <v>685</v>
      </c>
      <c r="BI1319" s="6">
        <v>0.58540145985401459</v>
      </c>
      <c r="BJ1319" s="1">
        <v>359</v>
      </c>
      <c r="BK1319" s="1">
        <v>682</v>
      </c>
      <c r="BL1319" s="6">
        <v>0.52639296187683282</v>
      </c>
    </row>
    <row r="1320" spans="1:64" x14ac:dyDescent="0.2">
      <c r="A1320" s="2" t="s">
        <v>468</v>
      </c>
      <c r="B1320" s="2" t="s">
        <v>647</v>
      </c>
      <c r="C1320" s="2" t="s">
        <v>3253</v>
      </c>
      <c r="D1320" s="2" t="s">
        <v>3254</v>
      </c>
      <c r="E1320" s="2" t="str">
        <f t="shared" si="60"/>
        <v>Highland Elementary School</v>
      </c>
      <c r="F1320" s="2">
        <f>IFERROR(VLOOKUP(C1320,'[1]2017'!$C$2:$N$1876,11,FALSE),"")</f>
        <v>404</v>
      </c>
      <c r="G1320" s="2">
        <f>IFERROR(VLOOKUP(C1320,'[1]2017'!$C$2:$N$1876,12,FALSE),"")</f>
        <v>904</v>
      </c>
      <c r="H1320" s="2">
        <f t="shared" si="61"/>
        <v>0.44690265486725661</v>
      </c>
      <c r="I1320" s="6">
        <v>0.66666666666666663</v>
      </c>
      <c r="J1320" s="12">
        <f t="shared" si="62"/>
        <v>321</v>
      </c>
      <c r="K1320" s="1">
        <v>105</v>
      </c>
      <c r="L1320" s="1">
        <v>165</v>
      </c>
      <c r="M1320" s="6">
        <v>0.63636363636363635</v>
      </c>
      <c r="N1320" s="1">
        <v>93</v>
      </c>
      <c r="O1320" s="1">
        <v>166</v>
      </c>
      <c r="P1320" s="6">
        <v>0.56024096385542166</v>
      </c>
      <c r="Q1320" s="1">
        <v>82</v>
      </c>
      <c r="R1320" s="1">
        <v>165</v>
      </c>
      <c r="S1320" s="6">
        <v>0.49696969696969695</v>
      </c>
      <c r="T1320" s="1">
        <v>111</v>
      </c>
      <c r="U1320" s="1">
        <v>155</v>
      </c>
      <c r="V1320" s="6">
        <v>0.71612903225806457</v>
      </c>
      <c r="W1320" s="1">
        <v>112</v>
      </c>
      <c r="X1320" s="1">
        <v>155</v>
      </c>
      <c r="Y1320" s="6">
        <v>0.72258064516129028</v>
      </c>
      <c r="Z1320" s="1">
        <v>101</v>
      </c>
      <c r="AA1320" s="1">
        <v>154</v>
      </c>
      <c r="AB1320" s="6">
        <v>0.6558441558441559</v>
      </c>
      <c r="BD1320" s="1">
        <v>314</v>
      </c>
      <c r="BE1320" s="1">
        <v>449</v>
      </c>
      <c r="BF1320" s="6">
        <v>0.69933184855233854</v>
      </c>
      <c r="BG1320" s="1">
        <v>298</v>
      </c>
      <c r="BH1320" s="1">
        <v>451</v>
      </c>
      <c r="BI1320" s="6">
        <v>0.6607538802660754</v>
      </c>
      <c r="BJ1320" s="1">
        <v>269</v>
      </c>
      <c r="BK1320" s="1">
        <v>448</v>
      </c>
      <c r="BL1320" s="6">
        <v>0.6004464285714286</v>
      </c>
    </row>
    <row r="1321" spans="1:64" hidden="1" x14ac:dyDescent="0.2">
      <c r="A1321" s="2" t="s">
        <v>468</v>
      </c>
      <c r="B1321" s="2" t="s">
        <v>647</v>
      </c>
      <c r="C1321" s="2" t="s">
        <v>3255</v>
      </c>
      <c r="D1321" s="2" t="s">
        <v>3256</v>
      </c>
      <c r="E1321" s="2" t="str">
        <f t="shared" si="60"/>
        <v>zzzz</v>
      </c>
      <c r="F1321" s="2">
        <f>IFERROR(VLOOKUP(C1321,'[1]2017'!$C$2:$N$1876,11,FALSE),"")</f>
        <v>343</v>
      </c>
      <c r="G1321" s="2">
        <f>IFERROR(VLOOKUP(C1321,'[1]2017'!$C$2:$N$1876,12,FALSE),"")</f>
        <v>368</v>
      </c>
      <c r="H1321" s="2">
        <f t="shared" si="61"/>
        <v>0.93206521739130432</v>
      </c>
      <c r="I1321" s="6">
        <v>0.11363636363636363</v>
      </c>
      <c r="J1321" s="12">
        <f t="shared" si="62"/>
        <v>1188</v>
      </c>
      <c r="K1321" s="1">
        <v>11</v>
      </c>
      <c r="L1321" s="1">
        <v>40</v>
      </c>
      <c r="M1321" s="6">
        <v>0.27500000000000002</v>
      </c>
      <c r="N1321" s="1">
        <v>9</v>
      </c>
      <c r="O1321" s="1">
        <v>41</v>
      </c>
      <c r="P1321" s="6">
        <v>0.21951219512195122</v>
      </c>
      <c r="Q1321" s="1">
        <v>7</v>
      </c>
      <c r="R1321" s="1">
        <v>40</v>
      </c>
      <c r="S1321" s="6">
        <v>0.17499999999999999</v>
      </c>
      <c r="T1321" s="1">
        <v>14</v>
      </c>
      <c r="U1321" s="1">
        <v>46</v>
      </c>
      <c r="V1321" s="6">
        <v>0.30434782608695654</v>
      </c>
      <c r="W1321" s="1">
        <v>11</v>
      </c>
      <c r="X1321" s="1">
        <v>47</v>
      </c>
      <c r="Y1321" s="6">
        <v>0.23404255319148937</v>
      </c>
      <c r="Z1321" s="1">
        <v>5</v>
      </c>
      <c r="AA1321" s="1">
        <v>46</v>
      </c>
      <c r="AB1321" s="6">
        <v>0.10869565217391304</v>
      </c>
      <c r="AC1321" s="1">
        <v>9</v>
      </c>
      <c r="AD1321" s="1">
        <v>42</v>
      </c>
      <c r="AE1321" s="6">
        <v>0.21428571428571427</v>
      </c>
      <c r="AF1321" s="1">
        <v>9</v>
      </c>
      <c r="AG1321" s="1">
        <v>42</v>
      </c>
      <c r="AH1321" s="6">
        <v>0.21428571428571427</v>
      </c>
      <c r="AI1321" s="1">
        <v>6</v>
      </c>
      <c r="AJ1321" s="1">
        <v>42</v>
      </c>
      <c r="AK1321" s="6">
        <v>0.14285714285714285</v>
      </c>
      <c r="AL1321" s="1">
        <v>17</v>
      </c>
      <c r="AM1321" s="1">
        <v>44</v>
      </c>
      <c r="AN1321" s="6">
        <v>0.38636363636363635</v>
      </c>
      <c r="AO1321" s="1">
        <v>12</v>
      </c>
      <c r="AP1321" s="1">
        <v>45</v>
      </c>
      <c r="AQ1321" s="6">
        <v>0.26666666666666666</v>
      </c>
      <c r="AR1321" s="1">
        <v>12</v>
      </c>
      <c r="AS1321" s="1">
        <v>43</v>
      </c>
      <c r="AT1321" s="6">
        <v>0.27906976744186046</v>
      </c>
      <c r="AU1321" s="1">
        <v>11</v>
      </c>
      <c r="AV1321" s="1">
        <v>30</v>
      </c>
      <c r="AW1321" s="6">
        <v>0.36666666666666664</v>
      </c>
      <c r="AX1321" s="1">
        <v>6</v>
      </c>
      <c r="AY1321" s="1">
        <v>30</v>
      </c>
      <c r="AZ1321" s="6">
        <v>0.2</v>
      </c>
      <c r="BA1321" s="1">
        <v>5</v>
      </c>
      <c r="BB1321" s="1">
        <v>30</v>
      </c>
      <c r="BC1321" s="6">
        <v>0.16666666666666666</v>
      </c>
      <c r="BD1321" s="1">
        <v>74</v>
      </c>
      <c r="BE1321" s="1">
        <v>246</v>
      </c>
      <c r="BF1321" s="6">
        <v>0.30081300813008133</v>
      </c>
      <c r="BG1321" s="1">
        <v>56</v>
      </c>
      <c r="BH1321" s="1">
        <v>249</v>
      </c>
      <c r="BI1321" s="6">
        <v>0.22489959839357429</v>
      </c>
      <c r="BJ1321" s="1">
        <v>40</v>
      </c>
      <c r="BK1321" s="1">
        <v>245</v>
      </c>
      <c r="BL1321" s="6">
        <v>0.16326530612244897</v>
      </c>
    </row>
    <row r="1322" spans="1:64" hidden="1" x14ac:dyDescent="0.2">
      <c r="A1322" s="2" t="s">
        <v>468</v>
      </c>
      <c r="B1322" s="2" t="s">
        <v>647</v>
      </c>
      <c r="C1322" s="2" t="s">
        <v>3257</v>
      </c>
      <c r="D1322" s="2" t="s">
        <v>3258</v>
      </c>
      <c r="E1322" s="2" t="str">
        <f t="shared" si="60"/>
        <v>zzzz</v>
      </c>
      <c r="F1322" s="2">
        <f>IFERROR(VLOOKUP(C1322,'[1]2017'!$C$2:$N$1876,11,FALSE),"")</f>
        <v>304</v>
      </c>
      <c r="G1322" s="2">
        <f>IFERROR(VLOOKUP(C1322,'[1]2017'!$C$2:$N$1876,12,FALSE),"")</f>
        <v>346</v>
      </c>
      <c r="H1322" s="2">
        <f t="shared" si="61"/>
        <v>0.87861271676300579</v>
      </c>
      <c r="J1322" s="12">
        <f t="shared" si="62"/>
        <v>1215</v>
      </c>
      <c r="AC1322" s="1">
        <v>33</v>
      </c>
      <c r="AD1322" s="1">
        <v>102</v>
      </c>
      <c r="AE1322" s="6">
        <v>0.3235294117647059</v>
      </c>
      <c r="AF1322" s="1">
        <v>10</v>
      </c>
      <c r="AG1322" s="1">
        <v>52</v>
      </c>
      <c r="AH1322" s="6">
        <v>0.19230769230769232</v>
      </c>
      <c r="AI1322" s="1">
        <v>7</v>
      </c>
      <c r="AJ1322" s="1">
        <v>49</v>
      </c>
      <c r="AK1322" s="6">
        <v>0.14285714285714285</v>
      </c>
      <c r="AL1322" s="1">
        <v>37</v>
      </c>
      <c r="AM1322" s="1">
        <v>101</v>
      </c>
      <c r="AN1322" s="6">
        <v>0.36633663366336633</v>
      </c>
      <c r="AO1322" s="1">
        <v>23</v>
      </c>
      <c r="AP1322" s="1">
        <v>68</v>
      </c>
      <c r="AQ1322" s="6">
        <v>0.33823529411764708</v>
      </c>
      <c r="AR1322" s="1">
        <v>19</v>
      </c>
      <c r="AS1322" s="1">
        <v>66</v>
      </c>
      <c r="AT1322" s="6">
        <v>0.2878787878787879</v>
      </c>
      <c r="AU1322" s="1">
        <v>28</v>
      </c>
      <c r="AV1322" s="1">
        <v>112</v>
      </c>
      <c r="AW1322" s="6">
        <v>0.25</v>
      </c>
      <c r="AX1322" s="1">
        <v>29</v>
      </c>
      <c r="AY1322" s="1">
        <v>112</v>
      </c>
      <c r="AZ1322" s="6">
        <v>0.25892857142857145</v>
      </c>
      <c r="BA1322" s="1">
        <v>17</v>
      </c>
      <c r="BB1322" s="1">
        <v>110</v>
      </c>
      <c r="BC1322" s="6">
        <v>0.15454545454545454</v>
      </c>
      <c r="BD1322" s="1">
        <v>98</v>
      </c>
      <c r="BE1322" s="1">
        <v>315</v>
      </c>
      <c r="BF1322" s="6">
        <v>0.31111111111111112</v>
      </c>
      <c r="BG1322" s="1">
        <v>62</v>
      </c>
      <c r="BH1322" s="1">
        <v>232</v>
      </c>
      <c r="BI1322" s="6">
        <v>0.26724137931034481</v>
      </c>
      <c r="BJ1322" s="1">
        <v>43</v>
      </c>
      <c r="BK1322" s="1">
        <v>225</v>
      </c>
      <c r="BL1322" s="6">
        <v>0.19111111111111112</v>
      </c>
    </row>
    <row r="1323" spans="1:64" hidden="1" x14ac:dyDescent="0.2">
      <c r="A1323" s="2" t="s">
        <v>468</v>
      </c>
      <c r="B1323" s="2" t="s">
        <v>647</v>
      </c>
      <c r="C1323" s="2" t="s">
        <v>3259</v>
      </c>
      <c r="D1323" s="2" t="s">
        <v>3260</v>
      </c>
      <c r="E1323" s="2" t="str">
        <f t="shared" si="60"/>
        <v>zzzz</v>
      </c>
      <c r="F1323" s="2">
        <f>IFERROR(VLOOKUP(C1323,'[1]2017'!$C$2:$N$1876,11,FALSE),"")</f>
        <v>162</v>
      </c>
      <c r="G1323" s="2">
        <f>IFERROR(VLOOKUP(C1323,'[1]2017'!$C$2:$N$1876,12,FALSE),"")</f>
        <v>458</v>
      </c>
      <c r="H1323" s="2">
        <f t="shared" si="61"/>
        <v>0.35371179039301309</v>
      </c>
      <c r="J1323" s="12">
        <f t="shared" si="62"/>
        <v>1215</v>
      </c>
      <c r="AC1323" s="1">
        <v>113</v>
      </c>
      <c r="AD1323" s="1">
        <v>159</v>
      </c>
      <c r="AE1323" s="6">
        <v>0.71069182389937102</v>
      </c>
      <c r="AF1323" s="1">
        <v>104</v>
      </c>
      <c r="AG1323" s="1">
        <v>159</v>
      </c>
      <c r="AH1323" s="6">
        <v>0.65408805031446537</v>
      </c>
      <c r="AI1323" s="1">
        <v>95</v>
      </c>
      <c r="AJ1323" s="1">
        <v>159</v>
      </c>
      <c r="AK1323" s="6">
        <v>0.59748427672955973</v>
      </c>
      <c r="AL1323" s="1">
        <v>111</v>
      </c>
      <c r="AM1323" s="1">
        <v>151</v>
      </c>
      <c r="AN1323" s="6">
        <v>0.73509933774834435</v>
      </c>
      <c r="AO1323" s="1">
        <v>91</v>
      </c>
      <c r="AP1323" s="1">
        <v>152</v>
      </c>
      <c r="AQ1323" s="6">
        <v>0.59868421052631582</v>
      </c>
      <c r="AR1323" s="1">
        <v>82</v>
      </c>
      <c r="AS1323" s="1">
        <v>151</v>
      </c>
      <c r="AT1323" s="6">
        <v>0.54304635761589404</v>
      </c>
      <c r="AU1323" s="1">
        <v>87</v>
      </c>
      <c r="AV1323" s="1">
        <v>142</v>
      </c>
      <c r="AW1323" s="6">
        <v>0.61267605633802813</v>
      </c>
      <c r="AX1323" s="1">
        <v>75</v>
      </c>
      <c r="AY1323" s="1">
        <v>144</v>
      </c>
      <c r="AZ1323" s="6">
        <v>0.52083333333333337</v>
      </c>
      <c r="BA1323" s="1">
        <v>64</v>
      </c>
      <c r="BB1323" s="1">
        <v>142</v>
      </c>
      <c r="BC1323" s="6">
        <v>0.45070422535211269</v>
      </c>
      <c r="BD1323" s="1">
        <v>311</v>
      </c>
      <c r="BE1323" s="1">
        <v>452</v>
      </c>
      <c r="BF1323" s="6">
        <v>0.68805309734513276</v>
      </c>
      <c r="BG1323" s="1">
        <v>270</v>
      </c>
      <c r="BH1323" s="1">
        <v>455</v>
      </c>
      <c r="BI1323" s="6">
        <v>0.59340659340659341</v>
      </c>
      <c r="BJ1323" s="1">
        <v>241</v>
      </c>
      <c r="BK1323" s="1">
        <v>452</v>
      </c>
      <c r="BL1323" s="6">
        <v>0.5331858407079646</v>
      </c>
    </row>
    <row r="1324" spans="1:64" hidden="1" x14ac:dyDescent="0.2">
      <c r="A1324" s="2" t="s">
        <v>468</v>
      </c>
      <c r="B1324" s="2" t="s">
        <v>647</v>
      </c>
      <c r="C1324" s="2" t="s">
        <v>3261</v>
      </c>
      <c r="D1324" s="2" t="s">
        <v>3262</v>
      </c>
      <c r="E1324" s="2" t="str">
        <f t="shared" si="60"/>
        <v>zzzz</v>
      </c>
      <c r="F1324" s="2">
        <f>IFERROR(VLOOKUP(C1324,'[1]2017'!$C$2:$N$1876,11,FALSE),"")</f>
        <v>358</v>
      </c>
      <c r="G1324" s="2">
        <f>IFERROR(VLOOKUP(C1324,'[1]2017'!$C$2:$N$1876,12,FALSE),"")</f>
        <v>653</v>
      </c>
      <c r="H1324" s="2">
        <f t="shared" si="61"/>
        <v>0.5482388973966309</v>
      </c>
      <c r="J1324" s="12">
        <f t="shared" si="62"/>
        <v>1215</v>
      </c>
      <c r="AC1324" s="1">
        <v>145</v>
      </c>
      <c r="AD1324" s="1">
        <v>228</v>
      </c>
      <c r="AE1324" s="6">
        <v>0.63596491228070173</v>
      </c>
      <c r="AF1324" s="1">
        <v>130</v>
      </c>
      <c r="AG1324" s="1">
        <v>229</v>
      </c>
      <c r="AH1324" s="6">
        <v>0.56768558951965065</v>
      </c>
      <c r="AI1324" s="1">
        <v>119</v>
      </c>
      <c r="AJ1324" s="1">
        <v>227</v>
      </c>
      <c r="AK1324" s="6">
        <v>0.52422907488986781</v>
      </c>
      <c r="AL1324" s="1">
        <v>124</v>
      </c>
      <c r="AM1324" s="1">
        <v>202</v>
      </c>
      <c r="AN1324" s="6">
        <v>0.61386138613861385</v>
      </c>
      <c r="AO1324" s="1">
        <v>101</v>
      </c>
      <c r="AP1324" s="1">
        <v>204</v>
      </c>
      <c r="AQ1324" s="6">
        <v>0.49509803921568629</v>
      </c>
      <c r="AR1324" s="1">
        <v>91</v>
      </c>
      <c r="AS1324" s="1">
        <v>201</v>
      </c>
      <c r="AT1324" s="6">
        <v>0.45273631840796019</v>
      </c>
      <c r="AU1324" s="1">
        <v>105</v>
      </c>
      <c r="AV1324" s="1">
        <v>189</v>
      </c>
      <c r="AW1324" s="6">
        <v>0.55555555555555558</v>
      </c>
      <c r="AX1324" s="1">
        <v>102</v>
      </c>
      <c r="AY1324" s="1">
        <v>192</v>
      </c>
      <c r="AZ1324" s="6">
        <v>0.53125</v>
      </c>
      <c r="BA1324" s="1">
        <v>81</v>
      </c>
      <c r="BB1324" s="1">
        <v>189</v>
      </c>
      <c r="BC1324" s="6">
        <v>0.42857142857142855</v>
      </c>
      <c r="BD1324" s="1">
        <v>374</v>
      </c>
      <c r="BE1324" s="1">
        <v>619</v>
      </c>
      <c r="BF1324" s="6">
        <v>0.60420032310177707</v>
      </c>
      <c r="BG1324" s="1">
        <v>333</v>
      </c>
      <c r="BH1324" s="1">
        <v>625</v>
      </c>
      <c r="BI1324" s="6">
        <v>0.53280000000000005</v>
      </c>
      <c r="BJ1324" s="1">
        <v>291</v>
      </c>
      <c r="BK1324" s="1">
        <v>617</v>
      </c>
      <c r="BL1324" s="6">
        <v>0.47163695299837927</v>
      </c>
    </row>
    <row r="1325" spans="1:64" hidden="1" x14ac:dyDescent="0.2">
      <c r="A1325" s="2" t="s">
        <v>468</v>
      </c>
      <c r="B1325" s="2" t="s">
        <v>647</v>
      </c>
      <c r="C1325" s="2" t="s">
        <v>3263</v>
      </c>
      <c r="D1325" s="2" t="s">
        <v>3264</v>
      </c>
      <c r="E1325" s="2" t="str">
        <f t="shared" si="60"/>
        <v>zzzz</v>
      </c>
      <c r="F1325" s="2">
        <f>IFERROR(VLOOKUP(C1325,'[1]2017'!$C$2:$N$1876,11,FALSE),"")</f>
        <v>507</v>
      </c>
      <c r="G1325" s="2">
        <f>IFERROR(VLOOKUP(C1325,'[1]2017'!$C$2:$N$1876,12,FALSE),"")</f>
        <v>558</v>
      </c>
      <c r="H1325" s="2">
        <f t="shared" si="61"/>
        <v>0.90860215053763438</v>
      </c>
      <c r="I1325" s="6">
        <v>0.15555555555555556</v>
      </c>
      <c r="J1325" s="12">
        <f t="shared" si="62"/>
        <v>1170</v>
      </c>
      <c r="K1325" s="1">
        <v>20</v>
      </c>
      <c r="L1325" s="1">
        <v>71</v>
      </c>
      <c r="M1325" s="6">
        <v>0.28169014084507044</v>
      </c>
      <c r="N1325" s="1">
        <v>29</v>
      </c>
      <c r="O1325" s="1">
        <v>72</v>
      </c>
      <c r="P1325" s="6">
        <v>0.40277777777777779</v>
      </c>
      <c r="Q1325" s="1">
        <v>16</v>
      </c>
      <c r="R1325" s="1">
        <v>70</v>
      </c>
      <c r="S1325" s="6">
        <v>0.22857142857142856</v>
      </c>
      <c r="T1325" s="1">
        <v>19</v>
      </c>
      <c r="U1325" s="1">
        <v>75</v>
      </c>
      <c r="V1325" s="6">
        <v>0.25333333333333335</v>
      </c>
      <c r="W1325" s="1">
        <v>20</v>
      </c>
      <c r="X1325" s="1">
        <v>75</v>
      </c>
      <c r="Y1325" s="6">
        <v>0.26666666666666666</v>
      </c>
      <c r="Z1325" s="1">
        <v>11</v>
      </c>
      <c r="AA1325" s="1">
        <v>75</v>
      </c>
      <c r="AB1325" s="6">
        <v>0.14666666666666667</v>
      </c>
      <c r="AC1325" s="1">
        <v>24</v>
      </c>
      <c r="AD1325" s="1">
        <v>61</v>
      </c>
      <c r="AE1325" s="6">
        <v>0.39344262295081966</v>
      </c>
      <c r="AF1325" s="1">
        <v>22</v>
      </c>
      <c r="AG1325" s="1">
        <v>62</v>
      </c>
      <c r="AH1325" s="6">
        <v>0.35483870967741937</v>
      </c>
      <c r="AI1325" s="1">
        <v>17</v>
      </c>
      <c r="AJ1325" s="1">
        <v>61</v>
      </c>
      <c r="AK1325" s="6">
        <v>0.27868852459016391</v>
      </c>
      <c r="BD1325" s="1">
        <v>81</v>
      </c>
      <c r="BE1325" s="1">
        <v>298</v>
      </c>
      <c r="BF1325" s="6">
        <v>0.27181208053691275</v>
      </c>
      <c r="BG1325" s="1">
        <v>94</v>
      </c>
      <c r="BH1325" s="1">
        <v>301</v>
      </c>
      <c r="BI1325" s="6">
        <v>0.3122923588039867</v>
      </c>
      <c r="BJ1325" s="1">
        <v>58</v>
      </c>
      <c r="BK1325" s="1">
        <v>296</v>
      </c>
      <c r="BL1325" s="6">
        <v>0.19594594594594594</v>
      </c>
    </row>
    <row r="1326" spans="1:64" x14ac:dyDescent="0.2">
      <c r="A1326" s="2" t="s">
        <v>468</v>
      </c>
      <c r="B1326" s="2" t="s">
        <v>647</v>
      </c>
      <c r="C1326" s="2" t="s">
        <v>3265</v>
      </c>
      <c r="D1326" s="2" t="s">
        <v>3266</v>
      </c>
      <c r="E1326" s="2" t="str">
        <f t="shared" si="60"/>
        <v>Stringtown Elementary School</v>
      </c>
      <c r="F1326" s="2">
        <f>IFERROR(VLOOKUP(C1326,'[1]2017'!$C$2:$N$1876,11,FALSE),"")</f>
        <v>282</v>
      </c>
      <c r="G1326" s="2">
        <f>IFERROR(VLOOKUP(C1326,'[1]2017'!$C$2:$N$1876,12,FALSE),"")</f>
        <v>437</v>
      </c>
      <c r="H1326" s="2">
        <f t="shared" si="61"/>
        <v>0.64530892448512589</v>
      </c>
      <c r="I1326" s="6">
        <v>0.41025641025641024</v>
      </c>
      <c r="J1326" s="12">
        <f t="shared" si="62"/>
        <v>883</v>
      </c>
      <c r="K1326" s="1">
        <v>45</v>
      </c>
      <c r="L1326" s="1">
        <v>70</v>
      </c>
      <c r="M1326" s="6">
        <v>0.6428571428571429</v>
      </c>
      <c r="N1326" s="1">
        <v>39</v>
      </c>
      <c r="O1326" s="1">
        <v>70</v>
      </c>
      <c r="P1326" s="6">
        <v>0.55714285714285716</v>
      </c>
      <c r="Q1326" s="1">
        <v>35</v>
      </c>
      <c r="R1326" s="1">
        <v>70</v>
      </c>
      <c r="S1326" s="6">
        <v>0.5</v>
      </c>
      <c r="T1326" s="1">
        <v>45</v>
      </c>
      <c r="U1326" s="1">
        <v>78</v>
      </c>
      <c r="V1326" s="6">
        <v>0.57692307692307687</v>
      </c>
      <c r="W1326" s="1">
        <v>44</v>
      </c>
      <c r="X1326" s="1">
        <v>78</v>
      </c>
      <c r="Y1326" s="6">
        <v>0.5641025641025641</v>
      </c>
      <c r="Z1326" s="1">
        <v>34</v>
      </c>
      <c r="AA1326" s="1">
        <v>78</v>
      </c>
      <c r="AB1326" s="6">
        <v>0.4358974358974359</v>
      </c>
      <c r="BD1326" s="1">
        <v>135</v>
      </c>
      <c r="BE1326" s="1">
        <v>227</v>
      </c>
      <c r="BF1326" s="6">
        <v>0.59471365638766516</v>
      </c>
      <c r="BG1326" s="1">
        <v>123</v>
      </c>
      <c r="BH1326" s="1">
        <v>228</v>
      </c>
      <c r="BI1326" s="6">
        <v>0.53947368421052633</v>
      </c>
      <c r="BJ1326" s="1">
        <v>101</v>
      </c>
      <c r="BK1326" s="1">
        <v>226</v>
      </c>
      <c r="BL1326" s="6">
        <v>0.44690265486725661</v>
      </c>
    </row>
    <row r="1327" spans="1:64" x14ac:dyDescent="0.2">
      <c r="A1327" s="2" t="s">
        <v>468</v>
      </c>
      <c r="B1327" s="2" t="s">
        <v>647</v>
      </c>
      <c r="C1327" s="2" t="s">
        <v>3267</v>
      </c>
      <c r="D1327" s="2" t="s">
        <v>3268</v>
      </c>
      <c r="E1327" s="2" t="str">
        <f t="shared" si="60"/>
        <v>Tekoppel Elementary School</v>
      </c>
      <c r="F1327" s="2">
        <f>IFERROR(VLOOKUP(C1327,'[1]2017'!$C$2:$N$1876,11,FALSE),"")</f>
        <v>380</v>
      </c>
      <c r="G1327" s="2">
        <f>IFERROR(VLOOKUP(C1327,'[1]2017'!$C$2:$N$1876,12,FALSE),"")</f>
        <v>498</v>
      </c>
      <c r="H1327" s="2">
        <f t="shared" si="61"/>
        <v>0.76305220883534142</v>
      </c>
      <c r="I1327" s="6">
        <v>0.46341463414634149</v>
      </c>
      <c r="J1327" s="12">
        <f t="shared" si="62"/>
        <v>789</v>
      </c>
      <c r="K1327" s="1">
        <v>50</v>
      </c>
      <c r="L1327" s="1">
        <v>86</v>
      </c>
      <c r="M1327" s="6">
        <v>0.58139534883720934</v>
      </c>
      <c r="N1327" s="1">
        <v>50</v>
      </c>
      <c r="O1327" s="1">
        <v>86</v>
      </c>
      <c r="P1327" s="6">
        <v>0.58139534883720934</v>
      </c>
      <c r="Q1327" s="1">
        <v>41</v>
      </c>
      <c r="R1327" s="1">
        <v>86</v>
      </c>
      <c r="S1327" s="6">
        <v>0.47674418604651164</v>
      </c>
      <c r="T1327" s="1">
        <v>41</v>
      </c>
      <c r="U1327" s="1">
        <v>81</v>
      </c>
      <c r="V1327" s="6">
        <v>0.50617283950617287</v>
      </c>
      <c r="W1327" s="1">
        <v>56</v>
      </c>
      <c r="X1327" s="1">
        <v>81</v>
      </c>
      <c r="Y1327" s="6">
        <v>0.69135802469135799</v>
      </c>
      <c r="Z1327" s="1">
        <v>37</v>
      </c>
      <c r="AA1327" s="1">
        <v>81</v>
      </c>
      <c r="AB1327" s="6">
        <v>0.4567901234567901</v>
      </c>
      <c r="BD1327" s="1">
        <v>141</v>
      </c>
      <c r="BE1327" s="1">
        <v>249</v>
      </c>
      <c r="BF1327" s="6">
        <v>0.5662650602409639</v>
      </c>
      <c r="BG1327" s="1">
        <v>151</v>
      </c>
      <c r="BH1327" s="1">
        <v>249</v>
      </c>
      <c r="BI1327" s="6">
        <v>0.60642570281124497</v>
      </c>
      <c r="BJ1327" s="1">
        <v>116</v>
      </c>
      <c r="BK1327" s="1">
        <v>249</v>
      </c>
      <c r="BL1327" s="6">
        <v>0.46586345381526106</v>
      </c>
    </row>
    <row r="1328" spans="1:64" x14ac:dyDescent="0.2">
      <c r="A1328" s="2" t="s">
        <v>468</v>
      </c>
      <c r="B1328" s="2" t="s">
        <v>647</v>
      </c>
      <c r="C1328" s="2" t="s">
        <v>3269</v>
      </c>
      <c r="D1328" s="2" t="s">
        <v>3270</v>
      </c>
      <c r="E1328" s="2" t="str">
        <f t="shared" si="60"/>
        <v>Vogel Elementary School</v>
      </c>
      <c r="F1328" s="2">
        <f>IFERROR(VLOOKUP(C1328,'[1]2017'!$C$2:$N$1876,11,FALSE),"")</f>
        <v>374</v>
      </c>
      <c r="G1328" s="2">
        <f>IFERROR(VLOOKUP(C1328,'[1]2017'!$C$2:$N$1876,12,FALSE),"")</f>
        <v>603</v>
      </c>
      <c r="H1328" s="2">
        <f t="shared" si="61"/>
        <v>0.62023217247097839</v>
      </c>
      <c r="I1328" s="6">
        <v>0.64367816091954022</v>
      </c>
      <c r="J1328" s="12">
        <f t="shared" si="62"/>
        <v>376</v>
      </c>
      <c r="K1328" s="1">
        <v>64</v>
      </c>
      <c r="L1328" s="1">
        <v>91</v>
      </c>
      <c r="M1328" s="6">
        <v>0.70329670329670335</v>
      </c>
      <c r="N1328" s="1">
        <v>64</v>
      </c>
      <c r="O1328" s="1">
        <v>93</v>
      </c>
      <c r="P1328" s="6">
        <v>0.68817204301075274</v>
      </c>
      <c r="Q1328" s="1">
        <v>53</v>
      </c>
      <c r="R1328" s="1">
        <v>91</v>
      </c>
      <c r="S1328" s="6">
        <v>0.58241758241758246</v>
      </c>
      <c r="T1328" s="1">
        <v>52</v>
      </c>
      <c r="U1328" s="1">
        <v>93</v>
      </c>
      <c r="V1328" s="6">
        <v>0.55913978494623651</v>
      </c>
      <c r="W1328" s="1">
        <v>69</v>
      </c>
      <c r="X1328" s="1">
        <v>93</v>
      </c>
      <c r="Y1328" s="6">
        <v>0.74193548387096775</v>
      </c>
      <c r="Z1328" s="1">
        <v>48</v>
      </c>
      <c r="AA1328" s="1">
        <v>93</v>
      </c>
      <c r="AB1328" s="6">
        <v>0.5161290322580645</v>
      </c>
      <c r="AC1328" s="1">
        <v>57</v>
      </c>
      <c r="AD1328" s="1">
        <v>88</v>
      </c>
      <c r="AE1328" s="6">
        <v>0.64772727272727271</v>
      </c>
      <c r="AF1328" s="1">
        <v>44</v>
      </c>
      <c r="AG1328" s="1">
        <v>88</v>
      </c>
      <c r="AH1328" s="6">
        <v>0.5</v>
      </c>
      <c r="AI1328" s="1">
        <v>40</v>
      </c>
      <c r="AJ1328" s="1">
        <v>88</v>
      </c>
      <c r="AK1328" s="6">
        <v>0.45454545454545453</v>
      </c>
      <c r="BD1328" s="1">
        <v>235</v>
      </c>
      <c r="BE1328" s="1">
        <v>360</v>
      </c>
      <c r="BF1328" s="6">
        <v>0.65277777777777779</v>
      </c>
      <c r="BG1328" s="1">
        <v>240</v>
      </c>
      <c r="BH1328" s="1">
        <v>363</v>
      </c>
      <c r="BI1328" s="6">
        <v>0.66115702479338845</v>
      </c>
      <c r="BJ1328" s="1">
        <v>197</v>
      </c>
      <c r="BK1328" s="1">
        <v>359</v>
      </c>
      <c r="BL1328" s="6">
        <v>0.54874651810584962</v>
      </c>
    </row>
    <row r="1329" spans="1:64" hidden="1" x14ac:dyDescent="0.2">
      <c r="A1329" s="2" t="s">
        <v>468</v>
      </c>
      <c r="B1329" s="2" t="s">
        <v>647</v>
      </c>
      <c r="C1329" s="2" t="s">
        <v>3271</v>
      </c>
      <c r="D1329" s="2" t="s">
        <v>3272</v>
      </c>
      <c r="E1329" s="2" t="str">
        <f t="shared" si="60"/>
        <v>zzzz</v>
      </c>
      <c r="F1329" s="2">
        <f>IFERROR(VLOOKUP(C1329,'[1]2017'!$C$2:$N$1876,11,FALSE),"")</f>
        <v>283</v>
      </c>
      <c r="G1329" s="2">
        <f>IFERROR(VLOOKUP(C1329,'[1]2017'!$C$2:$N$1876,12,FALSE),"")</f>
        <v>383</v>
      </c>
      <c r="H1329" s="2">
        <f t="shared" si="61"/>
        <v>0.7389033942558747</v>
      </c>
      <c r="J1329" s="12">
        <f t="shared" si="62"/>
        <v>1215</v>
      </c>
      <c r="AC1329" s="1">
        <v>48</v>
      </c>
      <c r="AD1329" s="1">
        <v>124</v>
      </c>
      <c r="AE1329" s="6">
        <v>0.38709677419354838</v>
      </c>
      <c r="AF1329" s="1">
        <v>48</v>
      </c>
      <c r="AG1329" s="1">
        <v>125</v>
      </c>
      <c r="AH1329" s="6">
        <v>0.38400000000000001</v>
      </c>
      <c r="AI1329" s="1">
        <v>35</v>
      </c>
      <c r="AJ1329" s="1">
        <v>124</v>
      </c>
      <c r="AK1329" s="6">
        <v>0.28225806451612906</v>
      </c>
      <c r="AL1329" s="1">
        <v>56</v>
      </c>
      <c r="AM1329" s="1">
        <v>125</v>
      </c>
      <c r="AN1329" s="6">
        <v>0.44800000000000001</v>
      </c>
      <c r="AO1329" s="1">
        <v>33</v>
      </c>
      <c r="AP1329" s="1">
        <v>126</v>
      </c>
      <c r="AQ1329" s="6">
        <v>0.26190476190476192</v>
      </c>
      <c r="AR1329" s="1">
        <v>25</v>
      </c>
      <c r="AS1329" s="1">
        <v>124</v>
      </c>
      <c r="AT1329" s="6">
        <v>0.20161290322580644</v>
      </c>
      <c r="AU1329" s="1">
        <v>51</v>
      </c>
      <c r="AV1329" s="1">
        <v>127</v>
      </c>
      <c r="AW1329" s="6">
        <v>0.40157480314960631</v>
      </c>
      <c r="AX1329" s="1">
        <v>57</v>
      </c>
      <c r="AY1329" s="1">
        <v>131</v>
      </c>
      <c r="AZ1329" s="6">
        <v>0.4351145038167939</v>
      </c>
      <c r="BA1329" s="1">
        <v>42</v>
      </c>
      <c r="BB1329" s="1">
        <v>125</v>
      </c>
      <c r="BC1329" s="6">
        <v>0.33600000000000002</v>
      </c>
      <c r="BD1329" s="1">
        <v>155</v>
      </c>
      <c r="BE1329" s="1">
        <v>376</v>
      </c>
      <c r="BF1329" s="6">
        <v>0.41223404255319152</v>
      </c>
      <c r="BG1329" s="1">
        <v>138</v>
      </c>
      <c r="BH1329" s="1">
        <v>382</v>
      </c>
      <c r="BI1329" s="6">
        <v>0.36125654450261779</v>
      </c>
      <c r="BJ1329" s="1">
        <v>102</v>
      </c>
      <c r="BK1329" s="1">
        <v>373</v>
      </c>
      <c r="BL1329" s="6">
        <v>0.27345844504021449</v>
      </c>
    </row>
    <row r="1330" spans="1:64" x14ac:dyDescent="0.2">
      <c r="A1330" s="2" t="s">
        <v>468</v>
      </c>
      <c r="B1330" s="2" t="s">
        <v>647</v>
      </c>
      <c r="C1330" s="2" t="s">
        <v>3273</v>
      </c>
      <c r="D1330" s="2" t="s">
        <v>3274</v>
      </c>
      <c r="E1330" s="2" t="str">
        <f t="shared" si="60"/>
        <v>Daniel Wertz Elementary School</v>
      </c>
      <c r="F1330" s="2">
        <f>IFERROR(VLOOKUP(C1330,'[1]2017'!$C$2:$N$1876,11,FALSE),"")</f>
        <v>254</v>
      </c>
      <c r="G1330" s="2">
        <f>IFERROR(VLOOKUP(C1330,'[1]2017'!$C$2:$N$1876,12,FALSE),"")</f>
        <v>357</v>
      </c>
      <c r="H1330" s="2">
        <f t="shared" si="61"/>
        <v>0.71148459383753504</v>
      </c>
      <c r="I1330" s="6">
        <v>0.4</v>
      </c>
      <c r="J1330" s="12">
        <f t="shared" si="62"/>
        <v>900</v>
      </c>
      <c r="K1330" s="1">
        <v>32</v>
      </c>
      <c r="L1330" s="1">
        <v>47</v>
      </c>
      <c r="M1330" s="6">
        <v>0.68085106382978722</v>
      </c>
      <c r="N1330" s="1">
        <v>32</v>
      </c>
      <c r="O1330" s="1">
        <v>47</v>
      </c>
      <c r="P1330" s="6">
        <v>0.68085106382978722</v>
      </c>
      <c r="Q1330" s="1">
        <v>30</v>
      </c>
      <c r="R1330" s="1">
        <v>47</v>
      </c>
      <c r="S1330" s="6">
        <v>0.63829787234042556</v>
      </c>
      <c r="T1330" s="1">
        <v>35</v>
      </c>
      <c r="U1330" s="1">
        <v>59</v>
      </c>
      <c r="V1330" s="6">
        <v>0.59322033898305082</v>
      </c>
      <c r="W1330" s="1">
        <v>34</v>
      </c>
      <c r="X1330" s="1">
        <v>60</v>
      </c>
      <c r="Y1330" s="6">
        <v>0.56666666666666665</v>
      </c>
      <c r="Z1330" s="1">
        <v>28</v>
      </c>
      <c r="AA1330" s="1">
        <v>59</v>
      </c>
      <c r="AB1330" s="6">
        <v>0.47457627118644069</v>
      </c>
      <c r="BD1330" s="1">
        <v>103</v>
      </c>
      <c r="BE1330" s="1">
        <v>166</v>
      </c>
      <c r="BF1330" s="6">
        <v>0.62048192771084343</v>
      </c>
      <c r="BG1330" s="1">
        <v>96</v>
      </c>
      <c r="BH1330" s="1">
        <v>169</v>
      </c>
      <c r="BI1330" s="6">
        <v>0.56804733727810652</v>
      </c>
      <c r="BJ1330" s="1">
        <v>82</v>
      </c>
      <c r="BK1330" s="1">
        <v>166</v>
      </c>
      <c r="BL1330" s="6">
        <v>0.49397590361445781</v>
      </c>
    </row>
    <row r="1331" spans="1:64" x14ac:dyDescent="0.2">
      <c r="A1331" s="2" t="s">
        <v>468</v>
      </c>
      <c r="B1331" s="2" t="s">
        <v>647</v>
      </c>
      <c r="C1331" s="2" t="s">
        <v>3275</v>
      </c>
      <c r="D1331" s="2" t="s">
        <v>3276</v>
      </c>
      <c r="E1331" s="2" t="str">
        <f t="shared" si="60"/>
        <v>West Terrace Elementary School</v>
      </c>
      <c r="F1331" s="2">
        <f>IFERROR(VLOOKUP(C1331,'[1]2017'!$C$2:$N$1876,11,FALSE),"")</f>
        <v>180</v>
      </c>
      <c r="G1331" s="2">
        <f>IFERROR(VLOOKUP(C1331,'[1]2017'!$C$2:$N$1876,12,FALSE),"")</f>
        <v>664</v>
      </c>
      <c r="H1331" s="2">
        <f t="shared" si="61"/>
        <v>0.27108433734939757</v>
      </c>
      <c r="I1331" s="6">
        <v>0.66355140186915884</v>
      </c>
      <c r="J1331" s="12">
        <f t="shared" si="62"/>
        <v>337</v>
      </c>
      <c r="K1331" s="1">
        <v>75</v>
      </c>
      <c r="L1331" s="1">
        <v>98</v>
      </c>
      <c r="M1331" s="6">
        <v>0.76530612244897955</v>
      </c>
      <c r="N1331" s="1">
        <v>78</v>
      </c>
      <c r="O1331" s="1">
        <v>99</v>
      </c>
      <c r="P1331" s="6">
        <v>0.78787878787878785</v>
      </c>
      <c r="Q1331" s="1">
        <v>67</v>
      </c>
      <c r="R1331" s="1">
        <v>98</v>
      </c>
      <c r="S1331" s="6">
        <v>0.68367346938775508</v>
      </c>
      <c r="T1331" s="1">
        <v>80</v>
      </c>
      <c r="U1331" s="1">
        <v>117</v>
      </c>
      <c r="V1331" s="6">
        <v>0.68376068376068377</v>
      </c>
      <c r="W1331" s="1">
        <v>86</v>
      </c>
      <c r="X1331" s="1">
        <v>117</v>
      </c>
      <c r="Y1331" s="6">
        <v>0.7350427350427351</v>
      </c>
      <c r="Z1331" s="1">
        <v>72</v>
      </c>
      <c r="AA1331" s="1">
        <v>117</v>
      </c>
      <c r="AB1331" s="6">
        <v>0.61538461538461542</v>
      </c>
      <c r="BD1331" s="1">
        <v>234</v>
      </c>
      <c r="BE1331" s="1">
        <v>322</v>
      </c>
      <c r="BF1331" s="6">
        <v>0.72670807453416153</v>
      </c>
      <c r="BG1331" s="1">
        <v>247</v>
      </c>
      <c r="BH1331" s="1">
        <v>324</v>
      </c>
      <c r="BI1331" s="6">
        <v>0.76234567901234573</v>
      </c>
      <c r="BJ1331" s="1">
        <v>210</v>
      </c>
      <c r="BK1331" s="1">
        <v>322</v>
      </c>
      <c r="BL1331" s="6">
        <v>0.65217391304347827</v>
      </c>
    </row>
    <row r="1332" spans="1:64" hidden="1" x14ac:dyDescent="0.2">
      <c r="A1332" s="2" t="s">
        <v>469</v>
      </c>
      <c r="B1332" s="2" t="s">
        <v>470</v>
      </c>
      <c r="C1332" s="2" t="s">
        <v>3277</v>
      </c>
      <c r="D1332" s="2" t="s">
        <v>3278</v>
      </c>
      <c r="E1332" s="2" t="str">
        <f t="shared" si="60"/>
        <v>zzzz</v>
      </c>
      <c r="F1332" s="2">
        <f>IFERROR(VLOOKUP(C1332,'[1]2017'!$C$2:$N$1876,11,FALSE),"")</f>
        <v>156</v>
      </c>
      <c r="G1332" s="2">
        <f>IFERROR(VLOOKUP(C1332,'[1]2017'!$C$2:$N$1876,12,FALSE),"")</f>
        <v>363</v>
      </c>
      <c r="H1332" s="2">
        <f t="shared" si="61"/>
        <v>0.42975206611570249</v>
      </c>
      <c r="J1332" s="12">
        <f t="shared" si="62"/>
        <v>1215</v>
      </c>
      <c r="AL1332" s="1">
        <v>30</v>
      </c>
      <c r="AM1332" s="1">
        <v>53</v>
      </c>
      <c r="AN1332" s="6">
        <v>0.56603773584905659</v>
      </c>
      <c r="AO1332" s="1">
        <v>16</v>
      </c>
      <c r="AP1332" s="1">
        <v>53</v>
      </c>
      <c r="AQ1332" s="6">
        <v>0.30188679245283018</v>
      </c>
      <c r="AR1332" s="1">
        <v>12</v>
      </c>
      <c r="AS1332" s="1">
        <v>53</v>
      </c>
      <c r="AT1332" s="6">
        <v>0.22641509433962265</v>
      </c>
      <c r="AU1332" s="1">
        <v>30</v>
      </c>
      <c r="AV1332" s="1">
        <v>61</v>
      </c>
      <c r="AW1332" s="6">
        <v>0.49180327868852458</v>
      </c>
      <c r="AX1332" s="1">
        <v>27</v>
      </c>
      <c r="AY1332" s="1">
        <v>62</v>
      </c>
      <c r="AZ1332" s="6">
        <v>0.43548387096774194</v>
      </c>
      <c r="BA1332" s="1">
        <v>24</v>
      </c>
      <c r="BB1332" s="1">
        <v>61</v>
      </c>
      <c r="BC1332" s="6">
        <v>0.39344262295081966</v>
      </c>
      <c r="BD1332" s="1">
        <v>60</v>
      </c>
      <c r="BE1332" s="1">
        <v>114</v>
      </c>
      <c r="BF1332" s="6">
        <v>0.52631578947368418</v>
      </c>
      <c r="BG1332" s="1">
        <v>43</v>
      </c>
      <c r="BH1332" s="1">
        <v>115</v>
      </c>
      <c r="BI1332" s="6">
        <v>0.37391304347826088</v>
      </c>
      <c r="BJ1332" s="1">
        <v>36</v>
      </c>
      <c r="BK1332" s="1">
        <v>114</v>
      </c>
      <c r="BL1332" s="6">
        <v>0.31578947368421051</v>
      </c>
    </row>
    <row r="1333" spans="1:64" x14ac:dyDescent="0.2">
      <c r="A1333" s="2" t="s">
        <v>469</v>
      </c>
      <c r="B1333" s="2" t="s">
        <v>470</v>
      </c>
      <c r="C1333" s="2" t="s">
        <v>3279</v>
      </c>
      <c r="D1333" s="2" t="s">
        <v>3280</v>
      </c>
      <c r="E1333" s="2" t="str">
        <f t="shared" si="60"/>
        <v>North Vermillion Elementary School</v>
      </c>
      <c r="F1333" s="2">
        <f>IFERROR(VLOOKUP(C1333,'[1]2017'!$C$2:$N$1876,11,FALSE),"")</f>
        <v>204</v>
      </c>
      <c r="G1333" s="2">
        <f>IFERROR(VLOOKUP(C1333,'[1]2017'!$C$2:$N$1876,12,FALSE),"")</f>
        <v>382</v>
      </c>
      <c r="H1333" s="2">
        <f t="shared" si="61"/>
        <v>0.53403141361256545</v>
      </c>
      <c r="I1333" s="6">
        <v>0.2807017543859649</v>
      </c>
      <c r="J1333" s="12">
        <f t="shared" si="62"/>
        <v>1065</v>
      </c>
      <c r="K1333" s="1">
        <v>28</v>
      </c>
      <c r="L1333" s="1">
        <v>45</v>
      </c>
      <c r="M1333" s="6">
        <v>0.62222222222222223</v>
      </c>
      <c r="N1333" s="1">
        <v>33</v>
      </c>
      <c r="O1333" s="1">
        <v>45</v>
      </c>
      <c r="P1333" s="6">
        <v>0.73333333333333328</v>
      </c>
      <c r="Q1333" s="1">
        <v>27</v>
      </c>
      <c r="R1333" s="1">
        <v>45</v>
      </c>
      <c r="S1333" s="6">
        <v>0.6</v>
      </c>
      <c r="T1333" s="1">
        <v>22</v>
      </c>
      <c r="U1333" s="1">
        <v>50</v>
      </c>
      <c r="V1333" s="6">
        <v>0.44</v>
      </c>
      <c r="W1333" s="1">
        <v>30</v>
      </c>
      <c r="X1333" s="1">
        <v>50</v>
      </c>
      <c r="Y1333" s="6">
        <v>0.6</v>
      </c>
      <c r="Z1333" s="1">
        <v>19</v>
      </c>
      <c r="AA1333" s="1">
        <v>50</v>
      </c>
      <c r="AB1333" s="6">
        <v>0.38</v>
      </c>
      <c r="AC1333" s="1">
        <v>37</v>
      </c>
      <c r="AD1333" s="1">
        <v>59</v>
      </c>
      <c r="AE1333" s="6">
        <v>0.6271186440677966</v>
      </c>
      <c r="AF1333" s="1">
        <v>28</v>
      </c>
      <c r="AG1333" s="1">
        <v>59</v>
      </c>
      <c r="AH1333" s="6">
        <v>0.47457627118644069</v>
      </c>
      <c r="AI1333" s="1">
        <v>27</v>
      </c>
      <c r="AJ1333" s="1">
        <v>59</v>
      </c>
      <c r="AK1333" s="6">
        <v>0.4576271186440678</v>
      </c>
      <c r="BD1333" s="1">
        <v>124</v>
      </c>
      <c r="BE1333" s="1">
        <v>211</v>
      </c>
      <c r="BF1333" s="6">
        <v>0.58767772511848337</v>
      </c>
      <c r="BG1333" s="1">
        <v>110</v>
      </c>
      <c r="BH1333" s="1">
        <v>211</v>
      </c>
      <c r="BI1333" s="6">
        <v>0.52132701421800953</v>
      </c>
      <c r="BJ1333" s="1">
        <v>89</v>
      </c>
      <c r="BK1333" s="1">
        <v>211</v>
      </c>
      <c r="BL1333" s="6">
        <v>0.4218009478672986</v>
      </c>
    </row>
    <row r="1334" spans="1:64" x14ac:dyDescent="0.2">
      <c r="A1334" s="2" t="s">
        <v>471</v>
      </c>
      <c r="B1334" s="2" t="s">
        <v>472</v>
      </c>
      <c r="C1334" s="2" t="s">
        <v>3281</v>
      </c>
      <c r="D1334" s="2" t="s">
        <v>954</v>
      </c>
      <c r="E1334" s="2" t="str">
        <f t="shared" si="60"/>
        <v>Central Elementary School</v>
      </c>
      <c r="F1334" s="2">
        <f>IFERROR(VLOOKUP(C1334,'[1]2017'!$C$2:$N$1876,11,FALSE),"")</f>
        <v>198</v>
      </c>
      <c r="G1334" s="2">
        <f>IFERROR(VLOOKUP(C1334,'[1]2017'!$C$2:$N$1876,12,FALSE),"")</f>
        <v>307</v>
      </c>
      <c r="H1334" s="2">
        <f t="shared" si="61"/>
        <v>0.64495114006514653</v>
      </c>
      <c r="I1334" s="6">
        <v>0.46511627906976744</v>
      </c>
      <c r="J1334" s="12">
        <f t="shared" si="62"/>
        <v>783</v>
      </c>
      <c r="K1334" s="1">
        <v>26</v>
      </c>
      <c r="L1334" s="1">
        <v>40</v>
      </c>
      <c r="M1334" s="6">
        <v>0.65</v>
      </c>
      <c r="N1334" s="1">
        <v>24</v>
      </c>
      <c r="O1334" s="1">
        <v>40</v>
      </c>
      <c r="P1334" s="6">
        <v>0.6</v>
      </c>
      <c r="Q1334" s="1">
        <v>20</v>
      </c>
      <c r="R1334" s="1">
        <v>40</v>
      </c>
      <c r="S1334" s="6">
        <v>0.5</v>
      </c>
      <c r="T1334" s="1">
        <v>37</v>
      </c>
      <c r="U1334" s="1">
        <v>46</v>
      </c>
      <c r="V1334" s="6">
        <v>0.80434782608695654</v>
      </c>
      <c r="W1334" s="1">
        <v>37</v>
      </c>
      <c r="X1334" s="1">
        <v>46</v>
      </c>
      <c r="Y1334" s="6">
        <v>0.80434782608695654</v>
      </c>
      <c r="Z1334" s="1">
        <v>31</v>
      </c>
      <c r="AA1334" s="1">
        <v>46</v>
      </c>
      <c r="AB1334" s="6">
        <v>0.67391304347826086</v>
      </c>
      <c r="BD1334" s="1">
        <v>95</v>
      </c>
      <c r="BE1334" s="1">
        <v>129</v>
      </c>
      <c r="BF1334" s="6">
        <v>0.73643410852713176</v>
      </c>
      <c r="BG1334" s="1">
        <v>84</v>
      </c>
      <c r="BH1334" s="1">
        <v>129</v>
      </c>
      <c r="BI1334" s="6">
        <v>0.65116279069767447</v>
      </c>
      <c r="BJ1334" s="1">
        <v>71</v>
      </c>
      <c r="BK1334" s="1">
        <v>129</v>
      </c>
      <c r="BL1334" s="6">
        <v>0.55038759689922478</v>
      </c>
    </row>
    <row r="1335" spans="1:64" x14ac:dyDescent="0.2">
      <c r="A1335" s="2" t="s">
        <v>471</v>
      </c>
      <c r="B1335" s="2" t="s">
        <v>472</v>
      </c>
      <c r="C1335" s="2" t="s">
        <v>3282</v>
      </c>
      <c r="D1335" s="2" t="s">
        <v>3283</v>
      </c>
      <c r="E1335" s="2" t="str">
        <f t="shared" si="60"/>
        <v>Ernie Pyle Elementary School</v>
      </c>
      <c r="F1335" s="2">
        <f>IFERROR(VLOOKUP(C1335,'[1]2017'!$C$2:$N$1876,11,FALSE),"")</f>
        <v>144</v>
      </c>
      <c r="G1335" s="2">
        <f>IFERROR(VLOOKUP(C1335,'[1]2017'!$C$2:$N$1876,12,FALSE),"")</f>
        <v>228</v>
      </c>
      <c r="H1335" s="2">
        <f t="shared" si="61"/>
        <v>0.63157894736842102</v>
      </c>
      <c r="I1335" s="6">
        <v>0.45454545454545453</v>
      </c>
      <c r="J1335" s="12">
        <f t="shared" si="62"/>
        <v>808</v>
      </c>
      <c r="K1335" s="1">
        <v>21</v>
      </c>
      <c r="L1335" s="1">
        <v>32</v>
      </c>
      <c r="M1335" s="6">
        <v>0.65625</v>
      </c>
      <c r="N1335" s="1">
        <v>17</v>
      </c>
      <c r="O1335" s="1">
        <v>33</v>
      </c>
      <c r="P1335" s="6">
        <v>0.51515151515151514</v>
      </c>
      <c r="Q1335" s="1">
        <v>16</v>
      </c>
      <c r="R1335" s="1">
        <v>32</v>
      </c>
      <c r="S1335" s="6">
        <v>0.5</v>
      </c>
      <c r="T1335" s="1">
        <v>24</v>
      </c>
      <c r="U1335" s="1">
        <v>39</v>
      </c>
      <c r="V1335" s="6">
        <v>0.61538461538461542</v>
      </c>
      <c r="W1335" s="1">
        <v>28</v>
      </c>
      <c r="X1335" s="1">
        <v>39</v>
      </c>
      <c r="Y1335" s="6">
        <v>0.71794871794871795</v>
      </c>
      <c r="Z1335" s="1">
        <v>21</v>
      </c>
      <c r="AA1335" s="1">
        <v>39</v>
      </c>
      <c r="AB1335" s="6">
        <v>0.53846153846153844</v>
      </c>
      <c r="BD1335" s="1">
        <v>69</v>
      </c>
      <c r="BE1335" s="1">
        <v>104</v>
      </c>
      <c r="BF1335" s="6">
        <v>0.66346153846153844</v>
      </c>
      <c r="BG1335" s="1">
        <v>62</v>
      </c>
      <c r="BH1335" s="1">
        <v>106</v>
      </c>
      <c r="BI1335" s="6">
        <v>0.58490566037735847</v>
      </c>
      <c r="BJ1335" s="1">
        <v>52</v>
      </c>
      <c r="BK1335" s="1">
        <v>104</v>
      </c>
      <c r="BL1335" s="6">
        <v>0.5</v>
      </c>
    </row>
    <row r="1336" spans="1:64" hidden="1" x14ac:dyDescent="0.2">
      <c r="A1336" s="2" t="s">
        <v>471</v>
      </c>
      <c r="B1336" s="2" t="s">
        <v>472</v>
      </c>
      <c r="C1336" s="2" t="s">
        <v>3284</v>
      </c>
      <c r="D1336" s="2" t="s">
        <v>3285</v>
      </c>
      <c r="E1336" s="2" t="str">
        <f t="shared" si="60"/>
        <v>zzzz</v>
      </c>
      <c r="F1336" s="2">
        <f>IFERROR(VLOOKUP(C1336,'[1]2017'!$C$2:$N$1876,11,FALSE),"")</f>
        <v>227</v>
      </c>
      <c r="G1336" s="2">
        <f>IFERROR(VLOOKUP(C1336,'[1]2017'!$C$2:$N$1876,12,FALSE),"")</f>
        <v>436</v>
      </c>
      <c r="H1336" s="2">
        <f t="shared" si="61"/>
        <v>0.52064220183486243</v>
      </c>
      <c r="J1336" s="12">
        <f t="shared" si="62"/>
        <v>1215</v>
      </c>
      <c r="AC1336" s="1">
        <v>91</v>
      </c>
      <c r="AD1336" s="1">
        <v>137</v>
      </c>
      <c r="AE1336" s="6">
        <v>0.66423357664233573</v>
      </c>
      <c r="AF1336" s="1">
        <v>81</v>
      </c>
      <c r="AG1336" s="1">
        <v>138</v>
      </c>
      <c r="AH1336" s="6">
        <v>0.58695652173913049</v>
      </c>
      <c r="AI1336" s="1">
        <v>68</v>
      </c>
      <c r="AJ1336" s="1">
        <v>137</v>
      </c>
      <c r="AK1336" s="6">
        <v>0.49635036496350365</v>
      </c>
      <c r="AL1336" s="1">
        <v>86</v>
      </c>
      <c r="AM1336" s="1">
        <v>133</v>
      </c>
      <c r="AN1336" s="6">
        <v>0.64661654135338342</v>
      </c>
      <c r="AO1336" s="1">
        <v>61</v>
      </c>
      <c r="AP1336" s="1">
        <v>133</v>
      </c>
      <c r="AQ1336" s="6">
        <v>0.45864661654135336</v>
      </c>
      <c r="AR1336" s="1">
        <v>55</v>
      </c>
      <c r="AS1336" s="1">
        <v>133</v>
      </c>
      <c r="AT1336" s="6">
        <v>0.41353383458646614</v>
      </c>
      <c r="AU1336" s="1">
        <v>84</v>
      </c>
      <c r="AV1336" s="1">
        <v>145</v>
      </c>
      <c r="AW1336" s="6">
        <v>0.57931034482758625</v>
      </c>
      <c r="AX1336" s="1">
        <v>74</v>
      </c>
      <c r="AY1336" s="1">
        <v>145</v>
      </c>
      <c r="AZ1336" s="6">
        <v>0.51034482758620692</v>
      </c>
      <c r="BA1336" s="1">
        <v>60</v>
      </c>
      <c r="BB1336" s="1">
        <v>145</v>
      </c>
      <c r="BC1336" s="6">
        <v>0.41379310344827586</v>
      </c>
      <c r="BD1336" s="1">
        <v>261</v>
      </c>
      <c r="BE1336" s="1">
        <v>415</v>
      </c>
      <c r="BF1336" s="6">
        <v>0.62891566265060239</v>
      </c>
      <c r="BG1336" s="1">
        <v>216</v>
      </c>
      <c r="BH1336" s="1">
        <v>416</v>
      </c>
      <c r="BI1336" s="6">
        <v>0.51923076923076927</v>
      </c>
      <c r="BJ1336" s="1">
        <v>183</v>
      </c>
      <c r="BK1336" s="1">
        <v>415</v>
      </c>
      <c r="BL1336" s="6">
        <v>0.44096385542168676</v>
      </c>
    </row>
    <row r="1337" spans="1:64" x14ac:dyDescent="0.2">
      <c r="A1337" s="2" t="s">
        <v>471</v>
      </c>
      <c r="B1337" s="2" t="s">
        <v>472</v>
      </c>
      <c r="C1337" s="2" t="s">
        <v>502</v>
      </c>
      <c r="D1337" s="2" t="s">
        <v>3286</v>
      </c>
      <c r="E1337" s="2" t="str">
        <f t="shared" si="60"/>
        <v>Van Duyn Elementary School</v>
      </c>
      <c r="F1337" s="2">
        <f>IFERROR(VLOOKUP(C1337,'[1]2017'!$C$2:$N$1876,11,FALSE),"")</f>
        <v>105</v>
      </c>
      <c r="G1337" s="2">
        <f>IFERROR(VLOOKUP(C1337,'[1]2017'!$C$2:$N$1876,12,FALSE),"")</f>
        <v>236</v>
      </c>
      <c r="H1337" s="2">
        <f t="shared" si="61"/>
        <v>0.44491525423728812</v>
      </c>
      <c r="I1337" s="6">
        <v>0.54838709677419351</v>
      </c>
      <c r="J1337" s="12">
        <f t="shared" si="62"/>
        <v>596</v>
      </c>
      <c r="K1337" s="1">
        <v>24</v>
      </c>
      <c r="L1337" s="1">
        <v>40</v>
      </c>
      <c r="M1337" s="6">
        <v>0.6</v>
      </c>
      <c r="N1337" s="1">
        <v>25</v>
      </c>
      <c r="O1337" s="1">
        <v>40</v>
      </c>
      <c r="P1337" s="6">
        <v>0.625</v>
      </c>
      <c r="Q1337" s="1">
        <v>20</v>
      </c>
      <c r="R1337" s="1">
        <v>40</v>
      </c>
      <c r="S1337" s="6">
        <v>0.5</v>
      </c>
      <c r="T1337" s="1">
        <v>21</v>
      </c>
      <c r="U1337" s="1">
        <v>38</v>
      </c>
      <c r="V1337" s="6">
        <v>0.55263157894736847</v>
      </c>
      <c r="W1337" s="1">
        <v>28</v>
      </c>
      <c r="X1337" s="1">
        <v>38</v>
      </c>
      <c r="Y1337" s="6">
        <v>0.73684210526315785</v>
      </c>
      <c r="Z1337" s="1">
        <v>21</v>
      </c>
      <c r="AA1337" s="1">
        <v>38</v>
      </c>
      <c r="AB1337" s="6">
        <v>0.55263157894736847</v>
      </c>
      <c r="BD1337" s="1">
        <v>66</v>
      </c>
      <c r="BE1337" s="1">
        <v>109</v>
      </c>
      <c r="BF1337" s="6">
        <v>0.60550458715596334</v>
      </c>
      <c r="BG1337" s="1">
        <v>70</v>
      </c>
      <c r="BH1337" s="1">
        <v>109</v>
      </c>
      <c r="BI1337" s="6">
        <v>0.64220183486238536</v>
      </c>
      <c r="BJ1337" s="1">
        <v>58</v>
      </c>
      <c r="BK1337" s="1">
        <v>109</v>
      </c>
      <c r="BL1337" s="6">
        <v>0.5321100917431193</v>
      </c>
    </row>
    <row r="1338" spans="1:64" hidden="1" x14ac:dyDescent="0.2">
      <c r="A1338" s="2" t="s">
        <v>473</v>
      </c>
      <c r="B1338" s="2" t="s">
        <v>474</v>
      </c>
      <c r="C1338" s="2" t="s">
        <v>503</v>
      </c>
      <c r="D1338" s="2" t="s">
        <v>3287</v>
      </c>
      <c r="E1338" s="2" t="str">
        <f t="shared" si="60"/>
        <v>zzzz</v>
      </c>
      <c r="F1338" s="2">
        <f>IFERROR(VLOOKUP(C1338,'[1]2017'!$C$2:$N$1876,11,FALSE),"")</f>
        <v>226</v>
      </c>
      <c r="G1338" s="2">
        <f>IFERROR(VLOOKUP(C1338,'[1]2017'!$C$2:$N$1876,12,FALSE),"")</f>
        <v>775</v>
      </c>
      <c r="H1338" s="2">
        <f t="shared" si="61"/>
        <v>0.29161290322580646</v>
      </c>
      <c r="J1338" s="12">
        <f t="shared" si="62"/>
        <v>1215</v>
      </c>
      <c r="AC1338" s="1">
        <v>170</v>
      </c>
      <c r="AD1338" s="1">
        <v>263</v>
      </c>
      <c r="AE1338" s="6">
        <v>0.64638783269961975</v>
      </c>
      <c r="AF1338" s="1">
        <v>161</v>
      </c>
      <c r="AG1338" s="1">
        <v>264</v>
      </c>
      <c r="AH1338" s="6">
        <v>0.60984848484848486</v>
      </c>
      <c r="AI1338" s="1">
        <v>142</v>
      </c>
      <c r="AJ1338" s="1">
        <v>263</v>
      </c>
      <c r="AK1338" s="6">
        <v>0.53992395437262353</v>
      </c>
      <c r="AL1338" s="1">
        <v>187</v>
      </c>
      <c r="AM1338" s="1">
        <v>250</v>
      </c>
      <c r="AN1338" s="6">
        <v>0.748</v>
      </c>
      <c r="AO1338" s="1">
        <v>162</v>
      </c>
      <c r="AP1338" s="1">
        <v>248</v>
      </c>
      <c r="AQ1338" s="6">
        <v>0.65322580645161288</v>
      </c>
      <c r="AR1338" s="1">
        <v>141</v>
      </c>
      <c r="AS1338" s="1">
        <v>248</v>
      </c>
      <c r="AT1338" s="6">
        <v>0.56854838709677424</v>
      </c>
      <c r="AU1338" s="1">
        <v>172</v>
      </c>
      <c r="AV1338" s="1">
        <v>245</v>
      </c>
      <c r="AW1338" s="6">
        <v>0.70204081632653059</v>
      </c>
      <c r="AX1338" s="1">
        <v>149</v>
      </c>
      <c r="AY1338" s="1">
        <v>246</v>
      </c>
      <c r="AZ1338" s="6">
        <v>0.60569105691056913</v>
      </c>
      <c r="BA1338" s="1">
        <v>141</v>
      </c>
      <c r="BB1338" s="1">
        <v>244</v>
      </c>
      <c r="BC1338" s="6">
        <v>0.57786885245901642</v>
      </c>
      <c r="BD1338" s="1">
        <v>529</v>
      </c>
      <c r="BE1338" s="1">
        <v>758</v>
      </c>
      <c r="BF1338" s="6">
        <v>0.69788918205804751</v>
      </c>
      <c r="BG1338" s="1">
        <v>472</v>
      </c>
      <c r="BH1338" s="1">
        <v>758</v>
      </c>
      <c r="BI1338" s="6">
        <v>0.62269129287598945</v>
      </c>
      <c r="BJ1338" s="1">
        <v>424</v>
      </c>
      <c r="BK1338" s="1">
        <v>755</v>
      </c>
      <c r="BL1338" s="6">
        <v>0.56158940397350998</v>
      </c>
    </row>
    <row r="1339" spans="1:64" hidden="1" x14ac:dyDescent="0.2">
      <c r="A1339" s="2" t="s">
        <v>473</v>
      </c>
      <c r="B1339" s="2" t="s">
        <v>474</v>
      </c>
      <c r="C1339" s="2" t="s">
        <v>3288</v>
      </c>
      <c r="D1339" s="2" t="s">
        <v>3289</v>
      </c>
      <c r="E1339" s="2" t="str">
        <f t="shared" si="60"/>
        <v>zzzz</v>
      </c>
      <c r="F1339" s="2">
        <f>IFERROR(VLOOKUP(C1339,'[1]2017'!$C$2:$N$1876,11,FALSE),"")</f>
        <v>207</v>
      </c>
      <c r="G1339" s="2">
        <f>IFERROR(VLOOKUP(C1339,'[1]2017'!$C$2:$N$1876,12,FALSE),"")</f>
        <v>410</v>
      </c>
      <c r="H1339" s="2">
        <f t="shared" si="61"/>
        <v>0.50487804878048781</v>
      </c>
      <c r="J1339" s="12">
        <f t="shared" si="62"/>
        <v>1215</v>
      </c>
      <c r="AC1339" s="1">
        <v>75</v>
      </c>
      <c r="AD1339" s="1">
        <v>123</v>
      </c>
      <c r="AE1339" s="6">
        <v>0.6097560975609756</v>
      </c>
      <c r="AF1339" s="1">
        <v>58</v>
      </c>
      <c r="AG1339" s="1">
        <v>122</v>
      </c>
      <c r="AH1339" s="6">
        <v>0.47540983606557374</v>
      </c>
      <c r="AI1339" s="1">
        <v>49</v>
      </c>
      <c r="AJ1339" s="1">
        <v>122</v>
      </c>
      <c r="AK1339" s="6">
        <v>0.40163934426229508</v>
      </c>
      <c r="AL1339" s="1">
        <v>77</v>
      </c>
      <c r="AM1339" s="1">
        <v>135</v>
      </c>
      <c r="AN1339" s="6">
        <v>0.57037037037037042</v>
      </c>
      <c r="AO1339" s="1">
        <v>55</v>
      </c>
      <c r="AP1339" s="1">
        <v>135</v>
      </c>
      <c r="AQ1339" s="6">
        <v>0.40740740740740738</v>
      </c>
      <c r="AR1339" s="1">
        <v>51</v>
      </c>
      <c r="AS1339" s="1">
        <v>135</v>
      </c>
      <c r="AT1339" s="6">
        <v>0.37777777777777777</v>
      </c>
      <c r="AU1339" s="1">
        <v>70</v>
      </c>
      <c r="AV1339" s="1">
        <v>140</v>
      </c>
      <c r="AW1339" s="6">
        <v>0.5</v>
      </c>
      <c r="AX1339" s="1">
        <v>53</v>
      </c>
      <c r="AY1339" s="1">
        <v>141</v>
      </c>
      <c r="AZ1339" s="6">
        <v>0.37588652482269502</v>
      </c>
      <c r="BA1339" s="1">
        <v>41</v>
      </c>
      <c r="BB1339" s="1">
        <v>140</v>
      </c>
      <c r="BC1339" s="6">
        <v>0.29285714285714287</v>
      </c>
      <c r="BD1339" s="1">
        <v>222</v>
      </c>
      <c r="BE1339" s="1">
        <v>398</v>
      </c>
      <c r="BF1339" s="6">
        <v>0.55778894472361806</v>
      </c>
      <c r="BG1339" s="1">
        <v>166</v>
      </c>
      <c r="BH1339" s="1">
        <v>398</v>
      </c>
      <c r="BI1339" s="6">
        <v>0.41708542713567837</v>
      </c>
      <c r="BJ1339" s="1">
        <v>141</v>
      </c>
      <c r="BK1339" s="1">
        <v>397</v>
      </c>
      <c r="BL1339" s="6">
        <v>0.35516372795969775</v>
      </c>
    </row>
    <row r="1340" spans="1:64" hidden="1" x14ac:dyDescent="0.2">
      <c r="A1340" s="2" t="s">
        <v>473</v>
      </c>
      <c r="B1340" s="2" t="s">
        <v>474</v>
      </c>
      <c r="C1340" s="2" t="s">
        <v>3290</v>
      </c>
      <c r="D1340" s="2" t="s">
        <v>3291</v>
      </c>
      <c r="E1340" s="2" t="str">
        <f t="shared" si="60"/>
        <v>zzzz</v>
      </c>
      <c r="F1340" s="2">
        <f>IFERROR(VLOOKUP(C1340,'[1]2017'!$C$2:$N$1876,11,FALSE),"")</f>
        <v>478</v>
      </c>
      <c r="G1340" s="2">
        <f>IFERROR(VLOOKUP(C1340,'[1]2017'!$C$2:$N$1876,12,FALSE),"")</f>
        <v>866</v>
      </c>
      <c r="H1340" s="2">
        <f t="shared" si="61"/>
        <v>0.55196304849884525</v>
      </c>
      <c r="J1340" s="12">
        <f t="shared" si="62"/>
        <v>1215</v>
      </c>
      <c r="AC1340" s="1">
        <v>172</v>
      </c>
      <c r="AD1340" s="1">
        <v>276</v>
      </c>
      <c r="AE1340" s="6">
        <v>0.62318840579710144</v>
      </c>
      <c r="AF1340" s="1">
        <v>145</v>
      </c>
      <c r="AG1340" s="1">
        <v>277</v>
      </c>
      <c r="AH1340" s="6">
        <v>0.52346570397111913</v>
      </c>
      <c r="AI1340" s="1">
        <v>129</v>
      </c>
      <c r="AJ1340" s="1">
        <v>276</v>
      </c>
      <c r="AK1340" s="6">
        <v>0.46739130434782611</v>
      </c>
      <c r="AL1340" s="1">
        <v>170</v>
      </c>
      <c r="AM1340" s="1">
        <v>272</v>
      </c>
      <c r="AN1340" s="6">
        <v>0.625</v>
      </c>
      <c r="AO1340" s="1">
        <v>113</v>
      </c>
      <c r="AP1340" s="1">
        <v>273</v>
      </c>
      <c r="AQ1340" s="6">
        <v>0.41391941391941389</v>
      </c>
      <c r="AR1340" s="1">
        <v>101</v>
      </c>
      <c r="AS1340" s="1">
        <v>272</v>
      </c>
      <c r="AT1340" s="6">
        <v>0.37132352941176472</v>
      </c>
      <c r="AU1340" s="1">
        <v>164</v>
      </c>
      <c r="AV1340" s="1">
        <v>262</v>
      </c>
      <c r="AW1340" s="6">
        <v>0.62595419847328249</v>
      </c>
      <c r="AX1340" s="1">
        <v>113</v>
      </c>
      <c r="AY1340" s="1">
        <v>261</v>
      </c>
      <c r="AZ1340" s="6">
        <v>0.43295019157088122</v>
      </c>
      <c r="BA1340" s="1">
        <v>100</v>
      </c>
      <c r="BB1340" s="1">
        <v>261</v>
      </c>
      <c r="BC1340" s="6">
        <v>0.38314176245210729</v>
      </c>
      <c r="BD1340" s="1">
        <v>506</v>
      </c>
      <c r="BE1340" s="1">
        <v>810</v>
      </c>
      <c r="BF1340" s="6">
        <v>0.62469135802469133</v>
      </c>
      <c r="BG1340" s="1">
        <v>371</v>
      </c>
      <c r="BH1340" s="1">
        <v>811</v>
      </c>
      <c r="BI1340" s="6">
        <v>0.45745992601726265</v>
      </c>
      <c r="BJ1340" s="1">
        <v>330</v>
      </c>
      <c r="BK1340" s="1">
        <v>809</v>
      </c>
      <c r="BL1340" s="6">
        <v>0.40791100123609392</v>
      </c>
    </row>
    <row r="1341" spans="1:64" hidden="1" x14ac:dyDescent="0.2">
      <c r="A1341" s="2" t="s">
        <v>473</v>
      </c>
      <c r="B1341" s="2" t="s">
        <v>474</v>
      </c>
      <c r="C1341" s="2" t="s">
        <v>3292</v>
      </c>
      <c r="D1341" s="2" t="s">
        <v>3293</v>
      </c>
      <c r="E1341" s="2" t="str">
        <f t="shared" si="60"/>
        <v>zzzz</v>
      </c>
      <c r="F1341" s="2">
        <f>IFERROR(VLOOKUP(C1341,'[1]2017'!$C$2:$N$1876,11,FALSE),"")</f>
        <v>361</v>
      </c>
      <c r="G1341" s="2">
        <f>IFERROR(VLOOKUP(C1341,'[1]2017'!$C$2:$N$1876,12,FALSE),"")</f>
        <v>431</v>
      </c>
      <c r="H1341" s="2">
        <f t="shared" si="61"/>
        <v>0.83758700696055688</v>
      </c>
      <c r="J1341" s="12">
        <f t="shared" si="62"/>
        <v>1215</v>
      </c>
      <c r="AC1341" s="1">
        <v>75</v>
      </c>
      <c r="AD1341" s="1">
        <v>131</v>
      </c>
      <c r="AE1341" s="6">
        <v>0.5725190839694656</v>
      </c>
      <c r="AF1341" s="1">
        <v>61</v>
      </c>
      <c r="AG1341" s="1">
        <v>130</v>
      </c>
      <c r="AH1341" s="6">
        <v>0.46923076923076923</v>
      </c>
      <c r="AI1341" s="1">
        <v>55</v>
      </c>
      <c r="AJ1341" s="1">
        <v>130</v>
      </c>
      <c r="AK1341" s="6">
        <v>0.42307692307692307</v>
      </c>
      <c r="AL1341" s="1">
        <v>60</v>
      </c>
      <c r="AM1341" s="1">
        <v>133</v>
      </c>
      <c r="AN1341" s="6">
        <v>0.45112781954887216</v>
      </c>
      <c r="AO1341" s="1">
        <v>27</v>
      </c>
      <c r="AP1341" s="1">
        <v>111</v>
      </c>
      <c r="AQ1341" s="6">
        <v>0.24324324324324326</v>
      </c>
      <c r="AR1341" s="1">
        <v>25</v>
      </c>
      <c r="AS1341" s="1">
        <v>108</v>
      </c>
      <c r="AT1341" s="6">
        <v>0.23148148148148148</v>
      </c>
      <c r="AU1341" s="1">
        <v>52</v>
      </c>
      <c r="AV1341" s="1">
        <v>124</v>
      </c>
      <c r="AW1341" s="6">
        <v>0.41935483870967744</v>
      </c>
      <c r="AX1341" s="1">
        <v>27</v>
      </c>
      <c r="AY1341" s="1">
        <v>124</v>
      </c>
      <c r="AZ1341" s="6">
        <v>0.21774193548387097</v>
      </c>
      <c r="BA1341" s="1">
        <v>24</v>
      </c>
      <c r="BB1341" s="1">
        <v>124</v>
      </c>
      <c r="BC1341" s="6">
        <v>0.19354838709677419</v>
      </c>
      <c r="BD1341" s="1">
        <v>187</v>
      </c>
      <c r="BE1341" s="1">
        <v>388</v>
      </c>
      <c r="BF1341" s="6">
        <v>0.48195876288659795</v>
      </c>
      <c r="BG1341" s="1">
        <v>115</v>
      </c>
      <c r="BH1341" s="1">
        <v>365</v>
      </c>
      <c r="BI1341" s="6">
        <v>0.31506849315068491</v>
      </c>
      <c r="BJ1341" s="1">
        <v>104</v>
      </c>
      <c r="BK1341" s="1">
        <v>362</v>
      </c>
      <c r="BL1341" s="6">
        <v>0.287292817679558</v>
      </c>
    </row>
    <row r="1342" spans="1:64" hidden="1" x14ac:dyDescent="0.2">
      <c r="A1342" s="2" t="s">
        <v>473</v>
      </c>
      <c r="B1342" s="2" t="s">
        <v>474</v>
      </c>
      <c r="C1342" s="2" t="s">
        <v>3294</v>
      </c>
      <c r="D1342" s="2" t="s">
        <v>3295</v>
      </c>
      <c r="E1342" s="2" t="str">
        <f t="shared" si="60"/>
        <v>zzzz</v>
      </c>
      <c r="F1342" s="2">
        <f>IFERROR(VLOOKUP(C1342,'[1]2017'!$C$2:$N$1876,11,FALSE),"")</f>
        <v>443</v>
      </c>
      <c r="G1342" s="2">
        <f>IFERROR(VLOOKUP(C1342,'[1]2017'!$C$2:$N$1876,12,FALSE),"")</f>
        <v>768</v>
      </c>
      <c r="H1342" s="2">
        <f t="shared" si="61"/>
        <v>0.57682291666666663</v>
      </c>
      <c r="J1342" s="12">
        <f t="shared" si="62"/>
        <v>1215</v>
      </c>
      <c r="AC1342" s="1">
        <v>165</v>
      </c>
      <c r="AD1342" s="1">
        <v>254</v>
      </c>
      <c r="AE1342" s="6">
        <v>0.64960629921259838</v>
      </c>
      <c r="AF1342" s="1">
        <v>134</v>
      </c>
      <c r="AG1342" s="1">
        <v>255</v>
      </c>
      <c r="AH1342" s="6">
        <v>0.52549019607843139</v>
      </c>
      <c r="AI1342" s="1">
        <v>119</v>
      </c>
      <c r="AJ1342" s="1">
        <v>253</v>
      </c>
      <c r="AK1342" s="6">
        <v>0.47035573122529645</v>
      </c>
      <c r="AL1342" s="1">
        <v>163</v>
      </c>
      <c r="AM1342" s="1">
        <v>253</v>
      </c>
      <c r="AN1342" s="6">
        <v>0.64426877470355737</v>
      </c>
      <c r="AO1342" s="1">
        <v>109</v>
      </c>
      <c r="AP1342" s="1">
        <v>253</v>
      </c>
      <c r="AQ1342" s="6">
        <v>0.43083003952569171</v>
      </c>
      <c r="AR1342" s="1">
        <v>101</v>
      </c>
      <c r="AS1342" s="1">
        <v>252</v>
      </c>
      <c r="AT1342" s="6">
        <v>0.40079365079365081</v>
      </c>
      <c r="AU1342" s="1">
        <v>126</v>
      </c>
      <c r="AV1342" s="1">
        <v>217</v>
      </c>
      <c r="AW1342" s="6">
        <v>0.58064516129032262</v>
      </c>
      <c r="AX1342" s="1">
        <v>119</v>
      </c>
      <c r="AY1342" s="1">
        <v>218</v>
      </c>
      <c r="AZ1342" s="6">
        <v>0.54587155963302747</v>
      </c>
      <c r="BA1342" s="1">
        <v>103</v>
      </c>
      <c r="BB1342" s="1">
        <v>217</v>
      </c>
      <c r="BC1342" s="6">
        <v>0.47465437788018433</v>
      </c>
      <c r="BD1342" s="1">
        <v>454</v>
      </c>
      <c r="BE1342" s="1">
        <v>724</v>
      </c>
      <c r="BF1342" s="6">
        <v>0.6270718232044199</v>
      </c>
      <c r="BG1342" s="1">
        <v>362</v>
      </c>
      <c r="BH1342" s="1">
        <v>726</v>
      </c>
      <c r="BI1342" s="6">
        <v>0.49862258953168043</v>
      </c>
      <c r="BJ1342" s="1">
        <v>323</v>
      </c>
      <c r="BK1342" s="1">
        <v>722</v>
      </c>
      <c r="BL1342" s="6">
        <v>0.44736842105263158</v>
      </c>
    </row>
    <row r="1343" spans="1:64" hidden="1" x14ac:dyDescent="0.2">
      <c r="A1343" s="2" t="s">
        <v>473</v>
      </c>
      <c r="B1343" s="2" t="s">
        <v>474</v>
      </c>
      <c r="C1343" s="2" t="s">
        <v>3296</v>
      </c>
      <c r="D1343" s="2" t="s">
        <v>3297</v>
      </c>
      <c r="E1343" s="2" t="str">
        <f t="shared" si="60"/>
        <v>zzzz</v>
      </c>
      <c r="F1343" s="2">
        <f>IFERROR(VLOOKUP(C1343,'[1]2017'!$C$2:$N$1876,11,FALSE),"")</f>
        <v>153</v>
      </c>
      <c r="G1343" s="2">
        <f>IFERROR(VLOOKUP(C1343,'[1]2017'!$C$2:$N$1876,12,FALSE),"")</f>
        <v>309</v>
      </c>
      <c r="H1343" s="2">
        <f t="shared" si="61"/>
        <v>0.49514563106796117</v>
      </c>
      <c r="I1343" s="6">
        <v>0.49090909090909091</v>
      </c>
      <c r="J1343" s="12">
        <f t="shared" si="62"/>
        <v>730</v>
      </c>
      <c r="K1343" s="1">
        <v>38</v>
      </c>
      <c r="L1343" s="1">
        <v>50</v>
      </c>
      <c r="M1343" s="6">
        <v>0.76</v>
      </c>
      <c r="N1343" s="1">
        <v>36</v>
      </c>
      <c r="O1343" s="1">
        <v>50</v>
      </c>
      <c r="P1343" s="6">
        <v>0.72</v>
      </c>
      <c r="Q1343" s="1">
        <v>30</v>
      </c>
      <c r="R1343" s="1">
        <v>50</v>
      </c>
      <c r="S1343" s="6">
        <v>0.6</v>
      </c>
      <c r="T1343" s="1">
        <v>27</v>
      </c>
      <c r="U1343" s="1">
        <v>60</v>
      </c>
      <c r="V1343" s="6">
        <v>0.45</v>
      </c>
      <c r="W1343" s="1">
        <v>32</v>
      </c>
      <c r="X1343" s="1">
        <v>60</v>
      </c>
      <c r="Y1343" s="6">
        <v>0.53333333333333333</v>
      </c>
      <c r="Z1343" s="1">
        <v>22</v>
      </c>
      <c r="AA1343" s="1">
        <v>60</v>
      </c>
      <c r="AB1343" s="6">
        <v>0.36666666666666664</v>
      </c>
      <c r="BD1343" s="1">
        <v>101</v>
      </c>
      <c r="BE1343" s="1">
        <v>165</v>
      </c>
      <c r="BF1343" s="6">
        <v>0.61212121212121207</v>
      </c>
      <c r="BG1343" s="1">
        <v>101</v>
      </c>
      <c r="BH1343" s="1">
        <v>166</v>
      </c>
      <c r="BI1343" s="6">
        <v>0.60843373493975905</v>
      </c>
      <c r="BJ1343" s="1">
        <v>79</v>
      </c>
      <c r="BK1343" s="1">
        <v>165</v>
      </c>
      <c r="BL1343" s="6">
        <v>0.47878787878787876</v>
      </c>
    </row>
    <row r="1344" spans="1:64" x14ac:dyDescent="0.2">
      <c r="A1344" s="2" t="s">
        <v>473</v>
      </c>
      <c r="B1344" s="2" t="s">
        <v>474</v>
      </c>
      <c r="C1344" s="2" t="s">
        <v>3298</v>
      </c>
      <c r="D1344" s="2" t="s">
        <v>3299</v>
      </c>
      <c r="E1344" s="2" t="str">
        <f t="shared" si="60"/>
        <v>Davis Park Elementary School</v>
      </c>
      <c r="F1344" s="2">
        <f>IFERROR(VLOOKUP(C1344,'[1]2017'!$C$2:$N$1876,11,FALSE),"")</f>
        <v>307</v>
      </c>
      <c r="G1344" s="2">
        <f>IFERROR(VLOOKUP(C1344,'[1]2017'!$C$2:$N$1876,12,FALSE),"")</f>
        <v>347</v>
      </c>
      <c r="H1344" s="2">
        <f t="shared" si="61"/>
        <v>0.88472622478386165</v>
      </c>
      <c r="I1344" s="6">
        <v>0.5</v>
      </c>
      <c r="J1344" s="12">
        <f t="shared" si="62"/>
        <v>691</v>
      </c>
      <c r="K1344" s="1">
        <v>36</v>
      </c>
      <c r="L1344" s="1">
        <v>55</v>
      </c>
      <c r="M1344" s="6">
        <v>0.65454545454545454</v>
      </c>
      <c r="N1344" s="1">
        <v>35</v>
      </c>
      <c r="O1344" s="1">
        <v>55</v>
      </c>
      <c r="P1344" s="6">
        <v>0.63636363636363635</v>
      </c>
      <c r="Q1344" s="1">
        <v>30</v>
      </c>
      <c r="R1344" s="1">
        <v>55</v>
      </c>
      <c r="S1344" s="6">
        <v>0.54545454545454541</v>
      </c>
      <c r="T1344" s="1">
        <v>21</v>
      </c>
      <c r="U1344" s="1">
        <v>51</v>
      </c>
      <c r="V1344" s="6">
        <v>0.41176470588235292</v>
      </c>
      <c r="W1344" s="1">
        <v>26</v>
      </c>
      <c r="X1344" s="1">
        <v>51</v>
      </c>
      <c r="Y1344" s="6">
        <v>0.50980392156862742</v>
      </c>
      <c r="Z1344" s="1">
        <v>17</v>
      </c>
      <c r="AA1344" s="1">
        <v>51</v>
      </c>
      <c r="AB1344" s="6">
        <v>0.33333333333333331</v>
      </c>
      <c r="BD1344" s="1">
        <v>96</v>
      </c>
      <c r="BE1344" s="1">
        <v>164</v>
      </c>
      <c r="BF1344" s="6">
        <v>0.58536585365853655</v>
      </c>
      <c r="BG1344" s="1">
        <v>94</v>
      </c>
      <c r="BH1344" s="1">
        <v>164</v>
      </c>
      <c r="BI1344" s="6">
        <v>0.57317073170731703</v>
      </c>
      <c r="BJ1344" s="1">
        <v>76</v>
      </c>
      <c r="BK1344" s="1">
        <v>164</v>
      </c>
      <c r="BL1344" s="6">
        <v>0.46341463414634149</v>
      </c>
    </row>
    <row r="1345" spans="1:64" x14ac:dyDescent="0.2">
      <c r="A1345" s="2" t="s">
        <v>473</v>
      </c>
      <c r="B1345" s="2" t="s">
        <v>474</v>
      </c>
      <c r="C1345" s="2" t="s">
        <v>3300</v>
      </c>
      <c r="D1345" s="2" t="s">
        <v>3301</v>
      </c>
      <c r="E1345" s="2" t="str">
        <f t="shared" si="60"/>
        <v>Deming Elementary School</v>
      </c>
      <c r="F1345" s="2">
        <f>IFERROR(VLOOKUP(C1345,'[1]2017'!$C$2:$N$1876,11,FALSE),"")</f>
        <v>245</v>
      </c>
      <c r="G1345" s="2">
        <f>IFERROR(VLOOKUP(C1345,'[1]2017'!$C$2:$N$1876,12,FALSE),"")</f>
        <v>263</v>
      </c>
      <c r="H1345" s="2">
        <f t="shared" si="61"/>
        <v>0.9315589353612167</v>
      </c>
      <c r="I1345" s="6">
        <v>0.26666666666666666</v>
      </c>
      <c r="J1345" s="12">
        <f t="shared" si="62"/>
        <v>1081</v>
      </c>
      <c r="K1345" s="1">
        <v>25</v>
      </c>
      <c r="L1345" s="1">
        <v>40</v>
      </c>
      <c r="M1345" s="6">
        <v>0.625</v>
      </c>
      <c r="N1345" s="1">
        <v>20</v>
      </c>
      <c r="O1345" s="1">
        <v>40</v>
      </c>
      <c r="P1345" s="6">
        <v>0.5</v>
      </c>
      <c r="Q1345" s="1">
        <v>18</v>
      </c>
      <c r="R1345" s="1">
        <v>40</v>
      </c>
      <c r="S1345" s="6">
        <v>0.45</v>
      </c>
      <c r="T1345" s="1">
        <v>17</v>
      </c>
      <c r="U1345" s="1">
        <v>40</v>
      </c>
      <c r="V1345" s="6">
        <v>0.42499999999999999</v>
      </c>
      <c r="W1345" s="1">
        <v>25</v>
      </c>
      <c r="X1345" s="1">
        <v>40</v>
      </c>
      <c r="Y1345" s="6">
        <v>0.625</v>
      </c>
      <c r="Z1345" s="1">
        <v>13</v>
      </c>
      <c r="AA1345" s="1">
        <v>39</v>
      </c>
      <c r="AB1345" s="6">
        <v>0.33333333333333331</v>
      </c>
      <c r="BD1345" s="1">
        <v>58</v>
      </c>
      <c r="BE1345" s="1">
        <v>110</v>
      </c>
      <c r="BF1345" s="6">
        <v>0.52727272727272723</v>
      </c>
      <c r="BG1345" s="1">
        <v>57</v>
      </c>
      <c r="BH1345" s="1">
        <v>115</v>
      </c>
      <c r="BI1345" s="6">
        <v>0.4956521739130435</v>
      </c>
      <c r="BJ1345" s="1">
        <v>39</v>
      </c>
      <c r="BK1345" s="1">
        <v>109</v>
      </c>
      <c r="BL1345" s="6">
        <v>0.3577981651376147</v>
      </c>
    </row>
    <row r="1346" spans="1:64" x14ac:dyDescent="0.2">
      <c r="A1346" s="2" t="s">
        <v>473</v>
      </c>
      <c r="B1346" s="2" t="s">
        <v>474</v>
      </c>
      <c r="C1346" s="2" t="s">
        <v>3302</v>
      </c>
      <c r="D1346" s="2" t="s">
        <v>3303</v>
      </c>
      <c r="E1346" s="2" t="str">
        <f t="shared" si="60"/>
        <v>Adelaide De Vaney Elementary Sch</v>
      </c>
      <c r="F1346" s="2">
        <f>IFERROR(VLOOKUP(C1346,'[1]2017'!$C$2:$N$1876,11,FALSE),"")</f>
        <v>230</v>
      </c>
      <c r="G1346" s="2">
        <f>IFERROR(VLOOKUP(C1346,'[1]2017'!$C$2:$N$1876,12,FALSE),"")</f>
        <v>453</v>
      </c>
      <c r="H1346" s="2">
        <f t="shared" si="61"/>
        <v>0.50772626931567333</v>
      </c>
      <c r="I1346" s="6">
        <v>0.55844155844155841</v>
      </c>
      <c r="J1346" s="12">
        <f t="shared" si="62"/>
        <v>573</v>
      </c>
      <c r="K1346" s="1">
        <v>66</v>
      </c>
      <c r="L1346" s="1">
        <v>81</v>
      </c>
      <c r="M1346" s="6">
        <v>0.81481481481481477</v>
      </c>
      <c r="N1346" s="1">
        <v>63</v>
      </c>
      <c r="O1346" s="1">
        <v>81</v>
      </c>
      <c r="P1346" s="6">
        <v>0.77777777777777779</v>
      </c>
      <c r="Q1346" s="1">
        <v>58</v>
      </c>
      <c r="R1346" s="1">
        <v>81</v>
      </c>
      <c r="S1346" s="6">
        <v>0.71604938271604934</v>
      </c>
      <c r="T1346" s="1">
        <v>43</v>
      </c>
      <c r="U1346" s="1">
        <v>72</v>
      </c>
      <c r="V1346" s="6">
        <v>0.59722222222222221</v>
      </c>
      <c r="W1346" s="1">
        <v>48</v>
      </c>
      <c r="X1346" s="1">
        <v>72</v>
      </c>
      <c r="Y1346" s="6">
        <v>0.66666666666666663</v>
      </c>
      <c r="Z1346" s="1">
        <v>40</v>
      </c>
      <c r="AA1346" s="1">
        <v>72</v>
      </c>
      <c r="AB1346" s="6">
        <v>0.55555555555555558</v>
      </c>
      <c r="BD1346" s="1">
        <v>168</v>
      </c>
      <c r="BE1346" s="1">
        <v>231</v>
      </c>
      <c r="BF1346" s="6">
        <v>0.72727272727272729</v>
      </c>
      <c r="BG1346" s="1">
        <v>159</v>
      </c>
      <c r="BH1346" s="1">
        <v>231</v>
      </c>
      <c r="BI1346" s="6">
        <v>0.68831168831168832</v>
      </c>
      <c r="BJ1346" s="1">
        <v>141</v>
      </c>
      <c r="BK1346" s="1">
        <v>230</v>
      </c>
      <c r="BL1346" s="6">
        <v>0.61304347826086958</v>
      </c>
    </row>
    <row r="1347" spans="1:64" x14ac:dyDescent="0.2">
      <c r="A1347" s="2" t="s">
        <v>473</v>
      </c>
      <c r="B1347" s="2" t="s">
        <v>474</v>
      </c>
      <c r="C1347" s="2" t="s">
        <v>3304</v>
      </c>
      <c r="D1347" s="2" t="s">
        <v>3305</v>
      </c>
      <c r="E1347" s="2" t="str">
        <f t="shared" si="60"/>
        <v>Dixie Bee Elementary School</v>
      </c>
      <c r="F1347" s="2">
        <f>IFERROR(VLOOKUP(C1347,'[1]2017'!$C$2:$N$1876,11,FALSE),"")</f>
        <v>226</v>
      </c>
      <c r="G1347" s="2">
        <f>IFERROR(VLOOKUP(C1347,'[1]2017'!$C$2:$N$1876,12,FALSE),"")</f>
        <v>687</v>
      </c>
      <c r="H1347" s="2">
        <f t="shared" si="61"/>
        <v>0.32896652110625912</v>
      </c>
      <c r="I1347" s="6">
        <v>0.73770491803278693</v>
      </c>
      <c r="J1347" s="12">
        <f t="shared" si="62"/>
        <v>196</v>
      </c>
      <c r="K1347" s="1">
        <v>79</v>
      </c>
      <c r="L1347" s="1">
        <v>100</v>
      </c>
      <c r="M1347" s="6">
        <v>0.79</v>
      </c>
      <c r="N1347" s="1">
        <v>75</v>
      </c>
      <c r="O1347" s="1">
        <v>100</v>
      </c>
      <c r="P1347" s="6">
        <v>0.75</v>
      </c>
      <c r="Q1347" s="1">
        <v>69</v>
      </c>
      <c r="R1347" s="1">
        <v>100</v>
      </c>
      <c r="S1347" s="6">
        <v>0.69</v>
      </c>
      <c r="T1347" s="1">
        <v>102</v>
      </c>
      <c r="U1347" s="1">
        <v>131</v>
      </c>
      <c r="V1347" s="6">
        <v>0.77862595419847325</v>
      </c>
      <c r="W1347" s="1">
        <v>102</v>
      </c>
      <c r="X1347" s="1">
        <v>131</v>
      </c>
      <c r="Y1347" s="6">
        <v>0.77862595419847325</v>
      </c>
      <c r="Z1347" s="1">
        <v>91</v>
      </c>
      <c r="AA1347" s="1">
        <v>131</v>
      </c>
      <c r="AB1347" s="6">
        <v>0.69465648854961837</v>
      </c>
      <c r="BD1347" s="1">
        <v>281</v>
      </c>
      <c r="BE1347" s="1">
        <v>353</v>
      </c>
      <c r="BF1347" s="6">
        <v>0.79603399433427757</v>
      </c>
      <c r="BG1347" s="1">
        <v>273</v>
      </c>
      <c r="BH1347" s="1">
        <v>353</v>
      </c>
      <c r="BI1347" s="6">
        <v>0.77337110481586402</v>
      </c>
      <c r="BJ1347" s="1">
        <v>250</v>
      </c>
      <c r="BK1347" s="1">
        <v>353</v>
      </c>
      <c r="BL1347" s="6">
        <v>0.70821529745042489</v>
      </c>
    </row>
    <row r="1348" spans="1:64" x14ac:dyDescent="0.2">
      <c r="A1348" s="2" t="s">
        <v>473</v>
      </c>
      <c r="B1348" s="2" t="s">
        <v>474</v>
      </c>
      <c r="C1348" s="2" t="s">
        <v>3306</v>
      </c>
      <c r="D1348" s="2" t="s">
        <v>3307</v>
      </c>
      <c r="E1348" s="2" t="str">
        <f t="shared" ref="E1348:E1411" si="63">IFERROR(IF(SEARCH("Elementary",D1348,1)&gt;0,D1348,"zzz"),"zzzz")</f>
        <v>Farrington Grove Elementary School</v>
      </c>
      <c r="F1348" s="2">
        <f>IFERROR(VLOOKUP(C1348,'[1]2017'!$C$2:$N$1876,11,FALSE),"")</f>
        <v>354</v>
      </c>
      <c r="G1348" s="2">
        <f>IFERROR(VLOOKUP(C1348,'[1]2017'!$C$2:$N$1876,12,FALSE),"")</f>
        <v>431</v>
      </c>
      <c r="H1348" s="2">
        <f t="shared" si="61"/>
        <v>0.82134570765661252</v>
      </c>
      <c r="I1348" s="6">
        <v>0.25757575757575757</v>
      </c>
      <c r="J1348" s="12">
        <f t="shared" si="62"/>
        <v>1087</v>
      </c>
      <c r="K1348" s="1">
        <v>37</v>
      </c>
      <c r="L1348" s="1">
        <v>63</v>
      </c>
      <c r="M1348" s="6">
        <v>0.58730158730158732</v>
      </c>
      <c r="N1348" s="1">
        <v>36</v>
      </c>
      <c r="O1348" s="1">
        <v>63</v>
      </c>
      <c r="P1348" s="6">
        <v>0.5714285714285714</v>
      </c>
      <c r="Q1348" s="1">
        <v>30</v>
      </c>
      <c r="R1348" s="1">
        <v>63</v>
      </c>
      <c r="S1348" s="6">
        <v>0.47619047619047616</v>
      </c>
      <c r="T1348" s="1">
        <v>42</v>
      </c>
      <c r="U1348" s="1">
        <v>61</v>
      </c>
      <c r="V1348" s="6">
        <v>0.68852459016393441</v>
      </c>
      <c r="W1348" s="1">
        <v>48</v>
      </c>
      <c r="X1348" s="1">
        <v>62</v>
      </c>
      <c r="Y1348" s="6">
        <v>0.77419354838709675</v>
      </c>
      <c r="Z1348" s="1">
        <v>37</v>
      </c>
      <c r="AA1348" s="1">
        <v>61</v>
      </c>
      <c r="AB1348" s="6">
        <v>0.60655737704918034</v>
      </c>
      <c r="BD1348" s="1">
        <v>107</v>
      </c>
      <c r="BE1348" s="1">
        <v>190</v>
      </c>
      <c r="BF1348" s="6">
        <v>0.56315789473684208</v>
      </c>
      <c r="BG1348" s="1">
        <v>106</v>
      </c>
      <c r="BH1348" s="1">
        <v>192</v>
      </c>
      <c r="BI1348" s="6">
        <v>0.55208333333333337</v>
      </c>
      <c r="BJ1348" s="1">
        <v>84</v>
      </c>
      <c r="BK1348" s="1">
        <v>190</v>
      </c>
      <c r="BL1348" s="6">
        <v>0.44210526315789472</v>
      </c>
    </row>
    <row r="1349" spans="1:64" x14ac:dyDescent="0.2">
      <c r="A1349" s="2" t="s">
        <v>473</v>
      </c>
      <c r="B1349" s="2" t="s">
        <v>474</v>
      </c>
      <c r="C1349" s="2" t="s">
        <v>3308</v>
      </c>
      <c r="D1349" s="2" t="s">
        <v>3309</v>
      </c>
      <c r="E1349" s="2" t="str">
        <f t="shared" si="63"/>
        <v>Fayette Elementary School</v>
      </c>
      <c r="F1349" s="2">
        <f>IFERROR(VLOOKUP(C1349,'[1]2017'!$C$2:$N$1876,11,FALSE),"")</f>
        <v>83</v>
      </c>
      <c r="G1349" s="2">
        <f>IFERROR(VLOOKUP(C1349,'[1]2017'!$C$2:$N$1876,12,FALSE),"")</f>
        <v>194</v>
      </c>
      <c r="H1349" s="2">
        <f t="shared" ref="H1349:H1412" si="64">IFERROR(F1349/G1349,"")</f>
        <v>0.42783505154639173</v>
      </c>
      <c r="I1349" s="6">
        <v>0.76923076923076927</v>
      </c>
      <c r="J1349" s="12">
        <f t="shared" ref="J1349:J1412" si="65">RANK(I1349,$I$4:$I$1705,0)</f>
        <v>150</v>
      </c>
      <c r="K1349" s="1">
        <v>28</v>
      </c>
      <c r="L1349" s="1">
        <v>35</v>
      </c>
      <c r="M1349" s="6">
        <v>0.8</v>
      </c>
      <c r="N1349" s="1">
        <v>25</v>
      </c>
      <c r="O1349" s="1">
        <v>35</v>
      </c>
      <c r="P1349" s="6">
        <v>0.7142857142857143</v>
      </c>
      <c r="Q1349" s="1">
        <v>25</v>
      </c>
      <c r="R1349" s="1">
        <v>35</v>
      </c>
      <c r="S1349" s="6">
        <v>0.7142857142857143</v>
      </c>
      <c r="T1349" s="1">
        <v>22</v>
      </c>
      <c r="U1349" s="1">
        <v>31</v>
      </c>
      <c r="V1349" s="6">
        <v>0.70967741935483875</v>
      </c>
      <c r="W1349" s="1">
        <v>23</v>
      </c>
      <c r="X1349" s="1">
        <v>31</v>
      </c>
      <c r="Y1349" s="6">
        <v>0.74193548387096775</v>
      </c>
      <c r="Z1349" s="1">
        <v>19</v>
      </c>
      <c r="AA1349" s="1">
        <v>31</v>
      </c>
      <c r="AB1349" s="6">
        <v>0.61290322580645162</v>
      </c>
      <c r="BD1349" s="1">
        <v>82</v>
      </c>
      <c r="BE1349" s="1">
        <v>105</v>
      </c>
      <c r="BF1349" s="6">
        <v>0.78095238095238095</v>
      </c>
      <c r="BG1349" s="1">
        <v>82</v>
      </c>
      <c r="BH1349" s="1">
        <v>105</v>
      </c>
      <c r="BI1349" s="6">
        <v>0.78095238095238095</v>
      </c>
      <c r="BJ1349" s="1">
        <v>74</v>
      </c>
      <c r="BK1349" s="1">
        <v>105</v>
      </c>
      <c r="BL1349" s="6">
        <v>0.70476190476190481</v>
      </c>
    </row>
    <row r="1350" spans="1:64" x14ac:dyDescent="0.2">
      <c r="A1350" s="2" t="s">
        <v>473</v>
      </c>
      <c r="B1350" s="2" t="s">
        <v>474</v>
      </c>
      <c r="C1350" s="2" t="s">
        <v>507</v>
      </c>
      <c r="D1350" s="2" t="s">
        <v>3310</v>
      </c>
      <c r="E1350" s="2" t="str">
        <f t="shared" si="63"/>
        <v>Rio Grande Elementary School</v>
      </c>
      <c r="F1350" s="2">
        <f>IFERROR(VLOOKUP(C1350,'[1]2017'!$C$2:$N$1876,11,FALSE),"")</f>
        <v>197</v>
      </c>
      <c r="G1350" s="2">
        <f>IFERROR(VLOOKUP(C1350,'[1]2017'!$C$2:$N$1876,12,FALSE),"")</f>
        <v>513</v>
      </c>
      <c r="H1350" s="2">
        <f t="shared" si="64"/>
        <v>0.38401559454191031</v>
      </c>
      <c r="I1350" s="6">
        <v>0.72368421052631582</v>
      </c>
      <c r="J1350" s="12">
        <f t="shared" si="65"/>
        <v>218</v>
      </c>
      <c r="K1350" s="1">
        <v>53</v>
      </c>
      <c r="L1350" s="1">
        <v>75</v>
      </c>
      <c r="M1350" s="6">
        <v>0.70666666666666667</v>
      </c>
      <c r="N1350" s="1">
        <v>55</v>
      </c>
      <c r="O1350" s="1">
        <v>75</v>
      </c>
      <c r="P1350" s="6">
        <v>0.73333333333333328</v>
      </c>
      <c r="Q1350" s="1">
        <v>47</v>
      </c>
      <c r="R1350" s="1">
        <v>75</v>
      </c>
      <c r="S1350" s="6">
        <v>0.62666666666666671</v>
      </c>
      <c r="T1350" s="1">
        <v>51</v>
      </c>
      <c r="U1350" s="1">
        <v>82</v>
      </c>
      <c r="V1350" s="6">
        <v>0.62195121951219512</v>
      </c>
      <c r="W1350" s="1">
        <v>59</v>
      </c>
      <c r="X1350" s="1">
        <v>81</v>
      </c>
      <c r="Y1350" s="6">
        <v>0.72839506172839508</v>
      </c>
      <c r="Z1350" s="1">
        <v>44</v>
      </c>
      <c r="AA1350" s="1">
        <v>81</v>
      </c>
      <c r="AB1350" s="6">
        <v>0.54320987654320985</v>
      </c>
      <c r="BD1350" s="1">
        <v>165</v>
      </c>
      <c r="BE1350" s="1">
        <v>234</v>
      </c>
      <c r="BF1350" s="6">
        <v>0.70512820512820518</v>
      </c>
      <c r="BG1350" s="1">
        <v>173</v>
      </c>
      <c r="BH1350" s="1">
        <v>233</v>
      </c>
      <c r="BI1350" s="6">
        <v>0.74248927038626611</v>
      </c>
      <c r="BJ1350" s="1">
        <v>146</v>
      </c>
      <c r="BK1350" s="1">
        <v>232</v>
      </c>
      <c r="BL1350" s="6">
        <v>0.62931034482758619</v>
      </c>
    </row>
    <row r="1351" spans="1:64" hidden="1" x14ac:dyDescent="0.2">
      <c r="A1351" s="2" t="s">
        <v>473</v>
      </c>
      <c r="B1351" s="2" t="s">
        <v>474</v>
      </c>
      <c r="C1351" s="2" t="s">
        <v>3311</v>
      </c>
      <c r="D1351" s="2" t="s">
        <v>3312</v>
      </c>
      <c r="E1351" s="2" t="str">
        <f t="shared" si="63"/>
        <v>zzzz</v>
      </c>
      <c r="F1351" s="2">
        <f>IFERROR(VLOOKUP(C1351,'[1]2017'!$C$2:$N$1876,11,FALSE),"")</f>
        <v>279</v>
      </c>
      <c r="G1351" s="2">
        <f>IFERROR(VLOOKUP(C1351,'[1]2017'!$C$2:$N$1876,12,FALSE),"")</f>
        <v>303</v>
      </c>
      <c r="H1351" s="2">
        <f t="shared" si="64"/>
        <v>0.92079207920792083</v>
      </c>
      <c r="I1351" s="6">
        <v>0.31372549019607843</v>
      </c>
      <c r="J1351" s="12">
        <f t="shared" si="65"/>
        <v>1024</v>
      </c>
      <c r="K1351" s="1">
        <v>20</v>
      </c>
      <c r="L1351" s="1">
        <v>40</v>
      </c>
      <c r="M1351" s="6">
        <v>0.5</v>
      </c>
      <c r="N1351" s="1">
        <v>19</v>
      </c>
      <c r="O1351" s="1">
        <v>40</v>
      </c>
      <c r="P1351" s="6">
        <v>0.47499999999999998</v>
      </c>
      <c r="Q1351" s="1">
        <v>13</v>
      </c>
      <c r="R1351" s="1">
        <v>40</v>
      </c>
      <c r="S1351" s="6">
        <v>0.32500000000000001</v>
      </c>
      <c r="T1351" s="1">
        <v>15</v>
      </c>
      <c r="U1351" s="1">
        <v>39</v>
      </c>
      <c r="V1351" s="6">
        <v>0.38461538461538464</v>
      </c>
      <c r="W1351" s="1">
        <v>23</v>
      </c>
      <c r="X1351" s="1">
        <v>39</v>
      </c>
      <c r="Y1351" s="6">
        <v>0.58974358974358976</v>
      </c>
      <c r="Z1351" s="1">
        <v>12</v>
      </c>
      <c r="AA1351" s="1">
        <v>39</v>
      </c>
      <c r="AB1351" s="6">
        <v>0.30769230769230771</v>
      </c>
      <c r="BD1351" s="1">
        <v>62</v>
      </c>
      <c r="BE1351" s="1">
        <v>130</v>
      </c>
      <c r="BF1351" s="6">
        <v>0.47692307692307695</v>
      </c>
      <c r="BG1351" s="1">
        <v>63</v>
      </c>
      <c r="BH1351" s="1">
        <v>130</v>
      </c>
      <c r="BI1351" s="6">
        <v>0.48461538461538461</v>
      </c>
      <c r="BJ1351" s="1">
        <v>41</v>
      </c>
      <c r="BK1351" s="1">
        <v>130</v>
      </c>
      <c r="BL1351" s="6">
        <v>0.31538461538461537</v>
      </c>
    </row>
    <row r="1352" spans="1:64" x14ac:dyDescent="0.2">
      <c r="A1352" s="2" t="s">
        <v>473</v>
      </c>
      <c r="B1352" s="2" t="s">
        <v>474</v>
      </c>
      <c r="C1352" s="2" t="s">
        <v>3313</v>
      </c>
      <c r="D1352" s="2" t="s">
        <v>3314</v>
      </c>
      <c r="E1352" s="2" t="str">
        <f t="shared" si="63"/>
        <v>Blanche E Fuqua Elementary School</v>
      </c>
      <c r="F1352" s="2">
        <f>IFERROR(VLOOKUP(C1352,'[1]2017'!$C$2:$N$1876,11,FALSE),"")</f>
        <v>292</v>
      </c>
      <c r="G1352" s="2">
        <f>IFERROR(VLOOKUP(C1352,'[1]2017'!$C$2:$N$1876,12,FALSE),"")</f>
        <v>345</v>
      </c>
      <c r="H1352" s="2">
        <f t="shared" si="64"/>
        <v>0.84637681159420286</v>
      </c>
      <c r="I1352" s="6">
        <v>0.38297872340425532</v>
      </c>
      <c r="J1352" s="12">
        <f t="shared" si="65"/>
        <v>927</v>
      </c>
      <c r="K1352" s="1">
        <v>30</v>
      </c>
      <c r="L1352" s="1">
        <v>55</v>
      </c>
      <c r="M1352" s="6">
        <v>0.54545454545454541</v>
      </c>
      <c r="N1352" s="1">
        <v>27</v>
      </c>
      <c r="O1352" s="1">
        <v>55</v>
      </c>
      <c r="P1352" s="6">
        <v>0.49090909090909091</v>
      </c>
      <c r="Q1352" s="1">
        <v>22</v>
      </c>
      <c r="R1352" s="1">
        <v>55</v>
      </c>
      <c r="S1352" s="6">
        <v>0.4</v>
      </c>
      <c r="T1352" s="1">
        <v>23</v>
      </c>
      <c r="U1352" s="1">
        <v>45</v>
      </c>
      <c r="V1352" s="6">
        <v>0.51111111111111107</v>
      </c>
      <c r="W1352" s="1">
        <v>30</v>
      </c>
      <c r="X1352" s="1">
        <v>45</v>
      </c>
      <c r="Y1352" s="6">
        <v>0.66666666666666663</v>
      </c>
      <c r="Z1352" s="1">
        <v>21</v>
      </c>
      <c r="AA1352" s="1">
        <v>45</v>
      </c>
      <c r="AB1352" s="6">
        <v>0.46666666666666667</v>
      </c>
      <c r="BD1352" s="1">
        <v>79</v>
      </c>
      <c r="BE1352" s="1">
        <v>147</v>
      </c>
      <c r="BF1352" s="6">
        <v>0.5374149659863946</v>
      </c>
      <c r="BG1352" s="1">
        <v>77</v>
      </c>
      <c r="BH1352" s="1">
        <v>147</v>
      </c>
      <c r="BI1352" s="6">
        <v>0.52380952380952384</v>
      </c>
      <c r="BJ1352" s="1">
        <v>61</v>
      </c>
      <c r="BK1352" s="1">
        <v>147</v>
      </c>
      <c r="BL1352" s="6">
        <v>0.41496598639455784</v>
      </c>
    </row>
    <row r="1353" spans="1:64" x14ac:dyDescent="0.2">
      <c r="A1353" s="2" t="s">
        <v>473</v>
      </c>
      <c r="B1353" s="2" t="s">
        <v>474</v>
      </c>
      <c r="C1353" s="2" t="s">
        <v>3315</v>
      </c>
      <c r="D1353" s="2" t="s">
        <v>3316</v>
      </c>
      <c r="E1353" s="2" t="str">
        <f t="shared" si="63"/>
        <v>Hoosier Prairie Elementary School</v>
      </c>
      <c r="F1353" s="2">
        <f>IFERROR(VLOOKUP(C1353,'[1]2017'!$C$2:$N$1876,11,FALSE),"")</f>
        <v>161</v>
      </c>
      <c r="G1353" s="2">
        <f>IFERROR(VLOOKUP(C1353,'[1]2017'!$C$2:$N$1876,12,FALSE),"")</f>
        <v>337</v>
      </c>
      <c r="H1353" s="2">
        <f t="shared" si="64"/>
        <v>0.47774480712166173</v>
      </c>
      <c r="I1353" s="6">
        <v>0.60377358490566035</v>
      </c>
      <c r="J1353" s="12">
        <f t="shared" si="65"/>
        <v>463</v>
      </c>
      <c r="K1353" s="1">
        <v>38</v>
      </c>
      <c r="L1353" s="1">
        <v>57</v>
      </c>
      <c r="M1353" s="6">
        <v>0.66666666666666663</v>
      </c>
      <c r="N1353" s="1">
        <v>31</v>
      </c>
      <c r="O1353" s="1">
        <v>57</v>
      </c>
      <c r="P1353" s="6">
        <v>0.54385964912280704</v>
      </c>
      <c r="Q1353" s="1">
        <v>27</v>
      </c>
      <c r="R1353" s="1">
        <v>57</v>
      </c>
      <c r="S1353" s="6">
        <v>0.47368421052631576</v>
      </c>
      <c r="T1353" s="1">
        <v>32</v>
      </c>
      <c r="U1353" s="1">
        <v>54</v>
      </c>
      <c r="V1353" s="6">
        <v>0.59259259259259256</v>
      </c>
      <c r="W1353" s="1">
        <v>38</v>
      </c>
      <c r="X1353" s="1">
        <v>54</v>
      </c>
      <c r="Y1353" s="6">
        <v>0.70370370370370372</v>
      </c>
      <c r="Z1353" s="1">
        <v>27</v>
      </c>
      <c r="AA1353" s="1">
        <v>54</v>
      </c>
      <c r="AB1353" s="6">
        <v>0.5</v>
      </c>
      <c r="BD1353" s="1">
        <v>113</v>
      </c>
      <c r="BE1353" s="1">
        <v>164</v>
      </c>
      <c r="BF1353" s="6">
        <v>0.68902439024390238</v>
      </c>
      <c r="BG1353" s="1">
        <v>104</v>
      </c>
      <c r="BH1353" s="1">
        <v>164</v>
      </c>
      <c r="BI1353" s="6">
        <v>0.63414634146341464</v>
      </c>
      <c r="BJ1353" s="1">
        <v>86</v>
      </c>
      <c r="BK1353" s="1">
        <v>164</v>
      </c>
      <c r="BL1353" s="6">
        <v>0.52439024390243905</v>
      </c>
    </row>
    <row r="1354" spans="1:64" x14ac:dyDescent="0.2">
      <c r="A1354" s="2" t="s">
        <v>473</v>
      </c>
      <c r="B1354" s="2" t="s">
        <v>474</v>
      </c>
      <c r="C1354" s="2" t="s">
        <v>3317</v>
      </c>
      <c r="D1354" s="2" t="s">
        <v>3318</v>
      </c>
      <c r="E1354" s="2" t="str">
        <f t="shared" si="63"/>
        <v>Lost Creek Elementary School</v>
      </c>
      <c r="F1354" s="2">
        <f>IFERROR(VLOOKUP(C1354,'[1]2017'!$C$2:$N$1876,11,FALSE),"")</f>
        <v>243</v>
      </c>
      <c r="G1354" s="2">
        <f>IFERROR(VLOOKUP(C1354,'[1]2017'!$C$2:$N$1876,12,FALSE),"")</f>
        <v>620</v>
      </c>
      <c r="H1354" s="2">
        <f t="shared" si="64"/>
        <v>0.39193548387096772</v>
      </c>
      <c r="I1354" s="6">
        <v>0.50847457627118642</v>
      </c>
      <c r="J1354" s="12">
        <f t="shared" si="65"/>
        <v>680</v>
      </c>
      <c r="K1354" s="1">
        <v>74</v>
      </c>
      <c r="L1354" s="1">
        <v>103</v>
      </c>
      <c r="M1354" s="6">
        <v>0.71844660194174759</v>
      </c>
      <c r="N1354" s="1">
        <v>74</v>
      </c>
      <c r="O1354" s="1">
        <v>103</v>
      </c>
      <c r="P1354" s="6">
        <v>0.71844660194174759</v>
      </c>
      <c r="Q1354" s="1">
        <v>66</v>
      </c>
      <c r="R1354" s="1">
        <v>103</v>
      </c>
      <c r="S1354" s="6">
        <v>0.64077669902912626</v>
      </c>
      <c r="T1354" s="1">
        <v>69</v>
      </c>
      <c r="U1354" s="1">
        <v>98</v>
      </c>
      <c r="V1354" s="6">
        <v>0.70408163265306123</v>
      </c>
      <c r="W1354" s="1">
        <v>68</v>
      </c>
      <c r="X1354" s="1">
        <v>98</v>
      </c>
      <c r="Y1354" s="6">
        <v>0.69387755102040816</v>
      </c>
      <c r="Z1354" s="1">
        <v>59</v>
      </c>
      <c r="AA1354" s="1">
        <v>98</v>
      </c>
      <c r="AB1354" s="6">
        <v>0.60204081632653061</v>
      </c>
      <c r="BD1354" s="1">
        <v>229</v>
      </c>
      <c r="BE1354" s="1">
        <v>320</v>
      </c>
      <c r="BF1354" s="6">
        <v>0.71562499999999996</v>
      </c>
      <c r="BG1354" s="1">
        <v>209</v>
      </c>
      <c r="BH1354" s="1">
        <v>321</v>
      </c>
      <c r="BI1354" s="6">
        <v>0.65109034267912769</v>
      </c>
      <c r="BJ1354" s="1">
        <v>185</v>
      </c>
      <c r="BK1354" s="1">
        <v>319</v>
      </c>
      <c r="BL1354" s="6">
        <v>0.57993730407523514</v>
      </c>
    </row>
    <row r="1355" spans="1:64" x14ac:dyDescent="0.2">
      <c r="A1355" s="2" t="s">
        <v>473</v>
      </c>
      <c r="B1355" s="2" t="s">
        <v>474</v>
      </c>
      <c r="C1355" s="2" t="s">
        <v>3319</v>
      </c>
      <c r="D1355" s="2" t="s">
        <v>3320</v>
      </c>
      <c r="E1355" s="2" t="str">
        <f t="shared" si="63"/>
        <v>Meadows Elementary School</v>
      </c>
      <c r="F1355" s="2">
        <f>IFERROR(VLOOKUP(C1355,'[1]2017'!$C$2:$N$1876,11,FALSE),"")</f>
        <v>255</v>
      </c>
      <c r="G1355" s="2">
        <f>IFERROR(VLOOKUP(C1355,'[1]2017'!$C$2:$N$1876,12,FALSE),"")</f>
        <v>309</v>
      </c>
      <c r="H1355" s="2">
        <f t="shared" si="64"/>
        <v>0.82524271844660191</v>
      </c>
      <c r="I1355" s="6">
        <v>0.375</v>
      </c>
      <c r="J1355" s="12">
        <f t="shared" si="65"/>
        <v>936</v>
      </c>
      <c r="K1355" s="1">
        <v>19</v>
      </c>
      <c r="L1355" s="1">
        <v>45</v>
      </c>
      <c r="M1355" s="6">
        <v>0.42222222222222222</v>
      </c>
      <c r="N1355" s="1">
        <v>23</v>
      </c>
      <c r="O1355" s="1">
        <v>45</v>
      </c>
      <c r="P1355" s="6">
        <v>0.51111111111111107</v>
      </c>
      <c r="Q1355" s="1">
        <v>16</v>
      </c>
      <c r="R1355" s="1">
        <v>45</v>
      </c>
      <c r="S1355" s="6">
        <v>0.35555555555555557</v>
      </c>
      <c r="T1355" s="1">
        <v>15</v>
      </c>
      <c r="U1355" s="1">
        <v>44</v>
      </c>
      <c r="V1355" s="6">
        <v>0.34090909090909088</v>
      </c>
      <c r="W1355" s="1">
        <v>22</v>
      </c>
      <c r="X1355" s="1">
        <v>44</v>
      </c>
      <c r="Y1355" s="6">
        <v>0.5</v>
      </c>
      <c r="Z1355" s="1">
        <v>12</v>
      </c>
      <c r="AA1355" s="1">
        <v>44</v>
      </c>
      <c r="AB1355" s="6">
        <v>0.27272727272727271</v>
      </c>
      <c r="BD1355" s="1">
        <v>67</v>
      </c>
      <c r="BE1355" s="1">
        <v>137</v>
      </c>
      <c r="BF1355" s="6">
        <v>0.48905109489051096</v>
      </c>
      <c r="BG1355" s="1">
        <v>68</v>
      </c>
      <c r="BH1355" s="1">
        <v>137</v>
      </c>
      <c r="BI1355" s="6">
        <v>0.49635036496350365</v>
      </c>
      <c r="BJ1355" s="1">
        <v>46</v>
      </c>
      <c r="BK1355" s="1">
        <v>137</v>
      </c>
      <c r="BL1355" s="6">
        <v>0.33576642335766421</v>
      </c>
    </row>
    <row r="1356" spans="1:64" x14ac:dyDescent="0.2">
      <c r="A1356" s="2" t="s">
        <v>473</v>
      </c>
      <c r="B1356" s="2" t="s">
        <v>474</v>
      </c>
      <c r="C1356" s="2" t="s">
        <v>3321</v>
      </c>
      <c r="D1356" s="2" t="s">
        <v>3322</v>
      </c>
      <c r="E1356" s="2" t="str">
        <f t="shared" si="63"/>
        <v>Ouabache Elementary School</v>
      </c>
      <c r="F1356" s="2">
        <f>IFERROR(VLOOKUP(C1356,'[1]2017'!$C$2:$N$1876,11,FALSE),"")</f>
        <v>224</v>
      </c>
      <c r="G1356" s="2">
        <f>IFERROR(VLOOKUP(C1356,'[1]2017'!$C$2:$N$1876,12,FALSE),"")</f>
        <v>319</v>
      </c>
      <c r="H1356" s="2">
        <f t="shared" si="64"/>
        <v>0.70219435736677116</v>
      </c>
      <c r="I1356" s="6">
        <v>0.37037037037037035</v>
      </c>
      <c r="J1356" s="12">
        <f t="shared" si="65"/>
        <v>950</v>
      </c>
      <c r="K1356" s="1">
        <v>31</v>
      </c>
      <c r="L1356" s="1">
        <v>50</v>
      </c>
      <c r="M1356" s="6">
        <v>0.62</v>
      </c>
      <c r="N1356" s="1">
        <v>34</v>
      </c>
      <c r="O1356" s="1">
        <v>50</v>
      </c>
      <c r="P1356" s="6">
        <v>0.68</v>
      </c>
      <c r="Q1356" s="1">
        <v>27</v>
      </c>
      <c r="R1356" s="1">
        <v>50</v>
      </c>
      <c r="S1356" s="6">
        <v>0.54</v>
      </c>
      <c r="T1356" s="1">
        <v>30</v>
      </c>
      <c r="U1356" s="1">
        <v>49</v>
      </c>
      <c r="V1356" s="6">
        <v>0.61224489795918369</v>
      </c>
      <c r="W1356" s="1">
        <v>30</v>
      </c>
      <c r="X1356" s="1">
        <v>51</v>
      </c>
      <c r="Y1356" s="6">
        <v>0.58823529411764708</v>
      </c>
      <c r="Z1356" s="1">
        <v>23</v>
      </c>
      <c r="AA1356" s="1">
        <v>49</v>
      </c>
      <c r="AB1356" s="6">
        <v>0.46938775510204084</v>
      </c>
      <c r="BD1356" s="1">
        <v>90</v>
      </c>
      <c r="BE1356" s="1">
        <v>153</v>
      </c>
      <c r="BF1356" s="6">
        <v>0.58823529411764708</v>
      </c>
      <c r="BG1356" s="1">
        <v>85</v>
      </c>
      <c r="BH1356" s="1">
        <v>155</v>
      </c>
      <c r="BI1356" s="6">
        <v>0.54838709677419351</v>
      </c>
      <c r="BJ1356" s="1">
        <v>70</v>
      </c>
      <c r="BK1356" s="1">
        <v>153</v>
      </c>
      <c r="BL1356" s="6">
        <v>0.45751633986928103</v>
      </c>
    </row>
    <row r="1357" spans="1:64" x14ac:dyDescent="0.2">
      <c r="A1357" s="2" t="s">
        <v>473</v>
      </c>
      <c r="B1357" s="2" t="s">
        <v>474</v>
      </c>
      <c r="C1357" s="2" t="s">
        <v>3323</v>
      </c>
      <c r="D1357" s="2" t="s">
        <v>2191</v>
      </c>
      <c r="E1357" s="2" t="str">
        <f t="shared" si="63"/>
        <v>Riley Elementary School</v>
      </c>
      <c r="F1357" s="2">
        <f>IFERROR(VLOOKUP(C1357,'[1]2017'!$C$2:$N$1876,11,FALSE),"")</f>
        <v>96</v>
      </c>
      <c r="G1357" s="2">
        <f>IFERROR(VLOOKUP(C1357,'[1]2017'!$C$2:$N$1876,12,FALSE),"")</f>
        <v>338</v>
      </c>
      <c r="H1357" s="2">
        <f t="shared" si="64"/>
        <v>0.28402366863905326</v>
      </c>
      <c r="I1357" s="6">
        <v>0.76271186440677963</v>
      </c>
      <c r="J1357" s="12">
        <f t="shared" si="65"/>
        <v>158</v>
      </c>
      <c r="K1357" s="1">
        <v>30</v>
      </c>
      <c r="L1357" s="1">
        <v>48</v>
      </c>
      <c r="M1357" s="6">
        <v>0.625</v>
      </c>
      <c r="N1357" s="1">
        <v>33</v>
      </c>
      <c r="O1357" s="1">
        <v>48</v>
      </c>
      <c r="P1357" s="6">
        <v>0.6875</v>
      </c>
      <c r="Q1357" s="1">
        <v>26</v>
      </c>
      <c r="R1357" s="1">
        <v>48</v>
      </c>
      <c r="S1357" s="6">
        <v>0.54166666666666663</v>
      </c>
      <c r="T1357" s="1">
        <v>41</v>
      </c>
      <c r="U1357" s="1">
        <v>64</v>
      </c>
      <c r="V1357" s="6">
        <v>0.640625</v>
      </c>
      <c r="W1357" s="1">
        <v>53</v>
      </c>
      <c r="X1357" s="1">
        <v>64</v>
      </c>
      <c r="Y1357" s="6">
        <v>0.828125</v>
      </c>
      <c r="Z1357" s="1">
        <v>41</v>
      </c>
      <c r="AA1357" s="1">
        <v>64</v>
      </c>
      <c r="AB1357" s="6">
        <v>0.640625</v>
      </c>
      <c r="BD1357" s="1">
        <v>122</v>
      </c>
      <c r="BE1357" s="1">
        <v>171</v>
      </c>
      <c r="BF1357" s="6">
        <v>0.71345029239766078</v>
      </c>
      <c r="BG1357" s="1">
        <v>132</v>
      </c>
      <c r="BH1357" s="1">
        <v>171</v>
      </c>
      <c r="BI1357" s="6">
        <v>0.77192982456140347</v>
      </c>
      <c r="BJ1357" s="1">
        <v>112</v>
      </c>
      <c r="BK1357" s="1">
        <v>171</v>
      </c>
      <c r="BL1357" s="6">
        <v>0.65497076023391809</v>
      </c>
    </row>
    <row r="1358" spans="1:64" x14ac:dyDescent="0.2">
      <c r="A1358" s="2" t="s">
        <v>473</v>
      </c>
      <c r="B1358" s="2" t="s">
        <v>474</v>
      </c>
      <c r="C1358" s="2" t="s">
        <v>3324</v>
      </c>
      <c r="D1358" s="2" t="s">
        <v>1845</v>
      </c>
      <c r="E1358" s="2" t="str">
        <f t="shared" si="63"/>
        <v>Sugar Grove Elementary School</v>
      </c>
      <c r="F1358" s="2">
        <f>IFERROR(VLOOKUP(C1358,'[1]2017'!$C$2:$N$1876,11,FALSE),"")</f>
        <v>257</v>
      </c>
      <c r="G1358" s="2">
        <f>IFERROR(VLOOKUP(C1358,'[1]2017'!$C$2:$N$1876,12,FALSE),"")</f>
        <v>409</v>
      </c>
      <c r="H1358" s="2">
        <f t="shared" si="64"/>
        <v>0.628361858190709</v>
      </c>
      <c r="I1358" s="6">
        <v>0.56896551724137934</v>
      </c>
      <c r="J1358" s="12">
        <f t="shared" si="65"/>
        <v>547</v>
      </c>
      <c r="K1358" s="1">
        <v>49</v>
      </c>
      <c r="L1358" s="1">
        <v>68</v>
      </c>
      <c r="M1358" s="6">
        <v>0.72058823529411764</v>
      </c>
      <c r="N1358" s="1">
        <v>43</v>
      </c>
      <c r="O1358" s="1">
        <v>68</v>
      </c>
      <c r="P1358" s="6">
        <v>0.63235294117647056</v>
      </c>
      <c r="Q1358" s="1">
        <v>41</v>
      </c>
      <c r="R1358" s="1">
        <v>68</v>
      </c>
      <c r="S1358" s="6">
        <v>0.6029411764705882</v>
      </c>
      <c r="T1358" s="1">
        <v>48</v>
      </c>
      <c r="U1358" s="1">
        <v>70</v>
      </c>
      <c r="V1358" s="6">
        <v>0.68571428571428572</v>
      </c>
      <c r="W1358" s="1">
        <v>57</v>
      </c>
      <c r="X1358" s="1">
        <v>70</v>
      </c>
      <c r="Y1358" s="6">
        <v>0.81428571428571428</v>
      </c>
      <c r="Z1358" s="1">
        <v>46</v>
      </c>
      <c r="AA1358" s="1">
        <v>70</v>
      </c>
      <c r="AB1358" s="6">
        <v>0.65714285714285714</v>
      </c>
      <c r="BD1358" s="1">
        <v>143</v>
      </c>
      <c r="BE1358" s="1">
        <v>196</v>
      </c>
      <c r="BF1358" s="6">
        <v>0.72959183673469385</v>
      </c>
      <c r="BG1358" s="1">
        <v>133</v>
      </c>
      <c r="BH1358" s="1">
        <v>196</v>
      </c>
      <c r="BI1358" s="6">
        <v>0.6785714285714286</v>
      </c>
      <c r="BJ1358" s="1">
        <v>120</v>
      </c>
      <c r="BK1358" s="1">
        <v>196</v>
      </c>
      <c r="BL1358" s="6">
        <v>0.61224489795918369</v>
      </c>
    </row>
    <row r="1359" spans="1:64" x14ac:dyDescent="0.2">
      <c r="A1359" s="2" t="s">
        <v>473</v>
      </c>
      <c r="B1359" s="2" t="s">
        <v>474</v>
      </c>
      <c r="C1359" s="2" t="s">
        <v>3325</v>
      </c>
      <c r="D1359" s="2" t="s">
        <v>3326</v>
      </c>
      <c r="E1359" s="2" t="str">
        <f t="shared" si="63"/>
        <v>Terre Town Elementary School</v>
      </c>
      <c r="F1359" s="2">
        <f>IFERROR(VLOOKUP(C1359,'[1]2017'!$C$2:$N$1876,11,FALSE),"")</f>
        <v>489</v>
      </c>
      <c r="G1359" s="2">
        <f>IFERROR(VLOOKUP(C1359,'[1]2017'!$C$2:$N$1876,12,FALSE),"")</f>
        <v>659</v>
      </c>
      <c r="H1359" s="2">
        <f t="shared" si="64"/>
        <v>0.74203338391502272</v>
      </c>
      <c r="I1359" s="6">
        <v>0.41836734693877553</v>
      </c>
      <c r="J1359" s="12">
        <f t="shared" si="65"/>
        <v>868</v>
      </c>
      <c r="K1359" s="1">
        <v>69</v>
      </c>
      <c r="L1359" s="1">
        <v>96</v>
      </c>
      <c r="M1359" s="6">
        <v>0.71875</v>
      </c>
      <c r="N1359" s="1">
        <v>66</v>
      </c>
      <c r="O1359" s="1">
        <v>96</v>
      </c>
      <c r="P1359" s="6">
        <v>0.6875</v>
      </c>
      <c r="Q1359" s="1">
        <v>59</v>
      </c>
      <c r="R1359" s="1">
        <v>96</v>
      </c>
      <c r="S1359" s="6">
        <v>0.61458333333333337</v>
      </c>
      <c r="T1359" s="1">
        <v>58</v>
      </c>
      <c r="U1359" s="1">
        <v>104</v>
      </c>
      <c r="V1359" s="6">
        <v>0.55769230769230771</v>
      </c>
      <c r="W1359" s="1">
        <v>62</v>
      </c>
      <c r="X1359" s="1">
        <v>104</v>
      </c>
      <c r="Y1359" s="6">
        <v>0.59615384615384615</v>
      </c>
      <c r="Z1359" s="1">
        <v>50</v>
      </c>
      <c r="AA1359" s="1">
        <v>104</v>
      </c>
      <c r="AB1359" s="6">
        <v>0.48076923076923078</v>
      </c>
      <c r="BD1359" s="1">
        <v>188</v>
      </c>
      <c r="BE1359" s="1">
        <v>298</v>
      </c>
      <c r="BF1359" s="6">
        <v>0.63087248322147649</v>
      </c>
      <c r="BG1359" s="1">
        <v>174</v>
      </c>
      <c r="BH1359" s="1">
        <v>299</v>
      </c>
      <c r="BI1359" s="6">
        <v>0.58193979933110362</v>
      </c>
      <c r="BJ1359" s="1">
        <v>150</v>
      </c>
      <c r="BK1359" s="1">
        <v>298</v>
      </c>
      <c r="BL1359" s="6">
        <v>0.50335570469798663</v>
      </c>
    </row>
    <row r="1360" spans="1:64" x14ac:dyDescent="0.2">
      <c r="A1360" s="2" t="s">
        <v>473</v>
      </c>
      <c r="B1360" s="2" t="s">
        <v>474</v>
      </c>
      <c r="C1360" s="2" t="s">
        <v>3327</v>
      </c>
      <c r="D1360" s="2" t="s">
        <v>3328</v>
      </c>
      <c r="E1360" s="2" t="str">
        <f t="shared" si="63"/>
        <v>West Vigo Elementary School</v>
      </c>
      <c r="F1360" s="2">
        <f>IFERROR(VLOOKUP(C1360,'[1]2017'!$C$2:$N$1876,11,FALSE),"")</f>
        <v>197</v>
      </c>
      <c r="G1360" s="2">
        <f>IFERROR(VLOOKUP(C1360,'[1]2017'!$C$2:$N$1876,12,FALSE),"")</f>
        <v>225</v>
      </c>
      <c r="H1360" s="2">
        <f t="shared" si="64"/>
        <v>0.87555555555555553</v>
      </c>
      <c r="I1360" s="6">
        <v>0.41025641025641024</v>
      </c>
      <c r="J1360" s="12">
        <f t="shared" si="65"/>
        <v>883</v>
      </c>
      <c r="K1360" s="1">
        <v>16</v>
      </c>
      <c r="L1360" s="1">
        <v>30</v>
      </c>
      <c r="M1360" s="6">
        <v>0.53333333333333333</v>
      </c>
      <c r="N1360" s="1">
        <v>19</v>
      </c>
      <c r="O1360" s="1">
        <v>30</v>
      </c>
      <c r="P1360" s="6">
        <v>0.6333333333333333</v>
      </c>
      <c r="Q1360" s="1">
        <v>12</v>
      </c>
      <c r="R1360" s="1">
        <v>30</v>
      </c>
      <c r="S1360" s="6">
        <v>0.4</v>
      </c>
      <c r="T1360" s="1">
        <v>13</v>
      </c>
      <c r="U1360" s="1">
        <v>32</v>
      </c>
      <c r="V1360" s="6">
        <v>0.40625</v>
      </c>
      <c r="W1360" s="1">
        <v>16</v>
      </c>
      <c r="X1360" s="1">
        <v>32</v>
      </c>
      <c r="Y1360" s="6">
        <v>0.5</v>
      </c>
      <c r="Z1360" s="1">
        <v>12</v>
      </c>
      <c r="AA1360" s="1">
        <v>32</v>
      </c>
      <c r="AB1360" s="6">
        <v>0.375</v>
      </c>
      <c r="BD1360" s="1">
        <v>56</v>
      </c>
      <c r="BE1360" s="1">
        <v>101</v>
      </c>
      <c r="BF1360" s="6">
        <v>0.5544554455445545</v>
      </c>
      <c r="BG1360" s="1">
        <v>53</v>
      </c>
      <c r="BH1360" s="1">
        <v>101</v>
      </c>
      <c r="BI1360" s="6">
        <v>0.52475247524752477</v>
      </c>
      <c r="BJ1360" s="1">
        <v>40</v>
      </c>
      <c r="BK1360" s="1">
        <v>101</v>
      </c>
      <c r="BL1360" s="6">
        <v>0.39603960396039606</v>
      </c>
    </row>
    <row r="1361" spans="1:64" hidden="1" x14ac:dyDescent="0.2">
      <c r="A1361" s="2" t="s">
        <v>473</v>
      </c>
      <c r="B1361" s="2" t="s">
        <v>474</v>
      </c>
      <c r="C1361" s="2" t="s">
        <v>3329</v>
      </c>
      <c r="D1361" s="2" t="s">
        <v>3330</v>
      </c>
      <c r="E1361" s="2" t="str">
        <f t="shared" si="63"/>
        <v>zzzz</v>
      </c>
      <c r="F1361" s="2">
        <f>IFERROR(VLOOKUP(C1361,'[1]2017'!$C$2:$N$1876,11,FALSE),"")</f>
        <v>96</v>
      </c>
      <c r="G1361" s="2">
        <f>IFERROR(VLOOKUP(C1361,'[1]2017'!$C$2:$N$1876,12,FALSE),"")</f>
        <v>122</v>
      </c>
      <c r="H1361" s="2">
        <f t="shared" si="64"/>
        <v>0.78688524590163933</v>
      </c>
      <c r="J1361" s="12">
        <f t="shared" si="65"/>
        <v>1215</v>
      </c>
      <c r="AC1361" s="1" t="s">
        <v>734</v>
      </c>
      <c r="AD1361" s="1" t="s">
        <v>734</v>
      </c>
      <c r="AE1361" s="6" t="s">
        <v>734</v>
      </c>
      <c r="AF1361" s="1" t="s">
        <v>734</v>
      </c>
      <c r="AG1361" s="1" t="s">
        <v>734</v>
      </c>
      <c r="AH1361" s="6" t="s">
        <v>734</v>
      </c>
      <c r="AI1361" s="1" t="s">
        <v>734</v>
      </c>
      <c r="AJ1361" s="1" t="s">
        <v>734</v>
      </c>
      <c r="AK1361" s="6" t="s">
        <v>734</v>
      </c>
      <c r="AL1361" s="1" t="s">
        <v>734</v>
      </c>
      <c r="AM1361" s="1" t="s">
        <v>734</v>
      </c>
      <c r="AN1361" s="6" t="s">
        <v>734</v>
      </c>
      <c r="AO1361" s="1">
        <v>0</v>
      </c>
      <c r="AP1361" s="1">
        <v>11</v>
      </c>
      <c r="AQ1361" s="6">
        <v>0</v>
      </c>
      <c r="AR1361" s="1" t="s">
        <v>734</v>
      </c>
      <c r="AS1361" s="1" t="s">
        <v>734</v>
      </c>
      <c r="AT1361" s="6" t="s">
        <v>734</v>
      </c>
      <c r="AU1361" s="1" t="s">
        <v>734</v>
      </c>
      <c r="AV1361" s="1" t="s">
        <v>734</v>
      </c>
      <c r="AW1361" s="6" t="s">
        <v>734</v>
      </c>
      <c r="AX1361" s="1" t="s">
        <v>734</v>
      </c>
      <c r="AY1361" s="1" t="s">
        <v>734</v>
      </c>
      <c r="AZ1361" s="6" t="s">
        <v>734</v>
      </c>
      <c r="BA1361" s="1" t="s">
        <v>734</v>
      </c>
      <c r="BB1361" s="1" t="s">
        <v>734</v>
      </c>
      <c r="BC1361" s="6" t="s">
        <v>734</v>
      </c>
      <c r="BD1361" s="1">
        <v>0</v>
      </c>
      <c r="BE1361" s="1">
        <v>21</v>
      </c>
      <c r="BF1361" s="6">
        <v>0</v>
      </c>
      <c r="BG1361" s="1">
        <v>0</v>
      </c>
      <c r="BH1361" s="1">
        <v>20</v>
      </c>
      <c r="BI1361" s="6">
        <v>0</v>
      </c>
      <c r="BJ1361" s="1">
        <v>0</v>
      </c>
      <c r="BK1361" s="1">
        <v>17</v>
      </c>
      <c r="BL1361" s="6">
        <v>0</v>
      </c>
    </row>
    <row r="1362" spans="1:64" hidden="1" x14ac:dyDescent="0.2">
      <c r="A1362" s="2" t="s">
        <v>475</v>
      </c>
      <c r="B1362" s="2" t="s">
        <v>476</v>
      </c>
      <c r="C1362" s="2" t="s">
        <v>512</v>
      </c>
      <c r="D1362" s="2" t="s">
        <v>3331</v>
      </c>
      <c r="E1362" s="2" t="str">
        <f t="shared" si="63"/>
        <v>zzzz</v>
      </c>
      <c r="F1362" s="2">
        <f>IFERROR(VLOOKUP(C1362,'[1]2017'!$C$2:$N$1876,11,FALSE),"")</f>
        <v>312</v>
      </c>
      <c r="G1362" s="2">
        <f>IFERROR(VLOOKUP(C1362,'[1]2017'!$C$2:$N$1876,12,FALSE),"")</f>
        <v>729</v>
      </c>
      <c r="H1362" s="2">
        <f t="shared" si="64"/>
        <v>0.4279835390946502</v>
      </c>
      <c r="J1362" s="12">
        <f t="shared" si="65"/>
        <v>1215</v>
      </c>
      <c r="AL1362" s="1">
        <v>82</v>
      </c>
      <c r="AM1362" s="1">
        <v>114</v>
      </c>
      <c r="AN1362" s="6">
        <v>0.7192982456140351</v>
      </c>
      <c r="AO1362" s="1">
        <v>70</v>
      </c>
      <c r="AP1362" s="1">
        <v>114</v>
      </c>
      <c r="AQ1362" s="6">
        <v>0.61403508771929827</v>
      </c>
      <c r="AR1362" s="1">
        <v>65</v>
      </c>
      <c r="AS1362" s="1">
        <v>114</v>
      </c>
      <c r="AT1362" s="6">
        <v>0.57017543859649122</v>
      </c>
      <c r="AU1362" s="1">
        <v>60</v>
      </c>
      <c r="AV1362" s="1">
        <v>104</v>
      </c>
      <c r="AW1362" s="6">
        <v>0.57692307692307687</v>
      </c>
      <c r="AX1362" s="1">
        <v>72</v>
      </c>
      <c r="AY1362" s="1">
        <v>104</v>
      </c>
      <c r="AZ1362" s="6">
        <v>0.69230769230769229</v>
      </c>
      <c r="BA1362" s="1">
        <v>58</v>
      </c>
      <c r="BB1362" s="1">
        <v>104</v>
      </c>
      <c r="BC1362" s="6">
        <v>0.55769230769230771</v>
      </c>
      <c r="BD1362" s="1">
        <v>142</v>
      </c>
      <c r="BE1362" s="1">
        <v>218</v>
      </c>
      <c r="BF1362" s="6">
        <v>0.65137614678899081</v>
      </c>
      <c r="BG1362" s="1">
        <v>142</v>
      </c>
      <c r="BH1362" s="1">
        <v>218</v>
      </c>
      <c r="BI1362" s="6">
        <v>0.65137614678899081</v>
      </c>
      <c r="BJ1362" s="1">
        <v>123</v>
      </c>
      <c r="BK1362" s="1">
        <v>218</v>
      </c>
      <c r="BL1362" s="6">
        <v>0.56422018348623848</v>
      </c>
    </row>
    <row r="1363" spans="1:64" x14ac:dyDescent="0.2">
      <c r="A1363" s="2" t="s">
        <v>475</v>
      </c>
      <c r="B1363" s="2" t="s">
        <v>476</v>
      </c>
      <c r="C1363" s="2" t="s">
        <v>3332</v>
      </c>
      <c r="D1363" s="2" t="s">
        <v>1116</v>
      </c>
      <c r="E1363" s="2" t="str">
        <f t="shared" si="63"/>
        <v>Manchester Elementary School</v>
      </c>
      <c r="F1363" s="2">
        <f>IFERROR(VLOOKUP(C1363,'[1]2017'!$C$2:$N$1876,11,FALSE),"")</f>
        <v>226</v>
      </c>
      <c r="G1363" s="2">
        <f>IFERROR(VLOOKUP(C1363,'[1]2017'!$C$2:$N$1876,12,FALSE),"")</f>
        <v>455</v>
      </c>
      <c r="H1363" s="2">
        <f t="shared" si="64"/>
        <v>0.49670329670329672</v>
      </c>
      <c r="I1363" s="6">
        <v>0.52</v>
      </c>
      <c r="J1363" s="12">
        <f t="shared" si="65"/>
        <v>658</v>
      </c>
      <c r="BD1363" s="1">
        <v>80</v>
      </c>
      <c r="BE1363" s="1">
        <v>125</v>
      </c>
      <c r="BF1363" s="6">
        <v>0.64</v>
      </c>
      <c r="BG1363" s="1">
        <v>73</v>
      </c>
      <c r="BH1363" s="1">
        <v>125</v>
      </c>
      <c r="BI1363" s="6">
        <v>0.58399999999999996</v>
      </c>
      <c r="BJ1363" s="1">
        <v>65</v>
      </c>
      <c r="BK1363" s="1">
        <v>125</v>
      </c>
      <c r="BL1363" s="6">
        <v>0.52</v>
      </c>
    </row>
    <row r="1364" spans="1:64" hidden="1" x14ac:dyDescent="0.2">
      <c r="A1364" s="2" t="s">
        <v>475</v>
      </c>
      <c r="B1364" s="2" t="s">
        <v>476</v>
      </c>
      <c r="C1364" s="2" t="s">
        <v>3333</v>
      </c>
      <c r="D1364" s="2" t="s">
        <v>3334</v>
      </c>
      <c r="E1364" s="2" t="str">
        <f t="shared" si="63"/>
        <v>zzzz</v>
      </c>
      <c r="F1364" s="2">
        <f>IFERROR(VLOOKUP(C1364,'[1]2017'!$C$2:$N$1876,11,FALSE),"")</f>
        <v>220</v>
      </c>
      <c r="G1364" s="2">
        <f>IFERROR(VLOOKUP(C1364,'[1]2017'!$C$2:$N$1876,12,FALSE),"")</f>
        <v>388</v>
      </c>
      <c r="H1364" s="2">
        <f t="shared" si="64"/>
        <v>0.5670103092783505</v>
      </c>
      <c r="J1364" s="12">
        <f t="shared" si="65"/>
        <v>1215</v>
      </c>
      <c r="K1364" s="1">
        <v>81</v>
      </c>
      <c r="L1364" s="1">
        <v>124</v>
      </c>
      <c r="M1364" s="6">
        <v>0.65322580645161288</v>
      </c>
      <c r="N1364" s="1">
        <v>77</v>
      </c>
      <c r="O1364" s="1">
        <v>126</v>
      </c>
      <c r="P1364" s="6">
        <v>0.61111111111111116</v>
      </c>
      <c r="Q1364" s="1">
        <v>65</v>
      </c>
      <c r="R1364" s="1">
        <v>124</v>
      </c>
      <c r="S1364" s="6">
        <v>0.52419354838709675</v>
      </c>
      <c r="T1364" s="1">
        <v>83</v>
      </c>
      <c r="U1364" s="1">
        <v>122</v>
      </c>
      <c r="V1364" s="6">
        <v>0.68032786885245899</v>
      </c>
      <c r="W1364" s="1">
        <v>100</v>
      </c>
      <c r="X1364" s="1">
        <v>122</v>
      </c>
      <c r="Y1364" s="6">
        <v>0.81967213114754101</v>
      </c>
      <c r="Z1364" s="1">
        <v>81</v>
      </c>
      <c r="AA1364" s="1">
        <v>122</v>
      </c>
      <c r="AB1364" s="6">
        <v>0.66393442622950816</v>
      </c>
      <c r="AC1364" s="1">
        <v>93</v>
      </c>
      <c r="AD1364" s="1">
        <v>129</v>
      </c>
      <c r="AE1364" s="6">
        <v>0.72093023255813948</v>
      </c>
      <c r="AF1364" s="1">
        <v>87</v>
      </c>
      <c r="AG1364" s="1">
        <v>130</v>
      </c>
      <c r="AH1364" s="6">
        <v>0.66923076923076918</v>
      </c>
      <c r="AI1364" s="1">
        <v>78</v>
      </c>
      <c r="AJ1364" s="1">
        <v>129</v>
      </c>
      <c r="AK1364" s="6">
        <v>0.60465116279069764</v>
      </c>
      <c r="BD1364" s="1">
        <v>257</v>
      </c>
      <c r="BE1364" s="1">
        <v>375</v>
      </c>
      <c r="BF1364" s="6">
        <v>0.68533333333333335</v>
      </c>
      <c r="BG1364" s="1">
        <v>264</v>
      </c>
      <c r="BH1364" s="1">
        <v>378</v>
      </c>
      <c r="BI1364" s="6">
        <v>0.69841269841269837</v>
      </c>
      <c r="BJ1364" s="1">
        <v>224</v>
      </c>
      <c r="BK1364" s="1">
        <v>375</v>
      </c>
      <c r="BL1364" s="6">
        <v>0.59733333333333338</v>
      </c>
    </row>
    <row r="1365" spans="1:64" hidden="1" x14ac:dyDescent="0.2">
      <c r="A1365" s="2" t="s">
        <v>477</v>
      </c>
      <c r="B1365" s="2" t="s">
        <v>478</v>
      </c>
      <c r="C1365" s="2" t="s">
        <v>3335</v>
      </c>
      <c r="D1365" s="2" t="s">
        <v>3336</v>
      </c>
      <c r="E1365" s="2" t="str">
        <f t="shared" si="63"/>
        <v>zzzz</v>
      </c>
      <c r="F1365" s="2">
        <f>IFERROR(VLOOKUP(C1365,'[1]2017'!$C$2:$N$1876,11,FALSE),"")</f>
        <v>155</v>
      </c>
      <c r="G1365" s="2">
        <f>IFERROR(VLOOKUP(C1365,'[1]2017'!$C$2:$N$1876,12,FALSE),"")</f>
        <v>463</v>
      </c>
      <c r="H1365" s="2">
        <f t="shared" si="64"/>
        <v>0.33477321814254862</v>
      </c>
      <c r="J1365" s="12">
        <f t="shared" si="65"/>
        <v>1215</v>
      </c>
      <c r="AL1365" s="1">
        <v>46</v>
      </c>
      <c r="AM1365" s="1">
        <v>72</v>
      </c>
      <c r="AN1365" s="6">
        <v>0.63888888888888884</v>
      </c>
      <c r="AO1365" s="1">
        <v>26</v>
      </c>
      <c r="AP1365" s="1">
        <v>72</v>
      </c>
      <c r="AQ1365" s="6">
        <v>0.3611111111111111</v>
      </c>
      <c r="AR1365" s="1">
        <v>26</v>
      </c>
      <c r="AS1365" s="1">
        <v>72</v>
      </c>
      <c r="AT1365" s="6">
        <v>0.3611111111111111</v>
      </c>
      <c r="AU1365" s="1">
        <v>51</v>
      </c>
      <c r="AV1365" s="1">
        <v>76</v>
      </c>
      <c r="AW1365" s="6">
        <v>0.67105263157894735</v>
      </c>
      <c r="AX1365" s="1">
        <v>51</v>
      </c>
      <c r="AY1365" s="1">
        <v>76</v>
      </c>
      <c r="AZ1365" s="6">
        <v>0.67105263157894735</v>
      </c>
      <c r="BA1365" s="1">
        <v>42</v>
      </c>
      <c r="BB1365" s="1">
        <v>76</v>
      </c>
      <c r="BC1365" s="6">
        <v>0.55263157894736847</v>
      </c>
      <c r="BD1365" s="1">
        <v>97</v>
      </c>
      <c r="BE1365" s="1">
        <v>148</v>
      </c>
      <c r="BF1365" s="6">
        <v>0.65540540540540537</v>
      </c>
      <c r="BG1365" s="1">
        <v>77</v>
      </c>
      <c r="BH1365" s="1">
        <v>148</v>
      </c>
      <c r="BI1365" s="6">
        <v>0.52027027027027029</v>
      </c>
      <c r="BJ1365" s="1">
        <v>68</v>
      </c>
      <c r="BK1365" s="1">
        <v>148</v>
      </c>
      <c r="BL1365" s="6">
        <v>0.45945945945945948</v>
      </c>
    </row>
    <row r="1366" spans="1:64" hidden="1" x14ac:dyDescent="0.2">
      <c r="A1366" s="2" t="s">
        <v>477</v>
      </c>
      <c r="B1366" s="2" t="s">
        <v>478</v>
      </c>
      <c r="C1366" s="2" t="s">
        <v>3337</v>
      </c>
      <c r="D1366" s="2" t="s">
        <v>3338</v>
      </c>
      <c r="E1366" s="2" t="str">
        <f t="shared" si="63"/>
        <v>zzzz</v>
      </c>
      <c r="F1366" s="2">
        <f>IFERROR(VLOOKUP(C1366,'[1]2017'!$C$2:$N$1876,11,FALSE),"")</f>
        <v>141</v>
      </c>
      <c r="G1366" s="2">
        <f>IFERROR(VLOOKUP(C1366,'[1]2017'!$C$2:$N$1876,12,FALSE),"")</f>
        <v>440</v>
      </c>
      <c r="H1366" s="2">
        <f t="shared" si="64"/>
        <v>0.32045454545454544</v>
      </c>
      <c r="J1366" s="12">
        <f t="shared" si="65"/>
        <v>1215</v>
      </c>
      <c r="AL1366" s="1">
        <v>35</v>
      </c>
      <c r="AM1366" s="1">
        <v>64</v>
      </c>
      <c r="AN1366" s="6">
        <v>0.546875</v>
      </c>
      <c r="AO1366" s="1">
        <v>22</v>
      </c>
      <c r="AP1366" s="1">
        <v>64</v>
      </c>
      <c r="AQ1366" s="6">
        <v>0.34375</v>
      </c>
      <c r="AR1366" s="1">
        <v>20</v>
      </c>
      <c r="AS1366" s="1">
        <v>64</v>
      </c>
      <c r="AT1366" s="6">
        <v>0.3125</v>
      </c>
      <c r="AU1366" s="1">
        <v>50</v>
      </c>
      <c r="AV1366" s="1">
        <v>81</v>
      </c>
      <c r="AW1366" s="6">
        <v>0.61728395061728392</v>
      </c>
      <c r="AX1366" s="1">
        <v>48</v>
      </c>
      <c r="AY1366" s="1">
        <v>81</v>
      </c>
      <c r="AZ1366" s="6">
        <v>0.59259259259259256</v>
      </c>
      <c r="BA1366" s="1">
        <v>41</v>
      </c>
      <c r="BB1366" s="1">
        <v>81</v>
      </c>
      <c r="BC1366" s="6">
        <v>0.50617283950617287</v>
      </c>
      <c r="BD1366" s="1">
        <v>85</v>
      </c>
      <c r="BE1366" s="1">
        <v>145</v>
      </c>
      <c r="BF1366" s="6">
        <v>0.58620689655172409</v>
      </c>
      <c r="BG1366" s="1">
        <v>70</v>
      </c>
      <c r="BH1366" s="1">
        <v>145</v>
      </c>
      <c r="BI1366" s="6">
        <v>0.48275862068965519</v>
      </c>
      <c r="BJ1366" s="1">
        <v>61</v>
      </c>
      <c r="BK1366" s="1">
        <v>145</v>
      </c>
      <c r="BL1366" s="6">
        <v>0.4206896551724138</v>
      </c>
    </row>
    <row r="1367" spans="1:64" x14ac:dyDescent="0.2">
      <c r="A1367" s="2" t="s">
        <v>477</v>
      </c>
      <c r="B1367" s="2" t="s">
        <v>478</v>
      </c>
      <c r="C1367" s="2" t="s">
        <v>3339</v>
      </c>
      <c r="D1367" s="2" t="s">
        <v>3340</v>
      </c>
      <c r="E1367" s="2" t="str">
        <f t="shared" si="63"/>
        <v>Southwood Elementary School</v>
      </c>
      <c r="F1367" s="2">
        <f>IFERROR(VLOOKUP(C1367,'[1]2017'!$C$2:$N$1876,11,FALSE),"")</f>
        <v>189</v>
      </c>
      <c r="G1367" s="2">
        <f>IFERROR(VLOOKUP(C1367,'[1]2017'!$C$2:$N$1876,12,FALSE),"")</f>
        <v>463</v>
      </c>
      <c r="H1367" s="2">
        <f t="shared" si="64"/>
        <v>0.40820734341252701</v>
      </c>
      <c r="I1367" s="6">
        <v>0.53246753246753242</v>
      </c>
      <c r="J1367" s="12">
        <f t="shared" si="65"/>
        <v>631</v>
      </c>
      <c r="K1367" s="1">
        <v>46</v>
      </c>
      <c r="L1367" s="1">
        <v>59</v>
      </c>
      <c r="M1367" s="6">
        <v>0.77966101694915257</v>
      </c>
      <c r="N1367" s="1">
        <v>33</v>
      </c>
      <c r="O1367" s="1">
        <v>59</v>
      </c>
      <c r="P1367" s="6">
        <v>0.55932203389830504</v>
      </c>
      <c r="Q1367" s="1">
        <v>32</v>
      </c>
      <c r="R1367" s="1">
        <v>59</v>
      </c>
      <c r="S1367" s="6">
        <v>0.5423728813559322</v>
      </c>
      <c r="T1367" s="1">
        <v>46</v>
      </c>
      <c r="U1367" s="1">
        <v>68</v>
      </c>
      <c r="V1367" s="6">
        <v>0.67647058823529416</v>
      </c>
      <c r="W1367" s="1">
        <v>32</v>
      </c>
      <c r="X1367" s="1">
        <v>68</v>
      </c>
      <c r="Y1367" s="6">
        <v>0.47058823529411764</v>
      </c>
      <c r="Z1367" s="1">
        <v>32</v>
      </c>
      <c r="AA1367" s="1">
        <v>68</v>
      </c>
      <c r="AB1367" s="6">
        <v>0.47058823529411764</v>
      </c>
      <c r="AC1367" s="1">
        <v>35</v>
      </c>
      <c r="AD1367" s="1">
        <v>56</v>
      </c>
      <c r="AE1367" s="6">
        <v>0.625</v>
      </c>
      <c r="AF1367" s="1">
        <v>27</v>
      </c>
      <c r="AG1367" s="1">
        <v>56</v>
      </c>
      <c r="AH1367" s="6">
        <v>0.48214285714285715</v>
      </c>
      <c r="AI1367" s="1">
        <v>22</v>
      </c>
      <c r="AJ1367" s="1">
        <v>56</v>
      </c>
      <c r="AK1367" s="6">
        <v>0.39285714285714285</v>
      </c>
      <c r="BD1367" s="1">
        <v>181</v>
      </c>
      <c r="BE1367" s="1">
        <v>260</v>
      </c>
      <c r="BF1367" s="6">
        <v>0.69615384615384612</v>
      </c>
      <c r="BG1367" s="1">
        <v>137</v>
      </c>
      <c r="BH1367" s="1">
        <v>261</v>
      </c>
      <c r="BI1367" s="6">
        <v>0.52490421455938696</v>
      </c>
      <c r="BJ1367" s="1">
        <v>127</v>
      </c>
      <c r="BK1367" s="1">
        <v>260</v>
      </c>
      <c r="BL1367" s="6">
        <v>0.48846153846153845</v>
      </c>
    </row>
    <row r="1368" spans="1:64" x14ac:dyDescent="0.2">
      <c r="A1368" s="2" t="s">
        <v>477</v>
      </c>
      <c r="B1368" s="2" t="s">
        <v>478</v>
      </c>
      <c r="C1368" s="2" t="s">
        <v>3341</v>
      </c>
      <c r="D1368" s="2" t="s">
        <v>3342</v>
      </c>
      <c r="E1368" s="2" t="str">
        <f t="shared" si="63"/>
        <v>Sharp Creek Elementary School</v>
      </c>
      <c r="F1368" s="2">
        <f>IFERROR(VLOOKUP(C1368,'[1]2017'!$C$2:$N$1876,11,FALSE),"")</f>
        <v>96</v>
      </c>
      <c r="G1368" s="2">
        <f>IFERROR(VLOOKUP(C1368,'[1]2017'!$C$2:$N$1876,12,FALSE),"")</f>
        <v>233</v>
      </c>
      <c r="H1368" s="2">
        <f t="shared" si="64"/>
        <v>0.41201716738197425</v>
      </c>
      <c r="J1368" s="12">
        <f t="shared" si="65"/>
        <v>1215</v>
      </c>
      <c r="K1368" s="1">
        <v>58</v>
      </c>
      <c r="L1368" s="1">
        <v>83</v>
      </c>
      <c r="M1368" s="6">
        <v>0.6987951807228916</v>
      </c>
      <c r="N1368" s="1">
        <v>51</v>
      </c>
      <c r="O1368" s="1">
        <v>83</v>
      </c>
      <c r="P1368" s="6">
        <v>0.61445783132530118</v>
      </c>
      <c r="Q1368" s="1">
        <v>44</v>
      </c>
      <c r="R1368" s="1">
        <v>83</v>
      </c>
      <c r="S1368" s="6">
        <v>0.53012048192771088</v>
      </c>
      <c r="T1368" s="1">
        <v>48</v>
      </c>
      <c r="U1368" s="1">
        <v>72</v>
      </c>
      <c r="V1368" s="6">
        <v>0.66666666666666663</v>
      </c>
      <c r="W1368" s="1">
        <v>48</v>
      </c>
      <c r="X1368" s="1">
        <v>72</v>
      </c>
      <c r="Y1368" s="6">
        <v>0.66666666666666663</v>
      </c>
      <c r="Z1368" s="1">
        <v>43</v>
      </c>
      <c r="AA1368" s="1">
        <v>72</v>
      </c>
      <c r="AB1368" s="6">
        <v>0.59722222222222221</v>
      </c>
      <c r="AC1368" s="1">
        <v>46</v>
      </c>
      <c r="AD1368" s="1">
        <v>73</v>
      </c>
      <c r="AE1368" s="6">
        <v>0.63013698630136983</v>
      </c>
      <c r="AF1368" s="1">
        <v>44</v>
      </c>
      <c r="AG1368" s="1">
        <v>73</v>
      </c>
      <c r="AH1368" s="6">
        <v>0.60273972602739723</v>
      </c>
      <c r="AI1368" s="1">
        <v>39</v>
      </c>
      <c r="AJ1368" s="1">
        <v>73</v>
      </c>
      <c r="AK1368" s="6">
        <v>0.53424657534246578</v>
      </c>
      <c r="BD1368" s="1">
        <v>152</v>
      </c>
      <c r="BE1368" s="1">
        <v>228</v>
      </c>
      <c r="BF1368" s="6">
        <v>0.66666666666666663</v>
      </c>
      <c r="BG1368" s="1">
        <v>143</v>
      </c>
      <c r="BH1368" s="1">
        <v>228</v>
      </c>
      <c r="BI1368" s="6">
        <v>0.6271929824561403</v>
      </c>
      <c r="BJ1368" s="1">
        <v>126</v>
      </c>
      <c r="BK1368" s="1">
        <v>228</v>
      </c>
      <c r="BL1368" s="6">
        <v>0.55263157894736847</v>
      </c>
    </row>
    <row r="1369" spans="1:64" hidden="1" x14ac:dyDescent="0.2">
      <c r="A1369" s="2" t="s">
        <v>477</v>
      </c>
      <c r="B1369" s="2" t="s">
        <v>478</v>
      </c>
      <c r="C1369" s="2" t="s">
        <v>3343</v>
      </c>
      <c r="D1369" s="2" t="s">
        <v>3344</v>
      </c>
      <c r="E1369" s="2" t="str">
        <f t="shared" si="63"/>
        <v>zzzz</v>
      </c>
      <c r="F1369" s="2">
        <f>IFERROR(VLOOKUP(C1369,'[1]2017'!$C$2:$N$1876,11,FALSE),"")</f>
        <v>134</v>
      </c>
      <c r="G1369" s="2">
        <f>IFERROR(VLOOKUP(C1369,'[1]2017'!$C$2:$N$1876,12,FALSE),"")</f>
        <v>176</v>
      </c>
      <c r="H1369" s="2">
        <f t="shared" si="64"/>
        <v>0.76136363636363635</v>
      </c>
      <c r="J1369" s="12">
        <f t="shared" si="65"/>
        <v>1215</v>
      </c>
      <c r="AF1369" s="1" t="s">
        <v>734</v>
      </c>
      <c r="AG1369" s="1" t="s">
        <v>734</v>
      </c>
      <c r="AH1369" s="6" t="s">
        <v>734</v>
      </c>
      <c r="AL1369" s="1" t="s">
        <v>734</v>
      </c>
      <c r="AM1369" s="1" t="s">
        <v>734</v>
      </c>
      <c r="AN1369" s="6" t="s">
        <v>734</v>
      </c>
      <c r="AO1369" s="1" t="s">
        <v>734</v>
      </c>
      <c r="AP1369" s="1" t="s">
        <v>734</v>
      </c>
      <c r="AQ1369" s="6" t="s">
        <v>734</v>
      </c>
      <c r="AR1369" s="1" t="s">
        <v>734</v>
      </c>
      <c r="AS1369" s="1" t="s">
        <v>734</v>
      </c>
      <c r="AT1369" s="6" t="s">
        <v>734</v>
      </c>
      <c r="AU1369" s="1">
        <v>4</v>
      </c>
      <c r="AV1369" s="1">
        <v>19</v>
      </c>
      <c r="AW1369" s="6">
        <v>0.21052631578947367</v>
      </c>
      <c r="AX1369" s="1">
        <v>1</v>
      </c>
      <c r="AY1369" s="1">
        <v>19</v>
      </c>
      <c r="AZ1369" s="6">
        <v>5.2631578947368418E-2</v>
      </c>
      <c r="BA1369" s="1">
        <v>0</v>
      </c>
      <c r="BB1369" s="1">
        <v>18</v>
      </c>
      <c r="BC1369" s="6">
        <v>0</v>
      </c>
      <c r="BD1369" s="1">
        <v>5</v>
      </c>
      <c r="BE1369" s="1">
        <v>24</v>
      </c>
      <c r="BF1369" s="6">
        <v>0.20833333333333334</v>
      </c>
      <c r="BG1369" s="1">
        <v>1</v>
      </c>
      <c r="BH1369" s="1">
        <v>27</v>
      </c>
      <c r="BI1369" s="6">
        <v>3.7037037037037035E-2</v>
      </c>
      <c r="BJ1369" s="1">
        <v>0</v>
      </c>
      <c r="BK1369" s="1">
        <v>23</v>
      </c>
      <c r="BL1369" s="6">
        <v>0</v>
      </c>
    </row>
    <row r="1370" spans="1:64" x14ac:dyDescent="0.2">
      <c r="A1370" s="2" t="s">
        <v>477</v>
      </c>
      <c r="B1370" s="2" t="s">
        <v>478</v>
      </c>
      <c r="C1370" s="2" t="s">
        <v>3345</v>
      </c>
      <c r="D1370" s="2" t="s">
        <v>3346</v>
      </c>
      <c r="E1370" s="2" t="str">
        <f t="shared" si="63"/>
        <v>Metro North Elementary School</v>
      </c>
      <c r="F1370" s="2">
        <f>IFERROR(VLOOKUP(C1370,'[1]2017'!$C$2:$N$1876,11,FALSE),"")</f>
        <v>139</v>
      </c>
      <c r="G1370" s="2">
        <f>IFERROR(VLOOKUP(C1370,'[1]2017'!$C$2:$N$1876,12,FALSE),"")</f>
        <v>290</v>
      </c>
      <c r="H1370" s="2">
        <f t="shared" si="64"/>
        <v>0.47931034482758622</v>
      </c>
      <c r="I1370" s="6">
        <v>0.50704225352112675</v>
      </c>
      <c r="J1370" s="12">
        <f t="shared" si="65"/>
        <v>684</v>
      </c>
      <c r="BD1370" s="1">
        <v>48</v>
      </c>
      <c r="BE1370" s="1">
        <v>71</v>
      </c>
      <c r="BF1370" s="6">
        <v>0.676056338028169</v>
      </c>
      <c r="BG1370" s="1">
        <v>39</v>
      </c>
      <c r="BH1370" s="1">
        <v>75</v>
      </c>
      <c r="BI1370" s="6">
        <v>0.52</v>
      </c>
      <c r="BJ1370" s="1">
        <v>36</v>
      </c>
      <c r="BK1370" s="1">
        <v>71</v>
      </c>
      <c r="BL1370" s="6">
        <v>0.50704225352112675</v>
      </c>
    </row>
    <row r="1371" spans="1:64" hidden="1" x14ac:dyDescent="0.2">
      <c r="A1371" s="2" t="s">
        <v>479</v>
      </c>
      <c r="B1371" s="2" t="s">
        <v>480</v>
      </c>
      <c r="C1371" s="2" t="s">
        <v>3347</v>
      </c>
      <c r="D1371" s="2" t="s">
        <v>3348</v>
      </c>
      <c r="E1371" s="2" t="str">
        <f t="shared" si="63"/>
        <v>zzzz</v>
      </c>
      <c r="F1371" s="2">
        <f>IFERROR(VLOOKUP(C1371,'[1]2017'!$C$2:$N$1876,11,FALSE),"")</f>
        <v>270</v>
      </c>
      <c r="G1371" s="2">
        <f>IFERROR(VLOOKUP(C1371,'[1]2017'!$C$2:$N$1876,12,FALSE),"")</f>
        <v>463</v>
      </c>
      <c r="H1371" s="2">
        <f t="shared" si="64"/>
        <v>0.58315334773218142</v>
      </c>
      <c r="J1371" s="12">
        <f t="shared" si="65"/>
        <v>1215</v>
      </c>
      <c r="T1371" s="1">
        <v>78</v>
      </c>
      <c r="U1371" s="1">
        <v>117</v>
      </c>
      <c r="V1371" s="6">
        <v>0.66666666666666663</v>
      </c>
      <c r="W1371" s="1">
        <v>83</v>
      </c>
      <c r="X1371" s="1">
        <v>117</v>
      </c>
      <c r="Y1371" s="6">
        <v>0.70940170940170943</v>
      </c>
      <c r="Z1371" s="1">
        <v>71</v>
      </c>
      <c r="AA1371" s="1">
        <v>117</v>
      </c>
      <c r="AB1371" s="6">
        <v>0.60683760683760679</v>
      </c>
      <c r="AC1371" s="1">
        <v>61</v>
      </c>
      <c r="AD1371" s="1">
        <v>108</v>
      </c>
      <c r="AE1371" s="6">
        <v>0.56481481481481477</v>
      </c>
      <c r="AF1371" s="1">
        <v>65</v>
      </c>
      <c r="AG1371" s="1">
        <v>108</v>
      </c>
      <c r="AH1371" s="6">
        <v>0.60185185185185186</v>
      </c>
      <c r="AI1371" s="1">
        <v>50</v>
      </c>
      <c r="AJ1371" s="1">
        <v>108</v>
      </c>
      <c r="AK1371" s="6">
        <v>0.46296296296296297</v>
      </c>
      <c r="AL1371" s="1">
        <v>59</v>
      </c>
      <c r="AM1371" s="1">
        <v>103</v>
      </c>
      <c r="AN1371" s="6">
        <v>0.57281553398058249</v>
      </c>
      <c r="AO1371" s="1">
        <v>42</v>
      </c>
      <c r="AP1371" s="1">
        <v>103</v>
      </c>
      <c r="AQ1371" s="6">
        <v>0.40776699029126212</v>
      </c>
      <c r="AR1371" s="1">
        <v>38</v>
      </c>
      <c r="AS1371" s="1">
        <v>103</v>
      </c>
      <c r="AT1371" s="6">
        <v>0.36893203883495146</v>
      </c>
      <c r="AU1371" s="1">
        <v>59</v>
      </c>
      <c r="AV1371" s="1">
        <v>122</v>
      </c>
      <c r="AW1371" s="6">
        <v>0.48360655737704916</v>
      </c>
      <c r="AX1371" s="1">
        <v>38</v>
      </c>
      <c r="AY1371" s="1">
        <v>122</v>
      </c>
      <c r="AZ1371" s="6">
        <v>0.31147540983606559</v>
      </c>
      <c r="BA1371" s="1">
        <v>35</v>
      </c>
      <c r="BB1371" s="1">
        <v>122</v>
      </c>
      <c r="BC1371" s="6">
        <v>0.28688524590163933</v>
      </c>
      <c r="BD1371" s="1">
        <v>257</v>
      </c>
      <c r="BE1371" s="1">
        <v>450</v>
      </c>
      <c r="BF1371" s="6">
        <v>0.57111111111111112</v>
      </c>
      <c r="BG1371" s="1">
        <v>228</v>
      </c>
      <c r="BH1371" s="1">
        <v>450</v>
      </c>
      <c r="BI1371" s="6">
        <v>0.50666666666666671</v>
      </c>
      <c r="BJ1371" s="1">
        <v>194</v>
      </c>
      <c r="BK1371" s="1">
        <v>450</v>
      </c>
      <c r="BL1371" s="6">
        <v>0.43111111111111111</v>
      </c>
    </row>
    <row r="1372" spans="1:64" x14ac:dyDescent="0.2">
      <c r="A1372" s="2" t="s">
        <v>479</v>
      </c>
      <c r="B1372" s="2" t="s">
        <v>480</v>
      </c>
      <c r="C1372" s="2" t="s">
        <v>3349</v>
      </c>
      <c r="D1372" s="2" t="s">
        <v>3350</v>
      </c>
      <c r="E1372" s="2" t="str">
        <f t="shared" si="63"/>
        <v>O J Neighbours Elementary School</v>
      </c>
      <c r="F1372" s="2">
        <f>IFERROR(VLOOKUP(C1372,'[1]2017'!$C$2:$N$1876,11,FALSE),"")</f>
        <v>378</v>
      </c>
      <c r="G1372" s="2">
        <f>IFERROR(VLOOKUP(C1372,'[1]2017'!$C$2:$N$1876,12,FALSE),"")</f>
        <v>617</v>
      </c>
      <c r="H1372" s="2">
        <f t="shared" si="64"/>
        <v>0.61264181523500816</v>
      </c>
      <c r="I1372" s="6">
        <v>0.43</v>
      </c>
      <c r="J1372" s="12">
        <f t="shared" si="65"/>
        <v>853</v>
      </c>
      <c r="K1372" s="1">
        <v>78</v>
      </c>
      <c r="L1372" s="1">
        <v>113</v>
      </c>
      <c r="M1372" s="6">
        <v>0.69026548672566368</v>
      </c>
      <c r="N1372" s="1">
        <v>50</v>
      </c>
      <c r="O1372" s="1">
        <v>116</v>
      </c>
      <c r="P1372" s="6">
        <v>0.43103448275862066</v>
      </c>
      <c r="Q1372" s="1">
        <v>45</v>
      </c>
      <c r="R1372" s="1">
        <v>113</v>
      </c>
      <c r="S1372" s="6">
        <v>0.39823008849557523</v>
      </c>
      <c r="BD1372" s="1">
        <v>138</v>
      </c>
      <c r="BE1372" s="1">
        <v>213</v>
      </c>
      <c r="BF1372" s="6">
        <v>0.647887323943662</v>
      </c>
      <c r="BG1372" s="1">
        <v>97</v>
      </c>
      <c r="BH1372" s="1">
        <v>217</v>
      </c>
      <c r="BI1372" s="6">
        <v>0.44700460829493088</v>
      </c>
      <c r="BJ1372" s="1">
        <v>88</v>
      </c>
      <c r="BK1372" s="1">
        <v>213</v>
      </c>
      <c r="BL1372" s="6">
        <v>0.41314553990610331</v>
      </c>
    </row>
    <row r="1373" spans="1:64" x14ac:dyDescent="0.2">
      <c r="A1373" s="2" t="s">
        <v>481</v>
      </c>
      <c r="B1373" s="2" t="s">
        <v>482</v>
      </c>
      <c r="C1373" s="2" t="s">
        <v>3351</v>
      </c>
      <c r="D1373" s="2" t="s">
        <v>3352</v>
      </c>
      <c r="E1373" s="2" t="str">
        <f t="shared" si="63"/>
        <v>Williamsport Elementary School</v>
      </c>
      <c r="F1373" s="2">
        <f>IFERROR(VLOOKUP(C1373,'[1]2017'!$C$2:$N$1876,11,FALSE),"")</f>
        <v>113</v>
      </c>
      <c r="G1373" s="2">
        <f>IFERROR(VLOOKUP(C1373,'[1]2017'!$C$2:$N$1876,12,FALSE),"")</f>
        <v>213</v>
      </c>
      <c r="H1373" s="2">
        <f t="shared" si="64"/>
        <v>0.53051643192488263</v>
      </c>
      <c r="I1373" s="6">
        <v>0.34482758620689657</v>
      </c>
      <c r="J1373" s="12">
        <f t="shared" si="65"/>
        <v>986</v>
      </c>
      <c r="K1373" s="1">
        <v>20</v>
      </c>
      <c r="L1373" s="1">
        <v>28</v>
      </c>
      <c r="M1373" s="6">
        <v>0.7142857142857143</v>
      </c>
      <c r="N1373" s="1">
        <v>11</v>
      </c>
      <c r="O1373" s="1">
        <v>27</v>
      </c>
      <c r="P1373" s="6">
        <v>0.40740740740740738</v>
      </c>
      <c r="Q1373" s="1">
        <v>11</v>
      </c>
      <c r="R1373" s="1">
        <v>27</v>
      </c>
      <c r="S1373" s="6">
        <v>0.40740740740740738</v>
      </c>
      <c r="T1373" s="1">
        <v>16</v>
      </c>
      <c r="U1373" s="1">
        <v>29</v>
      </c>
      <c r="V1373" s="6">
        <v>0.55172413793103448</v>
      </c>
      <c r="W1373" s="1">
        <v>15</v>
      </c>
      <c r="X1373" s="1">
        <v>29</v>
      </c>
      <c r="Y1373" s="6">
        <v>0.51724137931034486</v>
      </c>
      <c r="Z1373" s="1">
        <v>12</v>
      </c>
      <c r="AA1373" s="1">
        <v>29</v>
      </c>
      <c r="AB1373" s="6">
        <v>0.41379310344827586</v>
      </c>
      <c r="AC1373" s="1">
        <v>19</v>
      </c>
      <c r="AD1373" s="1">
        <v>26</v>
      </c>
      <c r="AE1373" s="6">
        <v>0.73076923076923073</v>
      </c>
      <c r="AF1373" s="1">
        <v>20</v>
      </c>
      <c r="AG1373" s="1">
        <v>26</v>
      </c>
      <c r="AH1373" s="6">
        <v>0.76923076923076927</v>
      </c>
      <c r="AI1373" s="1">
        <v>16</v>
      </c>
      <c r="AJ1373" s="1">
        <v>26</v>
      </c>
      <c r="AK1373" s="6">
        <v>0.61538461538461542</v>
      </c>
      <c r="BD1373" s="1">
        <v>76</v>
      </c>
      <c r="BE1373" s="1">
        <v>112</v>
      </c>
      <c r="BF1373" s="6">
        <v>0.6785714285714286</v>
      </c>
      <c r="BG1373" s="1">
        <v>59</v>
      </c>
      <c r="BH1373" s="1">
        <v>112</v>
      </c>
      <c r="BI1373" s="6">
        <v>0.5267857142857143</v>
      </c>
      <c r="BJ1373" s="1">
        <v>49</v>
      </c>
      <c r="BK1373" s="1">
        <v>111</v>
      </c>
      <c r="BL1373" s="6">
        <v>0.44144144144144143</v>
      </c>
    </row>
    <row r="1374" spans="1:64" x14ac:dyDescent="0.2">
      <c r="A1374" s="2" t="s">
        <v>481</v>
      </c>
      <c r="B1374" s="2" t="s">
        <v>482</v>
      </c>
      <c r="C1374" s="2" t="s">
        <v>3353</v>
      </c>
      <c r="D1374" s="2" t="s">
        <v>3354</v>
      </c>
      <c r="E1374" s="2" t="str">
        <f t="shared" si="63"/>
        <v>Pine Village Elementary School</v>
      </c>
      <c r="F1374" s="2">
        <f>IFERROR(VLOOKUP(C1374,'[1]2017'!$C$2:$N$1876,11,FALSE),"")</f>
        <v>60</v>
      </c>
      <c r="G1374" s="2">
        <f>IFERROR(VLOOKUP(C1374,'[1]2017'!$C$2:$N$1876,12,FALSE),"")</f>
        <v>125</v>
      </c>
      <c r="H1374" s="2">
        <f t="shared" si="64"/>
        <v>0.48</v>
      </c>
      <c r="I1374" s="6">
        <v>0.61111111111111116</v>
      </c>
      <c r="J1374" s="12">
        <f t="shared" si="65"/>
        <v>446</v>
      </c>
      <c r="K1374" s="1">
        <v>11</v>
      </c>
      <c r="L1374" s="1">
        <v>15</v>
      </c>
      <c r="M1374" s="6">
        <v>0.73333333333333328</v>
      </c>
      <c r="N1374" s="1">
        <v>10</v>
      </c>
      <c r="O1374" s="1">
        <v>16</v>
      </c>
      <c r="P1374" s="6">
        <v>0.625</v>
      </c>
      <c r="Q1374" s="1">
        <v>9</v>
      </c>
      <c r="R1374" s="1">
        <v>15</v>
      </c>
      <c r="S1374" s="6">
        <v>0.6</v>
      </c>
      <c r="T1374" s="1">
        <v>11</v>
      </c>
      <c r="U1374" s="1">
        <v>15</v>
      </c>
      <c r="V1374" s="6">
        <v>0.73333333333333328</v>
      </c>
      <c r="W1374" s="1">
        <v>11</v>
      </c>
      <c r="X1374" s="1">
        <v>15</v>
      </c>
      <c r="Y1374" s="6">
        <v>0.73333333333333328</v>
      </c>
      <c r="Z1374" s="1">
        <v>9</v>
      </c>
      <c r="AA1374" s="1">
        <v>15</v>
      </c>
      <c r="AB1374" s="6">
        <v>0.6</v>
      </c>
      <c r="AC1374" s="1">
        <v>7</v>
      </c>
      <c r="AD1374" s="1">
        <v>11</v>
      </c>
      <c r="AE1374" s="6">
        <v>0.63636363636363635</v>
      </c>
      <c r="AF1374" s="1">
        <v>3</v>
      </c>
      <c r="AG1374" s="1">
        <v>11</v>
      </c>
      <c r="AH1374" s="6">
        <v>0.27272727272727271</v>
      </c>
      <c r="AI1374" s="1">
        <v>3</v>
      </c>
      <c r="AJ1374" s="1">
        <v>11</v>
      </c>
      <c r="AK1374" s="6">
        <v>0.27272727272727271</v>
      </c>
      <c r="BD1374" s="1">
        <v>45</v>
      </c>
      <c r="BE1374" s="1">
        <v>59</v>
      </c>
      <c r="BF1374" s="6">
        <v>0.76271186440677963</v>
      </c>
      <c r="BG1374" s="1">
        <v>35</v>
      </c>
      <c r="BH1374" s="1">
        <v>60</v>
      </c>
      <c r="BI1374" s="6">
        <v>0.58333333333333337</v>
      </c>
      <c r="BJ1374" s="1">
        <v>32</v>
      </c>
      <c r="BK1374" s="1">
        <v>59</v>
      </c>
      <c r="BL1374" s="6">
        <v>0.5423728813559322</v>
      </c>
    </row>
    <row r="1375" spans="1:64" hidden="1" x14ac:dyDescent="0.2">
      <c r="A1375" s="2" t="s">
        <v>481</v>
      </c>
      <c r="B1375" s="2" t="s">
        <v>482</v>
      </c>
      <c r="C1375" s="2" t="s">
        <v>3355</v>
      </c>
      <c r="D1375" s="2" t="s">
        <v>3356</v>
      </c>
      <c r="E1375" s="2" t="str">
        <f t="shared" si="63"/>
        <v>zzzz</v>
      </c>
      <c r="F1375" s="2">
        <f>IFERROR(VLOOKUP(C1375,'[1]2017'!$C$2:$N$1876,11,FALSE),"")</f>
        <v>185</v>
      </c>
      <c r="G1375" s="2">
        <f>IFERROR(VLOOKUP(C1375,'[1]2017'!$C$2:$N$1876,12,FALSE),"")</f>
        <v>557</v>
      </c>
      <c r="H1375" s="2">
        <f t="shared" si="64"/>
        <v>0.33213644524236985</v>
      </c>
      <c r="J1375" s="12">
        <f t="shared" si="65"/>
        <v>1215</v>
      </c>
      <c r="AL1375" s="1">
        <v>71</v>
      </c>
      <c r="AM1375" s="1">
        <v>88</v>
      </c>
      <c r="AN1375" s="6">
        <v>0.80681818181818177</v>
      </c>
      <c r="AO1375" s="1">
        <v>55</v>
      </c>
      <c r="AP1375" s="1">
        <v>88</v>
      </c>
      <c r="AQ1375" s="6">
        <v>0.625</v>
      </c>
      <c r="AR1375" s="1">
        <v>52</v>
      </c>
      <c r="AS1375" s="1">
        <v>88</v>
      </c>
      <c r="AT1375" s="6">
        <v>0.59090909090909094</v>
      </c>
      <c r="AU1375" s="1">
        <v>62</v>
      </c>
      <c r="AV1375" s="1">
        <v>95</v>
      </c>
      <c r="AW1375" s="6">
        <v>0.65263157894736845</v>
      </c>
      <c r="AX1375" s="1">
        <v>60</v>
      </c>
      <c r="AY1375" s="1">
        <v>95</v>
      </c>
      <c r="AZ1375" s="6">
        <v>0.63157894736842102</v>
      </c>
      <c r="BA1375" s="1">
        <v>51</v>
      </c>
      <c r="BB1375" s="1">
        <v>95</v>
      </c>
      <c r="BC1375" s="6">
        <v>0.5368421052631579</v>
      </c>
      <c r="BD1375" s="1">
        <v>133</v>
      </c>
      <c r="BE1375" s="1">
        <v>183</v>
      </c>
      <c r="BF1375" s="6">
        <v>0.72677595628415304</v>
      </c>
      <c r="BG1375" s="1">
        <v>115</v>
      </c>
      <c r="BH1375" s="1">
        <v>183</v>
      </c>
      <c r="BI1375" s="6">
        <v>0.62841530054644812</v>
      </c>
      <c r="BJ1375" s="1">
        <v>103</v>
      </c>
      <c r="BK1375" s="1">
        <v>183</v>
      </c>
      <c r="BL1375" s="6">
        <v>0.56284153005464477</v>
      </c>
    </row>
    <row r="1376" spans="1:64" x14ac:dyDescent="0.2">
      <c r="A1376" s="2" t="s">
        <v>481</v>
      </c>
      <c r="B1376" s="2" t="s">
        <v>482</v>
      </c>
      <c r="C1376" s="2" t="s">
        <v>3357</v>
      </c>
      <c r="D1376" s="2" t="s">
        <v>3358</v>
      </c>
      <c r="E1376" s="2" t="str">
        <f t="shared" si="63"/>
        <v>Warren Central Elementary School</v>
      </c>
      <c r="F1376" s="2">
        <f>IFERROR(VLOOKUP(C1376,'[1]2017'!$C$2:$N$1876,11,FALSE),"")</f>
        <v>143</v>
      </c>
      <c r="G1376" s="2">
        <f>IFERROR(VLOOKUP(C1376,'[1]2017'!$C$2:$N$1876,12,FALSE),"")</f>
        <v>330</v>
      </c>
      <c r="H1376" s="2">
        <f t="shared" si="64"/>
        <v>0.43333333333333335</v>
      </c>
      <c r="I1376" s="6">
        <v>0.45283018867924529</v>
      </c>
      <c r="J1376" s="12">
        <f t="shared" si="65"/>
        <v>812</v>
      </c>
      <c r="K1376" s="1">
        <v>30</v>
      </c>
      <c r="L1376" s="1">
        <v>46</v>
      </c>
      <c r="M1376" s="6">
        <v>0.65217391304347827</v>
      </c>
      <c r="N1376" s="1">
        <v>28</v>
      </c>
      <c r="O1376" s="1">
        <v>46</v>
      </c>
      <c r="P1376" s="6">
        <v>0.60869565217391308</v>
      </c>
      <c r="Q1376" s="1">
        <v>24</v>
      </c>
      <c r="R1376" s="1">
        <v>46</v>
      </c>
      <c r="S1376" s="6">
        <v>0.52173913043478259</v>
      </c>
      <c r="T1376" s="1">
        <v>20</v>
      </c>
      <c r="U1376" s="1">
        <v>43</v>
      </c>
      <c r="V1376" s="6">
        <v>0.46511627906976744</v>
      </c>
      <c r="W1376" s="1">
        <v>26</v>
      </c>
      <c r="X1376" s="1">
        <v>43</v>
      </c>
      <c r="Y1376" s="6">
        <v>0.60465116279069764</v>
      </c>
      <c r="Z1376" s="1">
        <v>18</v>
      </c>
      <c r="AA1376" s="1">
        <v>43</v>
      </c>
      <c r="AB1376" s="6">
        <v>0.41860465116279072</v>
      </c>
      <c r="AC1376" s="1">
        <v>37</v>
      </c>
      <c r="AD1376" s="1">
        <v>56</v>
      </c>
      <c r="AE1376" s="6">
        <v>0.6607142857142857</v>
      </c>
      <c r="AF1376" s="1">
        <v>33</v>
      </c>
      <c r="AG1376" s="1">
        <v>56</v>
      </c>
      <c r="AH1376" s="6">
        <v>0.5892857142857143</v>
      </c>
      <c r="AI1376" s="1">
        <v>24</v>
      </c>
      <c r="AJ1376" s="1">
        <v>56</v>
      </c>
      <c r="AK1376" s="6">
        <v>0.42857142857142855</v>
      </c>
      <c r="BD1376" s="1">
        <v>123</v>
      </c>
      <c r="BE1376" s="1">
        <v>198</v>
      </c>
      <c r="BF1376" s="6">
        <v>0.62121212121212122</v>
      </c>
      <c r="BG1376" s="1">
        <v>112</v>
      </c>
      <c r="BH1376" s="1">
        <v>198</v>
      </c>
      <c r="BI1376" s="6">
        <v>0.56565656565656564</v>
      </c>
      <c r="BJ1376" s="1">
        <v>90</v>
      </c>
      <c r="BK1376" s="1">
        <v>198</v>
      </c>
      <c r="BL1376" s="6">
        <v>0.45454545454545453</v>
      </c>
    </row>
    <row r="1377" spans="1:64" hidden="1" x14ac:dyDescent="0.2">
      <c r="A1377" s="2" t="s">
        <v>483</v>
      </c>
      <c r="B1377" s="2" t="s">
        <v>484</v>
      </c>
      <c r="C1377" s="2" t="s">
        <v>3359</v>
      </c>
      <c r="D1377" s="2" t="s">
        <v>3360</v>
      </c>
      <c r="E1377" s="2" t="str">
        <f t="shared" si="63"/>
        <v>zzzz</v>
      </c>
      <c r="F1377" s="2">
        <f>IFERROR(VLOOKUP(C1377,'[1]2017'!$C$2:$N$1876,11,FALSE),"")</f>
        <v>181</v>
      </c>
      <c r="G1377" s="2">
        <f>IFERROR(VLOOKUP(C1377,'[1]2017'!$C$2:$N$1876,12,FALSE),"")</f>
        <v>667</v>
      </c>
      <c r="H1377" s="2">
        <f t="shared" si="64"/>
        <v>0.27136431784107945</v>
      </c>
      <c r="J1377" s="12">
        <f t="shared" si="65"/>
        <v>1215</v>
      </c>
      <c r="AC1377" s="1">
        <v>196</v>
      </c>
      <c r="AD1377" s="1">
        <v>227</v>
      </c>
      <c r="AE1377" s="6">
        <v>0.86343612334801767</v>
      </c>
      <c r="AF1377" s="1">
        <v>184</v>
      </c>
      <c r="AG1377" s="1">
        <v>228</v>
      </c>
      <c r="AH1377" s="6">
        <v>0.80701754385964908</v>
      </c>
      <c r="AI1377" s="1">
        <v>171</v>
      </c>
      <c r="AJ1377" s="1">
        <v>227</v>
      </c>
      <c r="AK1377" s="6">
        <v>0.75330396475770922</v>
      </c>
      <c r="AL1377" s="1">
        <v>181</v>
      </c>
      <c r="AM1377" s="1">
        <v>214</v>
      </c>
      <c r="AN1377" s="6">
        <v>0.84579439252336452</v>
      </c>
      <c r="AO1377" s="1">
        <v>164</v>
      </c>
      <c r="AP1377" s="1">
        <v>214</v>
      </c>
      <c r="AQ1377" s="6">
        <v>0.76635514018691586</v>
      </c>
      <c r="AR1377" s="1">
        <v>154</v>
      </c>
      <c r="AS1377" s="1">
        <v>214</v>
      </c>
      <c r="AT1377" s="6">
        <v>0.71962616822429903</v>
      </c>
      <c r="AU1377" s="1">
        <v>178</v>
      </c>
      <c r="AV1377" s="1">
        <v>208</v>
      </c>
      <c r="AW1377" s="6">
        <v>0.85576923076923073</v>
      </c>
      <c r="AX1377" s="1">
        <v>189</v>
      </c>
      <c r="AY1377" s="1">
        <v>208</v>
      </c>
      <c r="AZ1377" s="6">
        <v>0.90865384615384615</v>
      </c>
      <c r="BA1377" s="1">
        <v>168</v>
      </c>
      <c r="BB1377" s="1">
        <v>207</v>
      </c>
      <c r="BC1377" s="6">
        <v>0.81159420289855078</v>
      </c>
      <c r="BD1377" s="1">
        <v>555</v>
      </c>
      <c r="BE1377" s="1">
        <v>649</v>
      </c>
      <c r="BF1377" s="6">
        <v>0.85516178736517723</v>
      </c>
      <c r="BG1377" s="1">
        <v>537</v>
      </c>
      <c r="BH1377" s="1">
        <v>650</v>
      </c>
      <c r="BI1377" s="6">
        <v>0.82615384615384613</v>
      </c>
      <c r="BJ1377" s="1">
        <v>493</v>
      </c>
      <c r="BK1377" s="1">
        <v>648</v>
      </c>
      <c r="BL1377" s="6">
        <v>0.76080246913580252</v>
      </c>
    </row>
    <row r="1378" spans="1:64" x14ac:dyDescent="0.2">
      <c r="A1378" s="2" t="s">
        <v>483</v>
      </c>
      <c r="B1378" s="2" t="s">
        <v>484</v>
      </c>
      <c r="C1378" s="2" t="s">
        <v>3361</v>
      </c>
      <c r="D1378" s="2" t="s">
        <v>3362</v>
      </c>
      <c r="E1378" s="2" t="str">
        <f t="shared" si="63"/>
        <v>Yankeetown Elementary School</v>
      </c>
      <c r="F1378" s="2">
        <f>IFERROR(VLOOKUP(C1378,'[1]2017'!$C$2:$N$1876,11,FALSE),"")</f>
        <v>94</v>
      </c>
      <c r="G1378" s="2">
        <f>IFERROR(VLOOKUP(C1378,'[1]2017'!$C$2:$N$1876,12,FALSE),"")</f>
        <v>320</v>
      </c>
      <c r="H1378" s="2">
        <f t="shared" si="64"/>
        <v>0.29375000000000001</v>
      </c>
      <c r="I1378" s="6">
        <v>0.78431372549019607</v>
      </c>
      <c r="J1378" s="12">
        <f t="shared" si="65"/>
        <v>131</v>
      </c>
      <c r="K1378" s="1">
        <v>42</v>
      </c>
      <c r="L1378" s="1">
        <v>48</v>
      </c>
      <c r="M1378" s="6">
        <v>0.875</v>
      </c>
      <c r="N1378" s="1">
        <v>34</v>
      </c>
      <c r="O1378" s="1">
        <v>48</v>
      </c>
      <c r="P1378" s="6">
        <v>0.70833333333333337</v>
      </c>
      <c r="Q1378" s="1">
        <v>32</v>
      </c>
      <c r="R1378" s="1">
        <v>48</v>
      </c>
      <c r="S1378" s="6">
        <v>0.66666666666666663</v>
      </c>
      <c r="T1378" s="1">
        <v>49</v>
      </c>
      <c r="U1378" s="1">
        <v>63</v>
      </c>
      <c r="V1378" s="6">
        <v>0.77777777777777779</v>
      </c>
      <c r="W1378" s="1">
        <v>48</v>
      </c>
      <c r="X1378" s="1">
        <v>63</v>
      </c>
      <c r="Y1378" s="6">
        <v>0.76190476190476186</v>
      </c>
      <c r="Z1378" s="1">
        <v>45</v>
      </c>
      <c r="AA1378" s="1">
        <v>63</v>
      </c>
      <c r="AB1378" s="6">
        <v>0.7142857142857143</v>
      </c>
      <c r="BD1378" s="1">
        <v>136</v>
      </c>
      <c r="BE1378" s="1">
        <v>162</v>
      </c>
      <c r="BF1378" s="6">
        <v>0.83950617283950613</v>
      </c>
      <c r="BG1378" s="1">
        <v>123</v>
      </c>
      <c r="BH1378" s="1">
        <v>162</v>
      </c>
      <c r="BI1378" s="6">
        <v>0.7592592592592593</v>
      </c>
      <c r="BJ1378" s="1">
        <v>117</v>
      </c>
      <c r="BK1378" s="1">
        <v>162</v>
      </c>
      <c r="BL1378" s="6">
        <v>0.72222222222222221</v>
      </c>
    </row>
    <row r="1379" spans="1:64" x14ac:dyDescent="0.2">
      <c r="A1379" s="2" t="s">
        <v>483</v>
      </c>
      <c r="B1379" s="2" t="s">
        <v>484</v>
      </c>
      <c r="C1379" s="2" t="s">
        <v>3363</v>
      </c>
      <c r="D1379" s="2" t="s">
        <v>3364</v>
      </c>
      <c r="E1379" s="2" t="str">
        <f t="shared" si="63"/>
        <v>John H Castle Elementary School</v>
      </c>
      <c r="F1379" s="2">
        <f>IFERROR(VLOOKUP(C1379,'[1]2017'!$C$2:$N$1876,11,FALSE),"")</f>
        <v>98</v>
      </c>
      <c r="G1379" s="2">
        <f>IFERROR(VLOOKUP(C1379,'[1]2017'!$C$2:$N$1876,12,FALSE),"")</f>
        <v>972</v>
      </c>
      <c r="H1379" s="2">
        <f t="shared" si="64"/>
        <v>0.10082304526748971</v>
      </c>
      <c r="I1379" s="6">
        <v>0.75135135135135134</v>
      </c>
      <c r="J1379" s="12">
        <f t="shared" si="65"/>
        <v>174</v>
      </c>
      <c r="K1379" s="1">
        <v>141</v>
      </c>
      <c r="L1379" s="1">
        <v>167</v>
      </c>
      <c r="M1379" s="6">
        <v>0.84431137724550898</v>
      </c>
      <c r="N1379" s="1">
        <v>139</v>
      </c>
      <c r="O1379" s="1">
        <v>167</v>
      </c>
      <c r="P1379" s="6">
        <v>0.83233532934131738</v>
      </c>
      <c r="Q1379" s="1">
        <v>125</v>
      </c>
      <c r="R1379" s="1">
        <v>167</v>
      </c>
      <c r="S1379" s="6">
        <v>0.74850299401197606</v>
      </c>
      <c r="T1379" s="1">
        <v>118</v>
      </c>
      <c r="U1379" s="1">
        <v>139</v>
      </c>
      <c r="V1379" s="6">
        <v>0.84892086330935257</v>
      </c>
      <c r="W1379" s="1">
        <v>126</v>
      </c>
      <c r="X1379" s="1">
        <v>139</v>
      </c>
      <c r="Y1379" s="6">
        <v>0.90647482014388492</v>
      </c>
      <c r="Z1379" s="1">
        <v>115</v>
      </c>
      <c r="AA1379" s="1">
        <v>139</v>
      </c>
      <c r="AB1379" s="6">
        <v>0.82733812949640284</v>
      </c>
      <c r="BD1379" s="1">
        <v>429</v>
      </c>
      <c r="BE1379" s="1">
        <v>491</v>
      </c>
      <c r="BF1379" s="6">
        <v>0.87372708757637474</v>
      </c>
      <c r="BG1379" s="1">
        <v>405</v>
      </c>
      <c r="BH1379" s="1">
        <v>491</v>
      </c>
      <c r="BI1379" s="6">
        <v>0.82484725050916496</v>
      </c>
      <c r="BJ1379" s="1">
        <v>379</v>
      </c>
      <c r="BK1379" s="1">
        <v>491</v>
      </c>
      <c r="BL1379" s="6">
        <v>0.77189409368635442</v>
      </c>
    </row>
    <row r="1380" spans="1:64" x14ac:dyDescent="0.2">
      <c r="A1380" s="2" t="s">
        <v>483</v>
      </c>
      <c r="B1380" s="2" t="s">
        <v>484</v>
      </c>
      <c r="C1380" s="2" t="s">
        <v>3365</v>
      </c>
      <c r="D1380" s="2" t="s">
        <v>3366</v>
      </c>
      <c r="E1380" s="2" t="str">
        <f t="shared" si="63"/>
        <v>Elberfeld Elementary School</v>
      </c>
      <c r="F1380" s="2">
        <f>IFERROR(VLOOKUP(C1380,'[1]2017'!$C$2:$N$1876,11,FALSE),"")</f>
        <v>55</v>
      </c>
      <c r="G1380" s="2">
        <f>IFERROR(VLOOKUP(C1380,'[1]2017'!$C$2:$N$1876,12,FALSE),"")</f>
        <v>213</v>
      </c>
      <c r="H1380" s="2">
        <f t="shared" si="64"/>
        <v>0.25821596244131456</v>
      </c>
      <c r="I1380" s="6">
        <v>0.5714285714285714</v>
      </c>
      <c r="J1380" s="12">
        <f t="shared" si="65"/>
        <v>541</v>
      </c>
      <c r="K1380" s="1">
        <v>30</v>
      </c>
      <c r="L1380" s="1">
        <v>37</v>
      </c>
      <c r="M1380" s="6">
        <v>0.81081081081081086</v>
      </c>
      <c r="N1380" s="1">
        <v>32</v>
      </c>
      <c r="O1380" s="1">
        <v>37</v>
      </c>
      <c r="P1380" s="6">
        <v>0.86486486486486491</v>
      </c>
      <c r="Q1380" s="1">
        <v>28</v>
      </c>
      <c r="R1380" s="1">
        <v>37</v>
      </c>
      <c r="S1380" s="6">
        <v>0.7567567567567568</v>
      </c>
      <c r="T1380" s="1">
        <v>17</v>
      </c>
      <c r="U1380" s="1">
        <v>28</v>
      </c>
      <c r="V1380" s="6">
        <v>0.6071428571428571</v>
      </c>
      <c r="W1380" s="1">
        <v>24</v>
      </c>
      <c r="X1380" s="1">
        <v>28</v>
      </c>
      <c r="Y1380" s="6">
        <v>0.8571428571428571</v>
      </c>
      <c r="Z1380" s="1">
        <v>17</v>
      </c>
      <c r="AA1380" s="1">
        <v>28</v>
      </c>
      <c r="AB1380" s="6">
        <v>0.6071428571428571</v>
      </c>
      <c r="BD1380" s="1">
        <v>71</v>
      </c>
      <c r="BE1380" s="1">
        <v>100</v>
      </c>
      <c r="BF1380" s="6">
        <v>0.71</v>
      </c>
      <c r="BG1380" s="1">
        <v>81</v>
      </c>
      <c r="BH1380" s="1">
        <v>100</v>
      </c>
      <c r="BI1380" s="6">
        <v>0.81</v>
      </c>
      <c r="BJ1380" s="1">
        <v>65</v>
      </c>
      <c r="BK1380" s="1">
        <v>100</v>
      </c>
      <c r="BL1380" s="6">
        <v>0.65</v>
      </c>
    </row>
    <row r="1381" spans="1:64" hidden="1" x14ac:dyDescent="0.2">
      <c r="A1381" s="2" t="s">
        <v>483</v>
      </c>
      <c r="B1381" s="2" t="s">
        <v>484</v>
      </c>
      <c r="C1381" s="2" t="s">
        <v>3367</v>
      </c>
      <c r="D1381" s="2" t="s">
        <v>3368</v>
      </c>
      <c r="E1381" s="2" t="str">
        <f t="shared" si="63"/>
        <v>zzzz</v>
      </c>
      <c r="F1381" s="2">
        <f>IFERROR(VLOOKUP(C1381,'[1]2017'!$C$2:$N$1876,11,FALSE),"")</f>
        <v>59</v>
      </c>
      <c r="G1381" s="2">
        <f>IFERROR(VLOOKUP(C1381,'[1]2017'!$C$2:$N$1876,12,FALSE),"")</f>
        <v>210</v>
      </c>
      <c r="H1381" s="2">
        <f t="shared" si="64"/>
        <v>0.28095238095238095</v>
      </c>
      <c r="J1381" s="12">
        <f t="shared" si="65"/>
        <v>1215</v>
      </c>
      <c r="AC1381" s="1">
        <v>48</v>
      </c>
      <c r="AD1381" s="1">
        <v>72</v>
      </c>
      <c r="AE1381" s="6">
        <v>0.66666666666666663</v>
      </c>
      <c r="AF1381" s="1">
        <v>55</v>
      </c>
      <c r="AG1381" s="1">
        <v>72</v>
      </c>
      <c r="AH1381" s="6">
        <v>0.76388888888888884</v>
      </c>
      <c r="AI1381" s="1">
        <v>39</v>
      </c>
      <c r="AJ1381" s="1">
        <v>72</v>
      </c>
      <c r="AK1381" s="6">
        <v>0.54166666666666663</v>
      </c>
      <c r="AL1381" s="1">
        <v>40</v>
      </c>
      <c r="AM1381" s="1">
        <v>58</v>
      </c>
      <c r="AN1381" s="6">
        <v>0.68965517241379315</v>
      </c>
      <c r="AO1381" s="1">
        <v>42</v>
      </c>
      <c r="AP1381" s="1">
        <v>58</v>
      </c>
      <c r="AQ1381" s="6">
        <v>0.72413793103448276</v>
      </c>
      <c r="AR1381" s="1">
        <v>38</v>
      </c>
      <c r="AS1381" s="1">
        <v>58</v>
      </c>
      <c r="AT1381" s="6">
        <v>0.65517241379310343</v>
      </c>
      <c r="AU1381" s="1">
        <v>49</v>
      </c>
      <c r="AV1381" s="1">
        <v>77</v>
      </c>
      <c r="AW1381" s="6">
        <v>0.63636363636363635</v>
      </c>
      <c r="AX1381" s="1">
        <v>56</v>
      </c>
      <c r="AY1381" s="1">
        <v>77</v>
      </c>
      <c r="AZ1381" s="6">
        <v>0.72727272727272729</v>
      </c>
      <c r="BA1381" s="1">
        <v>46</v>
      </c>
      <c r="BB1381" s="1">
        <v>77</v>
      </c>
      <c r="BC1381" s="6">
        <v>0.59740259740259738</v>
      </c>
      <c r="BD1381" s="1">
        <v>137</v>
      </c>
      <c r="BE1381" s="1">
        <v>207</v>
      </c>
      <c r="BF1381" s="6">
        <v>0.66183574879227058</v>
      </c>
      <c r="BG1381" s="1">
        <v>153</v>
      </c>
      <c r="BH1381" s="1">
        <v>207</v>
      </c>
      <c r="BI1381" s="6">
        <v>0.73913043478260865</v>
      </c>
      <c r="BJ1381" s="1">
        <v>123</v>
      </c>
      <c r="BK1381" s="1">
        <v>207</v>
      </c>
      <c r="BL1381" s="6">
        <v>0.59420289855072461</v>
      </c>
    </row>
    <row r="1382" spans="1:64" x14ac:dyDescent="0.2">
      <c r="A1382" s="2" t="s">
        <v>483</v>
      </c>
      <c r="B1382" s="2" t="s">
        <v>484</v>
      </c>
      <c r="C1382" s="2" t="s">
        <v>3369</v>
      </c>
      <c r="D1382" s="2" t="s">
        <v>3370</v>
      </c>
      <c r="E1382" s="2" t="str">
        <f t="shared" si="63"/>
        <v>Lynnville Elementary School</v>
      </c>
      <c r="F1382" s="2">
        <f>IFERROR(VLOOKUP(C1382,'[1]2017'!$C$2:$N$1876,11,FALSE),"")</f>
        <v>79</v>
      </c>
      <c r="G1382" s="2">
        <f>IFERROR(VLOOKUP(C1382,'[1]2017'!$C$2:$N$1876,12,FALSE),"")</f>
        <v>207</v>
      </c>
      <c r="H1382" s="2">
        <f t="shared" si="64"/>
        <v>0.38164251207729466</v>
      </c>
      <c r="I1382" s="6">
        <v>0.81818181818181823</v>
      </c>
      <c r="J1382" s="12">
        <f t="shared" si="65"/>
        <v>94</v>
      </c>
      <c r="K1382" s="1">
        <v>22</v>
      </c>
      <c r="L1382" s="1">
        <v>25</v>
      </c>
      <c r="M1382" s="6">
        <v>0.88</v>
      </c>
      <c r="N1382" s="1">
        <v>22</v>
      </c>
      <c r="O1382" s="1">
        <v>25</v>
      </c>
      <c r="P1382" s="6">
        <v>0.88</v>
      </c>
      <c r="Q1382" s="1">
        <v>20</v>
      </c>
      <c r="R1382" s="1">
        <v>25</v>
      </c>
      <c r="S1382" s="6">
        <v>0.8</v>
      </c>
      <c r="T1382" s="1">
        <v>24</v>
      </c>
      <c r="U1382" s="1">
        <v>41</v>
      </c>
      <c r="V1382" s="6">
        <v>0.58536585365853655</v>
      </c>
      <c r="W1382" s="1">
        <v>34</v>
      </c>
      <c r="X1382" s="1">
        <v>41</v>
      </c>
      <c r="Y1382" s="6">
        <v>0.82926829268292679</v>
      </c>
      <c r="Z1382" s="1">
        <v>20</v>
      </c>
      <c r="AA1382" s="1">
        <v>41</v>
      </c>
      <c r="AB1382" s="6">
        <v>0.48780487804878048</v>
      </c>
      <c r="BD1382" s="1">
        <v>76</v>
      </c>
      <c r="BE1382" s="1">
        <v>99</v>
      </c>
      <c r="BF1382" s="6">
        <v>0.76767676767676762</v>
      </c>
      <c r="BG1382" s="1">
        <v>86</v>
      </c>
      <c r="BH1382" s="1">
        <v>99</v>
      </c>
      <c r="BI1382" s="6">
        <v>0.86868686868686873</v>
      </c>
      <c r="BJ1382" s="1">
        <v>67</v>
      </c>
      <c r="BK1382" s="1">
        <v>99</v>
      </c>
      <c r="BL1382" s="6">
        <v>0.6767676767676768</v>
      </c>
    </row>
    <row r="1383" spans="1:64" hidden="1" x14ac:dyDescent="0.2">
      <c r="A1383" s="2" t="s">
        <v>483</v>
      </c>
      <c r="B1383" s="2" t="s">
        <v>484</v>
      </c>
      <c r="C1383" s="2" t="s">
        <v>3371</v>
      </c>
      <c r="D1383" s="2" t="s">
        <v>3372</v>
      </c>
      <c r="E1383" s="2" t="str">
        <f t="shared" si="63"/>
        <v>zzzz</v>
      </c>
      <c r="F1383" s="2">
        <f>IFERROR(VLOOKUP(C1383,'[1]2017'!$C$2:$N$1876,11,FALSE),"")</f>
        <v>136</v>
      </c>
      <c r="G1383" s="2">
        <f>IFERROR(VLOOKUP(C1383,'[1]2017'!$C$2:$N$1876,12,FALSE),"")</f>
        <v>808</v>
      </c>
      <c r="H1383" s="2">
        <f t="shared" si="64"/>
        <v>0.16831683168316833</v>
      </c>
      <c r="J1383" s="12">
        <f t="shared" si="65"/>
        <v>1215</v>
      </c>
      <c r="AC1383" s="1">
        <v>229</v>
      </c>
      <c r="AD1383" s="1">
        <v>259</v>
      </c>
      <c r="AE1383" s="6">
        <v>0.88416988416988418</v>
      </c>
      <c r="AF1383" s="1">
        <v>182</v>
      </c>
      <c r="AG1383" s="1">
        <v>228</v>
      </c>
      <c r="AH1383" s="6">
        <v>0.79824561403508776</v>
      </c>
      <c r="AI1383" s="1">
        <v>176</v>
      </c>
      <c r="AJ1383" s="1">
        <v>227</v>
      </c>
      <c r="AK1383" s="6">
        <v>0.77533039647577096</v>
      </c>
      <c r="AL1383" s="1">
        <v>246</v>
      </c>
      <c r="AM1383" s="1">
        <v>290</v>
      </c>
      <c r="AN1383" s="6">
        <v>0.84827586206896555</v>
      </c>
      <c r="AO1383" s="1">
        <v>221</v>
      </c>
      <c r="AP1383" s="1">
        <v>292</v>
      </c>
      <c r="AQ1383" s="6">
        <v>0.75684931506849318</v>
      </c>
      <c r="AR1383" s="1">
        <v>209</v>
      </c>
      <c r="AS1383" s="1">
        <v>290</v>
      </c>
      <c r="AT1383" s="6">
        <v>0.72068965517241379</v>
      </c>
      <c r="AU1383" s="1">
        <v>222</v>
      </c>
      <c r="AV1383" s="1">
        <v>259</v>
      </c>
      <c r="AW1383" s="6">
        <v>0.8571428571428571</v>
      </c>
      <c r="AX1383" s="1">
        <v>213</v>
      </c>
      <c r="AY1383" s="1">
        <v>260</v>
      </c>
      <c r="AZ1383" s="6">
        <v>0.81923076923076921</v>
      </c>
      <c r="BA1383" s="1">
        <v>203</v>
      </c>
      <c r="BB1383" s="1">
        <v>259</v>
      </c>
      <c r="BC1383" s="6">
        <v>0.78378378378378377</v>
      </c>
      <c r="BD1383" s="1">
        <v>697</v>
      </c>
      <c r="BE1383" s="1">
        <v>808</v>
      </c>
      <c r="BF1383" s="6">
        <v>0.86262376237623761</v>
      </c>
      <c r="BG1383" s="1">
        <v>616</v>
      </c>
      <c r="BH1383" s="1">
        <v>780</v>
      </c>
      <c r="BI1383" s="6">
        <v>0.78974358974358971</v>
      </c>
      <c r="BJ1383" s="1">
        <v>588</v>
      </c>
      <c r="BK1383" s="1">
        <v>776</v>
      </c>
      <c r="BL1383" s="6">
        <v>0.75773195876288657</v>
      </c>
    </row>
    <row r="1384" spans="1:64" x14ac:dyDescent="0.2">
      <c r="A1384" s="2" t="s">
        <v>483</v>
      </c>
      <c r="B1384" s="2" t="s">
        <v>484</v>
      </c>
      <c r="C1384" s="2" t="s">
        <v>3373</v>
      </c>
      <c r="D1384" s="2" t="s">
        <v>3374</v>
      </c>
      <c r="E1384" s="2" t="str">
        <f t="shared" si="63"/>
        <v>Loge Elementary School</v>
      </c>
      <c r="F1384" s="2">
        <f>IFERROR(VLOOKUP(C1384,'[1]2017'!$C$2:$N$1876,11,FALSE),"")</f>
        <v>193</v>
      </c>
      <c r="G1384" s="2">
        <f>IFERROR(VLOOKUP(C1384,'[1]2017'!$C$2:$N$1876,12,FALSE),"")</f>
        <v>446</v>
      </c>
      <c r="H1384" s="2">
        <f t="shared" si="64"/>
        <v>0.43273542600896858</v>
      </c>
      <c r="I1384" s="6">
        <v>0.6811594202898551</v>
      </c>
      <c r="J1384" s="12">
        <f t="shared" si="65"/>
        <v>301</v>
      </c>
      <c r="K1384" s="1">
        <v>54</v>
      </c>
      <c r="L1384" s="1">
        <v>63</v>
      </c>
      <c r="M1384" s="6">
        <v>0.8571428571428571</v>
      </c>
      <c r="N1384" s="1">
        <v>59</v>
      </c>
      <c r="O1384" s="1">
        <v>63</v>
      </c>
      <c r="P1384" s="6">
        <v>0.93650793650793651</v>
      </c>
      <c r="Q1384" s="1">
        <v>53</v>
      </c>
      <c r="R1384" s="1">
        <v>63</v>
      </c>
      <c r="S1384" s="6">
        <v>0.84126984126984128</v>
      </c>
      <c r="T1384" s="1">
        <v>55</v>
      </c>
      <c r="U1384" s="1">
        <v>62</v>
      </c>
      <c r="V1384" s="6">
        <v>0.88709677419354838</v>
      </c>
      <c r="W1384" s="1">
        <v>56</v>
      </c>
      <c r="X1384" s="1">
        <v>62</v>
      </c>
      <c r="Y1384" s="6">
        <v>0.90322580645161288</v>
      </c>
      <c r="Z1384" s="1">
        <v>52</v>
      </c>
      <c r="AA1384" s="1">
        <v>62</v>
      </c>
      <c r="AB1384" s="6">
        <v>0.83870967741935487</v>
      </c>
      <c r="BD1384" s="1">
        <v>167</v>
      </c>
      <c r="BE1384" s="1">
        <v>194</v>
      </c>
      <c r="BF1384" s="6">
        <v>0.86082474226804129</v>
      </c>
      <c r="BG1384" s="1">
        <v>164</v>
      </c>
      <c r="BH1384" s="1">
        <v>194</v>
      </c>
      <c r="BI1384" s="6">
        <v>0.84536082474226804</v>
      </c>
      <c r="BJ1384" s="1">
        <v>152</v>
      </c>
      <c r="BK1384" s="1">
        <v>194</v>
      </c>
      <c r="BL1384" s="6">
        <v>0.78350515463917525</v>
      </c>
    </row>
    <row r="1385" spans="1:64" x14ac:dyDescent="0.2">
      <c r="A1385" s="2" t="s">
        <v>483</v>
      </c>
      <c r="B1385" s="2" t="s">
        <v>484</v>
      </c>
      <c r="C1385" s="2" t="s">
        <v>3375</v>
      </c>
      <c r="D1385" s="2" t="s">
        <v>3376</v>
      </c>
      <c r="E1385" s="2" t="str">
        <f t="shared" si="63"/>
        <v>Tennyson Elementary School</v>
      </c>
      <c r="F1385" s="2">
        <f>IFERROR(VLOOKUP(C1385,'[1]2017'!$C$2:$N$1876,11,FALSE),"")</f>
        <v>39</v>
      </c>
      <c r="G1385" s="2">
        <f>IFERROR(VLOOKUP(C1385,'[1]2017'!$C$2:$N$1876,12,FALSE),"")</f>
        <v>73</v>
      </c>
      <c r="H1385" s="2">
        <f t="shared" si="64"/>
        <v>0.53424657534246578</v>
      </c>
      <c r="I1385" s="6" t="s">
        <v>734</v>
      </c>
      <c r="J1385" s="12" t="e">
        <f t="shared" si="65"/>
        <v>#VALUE!</v>
      </c>
      <c r="K1385" s="1">
        <v>7</v>
      </c>
      <c r="L1385" s="1">
        <v>14</v>
      </c>
      <c r="M1385" s="6">
        <v>0.5</v>
      </c>
      <c r="N1385" s="1" t="s">
        <v>734</v>
      </c>
      <c r="O1385" s="1" t="s">
        <v>734</v>
      </c>
      <c r="P1385" s="6" t="s">
        <v>734</v>
      </c>
      <c r="Q1385" s="1" t="s">
        <v>734</v>
      </c>
      <c r="R1385" s="1" t="s">
        <v>734</v>
      </c>
      <c r="S1385" s="6" t="s">
        <v>734</v>
      </c>
      <c r="T1385" s="1" t="s">
        <v>734</v>
      </c>
      <c r="U1385" s="1" t="s">
        <v>734</v>
      </c>
      <c r="V1385" s="6" t="s">
        <v>734</v>
      </c>
      <c r="W1385" s="1" t="s">
        <v>734</v>
      </c>
      <c r="X1385" s="1" t="s">
        <v>734</v>
      </c>
      <c r="Y1385" s="6" t="s">
        <v>734</v>
      </c>
      <c r="Z1385" s="1" t="s">
        <v>734</v>
      </c>
      <c r="AA1385" s="1" t="s">
        <v>734</v>
      </c>
      <c r="AB1385" s="6" t="s">
        <v>734</v>
      </c>
      <c r="BD1385" s="1">
        <v>23</v>
      </c>
      <c r="BE1385" s="1">
        <v>31</v>
      </c>
      <c r="BF1385" s="6">
        <v>0.74193548387096775</v>
      </c>
      <c r="BG1385" s="1">
        <v>17</v>
      </c>
      <c r="BH1385" s="1">
        <v>23</v>
      </c>
      <c r="BI1385" s="6">
        <v>0.73913043478260865</v>
      </c>
      <c r="BJ1385" s="1">
        <v>17</v>
      </c>
      <c r="BK1385" s="1">
        <v>23</v>
      </c>
      <c r="BL1385" s="6">
        <v>0.73913043478260865</v>
      </c>
    </row>
    <row r="1386" spans="1:64" hidden="1" x14ac:dyDescent="0.2">
      <c r="A1386" s="2" t="s">
        <v>483</v>
      </c>
      <c r="B1386" s="2" t="s">
        <v>484</v>
      </c>
      <c r="C1386" s="2" t="s">
        <v>3377</v>
      </c>
      <c r="D1386" s="2" t="s">
        <v>3378</v>
      </c>
      <c r="E1386" s="2" t="str">
        <f t="shared" si="63"/>
        <v>zzzz</v>
      </c>
      <c r="F1386" s="2">
        <f>IFERROR(VLOOKUP(C1386,'[1]2017'!$C$2:$N$1876,11,FALSE),"")</f>
        <v>349</v>
      </c>
      <c r="G1386" s="2">
        <f>IFERROR(VLOOKUP(C1386,'[1]2017'!$C$2:$N$1876,12,FALSE),"")</f>
        <v>702</v>
      </c>
      <c r="H1386" s="2">
        <f t="shared" si="64"/>
        <v>0.49715099715099714</v>
      </c>
      <c r="J1386" s="12">
        <f t="shared" si="65"/>
        <v>1215</v>
      </c>
      <c r="AC1386" s="1">
        <v>169</v>
      </c>
      <c r="AD1386" s="1">
        <v>225</v>
      </c>
      <c r="AE1386" s="6">
        <v>0.75111111111111106</v>
      </c>
      <c r="AF1386" s="1">
        <v>163</v>
      </c>
      <c r="AG1386" s="1">
        <v>225</v>
      </c>
      <c r="AH1386" s="6">
        <v>0.72444444444444445</v>
      </c>
      <c r="AI1386" s="1">
        <v>146</v>
      </c>
      <c r="AJ1386" s="1">
        <v>225</v>
      </c>
      <c r="AK1386" s="6">
        <v>0.64888888888888885</v>
      </c>
      <c r="AL1386" s="1">
        <v>146</v>
      </c>
      <c r="AM1386" s="1">
        <v>210</v>
      </c>
      <c r="AN1386" s="6">
        <v>0.69523809523809521</v>
      </c>
      <c r="AO1386" s="1">
        <v>153</v>
      </c>
      <c r="AP1386" s="1">
        <v>209</v>
      </c>
      <c r="AQ1386" s="6">
        <v>0.73205741626794263</v>
      </c>
      <c r="AR1386" s="1">
        <v>127</v>
      </c>
      <c r="AS1386" s="1">
        <v>207</v>
      </c>
      <c r="AT1386" s="6">
        <v>0.61352657004830913</v>
      </c>
      <c r="AU1386" s="1">
        <v>149</v>
      </c>
      <c r="AV1386" s="1">
        <v>236</v>
      </c>
      <c r="AW1386" s="6">
        <v>0.63135593220338981</v>
      </c>
      <c r="AX1386" s="1">
        <v>168</v>
      </c>
      <c r="AY1386" s="1">
        <v>236</v>
      </c>
      <c r="AZ1386" s="6">
        <v>0.71186440677966101</v>
      </c>
      <c r="BA1386" s="1">
        <v>134</v>
      </c>
      <c r="BB1386" s="1">
        <v>236</v>
      </c>
      <c r="BC1386" s="6">
        <v>0.56779661016949157</v>
      </c>
      <c r="BD1386" s="1">
        <v>464</v>
      </c>
      <c r="BE1386" s="1">
        <v>671</v>
      </c>
      <c r="BF1386" s="6">
        <v>0.69150521609538007</v>
      </c>
      <c r="BG1386" s="1">
        <v>484</v>
      </c>
      <c r="BH1386" s="1">
        <v>670</v>
      </c>
      <c r="BI1386" s="6">
        <v>0.72238805970149256</v>
      </c>
      <c r="BJ1386" s="1">
        <v>407</v>
      </c>
      <c r="BK1386" s="1">
        <v>668</v>
      </c>
      <c r="BL1386" s="6">
        <v>0.60928143712574845</v>
      </c>
    </row>
    <row r="1387" spans="1:64" x14ac:dyDescent="0.2">
      <c r="A1387" s="2" t="s">
        <v>483</v>
      </c>
      <c r="B1387" s="2" t="s">
        <v>484</v>
      </c>
      <c r="C1387" s="2" t="s">
        <v>3379</v>
      </c>
      <c r="D1387" s="2" t="s">
        <v>3380</v>
      </c>
      <c r="E1387" s="2" t="str">
        <f t="shared" si="63"/>
        <v>Oakdale Elementary School</v>
      </c>
      <c r="F1387" s="2">
        <f>IFERROR(VLOOKUP(C1387,'[1]2017'!$C$2:$N$1876,11,FALSE),"")</f>
        <v>251</v>
      </c>
      <c r="G1387" s="2">
        <f>IFERROR(VLOOKUP(C1387,'[1]2017'!$C$2:$N$1876,12,FALSE),"")</f>
        <v>541</v>
      </c>
      <c r="H1387" s="2">
        <f t="shared" si="64"/>
        <v>0.46395563770794823</v>
      </c>
      <c r="I1387" s="6">
        <v>0.57894736842105265</v>
      </c>
      <c r="J1387" s="12">
        <f t="shared" si="65"/>
        <v>526</v>
      </c>
      <c r="K1387" s="1">
        <v>75</v>
      </c>
      <c r="L1387" s="1">
        <v>90</v>
      </c>
      <c r="M1387" s="6">
        <v>0.83333333333333337</v>
      </c>
      <c r="N1387" s="1">
        <v>68</v>
      </c>
      <c r="O1387" s="1">
        <v>92</v>
      </c>
      <c r="P1387" s="6">
        <v>0.73913043478260865</v>
      </c>
      <c r="Q1387" s="1">
        <v>65</v>
      </c>
      <c r="R1387" s="1">
        <v>89</v>
      </c>
      <c r="S1387" s="6">
        <v>0.7303370786516854</v>
      </c>
      <c r="T1387" s="1">
        <v>79</v>
      </c>
      <c r="U1387" s="1">
        <v>103</v>
      </c>
      <c r="V1387" s="6">
        <v>0.76699029126213591</v>
      </c>
      <c r="W1387" s="1">
        <v>89</v>
      </c>
      <c r="X1387" s="1">
        <v>103</v>
      </c>
      <c r="Y1387" s="6">
        <v>0.86407766990291257</v>
      </c>
      <c r="Z1387" s="1">
        <v>78</v>
      </c>
      <c r="AA1387" s="1">
        <v>102</v>
      </c>
      <c r="AB1387" s="6">
        <v>0.76470588235294112</v>
      </c>
      <c r="BD1387" s="1">
        <v>202</v>
      </c>
      <c r="BE1387" s="1">
        <v>269</v>
      </c>
      <c r="BF1387" s="6">
        <v>0.75092936802973975</v>
      </c>
      <c r="BG1387" s="1">
        <v>207</v>
      </c>
      <c r="BH1387" s="1">
        <v>271</v>
      </c>
      <c r="BI1387" s="6">
        <v>0.76383763837638374</v>
      </c>
      <c r="BJ1387" s="1">
        <v>187</v>
      </c>
      <c r="BK1387" s="1">
        <v>267</v>
      </c>
      <c r="BL1387" s="6">
        <v>0.70037453183520604</v>
      </c>
    </row>
    <row r="1388" spans="1:64" x14ac:dyDescent="0.2">
      <c r="A1388" s="2" t="s">
        <v>483</v>
      </c>
      <c r="B1388" s="2" t="s">
        <v>484</v>
      </c>
      <c r="C1388" s="2" t="s">
        <v>3381</v>
      </c>
      <c r="D1388" s="2" t="s">
        <v>1319</v>
      </c>
      <c r="E1388" s="2" t="str">
        <f t="shared" si="63"/>
        <v>Chandler Elementary School</v>
      </c>
      <c r="F1388" s="2">
        <f>IFERROR(VLOOKUP(C1388,'[1]2017'!$C$2:$N$1876,11,FALSE),"")</f>
        <v>232</v>
      </c>
      <c r="G1388" s="2">
        <f>IFERROR(VLOOKUP(C1388,'[1]2017'!$C$2:$N$1876,12,FALSE),"")</f>
        <v>509</v>
      </c>
      <c r="H1388" s="2">
        <f t="shared" si="64"/>
        <v>0.45579567779960706</v>
      </c>
      <c r="I1388" s="6">
        <v>0.66666666666666663</v>
      </c>
      <c r="J1388" s="12">
        <f t="shared" si="65"/>
        <v>321</v>
      </c>
      <c r="K1388" s="1">
        <v>73</v>
      </c>
      <c r="L1388" s="1">
        <v>93</v>
      </c>
      <c r="M1388" s="6">
        <v>0.78494623655913975</v>
      </c>
      <c r="N1388" s="1">
        <v>77</v>
      </c>
      <c r="O1388" s="1">
        <v>93</v>
      </c>
      <c r="P1388" s="6">
        <v>0.82795698924731187</v>
      </c>
      <c r="Q1388" s="1">
        <v>69</v>
      </c>
      <c r="R1388" s="1">
        <v>93</v>
      </c>
      <c r="S1388" s="6">
        <v>0.74193548387096775</v>
      </c>
      <c r="T1388" s="1">
        <v>75</v>
      </c>
      <c r="U1388" s="1">
        <v>92</v>
      </c>
      <c r="V1388" s="6">
        <v>0.81521739130434778</v>
      </c>
      <c r="W1388" s="1">
        <v>79</v>
      </c>
      <c r="X1388" s="1">
        <v>92</v>
      </c>
      <c r="Y1388" s="6">
        <v>0.85869565217391308</v>
      </c>
      <c r="Z1388" s="1">
        <v>71</v>
      </c>
      <c r="AA1388" s="1">
        <v>92</v>
      </c>
      <c r="AB1388" s="6">
        <v>0.77173913043478259</v>
      </c>
      <c r="BD1388" s="1">
        <v>201</v>
      </c>
      <c r="BE1388" s="1">
        <v>251</v>
      </c>
      <c r="BF1388" s="6">
        <v>0.80079681274900394</v>
      </c>
      <c r="BG1388" s="1">
        <v>203</v>
      </c>
      <c r="BH1388" s="1">
        <v>252</v>
      </c>
      <c r="BI1388" s="6">
        <v>0.80555555555555558</v>
      </c>
      <c r="BJ1388" s="1">
        <v>182</v>
      </c>
      <c r="BK1388" s="1">
        <v>248</v>
      </c>
      <c r="BL1388" s="6">
        <v>0.7338709677419355</v>
      </c>
    </row>
    <row r="1389" spans="1:64" x14ac:dyDescent="0.2">
      <c r="A1389" s="2" t="s">
        <v>483</v>
      </c>
      <c r="B1389" s="2" t="s">
        <v>484</v>
      </c>
      <c r="C1389" s="2" t="s">
        <v>3382</v>
      </c>
      <c r="D1389" s="2" t="s">
        <v>3383</v>
      </c>
      <c r="E1389" s="2" t="str">
        <f t="shared" si="63"/>
        <v>Newburgh Elementary School</v>
      </c>
      <c r="F1389" s="2">
        <f>IFERROR(VLOOKUP(C1389,'[1]2017'!$C$2:$N$1876,11,FALSE),"")</f>
        <v>173</v>
      </c>
      <c r="G1389" s="2">
        <f>IFERROR(VLOOKUP(C1389,'[1]2017'!$C$2:$N$1876,12,FALSE),"")</f>
        <v>643</v>
      </c>
      <c r="H1389" s="2">
        <f t="shared" si="64"/>
        <v>0.26905132192846032</v>
      </c>
      <c r="I1389" s="6">
        <v>0.55670103092783507</v>
      </c>
      <c r="J1389" s="12">
        <f t="shared" si="65"/>
        <v>584</v>
      </c>
      <c r="K1389" s="1">
        <v>95</v>
      </c>
      <c r="L1389" s="1">
        <v>106</v>
      </c>
      <c r="M1389" s="6">
        <v>0.89622641509433965</v>
      </c>
      <c r="N1389" s="1">
        <v>88</v>
      </c>
      <c r="O1389" s="1">
        <v>106</v>
      </c>
      <c r="P1389" s="6">
        <v>0.83018867924528306</v>
      </c>
      <c r="Q1389" s="1">
        <v>84</v>
      </c>
      <c r="R1389" s="1">
        <v>106</v>
      </c>
      <c r="S1389" s="6">
        <v>0.79245283018867929</v>
      </c>
      <c r="T1389" s="1">
        <v>70</v>
      </c>
      <c r="U1389" s="1">
        <v>83</v>
      </c>
      <c r="V1389" s="6">
        <v>0.84337349397590367</v>
      </c>
      <c r="W1389" s="1">
        <v>76</v>
      </c>
      <c r="X1389" s="1">
        <v>83</v>
      </c>
      <c r="Y1389" s="6">
        <v>0.91566265060240959</v>
      </c>
      <c r="Z1389" s="1">
        <v>69</v>
      </c>
      <c r="AA1389" s="1">
        <v>83</v>
      </c>
      <c r="AB1389" s="6">
        <v>0.83132530120481929</v>
      </c>
      <c r="BD1389" s="1">
        <v>233</v>
      </c>
      <c r="BE1389" s="1">
        <v>286</v>
      </c>
      <c r="BF1389" s="6">
        <v>0.81468531468531469</v>
      </c>
      <c r="BG1389" s="1">
        <v>228</v>
      </c>
      <c r="BH1389" s="1">
        <v>287</v>
      </c>
      <c r="BI1389" s="6">
        <v>0.79442508710801396</v>
      </c>
      <c r="BJ1389" s="1">
        <v>207</v>
      </c>
      <c r="BK1389" s="1">
        <v>286</v>
      </c>
      <c r="BL1389" s="6">
        <v>0.72377622377622375</v>
      </c>
    </row>
    <row r="1390" spans="1:64" x14ac:dyDescent="0.2">
      <c r="A1390" s="2" t="s">
        <v>483</v>
      </c>
      <c r="B1390" s="2" t="s">
        <v>484</v>
      </c>
      <c r="C1390" s="2" t="s">
        <v>3384</v>
      </c>
      <c r="D1390" s="2" t="s">
        <v>3385</v>
      </c>
      <c r="E1390" s="2" t="str">
        <f t="shared" si="63"/>
        <v>Sharon Elementary School</v>
      </c>
      <c r="F1390" s="2">
        <f>IFERROR(VLOOKUP(C1390,'[1]2017'!$C$2:$N$1876,11,FALSE),"")</f>
        <v>266</v>
      </c>
      <c r="G1390" s="2">
        <f>IFERROR(VLOOKUP(C1390,'[1]2017'!$C$2:$N$1876,12,FALSE),"")</f>
        <v>728</v>
      </c>
      <c r="H1390" s="2">
        <f t="shared" si="64"/>
        <v>0.36538461538461536</v>
      </c>
      <c r="I1390" s="6">
        <v>0.82456140350877194</v>
      </c>
      <c r="J1390" s="12">
        <f t="shared" si="65"/>
        <v>89</v>
      </c>
      <c r="K1390" s="1">
        <v>94</v>
      </c>
      <c r="L1390" s="1">
        <v>125</v>
      </c>
      <c r="M1390" s="6">
        <v>0.752</v>
      </c>
      <c r="N1390" s="1">
        <v>95</v>
      </c>
      <c r="O1390" s="1">
        <v>125</v>
      </c>
      <c r="P1390" s="6">
        <v>0.76</v>
      </c>
      <c r="Q1390" s="1">
        <v>83</v>
      </c>
      <c r="R1390" s="1">
        <v>125</v>
      </c>
      <c r="S1390" s="6">
        <v>0.66400000000000003</v>
      </c>
      <c r="T1390" s="1">
        <v>87</v>
      </c>
      <c r="U1390" s="1">
        <v>123</v>
      </c>
      <c r="V1390" s="6">
        <v>0.70731707317073167</v>
      </c>
      <c r="W1390" s="1">
        <v>100</v>
      </c>
      <c r="X1390" s="1">
        <v>123</v>
      </c>
      <c r="Y1390" s="6">
        <v>0.81300813008130079</v>
      </c>
      <c r="Z1390" s="1">
        <v>78</v>
      </c>
      <c r="AA1390" s="1">
        <v>123</v>
      </c>
      <c r="AB1390" s="6">
        <v>0.63414634146341464</v>
      </c>
      <c r="BD1390" s="1">
        <v>279</v>
      </c>
      <c r="BE1390" s="1">
        <v>362</v>
      </c>
      <c r="BF1390" s="6">
        <v>0.77071823204419887</v>
      </c>
      <c r="BG1390" s="1">
        <v>296</v>
      </c>
      <c r="BH1390" s="1">
        <v>364</v>
      </c>
      <c r="BI1390" s="6">
        <v>0.81318681318681318</v>
      </c>
      <c r="BJ1390" s="1">
        <v>255</v>
      </c>
      <c r="BK1390" s="1">
        <v>362</v>
      </c>
      <c r="BL1390" s="6">
        <v>0.70441988950276246</v>
      </c>
    </row>
    <row r="1391" spans="1:64" hidden="1" x14ac:dyDescent="0.2">
      <c r="A1391" s="2" t="s">
        <v>485</v>
      </c>
      <c r="B1391" s="2" t="s">
        <v>486</v>
      </c>
      <c r="C1391" s="2" t="s">
        <v>3386</v>
      </c>
      <c r="D1391" s="2" t="s">
        <v>3387</v>
      </c>
      <c r="E1391" s="2" t="str">
        <f t="shared" si="63"/>
        <v>zzzz</v>
      </c>
      <c r="F1391" s="2">
        <f>IFERROR(VLOOKUP(C1391,'[1]2017'!$C$2:$N$1876,11,FALSE),"")</f>
        <v>238</v>
      </c>
      <c r="G1391" s="2">
        <f>IFERROR(VLOOKUP(C1391,'[1]2017'!$C$2:$N$1876,12,FALSE),"")</f>
        <v>484</v>
      </c>
      <c r="H1391" s="2">
        <f t="shared" si="64"/>
        <v>0.49173553719008267</v>
      </c>
      <c r="J1391" s="12">
        <f t="shared" si="65"/>
        <v>1215</v>
      </c>
      <c r="AC1391" s="1">
        <v>94</v>
      </c>
      <c r="AD1391" s="1">
        <v>153</v>
      </c>
      <c r="AE1391" s="6">
        <v>0.6143790849673203</v>
      </c>
      <c r="AF1391" s="1">
        <v>105</v>
      </c>
      <c r="AG1391" s="1">
        <v>155</v>
      </c>
      <c r="AH1391" s="6">
        <v>0.67741935483870963</v>
      </c>
      <c r="AI1391" s="1">
        <v>81</v>
      </c>
      <c r="AJ1391" s="1">
        <v>153</v>
      </c>
      <c r="AK1391" s="6">
        <v>0.52941176470588236</v>
      </c>
      <c r="AL1391" s="1">
        <v>106</v>
      </c>
      <c r="AM1391" s="1">
        <v>155</v>
      </c>
      <c r="AN1391" s="6">
        <v>0.68387096774193545</v>
      </c>
      <c r="AO1391" s="1">
        <v>68</v>
      </c>
      <c r="AP1391" s="1">
        <v>155</v>
      </c>
      <c r="AQ1391" s="6">
        <v>0.43870967741935485</v>
      </c>
      <c r="AR1391" s="1">
        <v>67</v>
      </c>
      <c r="AS1391" s="1">
        <v>154</v>
      </c>
      <c r="AT1391" s="6">
        <v>0.43506493506493504</v>
      </c>
      <c r="AU1391" s="1">
        <v>85</v>
      </c>
      <c r="AV1391" s="1">
        <v>146</v>
      </c>
      <c r="AW1391" s="6">
        <v>0.5821917808219178</v>
      </c>
      <c r="AX1391" s="1">
        <v>55</v>
      </c>
      <c r="AY1391" s="1">
        <v>146</v>
      </c>
      <c r="AZ1391" s="6">
        <v>0.37671232876712329</v>
      </c>
      <c r="BA1391" s="1">
        <v>50</v>
      </c>
      <c r="BB1391" s="1">
        <v>145</v>
      </c>
      <c r="BC1391" s="6">
        <v>0.34482758620689657</v>
      </c>
      <c r="BD1391" s="1">
        <v>285</v>
      </c>
      <c r="BE1391" s="1">
        <v>454</v>
      </c>
      <c r="BF1391" s="6">
        <v>0.6277533039647577</v>
      </c>
      <c r="BG1391" s="1">
        <v>228</v>
      </c>
      <c r="BH1391" s="1">
        <v>456</v>
      </c>
      <c r="BI1391" s="6">
        <v>0.5</v>
      </c>
      <c r="BJ1391" s="1">
        <v>198</v>
      </c>
      <c r="BK1391" s="1">
        <v>452</v>
      </c>
      <c r="BL1391" s="6">
        <v>0.43805309734513276</v>
      </c>
    </row>
    <row r="1392" spans="1:64" x14ac:dyDescent="0.2">
      <c r="A1392" s="2" t="s">
        <v>485</v>
      </c>
      <c r="B1392" s="2" t="s">
        <v>486</v>
      </c>
      <c r="C1392" s="2" t="s">
        <v>3388</v>
      </c>
      <c r="D1392" s="2" t="s">
        <v>3389</v>
      </c>
      <c r="E1392" s="2" t="str">
        <f t="shared" si="63"/>
        <v>Bradie Shrum Elementary</v>
      </c>
      <c r="F1392" s="2">
        <f>IFERROR(VLOOKUP(C1392,'[1]2017'!$C$2:$N$1876,11,FALSE),"")</f>
        <v>481</v>
      </c>
      <c r="G1392" s="2">
        <f>IFERROR(VLOOKUP(C1392,'[1]2017'!$C$2:$N$1876,12,FALSE),"")</f>
        <v>862</v>
      </c>
      <c r="H1392" s="2">
        <f t="shared" si="64"/>
        <v>0.55800464037122965</v>
      </c>
      <c r="I1392" s="6">
        <v>0.40458015267175573</v>
      </c>
      <c r="J1392" s="12">
        <f t="shared" si="65"/>
        <v>896</v>
      </c>
      <c r="K1392" s="1">
        <v>83</v>
      </c>
      <c r="L1392" s="1">
        <v>142</v>
      </c>
      <c r="M1392" s="6">
        <v>0.58450704225352113</v>
      </c>
      <c r="N1392" s="1">
        <v>74</v>
      </c>
      <c r="O1392" s="1">
        <v>142</v>
      </c>
      <c r="P1392" s="6">
        <v>0.52112676056338025</v>
      </c>
      <c r="Q1392" s="1">
        <v>63</v>
      </c>
      <c r="R1392" s="1">
        <v>139</v>
      </c>
      <c r="S1392" s="6">
        <v>0.45323741007194246</v>
      </c>
      <c r="T1392" s="1">
        <v>62</v>
      </c>
      <c r="U1392" s="1">
        <v>149</v>
      </c>
      <c r="V1392" s="6">
        <v>0.41610738255033558</v>
      </c>
      <c r="W1392" s="1">
        <v>75</v>
      </c>
      <c r="X1392" s="1">
        <v>149</v>
      </c>
      <c r="Y1392" s="6">
        <v>0.50335570469798663</v>
      </c>
      <c r="Z1392" s="1">
        <v>53</v>
      </c>
      <c r="AA1392" s="1">
        <v>148</v>
      </c>
      <c r="AB1392" s="6">
        <v>0.35810810810810811</v>
      </c>
      <c r="BD1392" s="1">
        <v>221</v>
      </c>
      <c r="BE1392" s="1">
        <v>422</v>
      </c>
      <c r="BF1392" s="6">
        <v>0.523696682464455</v>
      </c>
      <c r="BG1392" s="1">
        <v>217</v>
      </c>
      <c r="BH1392" s="1">
        <v>424</v>
      </c>
      <c r="BI1392" s="6">
        <v>0.5117924528301887</v>
      </c>
      <c r="BJ1392" s="1">
        <v>169</v>
      </c>
      <c r="BK1392" s="1">
        <v>418</v>
      </c>
      <c r="BL1392" s="6">
        <v>0.40430622009569378</v>
      </c>
    </row>
    <row r="1393" spans="1:64" x14ac:dyDescent="0.2">
      <c r="A1393" s="2" t="s">
        <v>487</v>
      </c>
      <c r="B1393" s="2" t="s">
        <v>488</v>
      </c>
      <c r="C1393" s="2" t="s">
        <v>3390</v>
      </c>
      <c r="D1393" s="2" t="s">
        <v>3391</v>
      </c>
      <c r="E1393" s="2" t="str">
        <f t="shared" si="63"/>
        <v>East Washington Elementary School</v>
      </c>
      <c r="F1393" s="2">
        <f>IFERROR(VLOOKUP(C1393,'[1]2017'!$C$2:$N$1876,11,FALSE),"")</f>
        <v>271</v>
      </c>
      <c r="G1393" s="2">
        <f>IFERROR(VLOOKUP(C1393,'[1]2017'!$C$2:$N$1876,12,FALSE),"")</f>
        <v>531</v>
      </c>
      <c r="H1393" s="2">
        <f t="shared" si="64"/>
        <v>0.5103578154425612</v>
      </c>
      <c r="I1393" s="6">
        <v>0.6339285714285714</v>
      </c>
      <c r="J1393" s="12">
        <f t="shared" si="65"/>
        <v>400</v>
      </c>
      <c r="K1393" s="1">
        <v>86</v>
      </c>
      <c r="L1393" s="1">
        <v>120</v>
      </c>
      <c r="M1393" s="6">
        <v>0.71666666666666667</v>
      </c>
      <c r="N1393" s="1">
        <v>87</v>
      </c>
      <c r="O1393" s="1">
        <v>122</v>
      </c>
      <c r="P1393" s="6">
        <v>0.71311475409836067</v>
      </c>
      <c r="Q1393" s="1">
        <v>75</v>
      </c>
      <c r="R1393" s="1">
        <v>120</v>
      </c>
      <c r="S1393" s="6">
        <v>0.625</v>
      </c>
      <c r="BD1393" s="1">
        <v>170</v>
      </c>
      <c r="BE1393" s="1">
        <v>233</v>
      </c>
      <c r="BF1393" s="6">
        <v>0.72961373390557938</v>
      </c>
      <c r="BG1393" s="1">
        <v>162</v>
      </c>
      <c r="BH1393" s="1">
        <v>234</v>
      </c>
      <c r="BI1393" s="6">
        <v>0.69230769230769229</v>
      </c>
      <c r="BJ1393" s="1">
        <v>146</v>
      </c>
      <c r="BK1393" s="1">
        <v>232</v>
      </c>
      <c r="BL1393" s="6">
        <v>0.62931034482758619</v>
      </c>
    </row>
    <row r="1394" spans="1:64" hidden="1" x14ac:dyDescent="0.2">
      <c r="A1394" s="2" t="s">
        <v>487</v>
      </c>
      <c r="B1394" s="2" t="s">
        <v>488</v>
      </c>
      <c r="C1394" s="2" t="s">
        <v>3392</v>
      </c>
      <c r="D1394" s="2" t="s">
        <v>3393</v>
      </c>
      <c r="E1394" s="2" t="str">
        <f t="shared" si="63"/>
        <v>zzzz</v>
      </c>
      <c r="F1394" s="2">
        <f>IFERROR(VLOOKUP(C1394,'[1]2017'!$C$2:$N$1876,11,FALSE),"")</f>
        <v>205</v>
      </c>
      <c r="G1394" s="2">
        <f>IFERROR(VLOOKUP(C1394,'[1]2017'!$C$2:$N$1876,12,FALSE),"")</f>
        <v>434</v>
      </c>
      <c r="H1394" s="2">
        <f t="shared" si="64"/>
        <v>0.47235023041474655</v>
      </c>
      <c r="J1394" s="12">
        <f t="shared" si="65"/>
        <v>1215</v>
      </c>
      <c r="T1394" s="1">
        <v>66</v>
      </c>
      <c r="U1394" s="1">
        <v>104</v>
      </c>
      <c r="V1394" s="6">
        <v>0.63461538461538458</v>
      </c>
      <c r="W1394" s="1">
        <v>77</v>
      </c>
      <c r="X1394" s="1">
        <v>105</v>
      </c>
      <c r="Y1394" s="6">
        <v>0.73333333333333328</v>
      </c>
      <c r="Z1394" s="1">
        <v>61</v>
      </c>
      <c r="AA1394" s="1">
        <v>104</v>
      </c>
      <c r="AB1394" s="6">
        <v>0.58653846153846156</v>
      </c>
      <c r="AC1394" s="1">
        <v>77</v>
      </c>
      <c r="AD1394" s="1">
        <v>110</v>
      </c>
      <c r="AE1394" s="6">
        <v>0.7</v>
      </c>
      <c r="AF1394" s="1">
        <v>65</v>
      </c>
      <c r="AG1394" s="1">
        <v>111</v>
      </c>
      <c r="AH1394" s="6">
        <v>0.5855855855855856</v>
      </c>
      <c r="AI1394" s="1">
        <v>57</v>
      </c>
      <c r="AJ1394" s="1">
        <v>110</v>
      </c>
      <c r="AK1394" s="6">
        <v>0.51818181818181819</v>
      </c>
      <c r="AL1394" s="1">
        <v>86</v>
      </c>
      <c r="AM1394" s="1">
        <v>109</v>
      </c>
      <c r="AN1394" s="6">
        <v>0.78899082568807344</v>
      </c>
      <c r="AO1394" s="1">
        <v>54</v>
      </c>
      <c r="AP1394" s="1">
        <v>109</v>
      </c>
      <c r="AQ1394" s="6">
        <v>0.49541284403669728</v>
      </c>
      <c r="AR1394" s="1">
        <v>52</v>
      </c>
      <c r="AS1394" s="1">
        <v>109</v>
      </c>
      <c r="AT1394" s="6">
        <v>0.47706422018348627</v>
      </c>
      <c r="AU1394" s="1">
        <v>68</v>
      </c>
      <c r="AV1394" s="1">
        <v>100</v>
      </c>
      <c r="AW1394" s="6">
        <v>0.68</v>
      </c>
      <c r="AX1394" s="1">
        <v>55</v>
      </c>
      <c r="AY1394" s="1">
        <v>101</v>
      </c>
      <c r="AZ1394" s="6">
        <v>0.54455445544554459</v>
      </c>
      <c r="BA1394" s="1">
        <v>46</v>
      </c>
      <c r="BB1394" s="1">
        <v>100</v>
      </c>
      <c r="BC1394" s="6">
        <v>0.46</v>
      </c>
      <c r="BD1394" s="1">
        <v>297</v>
      </c>
      <c r="BE1394" s="1">
        <v>423</v>
      </c>
      <c r="BF1394" s="6">
        <v>0.7021276595744681</v>
      </c>
      <c r="BG1394" s="1">
        <v>251</v>
      </c>
      <c r="BH1394" s="1">
        <v>426</v>
      </c>
      <c r="BI1394" s="6">
        <v>0.58920187793427226</v>
      </c>
      <c r="BJ1394" s="1">
        <v>216</v>
      </c>
      <c r="BK1394" s="1">
        <v>423</v>
      </c>
      <c r="BL1394" s="6">
        <v>0.51063829787234039</v>
      </c>
    </row>
    <row r="1395" spans="1:64" hidden="1" x14ac:dyDescent="0.2">
      <c r="A1395" s="2" t="s">
        <v>489</v>
      </c>
      <c r="B1395" s="2" t="s">
        <v>490</v>
      </c>
      <c r="C1395" s="2" t="s">
        <v>3394</v>
      </c>
      <c r="D1395" s="2" t="s">
        <v>3395</v>
      </c>
      <c r="E1395" s="2" t="str">
        <f t="shared" si="63"/>
        <v>zzzz</v>
      </c>
      <c r="F1395" s="2">
        <f>IFERROR(VLOOKUP(C1395,'[1]2017'!$C$2:$N$1876,11,FALSE),"")</f>
        <v>170</v>
      </c>
      <c r="G1395" s="2">
        <f>IFERROR(VLOOKUP(C1395,'[1]2017'!$C$2:$N$1876,12,FALSE),"")</f>
        <v>388</v>
      </c>
      <c r="H1395" s="2">
        <f t="shared" si="64"/>
        <v>0.43814432989690721</v>
      </c>
      <c r="J1395" s="12">
        <f t="shared" si="65"/>
        <v>1215</v>
      </c>
      <c r="AL1395" s="1">
        <v>29</v>
      </c>
      <c r="AM1395" s="1">
        <v>56</v>
      </c>
      <c r="AN1395" s="6">
        <v>0.5178571428571429</v>
      </c>
      <c r="AO1395" s="1">
        <v>22</v>
      </c>
      <c r="AP1395" s="1">
        <v>56</v>
      </c>
      <c r="AQ1395" s="6">
        <v>0.39285714285714285</v>
      </c>
      <c r="AR1395" s="1">
        <v>18</v>
      </c>
      <c r="AS1395" s="1">
        <v>56</v>
      </c>
      <c r="AT1395" s="6">
        <v>0.32142857142857145</v>
      </c>
      <c r="AU1395" s="1">
        <v>42</v>
      </c>
      <c r="AV1395" s="1">
        <v>75</v>
      </c>
      <c r="AW1395" s="6">
        <v>0.56000000000000005</v>
      </c>
      <c r="AX1395" s="1">
        <v>31</v>
      </c>
      <c r="AY1395" s="1">
        <v>75</v>
      </c>
      <c r="AZ1395" s="6">
        <v>0.41333333333333333</v>
      </c>
      <c r="BA1395" s="1">
        <v>29</v>
      </c>
      <c r="BB1395" s="1">
        <v>75</v>
      </c>
      <c r="BC1395" s="6">
        <v>0.38666666666666666</v>
      </c>
      <c r="BD1395" s="1">
        <v>71</v>
      </c>
      <c r="BE1395" s="1">
        <v>131</v>
      </c>
      <c r="BF1395" s="6">
        <v>0.5419847328244275</v>
      </c>
      <c r="BG1395" s="1">
        <v>53</v>
      </c>
      <c r="BH1395" s="1">
        <v>131</v>
      </c>
      <c r="BI1395" s="6">
        <v>0.40458015267175573</v>
      </c>
      <c r="BJ1395" s="1">
        <v>47</v>
      </c>
      <c r="BK1395" s="1">
        <v>131</v>
      </c>
      <c r="BL1395" s="6">
        <v>0.35877862595419846</v>
      </c>
    </row>
    <row r="1396" spans="1:64" x14ac:dyDescent="0.2">
      <c r="A1396" s="2" t="s">
        <v>489</v>
      </c>
      <c r="B1396" s="2" t="s">
        <v>490</v>
      </c>
      <c r="C1396" s="2" t="s">
        <v>3396</v>
      </c>
      <c r="D1396" s="2" t="s">
        <v>3397</v>
      </c>
      <c r="E1396" s="2" t="str">
        <f t="shared" si="63"/>
        <v>West Washington Elementary School</v>
      </c>
      <c r="F1396" s="2">
        <f>IFERROR(VLOOKUP(C1396,'[1]2017'!$C$2:$N$1876,11,FALSE),"")</f>
        <v>225</v>
      </c>
      <c r="G1396" s="2">
        <f>IFERROR(VLOOKUP(C1396,'[1]2017'!$C$2:$N$1876,12,FALSE),"")</f>
        <v>406</v>
      </c>
      <c r="H1396" s="2">
        <f t="shared" si="64"/>
        <v>0.55418719211822665</v>
      </c>
      <c r="I1396" s="6">
        <v>0.8867924528301887</v>
      </c>
      <c r="J1396" s="12">
        <f t="shared" si="65"/>
        <v>34</v>
      </c>
      <c r="K1396" s="1">
        <v>39</v>
      </c>
      <c r="L1396" s="1">
        <v>50</v>
      </c>
      <c r="M1396" s="6">
        <v>0.78</v>
      </c>
      <c r="N1396" s="1">
        <v>27</v>
      </c>
      <c r="O1396" s="1">
        <v>50</v>
      </c>
      <c r="P1396" s="6">
        <v>0.54</v>
      </c>
      <c r="Q1396" s="1">
        <v>25</v>
      </c>
      <c r="R1396" s="1">
        <v>50</v>
      </c>
      <c r="S1396" s="6">
        <v>0.5</v>
      </c>
      <c r="T1396" s="1">
        <v>42</v>
      </c>
      <c r="U1396" s="1">
        <v>62</v>
      </c>
      <c r="V1396" s="6">
        <v>0.67741935483870963</v>
      </c>
      <c r="W1396" s="1">
        <v>54</v>
      </c>
      <c r="X1396" s="1">
        <v>61</v>
      </c>
      <c r="Y1396" s="6">
        <v>0.88524590163934425</v>
      </c>
      <c r="Z1396" s="1">
        <v>38</v>
      </c>
      <c r="AA1396" s="1">
        <v>61</v>
      </c>
      <c r="AB1396" s="6">
        <v>0.62295081967213117</v>
      </c>
      <c r="AC1396" s="1">
        <v>45</v>
      </c>
      <c r="AD1396" s="1">
        <v>57</v>
      </c>
      <c r="AE1396" s="6">
        <v>0.78947368421052633</v>
      </c>
      <c r="AF1396" s="1">
        <v>41</v>
      </c>
      <c r="AG1396" s="1">
        <v>57</v>
      </c>
      <c r="AH1396" s="6">
        <v>0.7192982456140351</v>
      </c>
      <c r="AI1396" s="1">
        <v>37</v>
      </c>
      <c r="AJ1396" s="1">
        <v>57</v>
      </c>
      <c r="AK1396" s="6">
        <v>0.64912280701754388</v>
      </c>
      <c r="BD1396" s="1">
        <v>175</v>
      </c>
      <c r="BE1396" s="1">
        <v>223</v>
      </c>
      <c r="BF1396" s="6">
        <v>0.7847533632286996</v>
      </c>
      <c r="BG1396" s="1">
        <v>173</v>
      </c>
      <c r="BH1396" s="1">
        <v>221</v>
      </c>
      <c r="BI1396" s="6">
        <v>0.78280542986425339</v>
      </c>
      <c r="BJ1396" s="1">
        <v>147</v>
      </c>
      <c r="BK1396" s="1">
        <v>221</v>
      </c>
      <c r="BL1396" s="6">
        <v>0.66515837104072395</v>
      </c>
    </row>
    <row r="1397" spans="1:64" hidden="1" x14ac:dyDescent="0.2">
      <c r="A1397" s="2" t="s">
        <v>491</v>
      </c>
      <c r="B1397" s="2" t="s">
        <v>648</v>
      </c>
      <c r="C1397" s="2" t="s">
        <v>3398</v>
      </c>
      <c r="D1397" s="2" t="s">
        <v>3399</v>
      </c>
      <c r="E1397" s="2" t="str">
        <f t="shared" si="63"/>
        <v>zzzz</v>
      </c>
      <c r="F1397" s="2">
        <f>IFERROR(VLOOKUP(C1397,'[1]2017'!$C$2:$N$1876,11,FALSE),"")</f>
        <v>165</v>
      </c>
      <c r="G1397" s="2">
        <f>IFERROR(VLOOKUP(C1397,'[1]2017'!$C$2:$N$1876,12,FALSE),"")</f>
        <v>522</v>
      </c>
      <c r="H1397" s="2">
        <f t="shared" si="64"/>
        <v>0.31609195402298851</v>
      </c>
      <c r="J1397" s="12">
        <f t="shared" si="65"/>
        <v>1215</v>
      </c>
      <c r="AL1397" s="1">
        <v>62</v>
      </c>
      <c r="AM1397" s="1">
        <v>94</v>
      </c>
      <c r="AN1397" s="6">
        <v>0.65957446808510634</v>
      </c>
      <c r="AO1397" s="1">
        <v>42</v>
      </c>
      <c r="AP1397" s="1">
        <v>95</v>
      </c>
      <c r="AQ1397" s="6">
        <v>0.44210526315789472</v>
      </c>
      <c r="AR1397" s="1">
        <v>38</v>
      </c>
      <c r="AS1397" s="1">
        <v>94</v>
      </c>
      <c r="AT1397" s="6">
        <v>0.40425531914893614</v>
      </c>
      <c r="AU1397" s="1">
        <v>60</v>
      </c>
      <c r="AV1397" s="1">
        <v>86</v>
      </c>
      <c r="AW1397" s="6">
        <v>0.69767441860465118</v>
      </c>
      <c r="AX1397" s="1">
        <v>46</v>
      </c>
      <c r="AY1397" s="1">
        <v>87</v>
      </c>
      <c r="AZ1397" s="6">
        <v>0.52873563218390807</v>
      </c>
      <c r="BA1397" s="1">
        <v>40</v>
      </c>
      <c r="BB1397" s="1">
        <v>86</v>
      </c>
      <c r="BC1397" s="6">
        <v>0.46511627906976744</v>
      </c>
      <c r="BD1397" s="1">
        <v>122</v>
      </c>
      <c r="BE1397" s="1">
        <v>180</v>
      </c>
      <c r="BF1397" s="6">
        <v>0.67777777777777781</v>
      </c>
      <c r="BG1397" s="1">
        <v>88</v>
      </c>
      <c r="BH1397" s="1">
        <v>182</v>
      </c>
      <c r="BI1397" s="6">
        <v>0.48351648351648352</v>
      </c>
      <c r="BJ1397" s="1">
        <v>78</v>
      </c>
      <c r="BK1397" s="1">
        <v>180</v>
      </c>
      <c r="BL1397" s="6">
        <v>0.43333333333333335</v>
      </c>
    </row>
    <row r="1398" spans="1:64" x14ac:dyDescent="0.2">
      <c r="A1398" s="2" t="s">
        <v>491</v>
      </c>
      <c r="B1398" s="2" t="s">
        <v>648</v>
      </c>
      <c r="C1398" s="2" t="s">
        <v>3400</v>
      </c>
      <c r="D1398" s="2" t="s">
        <v>3401</v>
      </c>
      <c r="E1398" s="2" t="str">
        <f t="shared" si="63"/>
        <v>Hagerstown Elementary School</v>
      </c>
      <c r="F1398" s="2">
        <f>IFERROR(VLOOKUP(C1398,'[1]2017'!$C$2:$N$1876,11,FALSE),"")</f>
        <v>255</v>
      </c>
      <c r="G1398" s="2">
        <f>IFERROR(VLOOKUP(C1398,'[1]2017'!$C$2:$N$1876,12,FALSE),"")</f>
        <v>593</v>
      </c>
      <c r="H1398" s="2">
        <f t="shared" si="64"/>
        <v>0.4300168634064081</v>
      </c>
      <c r="I1398" s="6">
        <v>0.3188405797101449</v>
      </c>
      <c r="J1398" s="12">
        <f t="shared" si="65"/>
        <v>1018</v>
      </c>
      <c r="K1398" s="1">
        <v>70</v>
      </c>
      <c r="L1398" s="1">
        <v>89</v>
      </c>
      <c r="M1398" s="6">
        <v>0.7865168539325843</v>
      </c>
      <c r="N1398" s="1">
        <v>57</v>
      </c>
      <c r="O1398" s="1">
        <v>89</v>
      </c>
      <c r="P1398" s="6">
        <v>0.6404494382022472</v>
      </c>
      <c r="Q1398" s="1">
        <v>51</v>
      </c>
      <c r="R1398" s="1">
        <v>89</v>
      </c>
      <c r="S1398" s="6">
        <v>0.5730337078651685</v>
      </c>
      <c r="T1398" s="1">
        <v>48</v>
      </c>
      <c r="U1398" s="1">
        <v>85</v>
      </c>
      <c r="V1398" s="6">
        <v>0.56470588235294117</v>
      </c>
      <c r="W1398" s="1">
        <v>38</v>
      </c>
      <c r="X1398" s="1">
        <v>86</v>
      </c>
      <c r="Y1398" s="6">
        <v>0.44186046511627908</v>
      </c>
      <c r="Z1398" s="1">
        <v>31</v>
      </c>
      <c r="AA1398" s="1">
        <v>85</v>
      </c>
      <c r="AB1398" s="6">
        <v>0.36470588235294116</v>
      </c>
      <c r="AC1398" s="1">
        <v>67</v>
      </c>
      <c r="AD1398" s="1">
        <v>84</v>
      </c>
      <c r="AE1398" s="6">
        <v>0.79761904761904767</v>
      </c>
      <c r="AF1398" s="1">
        <v>52</v>
      </c>
      <c r="AG1398" s="1">
        <v>85</v>
      </c>
      <c r="AH1398" s="6">
        <v>0.61176470588235299</v>
      </c>
      <c r="AI1398" s="1">
        <v>47</v>
      </c>
      <c r="AJ1398" s="1">
        <v>84</v>
      </c>
      <c r="AK1398" s="6">
        <v>0.55952380952380953</v>
      </c>
      <c r="BD1398" s="1">
        <v>230</v>
      </c>
      <c r="BE1398" s="1">
        <v>330</v>
      </c>
      <c r="BF1398" s="6">
        <v>0.69696969696969702</v>
      </c>
      <c r="BG1398" s="1">
        <v>173</v>
      </c>
      <c r="BH1398" s="1">
        <v>330</v>
      </c>
      <c r="BI1398" s="6">
        <v>0.52424242424242429</v>
      </c>
      <c r="BJ1398" s="1">
        <v>151</v>
      </c>
      <c r="BK1398" s="1">
        <v>327</v>
      </c>
      <c r="BL1398" s="6">
        <v>0.46177370030581039</v>
      </c>
    </row>
    <row r="1399" spans="1:64" hidden="1" x14ac:dyDescent="0.2">
      <c r="A1399" s="2" t="s">
        <v>492</v>
      </c>
      <c r="B1399" s="2" t="s">
        <v>493</v>
      </c>
      <c r="C1399" s="2" t="s">
        <v>3402</v>
      </c>
      <c r="D1399" s="2" t="s">
        <v>988</v>
      </c>
      <c r="E1399" s="2" t="str">
        <f t="shared" si="63"/>
        <v>zzzz</v>
      </c>
      <c r="F1399" s="2">
        <f>IFERROR(VLOOKUP(C1399,'[1]2017'!$C$2:$N$1876,11,FALSE),"")</f>
        <v>134</v>
      </c>
      <c r="G1399" s="2">
        <f>IFERROR(VLOOKUP(C1399,'[1]2017'!$C$2:$N$1876,12,FALSE),"")</f>
        <v>216</v>
      </c>
      <c r="H1399" s="2">
        <f t="shared" si="64"/>
        <v>0.62037037037037035</v>
      </c>
      <c r="J1399" s="12">
        <f t="shared" si="65"/>
        <v>1215</v>
      </c>
      <c r="AC1399" s="1">
        <v>44</v>
      </c>
      <c r="AD1399" s="1">
        <v>67</v>
      </c>
      <c r="AE1399" s="6">
        <v>0.65671641791044777</v>
      </c>
      <c r="AF1399" s="1">
        <v>24</v>
      </c>
      <c r="AG1399" s="1">
        <v>68</v>
      </c>
      <c r="AH1399" s="6">
        <v>0.35294117647058826</v>
      </c>
      <c r="AI1399" s="1">
        <v>22</v>
      </c>
      <c r="AJ1399" s="1">
        <v>67</v>
      </c>
      <c r="AK1399" s="6">
        <v>0.32835820895522388</v>
      </c>
      <c r="AL1399" s="1">
        <v>56</v>
      </c>
      <c r="AM1399" s="1">
        <v>76</v>
      </c>
      <c r="AN1399" s="6">
        <v>0.73684210526315785</v>
      </c>
      <c r="AO1399" s="1">
        <v>26</v>
      </c>
      <c r="AP1399" s="1">
        <v>76</v>
      </c>
      <c r="AQ1399" s="6">
        <v>0.34210526315789475</v>
      </c>
      <c r="AR1399" s="1">
        <v>26</v>
      </c>
      <c r="AS1399" s="1">
        <v>76</v>
      </c>
      <c r="AT1399" s="6">
        <v>0.34210526315789475</v>
      </c>
      <c r="AU1399" s="1">
        <v>37</v>
      </c>
      <c r="AV1399" s="1">
        <v>66</v>
      </c>
      <c r="AW1399" s="6">
        <v>0.56060606060606055</v>
      </c>
      <c r="AX1399" s="1">
        <v>17</v>
      </c>
      <c r="AY1399" s="1">
        <v>66</v>
      </c>
      <c r="AZ1399" s="6">
        <v>0.25757575757575757</v>
      </c>
      <c r="BA1399" s="1">
        <v>16</v>
      </c>
      <c r="BB1399" s="1">
        <v>66</v>
      </c>
      <c r="BC1399" s="6">
        <v>0.24242424242424243</v>
      </c>
      <c r="BD1399" s="1">
        <v>137</v>
      </c>
      <c r="BE1399" s="1">
        <v>209</v>
      </c>
      <c r="BF1399" s="6">
        <v>0.65550239234449759</v>
      </c>
      <c r="BG1399" s="1">
        <v>67</v>
      </c>
      <c r="BH1399" s="1">
        <v>210</v>
      </c>
      <c r="BI1399" s="6">
        <v>0.31904761904761902</v>
      </c>
      <c r="BJ1399" s="1">
        <v>64</v>
      </c>
      <c r="BK1399" s="1">
        <v>209</v>
      </c>
      <c r="BL1399" s="6">
        <v>0.30622009569377989</v>
      </c>
    </row>
    <row r="1400" spans="1:64" x14ac:dyDescent="0.2">
      <c r="A1400" s="2" t="s">
        <v>492</v>
      </c>
      <c r="B1400" s="2" t="s">
        <v>493</v>
      </c>
      <c r="C1400" s="2" t="s">
        <v>3403</v>
      </c>
      <c r="D1400" s="2" t="s">
        <v>3404</v>
      </c>
      <c r="E1400" s="2" t="str">
        <f t="shared" si="63"/>
        <v>Western Wayne Elementary School</v>
      </c>
      <c r="F1400" s="2">
        <f>IFERROR(VLOOKUP(C1400,'[1]2017'!$C$2:$N$1876,11,FALSE),"")</f>
        <v>239</v>
      </c>
      <c r="G1400" s="2">
        <f>IFERROR(VLOOKUP(C1400,'[1]2017'!$C$2:$N$1876,12,FALSE),"")</f>
        <v>484</v>
      </c>
      <c r="H1400" s="2">
        <f t="shared" si="64"/>
        <v>0.493801652892562</v>
      </c>
      <c r="I1400" s="6">
        <v>0.30434782608695654</v>
      </c>
      <c r="J1400" s="12">
        <f t="shared" si="65"/>
        <v>1036</v>
      </c>
      <c r="K1400" s="1">
        <v>47</v>
      </c>
      <c r="L1400" s="1">
        <v>72</v>
      </c>
      <c r="M1400" s="6">
        <v>0.65277777777777779</v>
      </c>
      <c r="N1400" s="1">
        <v>42</v>
      </c>
      <c r="O1400" s="1">
        <v>73</v>
      </c>
      <c r="P1400" s="6">
        <v>0.57534246575342463</v>
      </c>
      <c r="Q1400" s="1">
        <v>36</v>
      </c>
      <c r="R1400" s="1">
        <v>72</v>
      </c>
      <c r="S1400" s="6">
        <v>0.5</v>
      </c>
      <c r="T1400" s="1">
        <v>43</v>
      </c>
      <c r="U1400" s="1">
        <v>66</v>
      </c>
      <c r="V1400" s="6">
        <v>0.65151515151515149</v>
      </c>
      <c r="W1400" s="1">
        <v>31</v>
      </c>
      <c r="X1400" s="1">
        <v>66</v>
      </c>
      <c r="Y1400" s="6">
        <v>0.46969696969696972</v>
      </c>
      <c r="Z1400" s="1">
        <v>28</v>
      </c>
      <c r="AA1400" s="1">
        <v>66</v>
      </c>
      <c r="AB1400" s="6">
        <v>0.42424242424242425</v>
      </c>
      <c r="BD1400" s="1">
        <v>135</v>
      </c>
      <c r="BE1400" s="1">
        <v>207</v>
      </c>
      <c r="BF1400" s="6">
        <v>0.65217391304347827</v>
      </c>
      <c r="BG1400" s="1">
        <v>96</v>
      </c>
      <c r="BH1400" s="1">
        <v>211</v>
      </c>
      <c r="BI1400" s="6">
        <v>0.45497630331753552</v>
      </c>
      <c r="BJ1400" s="1">
        <v>85</v>
      </c>
      <c r="BK1400" s="1">
        <v>207</v>
      </c>
      <c r="BL1400" s="6">
        <v>0.41062801932367149</v>
      </c>
    </row>
    <row r="1401" spans="1:64" hidden="1" x14ac:dyDescent="0.2">
      <c r="A1401" s="2" t="s">
        <v>494</v>
      </c>
      <c r="B1401" s="2" t="s">
        <v>495</v>
      </c>
      <c r="C1401" s="2" t="s">
        <v>3405</v>
      </c>
      <c r="D1401" s="2" t="s">
        <v>3406</v>
      </c>
      <c r="E1401" s="2" t="str">
        <f t="shared" si="63"/>
        <v>zzzz</v>
      </c>
      <c r="F1401" s="2">
        <f>IFERROR(VLOOKUP(C1401,'[1]2017'!$C$2:$N$1876,11,FALSE),"")</f>
        <v>102</v>
      </c>
      <c r="G1401" s="2">
        <f>IFERROR(VLOOKUP(C1401,'[1]2017'!$C$2:$N$1876,12,FALSE),"")</f>
        <v>276</v>
      </c>
      <c r="H1401" s="2">
        <f t="shared" si="64"/>
        <v>0.36956521739130432</v>
      </c>
      <c r="J1401" s="12">
        <f t="shared" si="65"/>
        <v>1215</v>
      </c>
      <c r="AL1401" s="1">
        <v>105</v>
      </c>
      <c r="AM1401" s="1">
        <v>143</v>
      </c>
      <c r="AN1401" s="6">
        <v>0.73426573426573427</v>
      </c>
      <c r="AO1401" s="1">
        <v>99</v>
      </c>
      <c r="AP1401" s="1">
        <v>143</v>
      </c>
      <c r="AQ1401" s="6">
        <v>0.69230769230769229</v>
      </c>
      <c r="AR1401" s="1">
        <v>87</v>
      </c>
      <c r="AS1401" s="1">
        <v>143</v>
      </c>
      <c r="AT1401" s="6">
        <v>0.60839160839160844</v>
      </c>
      <c r="AU1401" s="1">
        <v>95</v>
      </c>
      <c r="AV1401" s="1">
        <v>129</v>
      </c>
      <c r="AW1401" s="6">
        <v>0.73643410852713176</v>
      </c>
      <c r="AX1401" s="1">
        <v>71</v>
      </c>
      <c r="AY1401" s="1">
        <v>129</v>
      </c>
      <c r="AZ1401" s="6">
        <v>0.55038759689922478</v>
      </c>
      <c r="BA1401" s="1">
        <v>68</v>
      </c>
      <c r="BB1401" s="1">
        <v>129</v>
      </c>
      <c r="BC1401" s="6">
        <v>0.52713178294573648</v>
      </c>
      <c r="BD1401" s="1">
        <v>200</v>
      </c>
      <c r="BE1401" s="1">
        <v>272</v>
      </c>
      <c r="BF1401" s="6">
        <v>0.73529411764705888</v>
      </c>
      <c r="BG1401" s="1">
        <v>170</v>
      </c>
      <c r="BH1401" s="1">
        <v>272</v>
      </c>
      <c r="BI1401" s="6">
        <v>0.625</v>
      </c>
      <c r="BJ1401" s="1">
        <v>155</v>
      </c>
      <c r="BK1401" s="1">
        <v>272</v>
      </c>
      <c r="BL1401" s="6">
        <v>0.56985294117647056</v>
      </c>
    </row>
    <row r="1402" spans="1:64" hidden="1" x14ac:dyDescent="0.2">
      <c r="A1402" s="2" t="s">
        <v>494</v>
      </c>
      <c r="B1402" s="2" t="s">
        <v>495</v>
      </c>
      <c r="C1402" s="2" t="s">
        <v>3407</v>
      </c>
      <c r="D1402" s="2" t="s">
        <v>3408</v>
      </c>
      <c r="E1402" s="2" t="str">
        <f t="shared" si="63"/>
        <v>zzzz</v>
      </c>
      <c r="F1402" s="2">
        <f>IFERROR(VLOOKUP(C1402,'[1]2017'!$C$2:$N$1876,11,FALSE),"")</f>
        <v>213</v>
      </c>
      <c r="G1402" s="2">
        <f>IFERROR(VLOOKUP(C1402,'[1]2017'!$C$2:$N$1876,12,FALSE),"")</f>
        <v>530</v>
      </c>
      <c r="H1402" s="2">
        <f t="shared" si="64"/>
        <v>0.40188679245283021</v>
      </c>
      <c r="I1402" s="6">
        <v>0.68907563025210083</v>
      </c>
      <c r="J1402" s="12">
        <f t="shared" si="65"/>
        <v>283</v>
      </c>
      <c r="K1402" s="1">
        <v>93</v>
      </c>
      <c r="L1402" s="1">
        <v>125</v>
      </c>
      <c r="M1402" s="6">
        <v>0.74399999999999999</v>
      </c>
      <c r="N1402" s="1">
        <v>70</v>
      </c>
      <c r="O1402" s="1">
        <v>125</v>
      </c>
      <c r="P1402" s="6">
        <v>0.56000000000000005</v>
      </c>
      <c r="Q1402" s="1">
        <v>64</v>
      </c>
      <c r="R1402" s="1">
        <v>125</v>
      </c>
      <c r="S1402" s="6">
        <v>0.51200000000000001</v>
      </c>
      <c r="T1402" s="1">
        <v>95</v>
      </c>
      <c r="U1402" s="1">
        <v>139</v>
      </c>
      <c r="V1402" s="6">
        <v>0.68345323741007191</v>
      </c>
      <c r="W1402" s="1">
        <v>75</v>
      </c>
      <c r="X1402" s="1">
        <v>139</v>
      </c>
      <c r="Y1402" s="6">
        <v>0.53956834532374098</v>
      </c>
      <c r="Z1402" s="1">
        <v>65</v>
      </c>
      <c r="AA1402" s="1">
        <v>139</v>
      </c>
      <c r="AB1402" s="6">
        <v>0.46762589928057552</v>
      </c>
      <c r="AC1402" s="1">
        <v>121</v>
      </c>
      <c r="AD1402" s="1">
        <v>143</v>
      </c>
      <c r="AE1402" s="6">
        <v>0.84615384615384615</v>
      </c>
      <c r="AF1402" s="1">
        <v>108</v>
      </c>
      <c r="AG1402" s="1">
        <v>143</v>
      </c>
      <c r="AH1402" s="6">
        <v>0.75524475524475521</v>
      </c>
      <c r="AI1402" s="1">
        <v>102</v>
      </c>
      <c r="AJ1402" s="1">
        <v>143</v>
      </c>
      <c r="AK1402" s="6">
        <v>0.71328671328671334</v>
      </c>
      <c r="BD1402" s="1">
        <v>409</v>
      </c>
      <c r="BE1402" s="1">
        <v>527</v>
      </c>
      <c r="BF1402" s="6">
        <v>0.77609108159392792</v>
      </c>
      <c r="BG1402" s="1">
        <v>341</v>
      </c>
      <c r="BH1402" s="1">
        <v>526</v>
      </c>
      <c r="BI1402" s="6">
        <v>0.64828897338403046</v>
      </c>
      <c r="BJ1402" s="1">
        <v>313</v>
      </c>
      <c r="BK1402" s="1">
        <v>526</v>
      </c>
      <c r="BL1402" s="6">
        <v>0.59505703422053235</v>
      </c>
    </row>
    <row r="1403" spans="1:64" x14ac:dyDescent="0.2">
      <c r="A1403" s="2" t="s">
        <v>496</v>
      </c>
      <c r="B1403" s="2" t="s">
        <v>497</v>
      </c>
      <c r="C1403" s="2" t="s">
        <v>3409</v>
      </c>
      <c r="D1403" s="2" t="s">
        <v>3410</v>
      </c>
      <c r="E1403" s="2" t="str">
        <f t="shared" si="63"/>
        <v>Northeastern Elementary School</v>
      </c>
      <c r="F1403" s="2">
        <f>IFERROR(VLOOKUP(C1403,'[1]2017'!$C$2:$N$1876,11,FALSE),"")</f>
        <v>297</v>
      </c>
      <c r="G1403" s="2">
        <f>IFERROR(VLOOKUP(C1403,'[1]2017'!$C$2:$N$1876,12,FALSE),"")</f>
        <v>613</v>
      </c>
      <c r="H1403" s="2">
        <f t="shared" si="64"/>
        <v>0.48450244698205547</v>
      </c>
      <c r="I1403" s="6">
        <v>0.48148148148148145</v>
      </c>
      <c r="J1403" s="12">
        <f t="shared" si="65"/>
        <v>744</v>
      </c>
      <c r="K1403" s="1">
        <v>63</v>
      </c>
      <c r="L1403" s="1">
        <v>113</v>
      </c>
      <c r="M1403" s="6">
        <v>0.55752212389380529</v>
      </c>
      <c r="N1403" s="1">
        <v>50</v>
      </c>
      <c r="O1403" s="1">
        <v>113</v>
      </c>
      <c r="P1403" s="6">
        <v>0.44247787610619471</v>
      </c>
      <c r="Q1403" s="1">
        <v>43</v>
      </c>
      <c r="R1403" s="1">
        <v>113</v>
      </c>
      <c r="S1403" s="6">
        <v>0.38053097345132741</v>
      </c>
      <c r="T1403" s="1">
        <v>58</v>
      </c>
      <c r="U1403" s="1">
        <v>91</v>
      </c>
      <c r="V1403" s="6">
        <v>0.63736263736263732</v>
      </c>
      <c r="W1403" s="1">
        <v>51</v>
      </c>
      <c r="X1403" s="1">
        <v>91</v>
      </c>
      <c r="Y1403" s="6">
        <v>0.56043956043956045</v>
      </c>
      <c r="Z1403" s="1">
        <v>40</v>
      </c>
      <c r="AA1403" s="1">
        <v>91</v>
      </c>
      <c r="AB1403" s="6">
        <v>0.43956043956043955</v>
      </c>
      <c r="BD1403" s="1">
        <v>188</v>
      </c>
      <c r="BE1403" s="1">
        <v>313</v>
      </c>
      <c r="BF1403" s="6">
        <v>0.60063897763578278</v>
      </c>
      <c r="BG1403" s="1">
        <v>159</v>
      </c>
      <c r="BH1403" s="1">
        <v>312</v>
      </c>
      <c r="BI1403" s="6">
        <v>0.50961538461538458</v>
      </c>
      <c r="BJ1403" s="1">
        <v>135</v>
      </c>
      <c r="BK1403" s="1">
        <v>312</v>
      </c>
      <c r="BL1403" s="6">
        <v>0.43269230769230771</v>
      </c>
    </row>
    <row r="1404" spans="1:64" hidden="1" x14ac:dyDescent="0.2">
      <c r="A1404" s="2" t="s">
        <v>496</v>
      </c>
      <c r="B1404" s="2" t="s">
        <v>497</v>
      </c>
      <c r="C1404" s="2" t="s">
        <v>3411</v>
      </c>
      <c r="D1404" s="2" t="s">
        <v>3412</v>
      </c>
      <c r="E1404" s="2" t="str">
        <f t="shared" si="63"/>
        <v>zzzz</v>
      </c>
      <c r="F1404" s="2">
        <f>IFERROR(VLOOKUP(C1404,'[1]2017'!$C$2:$N$1876,11,FALSE),"")</f>
        <v>122</v>
      </c>
      <c r="G1404" s="2">
        <f>IFERROR(VLOOKUP(C1404,'[1]2017'!$C$2:$N$1876,12,FALSE),"")</f>
        <v>292</v>
      </c>
      <c r="H1404" s="2">
        <f t="shared" si="64"/>
        <v>0.4178082191780822</v>
      </c>
      <c r="J1404" s="12">
        <f t="shared" si="65"/>
        <v>1215</v>
      </c>
      <c r="AC1404" s="1">
        <v>72</v>
      </c>
      <c r="AD1404" s="1">
        <v>101</v>
      </c>
      <c r="AE1404" s="6">
        <v>0.71287128712871284</v>
      </c>
      <c r="AF1404" s="1">
        <v>57</v>
      </c>
      <c r="AG1404" s="1">
        <v>101</v>
      </c>
      <c r="AH1404" s="6">
        <v>0.5643564356435643</v>
      </c>
      <c r="AI1404" s="1">
        <v>53</v>
      </c>
      <c r="AJ1404" s="1">
        <v>101</v>
      </c>
      <c r="AK1404" s="6">
        <v>0.52475247524752477</v>
      </c>
      <c r="AL1404" s="1">
        <v>70</v>
      </c>
      <c r="AM1404" s="1">
        <v>100</v>
      </c>
      <c r="AN1404" s="6">
        <v>0.7</v>
      </c>
      <c r="AO1404" s="1">
        <v>41</v>
      </c>
      <c r="AP1404" s="1">
        <v>100</v>
      </c>
      <c r="AQ1404" s="6">
        <v>0.41</v>
      </c>
      <c r="AR1404" s="1">
        <v>37</v>
      </c>
      <c r="AS1404" s="1">
        <v>100</v>
      </c>
      <c r="AT1404" s="6">
        <v>0.37</v>
      </c>
      <c r="AU1404" s="1">
        <v>60</v>
      </c>
      <c r="AV1404" s="1">
        <v>90</v>
      </c>
      <c r="AW1404" s="6">
        <v>0.66666666666666663</v>
      </c>
      <c r="AX1404" s="1">
        <v>52</v>
      </c>
      <c r="AY1404" s="1">
        <v>90</v>
      </c>
      <c r="AZ1404" s="6">
        <v>0.57777777777777772</v>
      </c>
      <c r="BA1404" s="1">
        <v>47</v>
      </c>
      <c r="BB1404" s="1">
        <v>90</v>
      </c>
      <c r="BC1404" s="6">
        <v>0.52222222222222225</v>
      </c>
      <c r="BD1404" s="1">
        <v>202</v>
      </c>
      <c r="BE1404" s="1">
        <v>291</v>
      </c>
      <c r="BF1404" s="6">
        <v>0.69415807560137455</v>
      </c>
      <c r="BG1404" s="1">
        <v>150</v>
      </c>
      <c r="BH1404" s="1">
        <v>291</v>
      </c>
      <c r="BI1404" s="6">
        <v>0.51546391752577314</v>
      </c>
      <c r="BJ1404" s="1">
        <v>137</v>
      </c>
      <c r="BK1404" s="1">
        <v>291</v>
      </c>
      <c r="BL1404" s="6">
        <v>0.47079037800687284</v>
      </c>
    </row>
    <row r="1405" spans="1:64" hidden="1" x14ac:dyDescent="0.2">
      <c r="A1405" s="2" t="s">
        <v>498</v>
      </c>
      <c r="B1405" s="2" t="s">
        <v>499</v>
      </c>
      <c r="C1405" s="2" t="s">
        <v>3413</v>
      </c>
      <c r="D1405" s="2" t="s">
        <v>3414</v>
      </c>
      <c r="E1405" s="2" t="str">
        <f t="shared" si="63"/>
        <v>zzzz</v>
      </c>
      <c r="F1405" s="2">
        <f>IFERROR(VLOOKUP(C1405,'[1]2017'!$C$2:$N$1876,11,FALSE),"")</f>
        <v>510</v>
      </c>
      <c r="G1405" s="2">
        <f>IFERROR(VLOOKUP(C1405,'[1]2017'!$C$2:$N$1876,12,FALSE),"")</f>
        <v>675</v>
      </c>
      <c r="H1405" s="2">
        <f t="shared" si="64"/>
        <v>0.75555555555555554</v>
      </c>
      <c r="J1405" s="12">
        <f t="shared" si="65"/>
        <v>1215</v>
      </c>
      <c r="T1405" s="1">
        <v>82</v>
      </c>
      <c r="U1405" s="1">
        <v>170</v>
      </c>
      <c r="V1405" s="6">
        <v>0.4823529411764706</v>
      </c>
      <c r="W1405" s="1">
        <v>103</v>
      </c>
      <c r="X1405" s="1">
        <v>171</v>
      </c>
      <c r="Y1405" s="6">
        <v>0.60233918128654973</v>
      </c>
      <c r="Z1405" s="1">
        <v>71</v>
      </c>
      <c r="AA1405" s="1">
        <v>169</v>
      </c>
      <c r="AB1405" s="6">
        <v>0.42011834319526625</v>
      </c>
      <c r="AC1405" s="1">
        <v>91</v>
      </c>
      <c r="AD1405" s="1">
        <v>172</v>
      </c>
      <c r="AE1405" s="6">
        <v>0.52906976744186052</v>
      </c>
      <c r="AF1405" s="1">
        <v>87</v>
      </c>
      <c r="AG1405" s="1">
        <v>173</v>
      </c>
      <c r="AH1405" s="6">
        <v>0.50289017341040465</v>
      </c>
      <c r="AI1405" s="1">
        <v>69</v>
      </c>
      <c r="AJ1405" s="1">
        <v>170</v>
      </c>
      <c r="AK1405" s="6">
        <v>0.40588235294117647</v>
      </c>
      <c r="AL1405" s="1">
        <v>65</v>
      </c>
      <c r="AM1405" s="1">
        <v>159</v>
      </c>
      <c r="AN1405" s="6">
        <v>0.4088050314465409</v>
      </c>
      <c r="AO1405" s="1">
        <v>42</v>
      </c>
      <c r="AP1405" s="1">
        <v>161</v>
      </c>
      <c r="AQ1405" s="6">
        <v>0.2608695652173913</v>
      </c>
      <c r="AR1405" s="1">
        <v>31</v>
      </c>
      <c r="AS1405" s="1">
        <v>155</v>
      </c>
      <c r="AT1405" s="6">
        <v>0.2</v>
      </c>
      <c r="AU1405" s="1">
        <v>75</v>
      </c>
      <c r="AV1405" s="1">
        <v>136</v>
      </c>
      <c r="AW1405" s="6">
        <v>0.55147058823529416</v>
      </c>
      <c r="AX1405" s="1">
        <v>44</v>
      </c>
      <c r="AY1405" s="1">
        <v>136</v>
      </c>
      <c r="AZ1405" s="6">
        <v>0.3235294117647059</v>
      </c>
      <c r="BA1405" s="1">
        <v>38</v>
      </c>
      <c r="BB1405" s="1">
        <v>136</v>
      </c>
      <c r="BC1405" s="6">
        <v>0.27941176470588236</v>
      </c>
      <c r="BD1405" s="1">
        <v>313</v>
      </c>
      <c r="BE1405" s="1">
        <v>637</v>
      </c>
      <c r="BF1405" s="6">
        <v>0.49136577708006279</v>
      </c>
      <c r="BG1405" s="1">
        <v>276</v>
      </c>
      <c r="BH1405" s="1">
        <v>641</v>
      </c>
      <c r="BI1405" s="6">
        <v>0.43057722308892354</v>
      </c>
      <c r="BJ1405" s="1">
        <v>209</v>
      </c>
      <c r="BK1405" s="1">
        <v>630</v>
      </c>
      <c r="BL1405" s="6">
        <v>0.33174603174603173</v>
      </c>
    </row>
    <row r="1406" spans="1:64" hidden="1" x14ac:dyDescent="0.2">
      <c r="A1406" s="2" t="s">
        <v>498</v>
      </c>
      <c r="B1406" s="2" t="s">
        <v>499</v>
      </c>
      <c r="C1406" s="2" t="s">
        <v>3415</v>
      </c>
      <c r="D1406" s="2" t="s">
        <v>3416</v>
      </c>
      <c r="E1406" s="2" t="str">
        <f t="shared" si="63"/>
        <v>zzzz</v>
      </c>
      <c r="F1406" s="2">
        <f>IFERROR(VLOOKUP(C1406,'[1]2017'!$C$2:$N$1876,11,FALSE),"")</f>
        <v>510</v>
      </c>
      <c r="G1406" s="2">
        <f>IFERROR(VLOOKUP(C1406,'[1]2017'!$C$2:$N$1876,12,FALSE),"")</f>
        <v>665</v>
      </c>
      <c r="H1406" s="2">
        <f t="shared" si="64"/>
        <v>0.76691729323308266</v>
      </c>
      <c r="J1406" s="12">
        <f t="shared" si="65"/>
        <v>1215</v>
      </c>
      <c r="T1406" s="1">
        <v>79</v>
      </c>
      <c r="U1406" s="1">
        <v>172</v>
      </c>
      <c r="V1406" s="6">
        <v>0.45930232558139533</v>
      </c>
      <c r="W1406" s="1">
        <v>71</v>
      </c>
      <c r="X1406" s="1">
        <v>172</v>
      </c>
      <c r="Y1406" s="6">
        <v>0.41279069767441862</v>
      </c>
      <c r="Z1406" s="1">
        <v>51</v>
      </c>
      <c r="AA1406" s="1">
        <v>172</v>
      </c>
      <c r="AB1406" s="6">
        <v>0.29651162790697677</v>
      </c>
      <c r="AC1406" s="1">
        <v>81</v>
      </c>
      <c r="AD1406" s="1">
        <v>161</v>
      </c>
      <c r="AE1406" s="6">
        <v>0.50310559006211175</v>
      </c>
      <c r="AF1406" s="1">
        <v>72</v>
      </c>
      <c r="AG1406" s="1">
        <v>162</v>
      </c>
      <c r="AH1406" s="6">
        <v>0.44444444444444442</v>
      </c>
      <c r="AI1406" s="1">
        <v>52</v>
      </c>
      <c r="AJ1406" s="1">
        <v>161</v>
      </c>
      <c r="AK1406" s="6">
        <v>0.32298136645962733</v>
      </c>
      <c r="AL1406" s="1">
        <v>73</v>
      </c>
      <c r="AM1406" s="1">
        <v>157</v>
      </c>
      <c r="AN1406" s="6">
        <v>0.46496815286624205</v>
      </c>
      <c r="AO1406" s="1">
        <v>44</v>
      </c>
      <c r="AP1406" s="1">
        <v>157</v>
      </c>
      <c r="AQ1406" s="6">
        <v>0.28025477707006369</v>
      </c>
      <c r="AR1406" s="1">
        <v>36</v>
      </c>
      <c r="AS1406" s="1">
        <v>157</v>
      </c>
      <c r="AT1406" s="6">
        <v>0.22929936305732485</v>
      </c>
      <c r="AU1406" s="1">
        <v>76</v>
      </c>
      <c r="AV1406" s="1">
        <v>148</v>
      </c>
      <c r="AW1406" s="6">
        <v>0.51351351351351349</v>
      </c>
      <c r="AX1406" s="1">
        <v>45</v>
      </c>
      <c r="AY1406" s="1">
        <v>149</v>
      </c>
      <c r="AZ1406" s="6">
        <v>0.30201342281879195</v>
      </c>
      <c r="BA1406" s="1">
        <v>37</v>
      </c>
      <c r="BB1406" s="1">
        <v>148</v>
      </c>
      <c r="BC1406" s="6">
        <v>0.25</v>
      </c>
      <c r="BD1406" s="1">
        <v>309</v>
      </c>
      <c r="BE1406" s="1">
        <v>638</v>
      </c>
      <c r="BF1406" s="6">
        <v>0.4843260188087774</v>
      </c>
      <c r="BG1406" s="1">
        <v>232</v>
      </c>
      <c r="BH1406" s="1">
        <v>640</v>
      </c>
      <c r="BI1406" s="6">
        <v>0.36249999999999999</v>
      </c>
      <c r="BJ1406" s="1">
        <v>176</v>
      </c>
      <c r="BK1406" s="1">
        <v>638</v>
      </c>
      <c r="BL1406" s="6">
        <v>0.27586206896551724</v>
      </c>
    </row>
    <row r="1407" spans="1:64" x14ac:dyDescent="0.2">
      <c r="A1407" s="2" t="s">
        <v>498</v>
      </c>
      <c r="B1407" s="2" t="s">
        <v>499</v>
      </c>
      <c r="C1407" s="2" t="s">
        <v>3417</v>
      </c>
      <c r="D1407" s="2" t="s">
        <v>3418</v>
      </c>
      <c r="E1407" s="2" t="str">
        <f t="shared" si="63"/>
        <v>Charles Elementary School</v>
      </c>
      <c r="F1407" s="2">
        <f>IFERROR(VLOOKUP(C1407,'[1]2017'!$C$2:$N$1876,11,FALSE),"")</f>
        <v>331</v>
      </c>
      <c r="G1407" s="2">
        <f>IFERROR(VLOOKUP(C1407,'[1]2017'!$C$2:$N$1876,12,FALSE),"")</f>
        <v>504</v>
      </c>
      <c r="H1407" s="2">
        <f t="shared" si="64"/>
        <v>0.65674603174603174</v>
      </c>
      <c r="I1407" s="6">
        <v>0.59595959595959591</v>
      </c>
      <c r="J1407" s="12">
        <f t="shared" si="65"/>
        <v>485</v>
      </c>
      <c r="K1407" s="1">
        <v>63</v>
      </c>
      <c r="L1407" s="1">
        <v>84</v>
      </c>
      <c r="M1407" s="6">
        <v>0.75</v>
      </c>
      <c r="N1407" s="1">
        <v>59</v>
      </c>
      <c r="O1407" s="1">
        <v>84</v>
      </c>
      <c r="P1407" s="6">
        <v>0.70238095238095233</v>
      </c>
      <c r="Q1407" s="1">
        <v>53</v>
      </c>
      <c r="R1407" s="1">
        <v>84</v>
      </c>
      <c r="S1407" s="6">
        <v>0.63095238095238093</v>
      </c>
      <c r="BD1407" s="1">
        <v>135</v>
      </c>
      <c r="BE1407" s="1">
        <v>183</v>
      </c>
      <c r="BF1407" s="6">
        <v>0.73770491803278693</v>
      </c>
      <c r="BG1407" s="1">
        <v>129</v>
      </c>
      <c r="BH1407" s="1">
        <v>186</v>
      </c>
      <c r="BI1407" s="6">
        <v>0.69354838709677424</v>
      </c>
      <c r="BJ1407" s="1">
        <v>112</v>
      </c>
      <c r="BK1407" s="1">
        <v>183</v>
      </c>
      <c r="BL1407" s="6">
        <v>0.61202185792349728</v>
      </c>
    </row>
    <row r="1408" spans="1:64" x14ac:dyDescent="0.2">
      <c r="A1408" s="2" t="s">
        <v>498</v>
      </c>
      <c r="B1408" s="2" t="s">
        <v>499</v>
      </c>
      <c r="C1408" s="2" t="s">
        <v>3419</v>
      </c>
      <c r="D1408" s="2" t="s">
        <v>3420</v>
      </c>
      <c r="E1408" s="2" t="str">
        <f t="shared" si="63"/>
        <v>Crestdale Elementary School</v>
      </c>
      <c r="F1408" s="2">
        <f>IFERROR(VLOOKUP(C1408,'[1]2017'!$C$2:$N$1876,11,FALSE),"")</f>
        <v>281</v>
      </c>
      <c r="G1408" s="2">
        <f>IFERROR(VLOOKUP(C1408,'[1]2017'!$C$2:$N$1876,12,FALSE),"")</f>
        <v>404</v>
      </c>
      <c r="H1408" s="2">
        <f t="shared" si="64"/>
        <v>0.6955445544554455</v>
      </c>
      <c r="I1408" s="6">
        <v>0.67647058823529416</v>
      </c>
      <c r="J1408" s="12">
        <f t="shared" si="65"/>
        <v>310</v>
      </c>
      <c r="K1408" s="1">
        <v>36</v>
      </c>
      <c r="L1408" s="1">
        <v>56</v>
      </c>
      <c r="M1408" s="6">
        <v>0.6428571428571429</v>
      </c>
      <c r="N1408" s="1">
        <v>37</v>
      </c>
      <c r="O1408" s="1">
        <v>57</v>
      </c>
      <c r="P1408" s="6">
        <v>0.64912280701754388</v>
      </c>
      <c r="Q1408" s="1">
        <v>29</v>
      </c>
      <c r="R1408" s="1">
        <v>56</v>
      </c>
      <c r="S1408" s="6">
        <v>0.5178571428571429</v>
      </c>
      <c r="BD1408" s="1">
        <v>63</v>
      </c>
      <c r="BE1408" s="1">
        <v>90</v>
      </c>
      <c r="BF1408" s="6">
        <v>0.7</v>
      </c>
      <c r="BG1408" s="1">
        <v>62</v>
      </c>
      <c r="BH1408" s="1">
        <v>92</v>
      </c>
      <c r="BI1408" s="6">
        <v>0.67391304347826086</v>
      </c>
      <c r="BJ1408" s="1">
        <v>52</v>
      </c>
      <c r="BK1408" s="1">
        <v>90</v>
      </c>
      <c r="BL1408" s="6">
        <v>0.57777777777777772</v>
      </c>
    </row>
    <row r="1409" spans="1:64" x14ac:dyDescent="0.2">
      <c r="A1409" s="2" t="s">
        <v>498</v>
      </c>
      <c r="B1409" s="2" t="s">
        <v>499</v>
      </c>
      <c r="C1409" s="2" t="s">
        <v>3421</v>
      </c>
      <c r="D1409" s="2" t="s">
        <v>992</v>
      </c>
      <c r="E1409" s="2" t="str">
        <f t="shared" si="63"/>
        <v>Fairview Elementary School</v>
      </c>
      <c r="F1409" s="2">
        <f>IFERROR(VLOOKUP(C1409,'[1]2017'!$C$2:$N$1876,11,FALSE),"")</f>
        <v>284</v>
      </c>
      <c r="G1409" s="2">
        <f>IFERROR(VLOOKUP(C1409,'[1]2017'!$C$2:$N$1876,12,FALSE),"")</f>
        <v>303</v>
      </c>
      <c r="H1409" s="2">
        <f t="shared" si="64"/>
        <v>0.93729372937293731</v>
      </c>
      <c r="I1409" s="6">
        <v>0.38181818181818183</v>
      </c>
      <c r="J1409" s="12">
        <f t="shared" si="65"/>
        <v>929</v>
      </c>
      <c r="K1409" s="1">
        <v>21</v>
      </c>
      <c r="L1409" s="1">
        <v>41</v>
      </c>
      <c r="M1409" s="6">
        <v>0.51219512195121952</v>
      </c>
      <c r="N1409" s="1">
        <v>21</v>
      </c>
      <c r="O1409" s="1">
        <v>42</v>
      </c>
      <c r="P1409" s="6">
        <v>0.5</v>
      </c>
      <c r="Q1409" s="1">
        <v>14</v>
      </c>
      <c r="R1409" s="1">
        <v>41</v>
      </c>
      <c r="S1409" s="6">
        <v>0.34146341463414637</v>
      </c>
      <c r="BD1409" s="1">
        <v>54</v>
      </c>
      <c r="BE1409" s="1">
        <v>96</v>
      </c>
      <c r="BF1409" s="6">
        <v>0.5625</v>
      </c>
      <c r="BG1409" s="1">
        <v>47</v>
      </c>
      <c r="BH1409" s="1">
        <v>97</v>
      </c>
      <c r="BI1409" s="6">
        <v>0.4845360824742268</v>
      </c>
      <c r="BJ1409" s="1">
        <v>35</v>
      </c>
      <c r="BK1409" s="1">
        <v>96</v>
      </c>
      <c r="BL1409" s="6">
        <v>0.36458333333333331</v>
      </c>
    </row>
    <row r="1410" spans="1:64" x14ac:dyDescent="0.2">
      <c r="A1410" s="2" t="s">
        <v>498</v>
      </c>
      <c r="B1410" s="2" t="s">
        <v>499</v>
      </c>
      <c r="C1410" s="2" t="s">
        <v>3422</v>
      </c>
      <c r="D1410" s="2" t="s">
        <v>3423</v>
      </c>
      <c r="E1410" s="2" t="str">
        <f t="shared" si="63"/>
        <v>Starr Elementary School</v>
      </c>
      <c r="F1410" s="2">
        <f>IFERROR(VLOOKUP(C1410,'[1]2017'!$C$2:$N$1876,11,FALSE),"")</f>
        <v>315</v>
      </c>
      <c r="G1410" s="2">
        <f>IFERROR(VLOOKUP(C1410,'[1]2017'!$C$2:$N$1876,12,FALSE),"")</f>
        <v>336</v>
      </c>
      <c r="H1410" s="2">
        <f t="shared" si="64"/>
        <v>0.9375</v>
      </c>
      <c r="I1410" s="6">
        <v>0.15</v>
      </c>
      <c r="J1410" s="12">
        <f t="shared" si="65"/>
        <v>1173</v>
      </c>
      <c r="K1410" s="1">
        <v>37</v>
      </c>
      <c r="L1410" s="1">
        <v>61</v>
      </c>
      <c r="M1410" s="6">
        <v>0.60655737704918034</v>
      </c>
      <c r="N1410" s="1">
        <v>33</v>
      </c>
      <c r="O1410" s="1">
        <v>61</v>
      </c>
      <c r="P1410" s="6">
        <v>0.54098360655737709</v>
      </c>
      <c r="Q1410" s="1">
        <v>29</v>
      </c>
      <c r="R1410" s="1">
        <v>61</v>
      </c>
      <c r="S1410" s="6">
        <v>0.47540983606557374</v>
      </c>
      <c r="BD1410" s="1">
        <v>60</v>
      </c>
      <c r="BE1410" s="1">
        <v>121</v>
      </c>
      <c r="BF1410" s="6">
        <v>0.49586776859504134</v>
      </c>
      <c r="BG1410" s="1">
        <v>46</v>
      </c>
      <c r="BH1410" s="1">
        <v>123</v>
      </c>
      <c r="BI1410" s="6">
        <v>0.37398373983739835</v>
      </c>
      <c r="BJ1410" s="1">
        <v>38</v>
      </c>
      <c r="BK1410" s="1">
        <v>121</v>
      </c>
      <c r="BL1410" s="6">
        <v>0.31404958677685951</v>
      </c>
    </row>
    <row r="1411" spans="1:64" x14ac:dyDescent="0.2">
      <c r="A1411" s="2" t="s">
        <v>498</v>
      </c>
      <c r="B1411" s="2" t="s">
        <v>499</v>
      </c>
      <c r="C1411" s="2" t="s">
        <v>3424</v>
      </c>
      <c r="D1411" s="2" t="s">
        <v>3425</v>
      </c>
      <c r="E1411" s="2" t="str">
        <f t="shared" si="63"/>
        <v>Vaile Elementary School</v>
      </c>
      <c r="F1411" s="2">
        <f>IFERROR(VLOOKUP(C1411,'[1]2017'!$C$2:$N$1876,11,FALSE),"")</f>
        <v>298</v>
      </c>
      <c r="G1411" s="2">
        <f>IFERROR(VLOOKUP(C1411,'[1]2017'!$C$2:$N$1876,12,FALSE),"")</f>
        <v>316</v>
      </c>
      <c r="H1411" s="2">
        <f t="shared" si="64"/>
        <v>0.94303797468354433</v>
      </c>
      <c r="I1411" s="6">
        <v>0.375</v>
      </c>
      <c r="J1411" s="12">
        <f t="shared" si="65"/>
        <v>936</v>
      </c>
      <c r="K1411" s="1">
        <v>28</v>
      </c>
      <c r="L1411" s="1">
        <v>57</v>
      </c>
      <c r="M1411" s="6">
        <v>0.49122807017543857</v>
      </c>
      <c r="N1411" s="1">
        <v>25</v>
      </c>
      <c r="O1411" s="1">
        <v>57</v>
      </c>
      <c r="P1411" s="6">
        <v>0.43859649122807015</v>
      </c>
      <c r="Q1411" s="1">
        <v>20</v>
      </c>
      <c r="R1411" s="1">
        <v>57</v>
      </c>
      <c r="S1411" s="6">
        <v>0.35087719298245612</v>
      </c>
      <c r="BD1411" s="1">
        <v>49</v>
      </c>
      <c r="BE1411" s="1">
        <v>105</v>
      </c>
      <c r="BF1411" s="6">
        <v>0.46666666666666667</v>
      </c>
      <c r="BG1411" s="1">
        <v>48</v>
      </c>
      <c r="BH1411" s="1">
        <v>107</v>
      </c>
      <c r="BI1411" s="6">
        <v>0.44859813084112149</v>
      </c>
      <c r="BJ1411" s="1">
        <v>38</v>
      </c>
      <c r="BK1411" s="1">
        <v>105</v>
      </c>
      <c r="BL1411" s="6">
        <v>0.3619047619047619</v>
      </c>
    </row>
    <row r="1412" spans="1:64" x14ac:dyDescent="0.2">
      <c r="A1412" s="2" t="s">
        <v>498</v>
      </c>
      <c r="B1412" s="2" t="s">
        <v>499</v>
      </c>
      <c r="C1412" s="2" t="s">
        <v>3426</v>
      </c>
      <c r="D1412" s="2" t="s">
        <v>1948</v>
      </c>
      <c r="E1412" s="2" t="str">
        <f t="shared" ref="E1412:E1475" si="66">IFERROR(IF(SEARCH("Elementary",D1412,1)&gt;0,D1412,"zzz"),"zzzz")</f>
        <v>Westview Elementary School</v>
      </c>
      <c r="F1412" s="2">
        <f>IFERROR(VLOOKUP(C1412,'[1]2017'!$C$2:$N$1876,11,FALSE),"")</f>
        <v>296</v>
      </c>
      <c r="G1412" s="2">
        <f>IFERROR(VLOOKUP(C1412,'[1]2017'!$C$2:$N$1876,12,FALSE),"")</f>
        <v>370</v>
      </c>
      <c r="H1412" s="2">
        <f t="shared" si="64"/>
        <v>0.8</v>
      </c>
      <c r="I1412" s="6">
        <v>0.45833333333333331</v>
      </c>
      <c r="J1412" s="12">
        <f t="shared" si="65"/>
        <v>800</v>
      </c>
      <c r="K1412" s="1">
        <v>32</v>
      </c>
      <c r="L1412" s="1">
        <v>54</v>
      </c>
      <c r="M1412" s="6">
        <v>0.59259259259259256</v>
      </c>
      <c r="N1412" s="1">
        <v>31</v>
      </c>
      <c r="O1412" s="1">
        <v>55</v>
      </c>
      <c r="P1412" s="6">
        <v>0.5636363636363636</v>
      </c>
      <c r="Q1412" s="1">
        <v>25</v>
      </c>
      <c r="R1412" s="1">
        <v>54</v>
      </c>
      <c r="S1412" s="6">
        <v>0.46296296296296297</v>
      </c>
      <c r="BD1412" s="1">
        <v>83</v>
      </c>
      <c r="BE1412" s="1">
        <v>126</v>
      </c>
      <c r="BF1412" s="6">
        <v>0.65873015873015872</v>
      </c>
      <c r="BG1412" s="1">
        <v>71</v>
      </c>
      <c r="BH1412" s="1">
        <v>127</v>
      </c>
      <c r="BI1412" s="6">
        <v>0.55905511811023623</v>
      </c>
      <c r="BJ1412" s="1">
        <v>58</v>
      </c>
      <c r="BK1412" s="1">
        <v>126</v>
      </c>
      <c r="BL1412" s="6">
        <v>0.46031746031746029</v>
      </c>
    </row>
    <row r="1413" spans="1:64" x14ac:dyDescent="0.2">
      <c r="A1413" s="2" t="s">
        <v>500</v>
      </c>
      <c r="B1413" s="2" t="s">
        <v>501</v>
      </c>
      <c r="C1413" s="2" t="s">
        <v>3427</v>
      </c>
      <c r="D1413" s="2" t="s">
        <v>3428</v>
      </c>
      <c r="E1413" s="2" t="str">
        <f t="shared" si="66"/>
        <v>Southern Wells Elementary School</v>
      </c>
      <c r="F1413" s="2">
        <f>IFERROR(VLOOKUP(C1413,'[1]2017'!$C$2:$N$1876,11,FALSE),"")</f>
        <v>147</v>
      </c>
      <c r="G1413" s="2">
        <f>IFERROR(VLOOKUP(C1413,'[1]2017'!$C$2:$N$1876,12,FALSE),"")</f>
        <v>439</v>
      </c>
      <c r="H1413" s="2">
        <f t="shared" ref="H1413:H1476" si="67">IFERROR(F1413/G1413,"")</f>
        <v>0.33485193621867881</v>
      </c>
      <c r="I1413" s="6">
        <v>0.46031746031746029</v>
      </c>
      <c r="J1413" s="12">
        <f t="shared" ref="J1413:J1476" si="68">RANK(I1413,$I$4:$I$1705,0)</f>
        <v>798</v>
      </c>
      <c r="K1413" s="1">
        <v>36</v>
      </c>
      <c r="L1413" s="1">
        <v>68</v>
      </c>
      <c r="M1413" s="6">
        <v>0.52941176470588236</v>
      </c>
      <c r="N1413" s="1">
        <v>38</v>
      </c>
      <c r="O1413" s="1">
        <v>68</v>
      </c>
      <c r="P1413" s="6">
        <v>0.55882352941176472</v>
      </c>
      <c r="Q1413" s="1">
        <v>26</v>
      </c>
      <c r="R1413" s="1">
        <v>68</v>
      </c>
      <c r="S1413" s="6">
        <v>0.38235294117647056</v>
      </c>
      <c r="T1413" s="1">
        <v>31</v>
      </c>
      <c r="U1413" s="1">
        <v>69</v>
      </c>
      <c r="V1413" s="6">
        <v>0.44927536231884058</v>
      </c>
      <c r="W1413" s="1">
        <v>36</v>
      </c>
      <c r="X1413" s="1">
        <v>69</v>
      </c>
      <c r="Y1413" s="6">
        <v>0.52173913043478259</v>
      </c>
      <c r="Z1413" s="1">
        <v>22</v>
      </c>
      <c r="AA1413" s="1">
        <v>69</v>
      </c>
      <c r="AB1413" s="6">
        <v>0.3188405797101449</v>
      </c>
      <c r="AC1413" s="1">
        <v>39</v>
      </c>
      <c r="AD1413" s="1">
        <v>58</v>
      </c>
      <c r="AE1413" s="6">
        <v>0.67241379310344829</v>
      </c>
      <c r="AF1413" s="1">
        <v>34</v>
      </c>
      <c r="AG1413" s="1">
        <v>58</v>
      </c>
      <c r="AH1413" s="6">
        <v>0.58620689655172409</v>
      </c>
      <c r="AI1413" s="1">
        <v>29</v>
      </c>
      <c r="AJ1413" s="1">
        <v>58</v>
      </c>
      <c r="AK1413" s="6">
        <v>0.5</v>
      </c>
      <c r="BD1413" s="1">
        <v>142</v>
      </c>
      <c r="BE1413" s="1">
        <v>258</v>
      </c>
      <c r="BF1413" s="6">
        <v>0.55038759689922478</v>
      </c>
      <c r="BG1413" s="1">
        <v>146</v>
      </c>
      <c r="BH1413" s="1">
        <v>258</v>
      </c>
      <c r="BI1413" s="6">
        <v>0.56589147286821706</v>
      </c>
      <c r="BJ1413" s="1">
        <v>106</v>
      </c>
      <c r="BK1413" s="1">
        <v>258</v>
      </c>
      <c r="BL1413" s="6">
        <v>0.41085271317829458</v>
      </c>
    </row>
    <row r="1414" spans="1:64" hidden="1" x14ac:dyDescent="0.2">
      <c r="A1414" s="2" t="s">
        <v>500</v>
      </c>
      <c r="B1414" s="2" t="s">
        <v>501</v>
      </c>
      <c r="C1414" s="2" t="s">
        <v>3429</v>
      </c>
      <c r="D1414" s="2" t="s">
        <v>3430</v>
      </c>
      <c r="E1414" s="2" t="str">
        <f t="shared" si="66"/>
        <v>zzzz</v>
      </c>
      <c r="F1414" s="2">
        <f>IFERROR(VLOOKUP(C1414,'[1]2017'!$C$2:$N$1876,11,FALSE),"")</f>
        <v>134</v>
      </c>
      <c r="G1414" s="2">
        <f>IFERROR(VLOOKUP(C1414,'[1]2017'!$C$2:$N$1876,12,FALSE),"")</f>
        <v>400</v>
      </c>
      <c r="H1414" s="2">
        <f t="shared" si="67"/>
        <v>0.33500000000000002</v>
      </c>
      <c r="J1414" s="12">
        <f t="shared" si="68"/>
        <v>1215</v>
      </c>
      <c r="AL1414" s="1">
        <v>37</v>
      </c>
      <c r="AM1414" s="1">
        <v>67</v>
      </c>
      <c r="AN1414" s="6">
        <v>0.55223880597014929</v>
      </c>
      <c r="AO1414" s="1">
        <v>29</v>
      </c>
      <c r="AP1414" s="1">
        <v>67</v>
      </c>
      <c r="AQ1414" s="6">
        <v>0.43283582089552236</v>
      </c>
      <c r="AR1414" s="1">
        <v>26</v>
      </c>
      <c r="AS1414" s="1">
        <v>67</v>
      </c>
      <c r="AT1414" s="6">
        <v>0.38805970149253732</v>
      </c>
      <c r="AU1414" s="1">
        <v>39</v>
      </c>
      <c r="AV1414" s="1">
        <v>63</v>
      </c>
      <c r="AW1414" s="6">
        <v>0.61904761904761907</v>
      </c>
      <c r="AX1414" s="1">
        <v>37</v>
      </c>
      <c r="AY1414" s="1">
        <v>63</v>
      </c>
      <c r="AZ1414" s="6">
        <v>0.58730158730158732</v>
      </c>
      <c r="BA1414" s="1">
        <v>32</v>
      </c>
      <c r="BB1414" s="1">
        <v>63</v>
      </c>
      <c r="BC1414" s="6">
        <v>0.50793650793650791</v>
      </c>
      <c r="BD1414" s="1">
        <v>76</v>
      </c>
      <c r="BE1414" s="1">
        <v>130</v>
      </c>
      <c r="BF1414" s="6">
        <v>0.58461538461538465</v>
      </c>
      <c r="BG1414" s="1">
        <v>66</v>
      </c>
      <c r="BH1414" s="1">
        <v>130</v>
      </c>
      <c r="BI1414" s="6">
        <v>0.50769230769230766</v>
      </c>
      <c r="BJ1414" s="1">
        <v>58</v>
      </c>
      <c r="BK1414" s="1">
        <v>130</v>
      </c>
      <c r="BL1414" s="6">
        <v>0.44615384615384618</v>
      </c>
    </row>
    <row r="1415" spans="1:64" x14ac:dyDescent="0.2">
      <c r="A1415" s="2" t="s">
        <v>502</v>
      </c>
      <c r="B1415" s="2" t="s">
        <v>724</v>
      </c>
      <c r="C1415" s="2" t="s">
        <v>3431</v>
      </c>
      <c r="D1415" s="2" t="s">
        <v>3432</v>
      </c>
      <c r="E1415" s="2" t="str">
        <f t="shared" si="66"/>
        <v>Ossian Elementary</v>
      </c>
      <c r="F1415" s="2">
        <f>IFERROR(VLOOKUP(C1415,'[1]2017'!$C$2:$N$1876,11,FALSE),"")</f>
        <v>181</v>
      </c>
      <c r="G1415" s="2">
        <f>IFERROR(VLOOKUP(C1415,'[1]2017'!$C$2:$N$1876,12,FALSE),"")</f>
        <v>554</v>
      </c>
      <c r="H1415" s="2">
        <f t="shared" si="67"/>
        <v>0.3267148014440433</v>
      </c>
      <c r="I1415" s="6">
        <v>0.46296296296296297</v>
      </c>
      <c r="J1415" s="12">
        <f t="shared" si="68"/>
        <v>793</v>
      </c>
      <c r="K1415" s="1">
        <v>44</v>
      </c>
      <c r="L1415" s="1">
        <v>74</v>
      </c>
      <c r="M1415" s="6">
        <v>0.59459459459459463</v>
      </c>
      <c r="N1415" s="1">
        <v>46</v>
      </c>
      <c r="O1415" s="1">
        <v>75</v>
      </c>
      <c r="P1415" s="6">
        <v>0.61333333333333329</v>
      </c>
      <c r="Q1415" s="1">
        <v>39</v>
      </c>
      <c r="R1415" s="1">
        <v>74</v>
      </c>
      <c r="S1415" s="6">
        <v>0.52702702702702697</v>
      </c>
      <c r="T1415" s="1">
        <v>61</v>
      </c>
      <c r="U1415" s="1">
        <v>98</v>
      </c>
      <c r="V1415" s="6">
        <v>0.62244897959183676</v>
      </c>
      <c r="W1415" s="1">
        <v>57</v>
      </c>
      <c r="X1415" s="1">
        <v>98</v>
      </c>
      <c r="Y1415" s="6">
        <v>0.58163265306122447</v>
      </c>
      <c r="Z1415" s="1">
        <v>47</v>
      </c>
      <c r="AA1415" s="1">
        <v>98</v>
      </c>
      <c r="AB1415" s="6">
        <v>0.47959183673469385</v>
      </c>
      <c r="BD1415" s="1">
        <v>172</v>
      </c>
      <c r="BE1415" s="1">
        <v>280</v>
      </c>
      <c r="BF1415" s="6">
        <v>0.61428571428571432</v>
      </c>
      <c r="BG1415" s="1">
        <v>162</v>
      </c>
      <c r="BH1415" s="1">
        <v>281</v>
      </c>
      <c r="BI1415" s="6">
        <v>0.57651245551601427</v>
      </c>
      <c r="BJ1415" s="1">
        <v>136</v>
      </c>
      <c r="BK1415" s="1">
        <v>280</v>
      </c>
      <c r="BL1415" s="6">
        <v>0.48571428571428571</v>
      </c>
    </row>
    <row r="1416" spans="1:64" hidden="1" x14ac:dyDescent="0.2">
      <c r="A1416" s="2" t="s">
        <v>502</v>
      </c>
      <c r="B1416" s="2" t="s">
        <v>724</v>
      </c>
      <c r="C1416" s="2" t="s">
        <v>3433</v>
      </c>
      <c r="D1416" s="2" t="s">
        <v>3434</v>
      </c>
      <c r="E1416" s="2" t="str">
        <f t="shared" si="66"/>
        <v>zzzz</v>
      </c>
      <c r="F1416" s="2">
        <f>IFERROR(VLOOKUP(C1416,'[1]2017'!$C$2:$N$1876,11,FALSE),"")</f>
        <v>167</v>
      </c>
      <c r="G1416" s="2">
        <f>IFERROR(VLOOKUP(C1416,'[1]2017'!$C$2:$N$1876,12,FALSE),"")</f>
        <v>540</v>
      </c>
      <c r="H1416" s="2">
        <f t="shared" si="67"/>
        <v>0.30925925925925923</v>
      </c>
      <c r="I1416" s="6">
        <v>0.73529411764705888</v>
      </c>
      <c r="J1416" s="12">
        <f t="shared" si="68"/>
        <v>200</v>
      </c>
      <c r="K1416" s="1">
        <v>68</v>
      </c>
      <c r="L1416" s="1">
        <v>82</v>
      </c>
      <c r="M1416" s="6">
        <v>0.82926829268292679</v>
      </c>
      <c r="N1416" s="1">
        <v>63</v>
      </c>
      <c r="O1416" s="1">
        <v>83</v>
      </c>
      <c r="P1416" s="6">
        <v>0.75903614457831325</v>
      </c>
      <c r="Q1416" s="1">
        <v>59</v>
      </c>
      <c r="R1416" s="1">
        <v>82</v>
      </c>
      <c r="S1416" s="6">
        <v>0.71951219512195119</v>
      </c>
      <c r="T1416" s="1">
        <v>61</v>
      </c>
      <c r="U1416" s="1">
        <v>88</v>
      </c>
      <c r="V1416" s="6">
        <v>0.69318181818181823</v>
      </c>
      <c r="W1416" s="1">
        <v>71</v>
      </c>
      <c r="X1416" s="1">
        <v>88</v>
      </c>
      <c r="Y1416" s="6">
        <v>0.80681818181818177</v>
      </c>
      <c r="Z1416" s="1">
        <v>57</v>
      </c>
      <c r="AA1416" s="1">
        <v>88</v>
      </c>
      <c r="AB1416" s="6">
        <v>0.64772727272727271</v>
      </c>
      <c r="BD1416" s="1">
        <v>184</v>
      </c>
      <c r="BE1416" s="1">
        <v>238</v>
      </c>
      <c r="BF1416" s="6">
        <v>0.77310924369747902</v>
      </c>
      <c r="BG1416" s="1">
        <v>187</v>
      </c>
      <c r="BH1416" s="1">
        <v>239</v>
      </c>
      <c r="BI1416" s="6">
        <v>0.78242677824267781</v>
      </c>
      <c r="BJ1416" s="1">
        <v>166</v>
      </c>
      <c r="BK1416" s="1">
        <v>238</v>
      </c>
      <c r="BL1416" s="6">
        <v>0.69747899159663862</v>
      </c>
    </row>
    <row r="1417" spans="1:64" hidden="1" x14ac:dyDescent="0.2">
      <c r="A1417" s="2" t="s">
        <v>502</v>
      </c>
      <c r="B1417" s="2" t="s">
        <v>724</v>
      </c>
      <c r="C1417" s="2" t="s">
        <v>3435</v>
      </c>
      <c r="D1417" s="2" t="s">
        <v>3436</v>
      </c>
      <c r="E1417" s="2" t="str">
        <f t="shared" si="66"/>
        <v>zzzz</v>
      </c>
      <c r="F1417" s="2">
        <f>IFERROR(VLOOKUP(C1417,'[1]2017'!$C$2:$N$1876,11,FALSE),"")</f>
        <v>165</v>
      </c>
      <c r="G1417" s="2">
        <f>IFERROR(VLOOKUP(C1417,'[1]2017'!$C$2:$N$1876,12,FALSE),"")</f>
        <v>592</v>
      </c>
      <c r="H1417" s="2">
        <f t="shared" si="67"/>
        <v>0.27871621621621623</v>
      </c>
      <c r="J1417" s="12">
        <f t="shared" si="68"/>
        <v>1215</v>
      </c>
      <c r="AC1417" s="1">
        <v>152</v>
      </c>
      <c r="AD1417" s="1">
        <v>203</v>
      </c>
      <c r="AE1417" s="6">
        <v>0.74876847290640391</v>
      </c>
      <c r="AF1417" s="1">
        <v>129</v>
      </c>
      <c r="AG1417" s="1">
        <v>203</v>
      </c>
      <c r="AH1417" s="6">
        <v>0.6354679802955665</v>
      </c>
      <c r="AI1417" s="1">
        <v>119</v>
      </c>
      <c r="AJ1417" s="1">
        <v>203</v>
      </c>
      <c r="AK1417" s="6">
        <v>0.58620689655172409</v>
      </c>
      <c r="AL1417" s="1">
        <v>140</v>
      </c>
      <c r="AM1417" s="1">
        <v>184</v>
      </c>
      <c r="AN1417" s="6">
        <v>0.76086956521739135</v>
      </c>
      <c r="AO1417" s="1">
        <v>91</v>
      </c>
      <c r="AP1417" s="1">
        <v>185</v>
      </c>
      <c r="AQ1417" s="6">
        <v>0.49189189189189192</v>
      </c>
      <c r="AR1417" s="1">
        <v>87</v>
      </c>
      <c r="AS1417" s="1">
        <v>184</v>
      </c>
      <c r="AT1417" s="6">
        <v>0.47282608695652173</v>
      </c>
      <c r="AU1417" s="1">
        <v>147</v>
      </c>
      <c r="AV1417" s="1">
        <v>197</v>
      </c>
      <c r="AW1417" s="6">
        <v>0.74619289340101524</v>
      </c>
      <c r="AX1417" s="1">
        <v>106</v>
      </c>
      <c r="AY1417" s="1">
        <v>197</v>
      </c>
      <c r="AZ1417" s="6">
        <v>0.53807106598984766</v>
      </c>
      <c r="BA1417" s="1">
        <v>104</v>
      </c>
      <c r="BB1417" s="1">
        <v>197</v>
      </c>
      <c r="BC1417" s="6">
        <v>0.52791878172588835</v>
      </c>
      <c r="BD1417" s="1">
        <v>439</v>
      </c>
      <c r="BE1417" s="1">
        <v>584</v>
      </c>
      <c r="BF1417" s="6">
        <v>0.75171232876712324</v>
      </c>
      <c r="BG1417" s="1">
        <v>326</v>
      </c>
      <c r="BH1417" s="1">
        <v>585</v>
      </c>
      <c r="BI1417" s="6">
        <v>0.55726495726495728</v>
      </c>
      <c r="BJ1417" s="1">
        <v>310</v>
      </c>
      <c r="BK1417" s="1">
        <v>584</v>
      </c>
      <c r="BL1417" s="6">
        <v>0.53082191780821919</v>
      </c>
    </row>
    <row r="1418" spans="1:64" hidden="1" x14ac:dyDescent="0.2">
      <c r="A1418" s="2" t="s">
        <v>503</v>
      </c>
      <c r="B1418" s="2" t="s">
        <v>504</v>
      </c>
      <c r="C1418" s="2" t="s">
        <v>3437</v>
      </c>
      <c r="D1418" s="2" t="s">
        <v>3438</v>
      </c>
      <c r="E1418" s="2" t="str">
        <f t="shared" si="66"/>
        <v>zzzz</v>
      </c>
      <c r="F1418" s="2">
        <f>IFERROR(VLOOKUP(C1418,'[1]2017'!$C$2:$N$1876,11,FALSE),"")</f>
        <v>275</v>
      </c>
      <c r="G1418" s="2">
        <f>IFERROR(VLOOKUP(C1418,'[1]2017'!$C$2:$N$1876,12,FALSE),"")</f>
        <v>505</v>
      </c>
      <c r="H1418" s="2">
        <f t="shared" si="67"/>
        <v>0.54455445544554459</v>
      </c>
      <c r="J1418" s="12">
        <f t="shared" si="68"/>
        <v>1215</v>
      </c>
      <c r="T1418" s="1">
        <v>72</v>
      </c>
      <c r="U1418" s="1">
        <v>124</v>
      </c>
      <c r="V1418" s="6">
        <v>0.58064516129032262</v>
      </c>
      <c r="W1418" s="1">
        <v>90</v>
      </c>
      <c r="X1418" s="1">
        <v>124</v>
      </c>
      <c r="Y1418" s="6">
        <v>0.72580645161290325</v>
      </c>
      <c r="Z1418" s="1">
        <v>62</v>
      </c>
      <c r="AA1418" s="1">
        <v>124</v>
      </c>
      <c r="AB1418" s="6">
        <v>0.5</v>
      </c>
      <c r="AC1418" s="1">
        <v>92</v>
      </c>
      <c r="AD1418" s="1">
        <v>114</v>
      </c>
      <c r="AE1418" s="6">
        <v>0.80701754385964908</v>
      </c>
      <c r="AF1418" s="1">
        <v>68</v>
      </c>
      <c r="AG1418" s="1">
        <v>115</v>
      </c>
      <c r="AH1418" s="6">
        <v>0.59130434782608698</v>
      </c>
      <c r="AI1418" s="1">
        <v>66</v>
      </c>
      <c r="AJ1418" s="1">
        <v>114</v>
      </c>
      <c r="AK1418" s="6">
        <v>0.57894736842105265</v>
      </c>
      <c r="AL1418" s="1">
        <v>80</v>
      </c>
      <c r="AM1418" s="1">
        <v>126</v>
      </c>
      <c r="AN1418" s="6">
        <v>0.63492063492063489</v>
      </c>
      <c r="AO1418" s="1">
        <v>54</v>
      </c>
      <c r="AP1418" s="1">
        <v>129</v>
      </c>
      <c r="AQ1418" s="6">
        <v>0.41860465116279072</v>
      </c>
      <c r="AR1418" s="1">
        <v>49</v>
      </c>
      <c r="AS1418" s="1">
        <v>126</v>
      </c>
      <c r="AT1418" s="6">
        <v>0.3888888888888889</v>
      </c>
      <c r="AU1418" s="1">
        <v>62</v>
      </c>
      <c r="AV1418" s="1">
        <v>115</v>
      </c>
      <c r="AW1418" s="6">
        <v>0.53913043478260869</v>
      </c>
      <c r="AX1418" s="1">
        <v>55</v>
      </c>
      <c r="AY1418" s="1">
        <v>116</v>
      </c>
      <c r="AZ1418" s="6">
        <v>0.47413793103448276</v>
      </c>
      <c r="BA1418" s="1">
        <v>44</v>
      </c>
      <c r="BB1418" s="1">
        <v>115</v>
      </c>
      <c r="BC1418" s="6">
        <v>0.38260869565217392</v>
      </c>
      <c r="BD1418" s="1">
        <v>306</v>
      </c>
      <c r="BE1418" s="1">
        <v>479</v>
      </c>
      <c r="BF1418" s="6">
        <v>0.63883089770354906</v>
      </c>
      <c r="BG1418" s="1">
        <v>267</v>
      </c>
      <c r="BH1418" s="1">
        <v>484</v>
      </c>
      <c r="BI1418" s="6">
        <v>0.55165289256198347</v>
      </c>
      <c r="BJ1418" s="1">
        <v>221</v>
      </c>
      <c r="BK1418" s="1">
        <v>479</v>
      </c>
      <c r="BL1418" s="6">
        <v>0.4613778705636743</v>
      </c>
    </row>
    <row r="1419" spans="1:64" x14ac:dyDescent="0.2">
      <c r="A1419" s="2" t="s">
        <v>503</v>
      </c>
      <c r="B1419" s="2" t="s">
        <v>504</v>
      </c>
      <c r="C1419" s="2" t="s">
        <v>3439</v>
      </c>
      <c r="D1419" s="2" t="s">
        <v>3440</v>
      </c>
      <c r="E1419" s="2" t="str">
        <f t="shared" si="66"/>
        <v>Bluffton-Harrison Elementary Sch</v>
      </c>
      <c r="F1419" s="2">
        <f>IFERROR(VLOOKUP(C1419,'[1]2017'!$C$2:$N$1876,11,FALSE),"")</f>
        <v>307</v>
      </c>
      <c r="G1419" s="2">
        <f>IFERROR(VLOOKUP(C1419,'[1]2017'!$C$2:$N$1876,12,FALSE),"")</f>
        <v>625</v>
      </c>
      <c r="H1419" s="2">
        <f t="shared" si="67"/>
        <v>0.49120000000000003</v>
      </c>
      <c r="I1419" s="6">
        <v>0.58677685950413228</v>
      </c>
      <c r="J1419" s="12">
        <f t="shared" si="68"/>
        <v>505</v>
      </c>
      <c r="K1419" s="1">
        <v>68</v>
      </c>
      <c r="L1419" s="1">
        <v>97</v>
      </c>
      <c r="M1419" s="6">
        <v>0.7010309278350515</v>
      </c>
      <c r="N1419" s="1">
        <v>69</v>
      </c>
      <c r="O1419" s="1">
        <v>97</v>
      </c>
      <c r="P1419" s="6">
        <v>0.71134020618556704</v>
      </c>
      <c r="Q1419" s="1">
        <v>59</v>
      </c>
      <c r="R1419" s="1">
        <v>97</v>
      </c>
      <c r="S1419" s="6">
        <v>0.60824742268041232</v>
      </c>
      <c r="BD1419" s="1">
        <v>154</v>
      </c>
      <c r="BE1419" s="1">
        <v>218</v>
      </c>
      <c r="BF1419" s="6">
        <v>0.70642201834862384</v>
      </c>
      <c r="BG1419" s="1">
        <v>149</v>
      </c>
      <c r="BH1419" s="1">
        <v>218</v>
      </c>
      <c r="BI1419" s="6">
        <v>0.6834862385321101</v>
      </c>
      <c r="BJ1419" s="1">
        <v>130</v>
      </c>
      <c r="BK1419" s="1">
        <v>218</v>
      </c>
      <c r="BL1419" s="6">
        <v>0.59633027522935778</v>
      </c>
    </row>
    <row r="1420" spans="1:64" x14ac:dyDescent="0.2">
      <c r="A1420" s="2" t="s">
        <v>505</v>
      </c>
      <c r="B1420" s="2" t="s">
        <v>506</v>
      </c>
      <c r="C1420" s="2" t="s">
        <v>3441</v>
      </c>
      <c r="D1420" s="2" t="s">
        <v>3442</v>
      </c>
      <c r="E1420" s="2" t="str">
        <f t="shared" si="66"/>
        <v>North White Elementary School</v>
      </c>
      <c r="F1420" s="2">
        <f>IFERROR(VLOOKUP(C1420,'[1]2017'!$C$2:$N$1876,11,FALSE),"")</f>
        <v>315</v>
      </c>
      <c r="G1420" s="2">
        <f>IFERROR(VLOOKUP(C1420,'[1]2017'!$C$2:$N$1876,12,FALSE),"")</f>
        <v>409</v>
      </c>
      <c r="H1420" s="2">
        <f t="shared" si="67"/>
        <v>0.77017114914425433</v>
      </c>
      <c r="I1420" s="6">
        <v>0.57407407407407407</v>
      </c>
      <c r="J1420" s="12">
        <f t="shared" si="68"/>
        <v>536</v>
      </c>
      <c r="K1420" s="1">
        <v>45</v>
      </c>
      <c r="L1420" s="1">
        <v>71</v>
      </c>
      <c r="M1420" s="6">
        <v>0.63380281690140849</v>
      </c>
      <c r="N1420" s="1">
        <v>42</v>
      </c>
      <c r="O1420" s="1">
        <v>72</v>
      </c>
      <c r="P1420" s="6">
        <v>0.58333333333333337</v>
      </c>
      <c r="Q1420" s="1">
        <v>34</v>
      </c>
      <c r="R1420" s="1">
        <v>71</v>
      </c>
      <c r="S1420" s="6">
        <v>0.47887323943661969</v>
      </c>
      <c r="T1420" s="1">
        <v>34</v>
      </c>
      <c r="U1420" s="1">
        <v>63</v>
      </c>
      <c r="V1420" s="6">
        <v>0.53968253968253965</v>
      </c>
      <c r="W1420" s="1">
        <v>39</v>
      </c>
      <c r="X1420" s="1">
        <v>65</v>
      </c>
      <c r="Y1420" s="6">
        <v>0.6</v>
      </c>
      <c r="Z1420" s="1">
        <v>29</v>
      </c>
      <c r="AA1420" s="1">
        <v>63</v>
      </c>
      <c r="AB1420" s="6">
        <v>0.46031746031746029</v>
      </c>
      <c r="BD1420" s="1">
        <v>119</v>
      </c>
      <c r="BE1420" s="1">
        <v>191</v>
      </c>
      <c r="BF1420" s="6">
        <v>0.62303664921465973</v>
      </c>
      <c r="BG1420" s="1">
        <v>117</v>
      </c>
      <c r="BH1420" s="1">
        <v>192</v>
      </c>
      <c r="BI1420" s="6">
        <v>0.609375</v>
      </c>
      <c r="BJ1420" s="1">
        <v>94</v>
      </c>
      <c r="BK1420" s="1">
        <v>188</v>
      </c>
      <c r="BL1420" s="6">
        <v>0.5</v>
      </c>
    </row>
    <row r="1421" spans="1:64" hidden="1" x14ac:dyDescent="0.2">
      <c r="A1421" s="2" t="s">
        <v>505</v>
      </c>
      <c r="B1421" s="2" t="s">
        <v>506</v>
      </c>
      <c r="C1421" s="2" t="s">
        <v>3443</v>
      </c>
      <c r="D1421" s="2" t="s">
        <v>3444</v>
      </c>
      <c r="E1421" s="2" t="str">
        <f t="shared" si="66"/>
        <v>zzzz</v>
      </c>
      <c r="F1421" s="2">
        <f>IFERROR(VLOOKUP(C1421,'[1]2017'!$C$2:$N$1876,11,FALSE),"")</f>
        <v>121</v>
      </c>
      <c r="G1421" s="2">
        <f>IFERROR(VLOOKUP(C1421,'[1]2017'!$C$2:$N$1876,12,FALSE),"")</f>
        <v>179</v>
      </c>
      <c r="H1421" s="2">
        <f t="shared" si="67"/>
        <v>0.67597765363128492</v>
      </c>
      <c r="J1421" s="12">
        <f t="shared" si="68"/>
        <v>1215</v>
      </c>
      <c r="AC1421" s="1">
        <v>27</v>
      </c>
      <c r="AD1421" s="1">
        <v>58</v>
      </c>
      <c r="AE1421" s="6">
        <v>0.46551724137931033</v>
      </c>
      <c r="AF1421" s="1">
        <v>31</v>
      </c>
      <c r="AG1421" s="1">
        <v>59</v>
      </c>
      <c r="AH1421" s="6">
        <v>0.52542372881355937</v>
      </c>
      <c r="AI1421" s="1">
        <v>21</v>
      </c>
      <c r="AJ1421" s="1">
        <v>58</v>
      </c>
      <c r="AK1421" s="6">
        <v>0.36206896551724138</v>
      </c>
      <c r="AL1421" s="1">
        <v>33</v>
      </c>
      <c r="AM1421" s="1">
        <v>60</v>
      </c>
      <c r="AN1421" s="6">
        <v>0.55000000000000004</v>
      </c>
      <c r="AO1421" s="1">
        <v>31</v>
      </c>
      <c r="AP1421" s="1">
        <v>59</v>
      </c>
      <c r="AQ1421" s="6">
        <v>0.52542372881355937</v>
      </c>
      <c r="AR1421" s="1">
        <v>27</v>
      </c>
      <c r="AS1421" s="1">
        <v>59</v>
      </c>
      <c r="AT1421" s="6">
        <v>0.4576271186440678</v>
      </c>
      <c r="AU1421" s="1">
        <v>35</v>
      </c>
      <c r="AV1421" s="1">
        <v>54</v>
      </c>
      <c r="AW1421" s="6">
        <v>0.64814814814814814</v>
      </c>
      <c r="AX1421" s="1">
        <v>31</v>
      </c>
      <c r="AY1421" s="1">
        <v>57</v>
      </c>
      <c r="AZ1421" s="6">
        <v>0.54385964912280704</v>
      </c>
      <c r="BA1421" s="1">
        <v>27</v>
      </c>
      <c r="BB1421" s="1">
        <v>54</v>
      </c>
      <c r="BC1421" s="6">
        <v>0.5</v>
      </c>
      <c r="BD1421" s="1">
        <v>95</v>
      </c>
      <c r="BE1421" s="1">
        <v>172</v>
      </c>
      <c r="BF1421" s="6">
        <v>0.55232558139534882</v>
      </c>
      <c r="BG1421" s="1">
        <v>93</v>
      </c>
      <c r="BH1421" s="1">
        <v>175</v>
      </c>
      <c r="BI1421" s="6">
        <v>0.53142857142857147</v>
      </c>
      <c r="BJ1421" s="1">
        <v>75</v>
      </c>
      <c r="BK1421" s="1">
        <v>171</v>
      </c>
      <c r="BL1421" s="6">
        <v>0.43859649122807015</v>
      </c>
    </row>
    <row r="1422" spans="1:64" x14ac:dyDescent="0.2">
      <c r="A1422" s="2" t="s">
        <v>507</v>
      </c>
      <c r="B1422" s="2" t="s">
        <v>508</v>
      </c>
      <c r="C1422" s="2" t="s">
        <v>3445</v>
      </c>
      <c r="D1422" s="2" t="s">
        <v>3446</v>
      </c>
      <c r="E1422" s="2" t="str">
        <f t="shared" si="66"/>
        <v>Frontier Elementary</v>
      </c>
      <c r="F1422" s="2">
        <f>IFERROR(VLOOKUP(C1422,'[1]2017'!$C$2:$N$1876,11,FALSE),"")</f>
        <v>102</v>
      </c>
      <c r="G1422" s="2">
        <f>IFERROR(VLOOKUP(C1422,'[1]2017'!$C$2:$N$1876,12,FALSE),"")</f>
        <v>369</v>
      </c>
      <c r="H1422" s="2">
        <f t="shared" si="67"/>
        <v>0.27642276422764228</v>
      </c>
      <c r="I1422" s="6">
        <v>0.5</v>
      </c>
      <c r="J1422" s="12">
        <f t="shared" si="68"/>
        <v>691</v>
      </c>
      <c r="K1422" s="1">
        <v>37</v>
      </c>
      <c r="L1422" s="1">
        <v>47</v>
      </c>
      <c r="M1422" s="6">
        <v>0.78723404255319152</v>
      </c>
      <c r="N1422" s="1">
        <v>34</v>
      </c>
      <c r="O1422" s="1">
        <v>47</v>
      </c>
      <c r="P1422" s="6">
        <v>0.72340425531914898</v>
      </c>
      <c r="Q1422" s="1">
        <v>33</v>
      </c>
      <c r="R1422" s="1">
        <v>47</v>
      </c>
      <c r="S1422" s="6">
        <v>0.7021276595744681</v>
      </c>
      <c r="T1422" s="1">
        <v>38</v>
      </c>
      <c r="U1422" s="1">
        <v>53</v>
      </c>
      <c r="V1422" s="6">
        <v>0.71698113207547165</v>
      </c>
      <c r="W1422" s="1">
        <v>47</v>
      </c>
      <c r="X1422" s="1">
        <v>53</v>
      </c>
      <c r="Y1422" s="6">
        <v>0.8867924528301887</v>
      </c>
      <c r="Z1422" s="1">
        <v>38</v>
      </c>
      <c r="AA1422" s="1">
        <v>53</v>
      </c>
      <c r="AB1422" s="6">
        <v>0.71698113207547165</v>
      </c>
      <c r="AC1422" s="1">
        <v>28</v>
      </c>
      <c r="AD1422" s="1">
        <v>42</v>
      </c>
      <c r="AE1422" s="6">
        <v>0.66666666666666663</v>
      </c>
      <c r="AF1422" s="1">
        <v>33</v>
      </c>
      <c r="AG1422" s="1">
        <v>42</v>
      </c>
      <c r="AH1422" s="6">
        <v>0.7857142857142857</v>
      </c>
      <c r="AI1422" s="1">
        <v>27</v>
      </c>
      <c r="AJ1422" s="1">
        <v>42</v>
      </c>
      <c r="AK1422" s="6">
        <v>0.6428571428571429</v>
      </c>
      <c r="BD1422" s="1">
        <v>143</v>
      </c>
      <c r="BE1422" s="1">
        <v>198</v>
      </c>
      <c r="BF1422" s="6">
        <v>0.72222222222222221</v>
      </c>
      <c r="BG1422" s="1">
        <v>144</v>
      </c>
      <c r="BH1422" s="1">
        <v>198</v>
      </c>
      <c r="BI1422" s="6">
        <v>0.72727272727272729</v>
      </c>
      <c r="BJ1422" s="1">
        <v>126</v>
      </c>
      <c r="BK1422" s="1">
        <v>198</v>
      </c>
      <c r="BL1422" s="6">
        <v>0.63636363636363635</v>
      </c>
    </row>
    <row r="1423" spans="1:64" hidden="1" x14ac:dyDescent="0.2">
      <c r="A1423" s="2" t="s">
        <v>507</v>
      </c>
      <c r="B1423" s="2" t="s">
        <v>508</v>
      </c>
      <c r="C1423" s="2" t="s">
        <v>3447</v>
      </c>
      <c r="D1423" s="2" t="s">
        <v>3448</v>
      </c>
      <c r="E1423" s="2" t="str">
        <f t="shared" si="66"/>
        <v>zzzz</v>
      </c>
      <c r="F1423" s="2">
        <f>IFERROR(VLOOKUP(C1423,'[1]2017'!$C$2:$N$1876,11,FALSE),"")</f>
        <v>57</v>
      </c>
      <c r="G1423" s="2">
        <f>IFERROR(VLOOKUP(C1423,'[1]2017'!$C$2:$N$1876,12,FALSE),"")</f>
        <v>315</v>
      </c>
      <c r="H1423" s="2">
        <f t="shared" si="67"/>
        <v>0.18095238095238095</v>
      </c>
      <c r="J1423" s="12">
        <f t="shared" si="68"/>
        <v>1215</v>
      </c>
      <c r="AL1423" s="1">
        <v>31</v>
      </c>
      <c r="AM1423" s="1">
        <v>51</v>
      </c>
      <c r="AN1423" s="6">
        <v>0.60784313725490191</v>
      </c>
      <c r="AO1423" s="1">
        <v>36</v>
      </c>
      <c r="AP1423" s="1">
        <v>51</v>
      </c>
      <c r="AQ1423" s="6">
        <v>0.70588235294117652</v>
      </c>
      <c r="AR1423" s="1">
        <v>29</v>
      </c>
      <c r="AS1423" s="1">
        <v>51</v>
      </c>
      <c r="AT1423" s="6">
        <v>0.56862745098039214</v>
      </c>
      <c r="AU1423" s="1">
        <v>41</v>
      </c>
      <c r="AV1423" s="1">
        <v>59</v>
      </c>
      <c r="AW1423" s="6">
        <v>0.69491525423728817</v>
      </c>
      <c r="AX1423" s="1">
        <v>27</v>
      </c>
      <c r="AY1423" s="1">
        <v>38</v>
      </c>
      <c r="AZ1423" s="6">
        <v>0.71052631578947367</v>
      </c>
      <c r="BA1423" s="1">
        <v>24</v>
      </c>
      <c r="BB1423" s="1">
        <v>38</v>
      </c>
      <c r="BC1423" s="6">
        <v>0.63157894736842102</v>
      </c>
      <c r="BD1423" s="1">
        <v>72</v>
      </c>
      <c r="BE1423" s="1">
        <v>110</v>
      </c>
      <c r="BF1423" s="6">
        <v>0.65454545454545454</v>
      </c>
      <c r="BG1423" s="1">
        <v>63</v>
      </c>
      <c r="BH1423" s="1">
        <v>89</v>
      </c>
      <c r="BI1423" s="6">
        <v>0.7078651685393258</v>
      </c>
      <c r="BJ1423" s="1">
        <v>53</v>
      </c>
      <c r="BK1423" s="1">
        <v>89</v>
      </c>
      <c r="BL1423" s="6">
        <v>0.5955056179775281</v>
      </c>
    </row>
    <row r="1424" spans="1:64" hidden="1" x14ac:dyDescent="0.2">
      <c r="A1424" s="2" t="s">
        <v>509</v>
      </c>
      <c r="B1424" s="2" t="s">
        <v>604</v>
      </c>
      <c r="C1424" s="2" t="s">
        <v>3449</v>
      </c>
      <c r="D1424" s="2" t="s">
        <v>3928</v>
      </c>
      <c r="E1424" s="2" t="str">
        <f t="shared" si="66"/>
        <v>zzzz</v>
      </c>
      <c r="F1424" s="2">
        <f>IFERROR(VLOOKUP(C1424,'[1]2017'!$C$2:$N$1876,11,FALSE),"")</f>
        <v>118</v>
      </c>
      <c r="G1424" s="2">
        <f>IFERROR(VLOOKUP(C1424,'[1]2017'!$C$2:$N$1876,12,FALSE),"")</f>
        <v>344</v>
      </c>
      <c r="H1424" s="2">
        <f t="shared" si="67"/>
        <v>0.34302325581395349</v>
      </c>
      <c r="J1424" s="12">
        <f t="shared" si="68"/>
        <v>1215</v>
      </c>
      <c r="AL1424" s="1">
        <v>36</v>
      </c>
      <c r="AM1424" s="1">
        <v>47</v>
      </c>
      <c r="AN1424" s="6">
        <v>0.76595744680851063</v>
      </c>
      <c r="AO1424" s="1">
        <v>26</v>
      </c>
      <c r="AP1424" s="1">
        <v>47</v>
      </c>
      <c r="AQ1424" s="6">
        <v>0.55319148936170215</v>
      </c>
      <c r="AR1424" s="1">
        <v>23</v>
      </c>
      <c r="AS1424" s="1">
        <v>47</v>
      </c>
      <c r="AT1424" s="6">
        <v>0.48936170212765956</v>
      </c>
      <c r="AU1424" s="1">
        <v>37</v>
      </c>
      <c r="AV1424" s="1">
        <v>53</v>
      </c>
      <c r="AW1424" s="6">
        <v>0.69811320754716977</v>
      </c>
      <c r="AX1424" s="1">
        <v>36</v>
      </c>
      <c r="AY1424" s="1">
        <v>53</v>
      </c>
      <c r="AZ1424" s="6">
        <v>0.67924528301886788</v>
      </c>
      <c r="BA1424" s="1">
        <v>28</v>
      </c>
      <c r="BB1424" s="1">
        <v>53</v>
      </c>
      <c r="BC1424" s="6">
        <v>0.52830188679245282</v>
      </c>
      <c r="BD1424" s="1">
        <v>73</v>
      </c>
      <c r="BE1424" s="1">
        <v>100</v>
      </c>
      <c r="BF1424" s="6">
        <v>0.73</v>
      </c>
      <c r="BG1424" s="1">
        <v>62</v>
      </c>
      <c r="BH1424" s="1">
        <v>100</v>
      </c>
      <c r="BI1424" s="6">
        <v>0.62</v>
      </c>
      <c r="BJ1424" s="1">
        <v>51</v>
      </c>
      <c r="BK1424" s="1">
        <v>100</v>
      </c>
      <c r="BL1424" s="6">
        <v>0.51</v>
      </c>
    </row>
    <row r="1425" spans="1:64" hidden="1" x14ac:dyDescent="0.2">
      <c r="A1425" s="2" t="s">
        <v>509</v>
      </c>
      <c r="B1425" s="2" t="s">
        <v>604</v>
      </c>
      <c r="C1425" s="2" t="s">
        <v>3450</v>
      </c>
      <c r="D1425" s="2" t="s">
        <v>3451</v>
      </c>
      <c r="E1425" s="2" t="str">
        <f t="shared" si="66"/>
        <v>zzzz</v>
      </c>
      <c r="F1425" s="2">
        <f>IFERROR(VLOOKUP(C1425,'[1]2017'!$C$2:$N$1876,11,FALSE),"")</f>
        <v>87</v>
      </c>
      <c r="G1425" s="2">
        <f>IFERROR(VLOOKUP(C1425,'[1]2017'!$C$2:$N$1876,12,FALSE),"")</f>
        <v>217</v>
      </c>
      <c r="H1425" s="2">
        <f t="shared" si="67"/>
        <v>0.4009216589861751</v>
      </c>
      <c r="I1425" s="6">
        <v>0.55319148936170215</v>
      </c>
      <c r="J1425" s="12">
        <f t="shared" si="68"/>
        <v>587</v>
      </c>
      <c r="K1425" s="1">
        <v>38</v>
      </c>
      <c r="L1425" s="1">
        <v>56</v>
      </c>
      <c r="M1425" s="6">
        <v>0.6785714285714286</v>
      </c>
      <c r="N1425" s="1">
        <v>40</v>
      </c>
      <c r="O1425" s="1">
        <v>57</v>
      </c>
      <c r="P1425" s="6">
        <v>0.70175438596491224</v>
      </c>
      <c r="Q1425" s="1">
        <v>32</v>
      </c>
      <c r="R1425" s="1">
        <v>56</v>
      </c>
      <c r="S1425" s="6">
        <v>0.5714285714285714</v>
      </c>
      <c r="T1425" s="1">
        <v>33</v>
      </c>
      <c r="U1425" s="1">
        <v>49</v>
      </c>
      <c r="V1425" s="6">
        <v>0.67346938775510201</v>
      </c>
      <c r="W1425" s="1">
        <v>41</v>
      </c>
      <c r="X1425" s="1">
        <v>49</v>
      </c>
      <c r="Y1425" s="6">
        <v>0.83673469387755106</v>
      </c>
      <c r="Z1425" s="1">
        <v>33</v>
      </c>
      <c r="AA1425" s="1">
        <v>49</v>
      </c>
      <c r="AB1425" s="6">
        <v>0.67346938775510201</v>
      </c>
      <c r="AC1425" s="1">
        <v>44</v>
      </c>
      <c r="AD1425" s="1">
        <v>51</v>
      </c>
      <c r="AE1425" s="6">
        <v>0.86274509803921573</v>
      </c>
      <c r="AF1425" s="1">
        <v>31</v>
      </c>
      <c r="AG1425" s="1">
        <v>52</v>
      </c>
      <c r="AH1425" s="6">
        <v>0.59615384615384615</v>
      </c>
      <c r="AI1425" s="1">
        <v>29</v>
      </c>
      <c r="AJ1425" s="1">
        <v>51</v>
      </c>
      <c r="AK1425" s="6">
        <v>0.56862745098039214</v>
      </c>
      <c r="BD1425" s="1">
        <v>150</v>
      </c>
      <c r="BE1425" s="1">
        <v>203</v>
      </c>
      <c r="BF1425" s="6">
        <v>0.73891625615763545</v>
      </c>
      <c r="BG1425" s="1">
        <v>141</v>
      </c>
      <c r="BH1425" s="1">
        <v>208</v>
      </c>
      <c r="BI1425" s="6">
        <v>0.67788461538461542</v>
      </c>
      <c r="BJ1425" s="1">
        <v>120</v>
      </c>
      <c r="BK1425" s="1">
        <v>203</v>
      </c>
      <c r="BL1425" s="6">
        <v>0.59113300492610843</v>
      </c>
    </row>
    <row r="1426" spans="1:64" x14ac:dyDescent="0.2">
      <c r="A1426" s="2" t="s">
        <v>510</v>
      </c>
      <c r="B1426" s="2" t="s">
        <v>511</v>
      </c>
      <c r="C1426" s="2" t="s">
        <v>3452</v>
      </c>
      <c r="D1426" s="2" t="s">
        <v>3453</v>
      </c>
      <c r="E1426" s="2" t="str">
        <f t="shared" si="66"/>
        <v>Eastlawn Elementary School</v>
      </c>
      <c r="F1426" s="2">
        <f>IFERROR(VLOOKUP(C1426,'[1]2017'!$C$2:$N$1876,11,FALSE),"")</f>
        <v>85</v>
      </c>
      <c r="G1426" s="2">
        <f>IFERROR(VLOOKUP(C1426,'[1]2017'!$C$2:$N$1876,12,FALSE),"")</f>
        <v>221</v>
      </c>
      <c r="H1426" s="2">
        <f t="shared" si="67"/>
        <v>0.38461538461538464</v>
      </c>
      <c r="I1426" s="6">
        <v>0.55882352941176472</v>
      </c>
      <c r="J1426" s="12">
        <f t="shared" si="68"/>
        <v>572</v>
      </c>
      <c r="K1426" s="1">
        <v>27</v>
      </c>
      <c r="L1426" s="1">
        <v>37</v>
      </c>
      <c r="M1426" s="6">
        <v>0.72972972972972971</v>
      </c>
      <c r="N1426" s="1">
        <v>24</v>
      </c>
      <c r="O1426" s="1">
        <v>37</v>
      </c>
      <c r="P1426" s="6">
        <v>0.64864864864864868</v>
      </c>
      <c r="Q1426" s="1">
        <v>20</v>
      </c>
      <c r="R1426" s="1">
        <v>37</v>
      </c>
      <c r="S1426" s="6">
        <v>0.54054054054054057</v>
      </c>
      <c r="BD1426" s="1">
        <v>53</v>
      </c>
      <c r="BE1426" s="1">
        <v>71</v>
      </c>
      <c r="BF1426" s="6">
        <v>0.74647887323943662</v>
      </c>
      <c r="BG1426" s="1">
        <v>45</v>
      </c>
      <c r="BH1426" s="1">
        <v>71</v>
      </c>
      <c r="BI1426" s="6">
        <v>0.63380281690140849</v>
      </c>
      <c r="BJ1426" s="1">
        <v>39</v>
      </c>
      <c r="BK1426" s="1">
        <v>71</v>
      </c>
      <c r="BL1426" s="6">
        <v>0.54929577464788737</v>
      </c>
    </row>
    <row r="1427" spans="1:64" hidden="1" x14ac:dyDescent="0.2">
      <c r="A1427" s="2" t="s">
        <v>510</v>
      </c>
      <c r="B1427" s="2" t="s">
        <v>511</v>
      </c>
      <c r="C1427" s="2" t="s">
        <v>3454</v>
      </c>
      <c r="D1427" s="2" t="s">
        <v>3455</v>
      </c>
      <c r="E1427" s="2" t="str">
        <f t="shared" si="66"/>
        <v>zzzz</v>
      </c>
      <c r="F1427" s="2">
        <f>IFERROR(VLOOKUP(C1427,'[1]2017'!$C$2:$N$1876,11,FALSE),"")</f>
        <v>263</v>
      </c>
      <c r="G1427" s="2">
        <f>IFERROR(VLOOKUP(C1427,'[1]2017'!$C$2:$N$1876,12,FALSE),"")</f>
        <v>543</v>
      </c>
      <c r="H1427" s="2">
        <f t="shared" si="67"/>
        <v>0.48434622467771637</v>
      </c>
      <c r="J1427" s="12">
        <f t="shared" si="68"/>
        <v>1215</v>
      </c>
      <c r="AC1427" s="1">
        <v>105</v>
      </c>
      <c r="AD1427" s="1">
        <v>173</v>
      </c>
      <c r="AE1427" s="6">
        <v>0.60693641618497107</v>
      </c>
      <c r="AF1427" s="1">
        <v>117</v>
      </c>
      <c r="AG1427" s="1">
        <v>176</v>
      </c>
      <c r="AH1427" s="6">
        <v>0.66477272727272729</v>
      </c>
      <c r="AI1427" s="1">
        <v>87</v>
      </c>
      <c r="AJ1427" s="1">
        <v>173</v>
      </c>
      <c r="AK1427" s="6">
        <v>0.50289017341040465</v>
      </c>
      <c r="AL1427" s="1">
        <v>102</v>
      </c>
      <c r="AM1427" s="1">
        <v>169</v>
      </c>
      <c r="AN1427" s="6">
        <v>0.60355029585798814</v>
      </c>
      <c r="AO1427" s="1">
        <v>78</v>
      </c>
      <c r="AP1427" s="1">
        <v>169</v>
      </c>
      <c r="AQ1427" s="6">
        <v>0.46153846153846156</v>
      </c>
      <c r="AR1427" s="1">
        <v>71</v>
      </c>
      <c r="AS1427" s="1">
        <v>169</v>
      </c>
      <c r="AT1427" s="6">
        <v>0.42011834319526625</v>
      </c>
      <c r="AU1427" s="1">
        <v>121</v>
      </c>
      <c r="AV1427" s="1">
        <v>183</v>
      </c>
      <c r="AW1427" s="6">
        <v>0.66120218579234968</v>
      </c>
      <c r="AX1427" s="1">
        <v>104</v>
      </c>
      <c r="AY1427" s="1">
        <v>185</v>
      </c>
      <c r="AZ1427" s="6">
        <v>0.56216216216216219</v>
      </c>
      <c r="BA1427" s="1">
        <v>93</v>
      </c>
      <c r="BB1427" s="1">
        <v>183</v>
      </c>
      <c r="BC1427" s="6">
        <v>0.50819672131147542</v>
      </c>
      <c r="BD1427" s="1">
        <v>328</v>
      </c>
      <c r="BE1427" s="1">
        <v>525</v>
      </c>
      <c r="BF1427" s="6">
        <v>0.62476190476190474</v>
      </c>
      <c r="BG1427" s="1">
        <v>299</v>
      </c>
      <c r="BH1427" s="1">
        <v>530</v>
      </c>
      <c r="BI1427" s="6">
        <v>0.5641509433962264</v>
      </c>
      <c r="BJ1427" s="1">
        <v>251</v>
      </c>
      <c r="BK1427" s="1">
        <v>525</v>
      </c>
      <c r="BL1427" s="6">
        <v>0.47809523809523807</v>
      </c>
    </row>
    <row r="1428" spans="1:64" x14ac:dyDescent="0.2">
      <c r="A1428" s="2" t="s">
        <v>510</v>
      </c>
      <c r="B1428" s="2" t="s">
        <v>511</v>
      </c>
      <c r="C1428" s="2" t="s">
        <v>3456</v>
      </c>
      <c r="D1428" s="2" t="s">
        <v>3457</v>
      </c>
      <c r="E1428" s="2" t="str">
        <f t="shared" si="66"/>
        <v>Oaklawn Elementary School</v>
      </c>
      <c r="F1428" s="2">
        <f>IFERROR(VLOOKUP(C1428,'[1]2017'!$C$2:$N$1876,11,FALSE),"")</f>
        <v>170</v>
      </c>
      <c r="G1428" s="2">
        <f>IFERROR(VLOOKUP(C1428,'[1]2017'!$C$2:$N$1876,12,FALSE),"")</f>
        <v>295</v>
      </c>
      <c r="H1428" s="2">
        <f t="shared" si="67"/>
        <v>0.57627118644067798</v>
      </c>
      <c r="I1428" s="6">
        <v>0.49180327868852458</v>
      </c>
      <c r="J1428" s="12">
        <f t="shared" si="68"/>
        <v>729</v>
      </c>
      <c r="K1428" s="1">
        <v>35</v>
      </c>
      <c r="L1428" s="1">
        <v>52</v>
      </c>
      <c r="M1428" s="6">
        <v>0.67307692307692313</v>
      </c>
      <c r="N1428" s="1">
        <v>30</v>
      </c>
      <c r="O1428" s="1">
        <v>52</v>
      </c>
      <c r="P1428" s="6">
        <v>0.57692307692307687</v>
      </c>
      <c r="Q1428" s="1">
        <v>26</v>
      </c>
      <c r="R1428" s="1">
        <v>51</v>
      </c>
      <c r="S1428" s="6">
        <v>0.50980392156862742</v>
      </c>
      <c r="BD1428" s="1">
        <v>76</v>
      </c>
      <c r="BE1428" s="1">
        <v>113</v>
      </c>
      <c r="BF1428" s="6">
        <v>0.67256637168141598</v>
      </c>
      <c r="BG1428" s="1">
        <v>62</v>
      </c>
      <c r="BH1428" s="1">
        <v>115</v>
      </c>
      <c r="BI1428" s="6">
        <v>0.53913043478260869</v>
      </c>
      <c r="BJ1428" s="1">
        <v>56</v>
      </c>
      <c r="BK1428" s="1">
        <v>112</v>
      </c>
      <c r="BL1428" s="6">
        <v>0.5</v>
      </c>
    </row>
    <row r="1429" spans="1:64" x14ac:dyDescent="0.2">
      <c r="A1429" s="2" t="s">
        <v>510</v>
      </c>
      <c r="B1429" s="2" t="s">
        <v>511</v>
      </c>
      <c r="C1429" s="2" t="s">
        <v>3458</v>
      </c>
      <c r="D1429" s="2" t="s">
        <v>3459</v>
      </c>
      <c r="E1429" s="2" t="str">
        <f t="shared" si="66"/>
        <v>Meadowlawn Elementary School</v>
      </c>
      <c r="F1429" s="2">
        <f>IFERROR(VLOOKUP(C1429,'[1]2017'!$C$2:$N$1876,11,FALSE),"")</f>
        <v>303</v>
      </c>
      <c r="G1429" s="2">
        <f>IFERROR(VLOOKUP(C1429,'[1]2017'!$C$2:$N$1876,12,FALSE),"")</f>
        <v>560</v>
      </c>
      <c r="H1429" s="2">
        <f t="shared" si="67"/>
        <v>0.54107142857142854</v>
      </c>
      <c r="I1429" s="6">
        <v>0.36585365853658536</v>
      </c>
      <c r="J1429" s="12">
        <f t="shared" si="68"/>
        <v>956</v>
      </c>
      <c r="K1429" s="1">
        <v>40</v>
      </c>
      <c r="L1429" s="1">
        <v>66</v>
      </c>
      <c r="M1429" s="6">
        <v>0.60606060606060608</v>
      </c>
      <c r="N1429" s="1">
        <v>34</v>
      </c>
      <c r="O1429" s="1">
        <v>66</v>
      </c>
      <c r="P1429" s="6">
        <v>0.51515151515151514</v>
      </c>
      <c r="Q1429" s="1">
        <v>30</v>
      </c>
      <c r="R1429" s="1">
        <v>66</v>
      </c>
      <c r="S1429" s="6">
        <v>0.45454545454545453</v>
      </c>
      <c r="T1429" s="1">
        <v>114</v>
      </c>
      <c r="U1429" s="1">
        <v>186</v>
      </c>
      <c r="V1429" s="6">
        <v>0.61290322580645162</v>
      </c>
      <c r="W1429" s="1">
        <v>140</v>
      </c>
      <c r="X1429" s="1">
        <v>188</v>
      </c>
      <c r="Y1429" s="6">
        <v>0.74468085106382975</v>
      </c>
      <c r="Z1429" s="1">
        <v>107</v>
      </c>
      <c r="AA1429" s="1">
        <v>186</v>
      </c>
      <c r="AB1429" s="6">
        <v>0.57526881720430112</v>
      </c>
      <c r="BD1429" s="1">
        <v>197</v>
      </c>
      <c r="BE1429" s="1">
        <v>334</v>
      </c>
      <c r="BF1429" s="6">
        <v>0.58982035928143717</v>
      </c>
      <c r="BG1429" s="1">
        <v>211</v>
      </c>
      <c r="BH1429" s="1">
        <v>337</v>
      </c>
      <c r="BI1429" s="6">
        <v>0.62611275964391688</v>
      </c>
      <c r="BJ1429" s="1">
        <v>167</v>
      </c>
      <c r="BK1429" s="1">
        <v>334</v>
      </c>
      <c r="BL1429" s="6">
        <v>0.5</v>
      </c>
    </row>
    <row r="1430" spans="1:64" hidden="1" x14ac:dyDescent="0.2">
      <c r="A1430" s="2" t="s">
        <v>512</v>
      </c>
      <c r="B1430" s="2" t="s">
        <v>513</v>
      </c>
      <c r="C1430" s="2" t="s">
        <v>3460</v>
      </c>
      <c r="D1430" s="2" t="s">
        <v>3461</v>
      </c>
      <c r="E1430" s="2" t="str">
        <f t="shared" si="66"/>
        <v>zzzz</v>
      </c>
      <c r="F1430" s="2">
        <f>IFERROR(VLOOKUP(C1430,'[1]2017'!$C$2:$N$1876,11,FALSE),"")</f>
        <v>145</v>
      </c>
      <c r="G1430" s="2">
        <f>IFERROR(VLOOKUP(C1430,'[1]2017'!$C$2:$N$1876,12,FALSE),"")</f>
        <v>643</v>
      </c>
      <c r="H1430" s="2">
        <f t="shared" si="67"/>
        <v>0.22550544323483671</v>
      </c>
      <c r="J1430" s="12">
        <f t="shared" si="68"/>
        <v>1215</v>
      </c>
      <c r="AC1430" s="1">
        <v>54</v>
      </c>
      <c r="AD1430" s="1">
        <v>89</v>
      </c>
      <c r="AE1430" s="6">
        <v>0.6067415730337079</v>
      </c>
      <c r="AF1430" s="1">
        <v>45</v>
      </c>
      <c r="AG1430" s="1">
        <v>89</v>
      </c>
      <c r="AH1430" s="6">
        <v>0.5056179775280899</v>
      </c>
      <c r="AI1430" s="1">
        <v>34</v>
      </c>
      <c r="AJ1430" s="1">
        <v>89</v>
      </c>
      <c r="AK1430" s="6">
        <v>0.38202247191011235</v>
      </c>
      <c r="AL1430" s="1">
        <v>55</v>
      </c>
      <c r="AM1430" s="1">
        <v>87</v>
      </c>
      <c r="AN1430" s="6">
        <v>0.63218390804597702</v>
      </c>
      <c r="AO1430" s="1">
        <v>33</v>
      </c>
      <c r="AP1430" s="1">
        <v>87</v>
      </c>
      <c r="AQ1430" s="6">
        <v>0.37931034482758619</v>
      </c>
      <c r="AR1430" s="1">
        <v>32</v>
      </c>
      <c r="AS1430" s="1">
        <v>87</v>
      </c>
      <c r="AT1430" s="6">
        <v>0.36781609195402298</v>
      </c>
      <c r="AU1430" s="1">
        <v>49</v>
      </c>
      <c r="AV1430" s="1">
        <v>85</v>
      </c>
      <c r="AW1430" s="6">
        <v>0.57647058823529407</v>
      </c>
      <c r="AX1430" s="1">
        <v>40</v>
      </c>
      <c r="AY1430" s="1">
        <v>85</v>
      </c>
      <c r="AZ1430" s="6">
        <v>0.47058823529411764</v>
      </c>
      <c r="BA1430" s="1">
        <v>35</v>
      </c>
      <c r="BB1430" s="1">
        <v>85</v>
      </c>
      <c r="BC1430" s="6">
        <v>0.41176470588235292</v>
      </c>
      <c r="BD1430" s="1">
        <v>158</v>
      </c>
      <c r="BE1430" s="1">
        <v>261</v>
      </c>
      <c r="BF1430" s="6">
        <v>0.6053639846743295</v>
      </c>
      <c r="BG1430" s="1">
        <v>118</v>
      </c>
      <c r="BH1430" s="1">
        <v>261</v>
      </c>
      <c r="BI1430" s="6">
        <v>0.45210727969348657</v>
      </c>
      <c r="BJ1430" s="1">
        <v>101</v>
      </c>
      <c r="BK1430" s="1">
        <v>261</v>
      </c>
      <c r="BL1430" s="6">
        <v>0.38697318007662834</v>
      </c>
    </row>
    <row r="1431" spans="1:64" x14ac:dyDescent="0.2">
      <c r="A1431" s="2" t="s">
        <v>512</v>
      </c>
      <c r="B1431" s="2" t="s">
        <v>513</v>
      </c>
      <c r="C1431" s="2" t="s">
        <v>3462</v>
      </c>
      <c r="D1431" s="2" t="s">
        <v>3463</v>
      </c>
      <c r="E1431" s="2" t="str">
        <f t="shared" si="66"/>
        <v>Churubusco Elementary School</v>
      </c>
      <c r="F1431" s="2">
        <f>IFERROR(VLOOKUP(C1431,'[1]2017'!$C$2:$N$1876,11,FALSE),"")</f>
        <v>152</v>
      </c>
      <c r="G1431" s="2">
        <f>IFERROR(VLOOKUP(C1431,'[1]2017'!$C$2:$N$1876,12,FALSE),"")</f>
        <v>555</v>
      </c>
      <c r="H1431" s="2">
        <f t="shared" si="67"/>
        <v>0.27387387387387385</v>
      </c>
      <c r="I1431" s="6">
        <v>0.5268817204301075</v>
      </c>
      <c r="J1431" s="12">
        <f t="shared" si="68"/>
        <v>640</v>
      </c>
      <c r="K1431" s="1">
        <v>58</v>
      </c>
      <c r="L1431" s="1">
        <v>92</v>
      </c>
      <c r="M1431" s="6">
        <v>0.63043478260869568</v>
      </c>
      <c r="N1431" s="1">
        <v>46</v>
      </c>
      <c r="O1431" s="1">
        <v>93</v>
      </c>
      <c r="P1431" s="6">
        <v>0.4946236559139785</v>
      </c>
      <c r="Q1431" s="1">
        <v>39</v>
      </c>
      <c r="R1431" s="1">
        <v>92</v>
      </c>
      <c r="S1431" s="6">
        <v>0.42391304347826086</v>
      </c>
      <c r="T1431" s="1">
        <v>65</v>
      </c>
      <c r="U1431" s="1">
        <v>100</v>
      </c>
      <c r="V1431" s="6">
        <v>0.65</v>
      </c>
      <c r="W1431" s="1">
        <v>42</v>
      </c>
      <c r="X1431" s="1">
        <v>100</v>
      </c>
      <c r="Y1431" s="6">
        <v>0.42</v>
      </c>
      <c r="Z1431" s="1">
        <v>39</v>
      </c>
      <c r="AA1431" s="1">
        <v>100</v>
      </c>
      <c r="AB1431" s="6">
        <v>0.39</v>
      </c>
      <c r="BD1431" s="1">
        <v>185</v>
      </c>
      <c r="BE1431" s="1">
        <v>286</v>
      </c>
      <c r="BF1431" s="6">
        <v>0.64685314685314688</v>
      </c>
      <c r="BG1431" s="1">
        <v>141</v>
      </c>
      <c r="BH1431" s="1">
        <v>287</v>
      </c>
      <c r="BI1431" s="6">
        <v>0.49128919860627179</v>
      </c>
      <c r="BJ1431" s="1">
        <v>127</v>
      </c>
      <c r="BK1431" s="1">
        <v>285</v>
      </c>
      <c r="BL1431" s="6">
        <v>0.4456140350877193</v>
      </c>
    </row>
    <row r="1432" spans="1:64" x14ac:dyDescent="0.2">
      <c r="A1432" s="2" t="s">
        <v>514</v>
      </c>
      <c r="B1432" s="2" t="s">
        <v>725</v>
      </c>
      <c r="C1432" s="2" t="s">
        <v>3464</v>
      </c>
      <c r="D1432" s="2" t="s">
        <v>3465</v>
      </c>
      <c r="E1432" s="2" t="str">
        <f t="shared" si="66"/>
        <v>Little Turtle Elementary School</v>
      </c>
      <c r="F1432" s="2">
        <f>IFERROR(VLOOKUP(C1432,'[1]2017'!$C$2:$N$1876,11,FALSE),"")</f>
        <v>176</v>
      </c>
      <c r="G1432" s="2">
        <f>IFERROR(VLOOKUP(C1432,'[1]2017'!$C$2:$N$1876,12,FALSE),"")</f>
        <v>532</v>
      </c>
      <c r="H1432" s="2">
        <f t="shared" si="67"/>
        <v>0.33082706766917291</v>
      </c>
      <c r="I1432" s="6">
        <v>0.43010752688172044</v>
      </c>
      <c r="J1432" s="12">
        <f t="shared" si="68"/>
        <v>851</v>
      </c>
      <c r="K1432" s="1">
        <v>68</v>
      </c>
      <c r="L1432" s="1">
        <v>93</v>
      </c>
      <c r="M1432" s="6">
        <v>0.73118279569892475</v>
      </c>
      <c r="N1432" s="1">
        <v>67</v>
      </c>
      <c r="O1432" s="1">
        <v>93</v>
      </c>
      <c r="P1432" s="6">
        <v>0.72043010752688175</v>
      </c>
      <c r="Q1432" s="1">
        <v>60</v>
      </c>
      <c r="R1432" s="1">
        <v>93</v>
      </c>
      <c r="S1432" s="6">
        <v>0.64516129032258063</v>
      </c>
      <c r="T1432" s="1">
        <v>51</v>
      </c>
      <c r="U1432" s="1">
        <v>82</v>
      </c>
      <c r="V1432" s="6">
        <v>0.62195121951219512</v>
      </c>
      <c r="W1432" s="1">
        <v>62</v>
      </c>
      <c r="X1432" s="1">
        <v>82</v>
      </c>
      <c r="Y1432" s="6">
        <v>0.75609756097560976</v>
      </c>
      <c r="Z1432" s="1">
        <v>45</v>
      </c>
      <c r="AA1432" s="1">
        <v>82</v>
      </c>
      <c r="AB1432" s="6">
        <v>0.54878048780487809</v>
      </c>
      <c r="BD1432" s="1">
        <v>182</v>
      </c>
      <c r="BE1432" s="1">
        <v>268</v>
      </c>
      <c r="BF1432" s="6">
        <v>0.67910447761194026</v>
      </c>
      <c r="BG1432" s="1">
        <v>171</v>
      </c>
      <c r="BH1432" s="1">
        <v>270</v>
      </c>
      <c r="BI1432" s="6">
        <v>0.6333333333333333</v>
      </c>
      <c r="BJ1432" s="1">
        <v>145</v>
      </c>
      <c r="BK1432" s="1">
        <v>268</v>
      </c>
      <c r="BL1432" s="6">
        <v>0.54104477611940294</v>
      </c>
    </row>
    <row r="1433" spans="1:64" hidden="1" x14ac:dyDescent="0.2">
      <c r="A1433" s="2" t="s">
        <v>514</v>
      </c>
      <c r="B1433" s="2" t="s">
        <v>725</v>
      </c>
      <c r="C1433" s="2" t="s">
        <v>3466</v>
      </c>
      <c r="D1433" s="2" t="s">
        <v>3467</v>
      </c>
      <c r="E1433" s="2" t="str">
        <f t="shared" si="66"/>
        <v>zzzz</v>
      </c>
      <c r="F1433" s="2">
        <f>IFERROR(VLOOKUP(C1433,'[1]2017'!$C$2:$N$1876,11,FALSE),"")</f>
        <v>74</v>
      </c>
      <c r="G1433" s="2">
        <f>IFERROR(VLOOKUP(C1433,'[1]2017'!$C$2:$N$1876,12,FALSE),"")</f>
        <v>298</v>
      </c>
      <c r="H1433" s="2">
        <f t="shared" si="67"/>
        <v>0.24832214765100671</v>
      </c>
      <c r="I1433" s="6">
        <v>0.55813953488372092</v>
      </c>
      <c r="J1433" s="12">
        <f t="shared" si="68"/>
        <v>575</v>
      </c>
      <c r="K1433" s="1">
        <v>31</v>
      </c>
      <c r="L1433" s="1">
        <v>51</v>
      </c>
      <c r="M1433" s="6">
        <v>0.60784313725490191</v>
      </c>
      <c r="N1433" s="1">
        <v>32</v>
      </c>
      <c r="O1433" s="1">
        <v>51</v>
      </c>
      <c r="P1433" s="6">
        <v>0.62745098039215685</v>
      </c>
      <c r="Q1433" s="1">
        <v>22</v>
      </c>
      <c r="R1433" s="1">
        <v>51</v>
      </c>
      <c r="S1433" s="6">
        <v>0.43137254901960786</v>
      </c>
      <c r="T1433" s="1">
        <v>30</v>
      </c>
      <c r="U1433" s="1">
        <v>48</v>
      </c>
      <c r="V1433" s="6">
        <v>0.625</v>
      </c>
      <c r="W1433" s="1">
        <v>32</v>
      </c>
      <c r="X1433" s="1">
        <v>48</v>
      </c>
      <c r="Y1433" s="6">
        <v>0.66666666666666663</v>
      </c>
      <c r="Z1433" s="1">
        <v>24</v>
      </c>
      <c r="AA1433" s="1">
        <v>48</v>
      </c>
      <c r="AB1433" s="6">
        <v>0.5</v>
      </c>
      <c r="BD1433" s="1">
        <v>95</v>
      </c>
      <c r="BE1433" s="1">
        <v>142</v>
      </c>
      <c r="BF1433" s="6">
        <v>0.66901408450704225</v>
      </c>
      <c r="BG1433" s="1">
        <v>91</v>
      </c>
      <c r="BH1433" s="1">
        <v>144</v>
      </c>
      <c r="BI1433" s="6">
        <v>0.63194444444444442</v>
      </c>
      <c r="BJ1433" s="1">
        <v>70</v>
      </c>
      <c r="BK1433" s="1">
        <v>142</v>
      </c>
      <c r="BL1433" s="6">
        <v>0.49295774647887325</v>
      </c>
    </row>
    <row r="1434" spans="1:64" hidden="1" x14ac:dyDescent="0.2">
      <c r="A1434" s="2" t="s">
        <v>514</v>
      </c>
      <c r="B1434" s="2" t="s">
        <v>725</v>
      </c>
      <c r="C1434" s="2" t="s">
        <v>3468</v>
      </c>
      <c r="D1434" s="2" t="s">
        <v>3469</v>
      </c>
      <c r="E1434" s="2" t="str">
        <f t="shared" si="66"/>
        <v>zzzz</v>
      </c>
      <c r="F1434" s="2">
        <f>IFERROR(VLOOKUP(C1434,'[1]2017'!$C$2:$N$1876,11,FALSE),"")</f>
        <v>200</v>
      </c>
      <c r="G1434" s="2">
        <f>IFERROR(VLOOKUP(C1434,'[1]2017'!$C$2:$N$1876,12,FALSE),"")</f>
        <v>786</v>
      </c>
      <c r="H1434" s="2">
        <f t="shared" si="67"/>
        <v>0.2544529262086514</v>
      </c>
      <c r="J1434" s="12">
        <f t="shared" si="68"/>
        <v>1215</v>
      </c>
      <c r="AC1434" s="1">
        <v>169</v>
      </c>
      <c r="AD1434" s="1">
        <v>247</v>
      </c>
      <c r="AE1434" s="6">
        <v>0.68421052631578949</v>
      </c>
      <c r="AF1434" s="1">
        <v>157</v>
      </c>
      <c r="AG1434" s="1">
        <v>247</v>
      </c>
      <c r="AH1434" s="6">
        <v>0.63562753036437247</v>
      </c>
      <c r="AI1434" s="1">
        <v>137</v>
      </c>
      <c r="AJ1434" s="1">
        <v>246</v>
      </c>
      <c r="AK1434" s="6">
        <v>0.55691056910569103</v>
      </c>
      <c r="AL1434" s="1">
        <v>196</v>
      </c>
      <c r="AM1434" s="1">
        <v>271</v>
      </c>
      <c r="AN1434" s="6">
        <v>0.7232472324723247</v>
      </c>
      <c r="AO1434" s="1">
        <v>148</v>
      </c>
      <c r="AP1434" s="1">
        <v>274</v>
      </c>
      <c r="AQ1434" s="6">
        <v>0.54014598540145986</v>
      </c>
      <c r="AR1434" s="1">
        <v>139</v>
      </c>
      <c r="AS1434" s="1">
        <v>271</v>
      </c>
      <c r="AT1434" s="6">
        <v>0.51291512915129156</v>
      </c>
      <c r="AU1434" s="1">
        <v>169</v>
      </c>
      <c r="AV1434" s="1">
        <v>260</v>
      </c>
      <c r="AW1434" s="6">
        <v>0.65</v>
      </c>
      <c r="AX1434" s="1">
        <v>152</v>
      </c>
      <c r="AY1434" s="1">
        <v>261</v>
      </c>
      <c r="AZ1434" s="6">
        <v>0.58237547892720309</v>
      </c>
      <c r="BA1434" s="1">
        <v>132</v>
      </c>
      <c r="BB1434" s="1">
        <v>259</v>
      </c>
      <c r="BC1434" s="6">
        <v>0.50965250965250963</v>
      </c>
      <c r="BD1434" s="1">
        <v>534</v>
      </c>
      <c r="BE1434" s="1">
        <v>778</v>
      </c>
      <c r="BF1434" s="6">
        <v>0.68637532133676094</v>
      </c>
      <c r="BG1434" s="1">
        <v>457</v>
      </c>
      <c r="BH1434" s="1">
        <v>782</v>
      </c>
      <c r="BI1434" s="6">
        <v>0.5843989769820972</v>
      </c>
      <c r="BJ1434" s="1">
        <v>408</v>
      </c>
      <c r="BK1434" s="1">
        <v>776</v>
      </c>
      <c r="BL1434" s="6">
        <v>0.52577319587628868</v>
      </c>
    </row>
    <row r="1435" spans="1:64" x14ac:dyDescent="0.2">
      <c r="A1435" s="2" t="s">
        <v>514</v>
      </c>
      <c r="B1435" s="2" t="s">
        <v>725</v>
      </c>
      <c r="C1435" s="2" t="s">
        <v>3470</v>
      </c>
      <c r="D1435" s="2" t="s">
        <v>3471</v>
      </c>
      <c r="E1435" s="2" t="str">
        <f t="shared" si="66"/>
        <v>Northern Heights Elementary School</v>
      </c>
      <c r="F1435" s="2">
        <f>IFERROR(VLOOKUP(C1435,'[1]2017'!$C$2:$N$1876,11,FALSE),"")</f>
        <v>132</v>
      </c>
      <c r="G1435" s="2">
        <f>IFERROR(VLOOKUP(C1435,'[1]2017'!$C$2:$N$1876,12,FALSE),"")</f>
        <v>505</v>
      </c>
      <c r="H1435" s="2">
        <f t="shared" si="67"/>
        <v>0.2613861386138614</v>
      </c>
      <c r="I1435" s="6">
        <v>0.60396039603960394</v>
      </c>
      <c r="J1435" s="12">
        <f t="shared" si="68"/>
        <v>462</v>
      </c>
      <c r="K1435" s="1">
        <v>62</v>
      </c>
      <c r="L1435" s="1">
        <v>81</v>
      </c>
      <c r="M1435" s="6">
        <v>0.76543209876543206</v>
      </c>
      <c r="N1435" s="1">
        <v>57</v>
      </c>
      <c r="O1435" s="1">
        <v>81</v>
      </c>
      <c r="P1435" s="6">
        <v>0.70370370370370372</v>
      </c>
      <c r="Q1435" s="1">
        <v>50</v>
      </c>
      <c r="R1435" s="1">
        <v>81</v>
      </c>
      <c r="S1435" s="6">
        <v>0.61728395061728392</v>
      </c>
      <c r="T1435" s="1">
        <v>53</v>
      </c>
      <c r="U1435" s="1">
        <v>81</v>
      </c>
      <c r="V1435" s="6">
        <v>0.65432098765432101</v>
      </c>
      <c r="W1435" s="1">
        <v>61</v>
      </c>
      <c r="X1435" s="1">
        <v>81</v>
      </c>
      <c r="Y1435" s="6">
        <v>0.75308641975308643</v>
      </c>
      <c r="Z1435" s="1">
        <v>47</v>
      </c>
      <c r="AA1435" s="1">
        <v>81</v>
      </c>
      <c r="AB1435" s="6">
        <v>0.58024691358024694</v>
      </c>
      <c r="BD1435" s="1">
        <v>191</v>
      </c>
      <c r="BE1435" s="1">
        <v>264</v>
      </c>
      <c r="BF1435" s="6">
        <v>0.72348484848484851</v>
      </c>
      <c r="BG1435" s="1">
        <v>182</v>
      </c>
      <c r="BH1435" s="1">
        <v>265</v>
      </c>
      <c r="BI1435" s="6">
        <v>0.68679245283018864</v>
      </c>
      <c r="BJ1435" s="1">
        <v>158</v>
      </c>
      <c r="BK1435" s="1">
        <v>263</v>
      </c>
      <c r="BL1435" s="6">
        <v>0.60076045627376429</v>
      </c>
    </row>
    <row r="1436" spans="1:64" x14ac:dyDescent="0.2">
      <c r="A1436" s="2" t="s">
        <v>514</v>
      </c>
      <c r="B1436" s="2" t="s">
        <v>725</v>
      </c>
      <c r="C1436" s="2" t="s">
        <v>3472</v>
      </c>
      <c r="D1436" s="2" t="s">
        <v>3473</v>
      </c>
      <c r="E1436" s="2" t="str">
        <f t="shared" si="66"/>
        <v>Mary Raber Elementary School</v>
      </c>
      <c r="F1436" s="2">
        <f>IFERROR(VLOOKUP(C1436,'[1]2017'!$C$2:$N$1876,11,FALSE),"")</f>
        <v>140</v>
      </c>
      <c r="G1436" s="2">
        <f>IFERROR(VLOOKUP(C1436,'[1]2017'!$C$2:$N$1876,12,FALSE),"")</f>
        <v>349</v>
      </c>
      <c r="H1436" s="2">
        <f t="shared" si="67"/>
        <v>0.40114613180515757</v>
      </c>
      <c r="I1436" s="6">
        <v>0.46153846153846156</v>
      </c>
      <c r="J1436" s="12">
        <f t="shared" si="68"/>
        <v>796</v>
      </c>
      <c r="K1436" s="1">
        <v>26</v>
      </c>
      <c r="L1436" s="1">
        <v>52</v>
      </c>
      <c r="M1436" s="6">
        <v>0.5</v>
      </c>
      <c r="N1436" s="1">
        <v>26</v>
      </c>
      <c r="O1436" s="1">
        <v>52</v>
      </c>
      <c r="P1436" s="6">
        <v>0.5</v>
      </c>
      <c r="Q1436" s="1">
        <v>20</v>
      </c>
      <c r="R1436" s="1">
        <v>52</v>
      </c>
      <c r="S1436" s="6">
        <v>0.38461538461538464</v>
      </c>
      <c r="T1436" s="1">
        <v>22</v>
      </c>
      <c r="U1436" s="1">
        <v>40</v>
      </c>
      <c r="V1436" s="6">
        <v>0.55000000000000004</v>
      </c>
      <c r="W1436" s="1">
        <v>18</v>
      </c>
      <c r="X1436" s="1">
        <v>40</v>
      </c>
      <c r="Y1436" s="6">
        <v>0.45</v>
      </c>
      <c r="Z1436" s="1">
        <v>16</v>
      </c>
      <c r="AA1436" s="1">
        <v>40</v>
      </c>
      <c r="AB1436" s="6">
        <v>0.4</v>
      </c>
      <c r="BD1436" s="1">
        <v>71</v>
      </c>
      <c r="BE1436" s="1">
        <v>131</v>
      </c>
      <c r="BF1436" s="6">
        <v>0.5419847328244275</v>
      </c>
      <c r="BG1436" s="1">
        <v>63</v>
      </c>
      <c r="BH1436" s="1">
        <v>133</v>
      </c>
      <c r="BI1436" s="6">
        <v>0.47368421052631576</v>
      </c>
      <c r="BJ1436" s="1">
        <v>54</v>
      </c>
      <c r="BK1436" s="1">
        <v>131</v>
      </c>
      <c r="BL1436" s="6">
        <v>0.41221374045801529</v>
      </c>
    </row>
    <row r="1437" spans="1:64" hidden="1" x14ac:dyDescent="0.2">
      <c r="A1437" s="2" t="s">
        <v>583</v>
      </c>
      <c r="B1437" s="2" t="s">
        <v>584</v>
      </c>
      <c r="C1437" s="2" t="s">
        <v>3474</v>
      </c>
      <c r="D1437" s="2" t="s">
        <v>3475</v>
      </c>
      <c r="E1437" s="2" t="str">
        <f t="shared" si="66"/>
        <v>zzzz</v>
      </c>
      <c r="F1437" s="2">
        <f>IFERROR(VLOOKUP(C1437,'[1]2017'!$C$2:$N$1876,11,FALSE),"")</f>
        <v>541</v>
      </c>
      <c r="G1437" s="2">
        <f>IFERROR(VLOOKUP(C1437,'[1]2017'!$C$2:$N$1876,12,FALSE),"")</f>
        <v>541</v>
      </c>
      <c r="H1437" s="2">
        <f t="shared" si="67"/>
        <v>1</v>
      </c>
      <c r="J1437" s="12">
        <f t="shared" si="68"/>
        <v>1215</v>
      </c>
      <c r="AL1437" s="1">
        <v>34</v>
      </c>
      <c r="AM1437" s="1">
        <v>91</v>
      </c>
      <c r="AN1437" s="6">
        <v>0.37362637362637363</v>
      </c>
      <c r="AO1437" s="1">
        <v>21</v>
      </c>
      <c r="AP1437" s="1">
        <v>94</v>
      </c>
      <c r="AQ1437" s="6">
        <v>0.22340425531914893</v>
      </c>
      <c r="AR1437" s="1">
        <v>16</v>
      </c>
      <c r="AS1437" s="1">
        <v>91</v>
      </c>
      <c r="AT1437" s="6">
        <v>0.17582417582417584</v>
      </c>
      <c r="AU1437" s="1">
        <v>13</v>
      </c>
      <c r="AV1437" s="1">
        <v>63</v>
      </c>
      <c r="AW1437" s="6">
        <v>0.20634920634920634</v>
      </c>
      <c r="AX1437" s="1">
        <v>13</v>
      </c>
      <c r="AY1437" s="1">
        <v>66</v>
      </c>
      <c r="AZ1437" s="6">
        <v>0.19696969696969696</v>
      </c>
      <c r="BA1437" s="1">
        <v>9</v>
      </c>
      <c r="BB1437" s="1">
        <v>63</v>
      </c>
      <c r="BC1437" s="6">
        <v>0.14285714285714285</v>
      </c>
      <c r="BD1437" s="1">
        <v>47</v>
      </c>
      <c r="BE1437" s="1">
        <v>154</v>
      </c>
      <c r="BF1437" s="6">
        <v>0.30519480519480519</v>
      </c>
      <c r="BG1437" s="1">
        <v>34</v>
      </c>
      <c r="BH1437" s="1">
        <v>160</v>
      </c>
      <c r="BI1437" s="6">
        <v>0.21249999999999999</v>
      </c>
      <c r="BJ1437" s="1">
        <v>25</v>
      </c>
      <c r="BK1437" s="1">
        <v>154</v>
      </c>
      <c r="BL1437" s="6">
        <v>0.16233766233766234</v>
      </c>
    </row>
    <row r="1438" spans="1:64" hidden="1" x14ac:dyDescent="0.2">
      <c r="A1438" s="2" t="s">
        <v>585</v>
      </c>
      <c r="B1438" s="2" t="s">
        <v>586</v>
      </c>
      <c r="C1438" s="2" t="s">
        <v>3476</v>
      </c>
      <c r="D1438" s="2" t="s">
        <v>3477</v>
      </c>
      <c r="E1438" s="2" t="str">
        <f t="shared" si="66"/>
        <v>zzzz</v>
      </c>
      <c r="F1438" s="2">
        <f>IFERROR(VLOOKUP(C1438,'[1]2017'!$C$2:$N$1876,11,FALSE),"")</f>
        <v>553</v>
      </c>
      <c r="G1438" s="2">
        <f>IFERROR(VLOOKUP(C1438,'[1]2017'!$C$2:$N$1876,12,FALSE),"")</f>
        <v>601</v>
      </c>
      <c r="H1438" s="2">
        <f t="shared" si="67"/>
        <v>0.92013311148086518</v>
      </c>
      <c r="J1438" s="12">
        <f t="shared" si="68"/>
        <v>1215</v>
      </c>
      <c r="AL1438" s="1">
        <v>8</v>
      </c>
      <c r="AM1438" s="1">
        <v>23</v>
      </c>
      <c r="AN1438" s="6">
        <v>0.34782608695652173</v>
      </c>
      <c r="AO1438" s="1">
        <v>1</v>
      </c>
      <c r="AP1438" s="1">
        <v>29</v>
      </c>
      <c r="AQ1438" s="6">
        <v>3.4482758620689655E-2</v>
      </c>
      <c r="AR1438" s="1">
        <v>1</v>
      </c>
      <c r="AS1438" s="1">
        <v>20</v>
      </c>
      <c r="AT1438" s="6">
        <v>0.05</v>
      </c>
      <c r="AU1438" s="1">
        <v>12</v>
      </c>
      <c r="AV1438" s="1">
        <v>46</v>
      </c>
      <c r="AW1438" s="6">
        <v>0.2608695652173913</v>
      </c>
      <c r="AX1438" s="1">
        <v>1</v>
      </c>
      <c r="AY1438" s="1">
        <v>44</v>
      </c>
      <c r="AZ1438" s="6">
        <v>2.2727272727272728E-2</v>
      </c>
      <c r="BA1438" s="1">
        <v>1</v>
      </c>
      <c r="BB1438" s="1">
        <v>41</v>
      </c>
      <c r="BC1438" s="6">
        <v>2.4390243902439025E-2</v>
      </c>
      <c r="BD1438" s="1">
        <v>20</v>
      </c>
      <c r="BE1438" s="1">
        <v>69</v>
      </c>
      <c r="BF1438" s="6">
        <v>0.28985507246376813</v>
      </c>
      <c r="BG1438" s="1">
        <v>2</v>
      </c>
      <c r="BH1438" s="1">
        <v>73</v>
      </c>
      <c r="BI1438" s="6">
        <v>2.7397260273972601E-2</v>
      </c>
      <c r="BJ1438" s="1">
        <v>2</v>
      </c>
      <c r="BK1438" s="1">
        <v>61</v>
      </c>
      <c r="BL1438" s="6">
        <v>3.2786885245901641E-2</v>
      </c>
    </row>
    <row r="1439" spans="1:64" hidden="1" x14ac:dyDescent="0.2">
      <c r="A1439" s="2" t="s">
        <v>587</v>
      </c>
      <c r="B1439" s="2" t="s">
        <v>588</v>
      </c>
      <c r="C1439" s="2" t="s">
        <v>3478</v>
      </c>
      <c r="D1439" s="2" t="s">
        <v>3479</v>
      </c>
      <c r="E1439" s="2" t="str">
        <f t="shared" si="66"/>
        <v>zzzz</v>
      </c>
      <c r="F1439" s="2">
        <f>IFERROR(VLOOKUP(C1439,'[1]2017'!$C$2:$N$1876,11,FALSE),"")</f>
        <v>392</v>
      </c>
      <c r="G1439" s="2">
        <f>IFERROR(VLOOKUP(C1439,'[1]2017'!$C$2:$N$1876,12,FALSE),"")</f>
        <v>392</v>
      </c>
      <c r="H1439" s="2">
        <f t="shared" si="67"/>
        <v>1</v>
      </c>
      <c r="J1439" s="12">
        <f t="shared" si="68"/>
        <v>1215</v>
      </c>
      <c r="AL1439" s="1">
        <v>57</v>
      </c>
      <c r="AM1439" s="1">
        <v>184</v>
      </c>
      <c r="AN1439" s="6">
        <v>0.30978260869565216</v>
      </c>
      <c r="AO1439" s="1">
        <v>27</v>
      </c>
      <c r="AP1439" s="1">
        <v>184</v>
      </c>
      <c r="AQ1439" s="6">
        <v>0.14673913043478262</v>
      </c>
      <c r="AR1439" s="1">
        <v>20</v>
      </c>
      <c r="AS1439" s="1">
        <v>182</v>
      </c>
      <c r="AT1439" s="6">
        <v>0.10989010989010989</v>
      </c>
      <c r="AU1439" s="1">
        <v>43</v>
      </c>
      <c r="AV1439" s="1">
        <v>188</v>
      </c>
      <c r="AW1439" s="6">
        <v>0.22872340425531915</v>
      </c>
      <c r="AX1439" s="1">
        <v>25</v>
      </c>
      <c r="AY1439" s="1">
        <v>191</v>
      </c>
      <c r="AZ1439" s="6">
        <v>0.13089005235602094</v>
      </c>
      <c r="BA1439" s="1">
        <v>20</v>
      </c>
      <c r="BB1439" s="1">
        <v>185</v>
      </c>
      <c r="BC1439" s="6">
        <v>0.10810810810810811</v>
      </c>
      <c r="BD1439" s="1">
        <v>100</v>
      </c>
      <c r="BE1439" s="1">
        <v>372</v>
      </c>
      <c r="BF1439" s="6">
        <v>0.26881720430107525</v>
      </c>
      <c r="BG1439" s="1">
        <v>52</v>
      </c>
      <c r="BH1439" s="1">
        <v>375</v>
      </c>
      <c r="BI1439" s="6">
        <v>0.13866666666666666</v>
      </c>
      <c r="BJ1439" s="1">
        <v>40</v>
      </c>
      <c r="BK1439" s="1">
        <v>367</v>
      </c>
      <c r="BL1439" s="6">
        <v>0.10899182561307902</v>
      </c>
    </row>
    <row r="1440" spans="1:64" hidden="1" x14ac:dyDescent="0.2">
      <c r="A1440" s="2" t="s">
        <v>726</v>
      </c>
      <c r="B1440" s="2" t="s">
        <v>727</v>
      </c>
      <c r="C1440" s="2" t="s">
        <v>3480</v>
      </c>
      <c r="D1440" s="2" t="s">
        <v>727</v>
      </c>
      <c r="E1440" s="2" t="str">
        <f t="shared" si="66"/>
        <v>zzzz</v>
      </c>
      <c r="F1440" s="2">
        <f>IFERROR(VLOOKUP(C1440,'[1]2017'!$C$2:$N$1876,11,FALSE),"")</f>
        <v>366</v>
      </c>
      <c r="G1440" s="2">
        <f>IFERROR(VLOOKUP(C1440,'[1]2017'!$C$2:$N$1876,12,FALSE),"")</f>
        <v>663</v>
      </c>
      <c r="H1440" s="2">
        <f t="shared" si="67"/>
        <v>0.55203619909502266</v>
      </c>
      <c r="J1440" s="12">
        <f t="shared" si="68"/>
        <v>1215</v>
      </c>
      <c r="AL1440" s="1">
        <v>18</v>
      </c>
      <c r="AM1440" s="1">
        <v>74</v>
      </c>
      <c r="AN1440" s="6">
        <v>0.24324324324324326</v>
      </c>
      <c r="AO1440" s="1">
        <v>4</v>
      </c>
      <c r="AP1440" s="1">
        <v>76</v>
      </c>
      <c r="AQ1440" s="6">
        <v>5.2631578947368418E-2</v>
      </c>
      <c r="AR1440" s="1">
        <v>2</v>
      </c>
      <c r="AS1440" s="1">
        <v>73</v>
      </c>
      <c r="AT1440" s="6">
        <v>2.7397260273972601E-2</v>
      </c>
      <c r="AU1440" s="1">
        <v>20</v>
      </c>
      <c r="AV1440" s="1">
        <v>76</v>
      </c>
      <c r="AW1440" s="6">
        <v>0.26315789473684209</v>
      </c>
      <c r="AX1440" s="1">
        <v>3</v>
      </c>
      <c r="AY1440" s="1">
        <v>75</v>
      </c>
      <c r="AZ1440" s="6">
        <v>0.04</v>
      </c>
      <c r="BA1440" s="1">
        <v>3</v>
      </c>
      <c r="BB1440" s="1">
        <v>75</v>
      </c>
      <c r="BC1440" s="6">
        <v>0.04</v>
      </c>
      <c r="BD1440" s="1">
        <v>38</v>
      </c>
      <c r="BE1440" s="1">
        <v>150</v>
      </c>
      <c r="BF1440" s="6">
        <v>0.25333333333333335</v>
      </c>
      <c r="BG1440" s="1">
        <v>7</v>
      </c>
      <c r="BH1440" s="1">
        <v>151</v>
      </c>
      <c r="BI1440" s="6">
        <v>4.6357615894039736E-2</v>
      </c>
      <c r="BJ1440" s="1">
        <v>5</v>
      </c>
      <c r="BK1440" s="1">
        <v>148</v>
      </c>
      <c r="BL1440" s="6">
        <v>3.3783783783783786E-2</v>
      </c>
    </row>
    <row r="1441" spans="1:64" hidden="1" x14ac:dyDescent="0.2">
      <c r="A1441" s="2" t="s">
        <v>3481</v>
      </c>
      <c r="B1441" s="2" t="s">
        <v>3482</v>
      </c>
      <c r="C1441" s="2" t="s">
        <v>3483</v>
      </c>
      <c r="D1441" s="2" t="s">
        <v>3484</v>
      </c>
      <c r="E1441" s="2" t="str">
        <f t="shared" si="66"/>
        <v>zzzz</v>
      </c>
      <c r="F1441" s="2" t="str">
        <f>IFERROR(VLOOKUP(C1441,'[1]2017'!$C$2:$N$1876,11,FALSE),"")</f>
        <v/>
      </c>
      <c r="G1441" s="2" t="str">
        <f>IFERROR(VLOOKUP(C1441,'[1]2017'!$C$2:$N$1876,12,FALSE),"")</f>
        <v/>
      </c>
      <c r="H1441" s="2" t="str">
        <f t="shared" si="67"/>
        <v/>
      </c>
      <c r="I1441" s="6">
        <v>0.75510204081632648</v>
      </c>
      <c r="J1441" s="12">
        <f t="shared" si="68"/>
        <v>169</v>
      </c>
      <c r="K1441" s="1">
        <v>31</v>
      </c>
      <c r="L1441" s="1">
        <v>38</v>
      </c>
      <c r="M1441" s="6">
        <v>0.81578947368421051</v>
      </c>
      <c r="N1441" s="1">
        <v>30</v>
      </c>
      <c r="O1441" s="1">
        <v>38</v>
      </c>
      <c r="P1441" s="6">
        <v>0.78947368421052633</v>
      </c>
      <c r="Q1441" s="1">
        <v>27</v>
      </c>
      <c r="R1441" s="1">
        <v>38</v>
      </c>
      <c r="S1441" s="6">
        <v>0.71052631578947367</v>
      </c>
      <c r="T1441" s="1">
        <v>35</v>
      </c>
      <c r="U1441" s="1">
        <v>41</v>
      </c>
      <c r="V1441" s="6">
        <v>0.85365853658536583</v>
      </c>
      <c r="W1441" s="1">
        <v>33</v>
      </c>
      <c r="X1441" s="1">
        <v>41</v>
      </c>
      <c r="Y1441" s="6">
        <v>0.80487804878048785</v>
      </c>
      <c r="Z1441" s="1">
        <v>31</v>
      </c>
      <c r="AA1441" s="1">
        <v>41</v>
      </c>
      <c r="AB1441" s="6">
        <v>0.75609756097560976</v>
      </c>
      <c r="AC1441" s="1">
        <v>52</v>
      </c>
      <c r="AD1441" s="1">
        <v>54</v>
      </c>
      <c r="AE1441" s="6">
        <v>0.96296296296296291</v>
      </c>
      <c r="AF1441" s="1">
        <v>51</v>
      </c>
      <c r="AG1441" s="1">
        <v>55</v>
      </c>
      <c r="AH1441" s="6">
        <v>0.92727272727272725</v>
      </c>
      <c r="AI1441" s="1">
        <v>49</v>
      </c>
      <c r="AJ1441" s="1">
        <v>54</v>
      </c>
      <c r="AK1441" s="6">
        <v>0.90740740740740744</v>
      </c>
      <c r="AL1441" s="1">
        <v>30</v>
      </c>
      <c r="AM1441" s="1">
        <v>32</v>
      </c>
      <c r="AN1441" s="6">
        <v>0.9375</v>
      </c>
      <c r="AO1441" s="1">
        <v>25</v>
      </c>
      <c r="AP1441" s="1">
        <v>32</v>
      </c>
      <c r="AQ1441" s="6">
        <v>0.78125</v>
      </c>
      <c r="AR1441" s="1">
        <v>25</v>
      </c>
      <c r="AS1441" s="1">
        <v>32</v>
      </c>
      <c r="AT1441" s="6">
        <v>0.78125</v>
      </c>
      <c r="AU1441" s="1">
        <v>30</v>
      </c>
      <c r="AV1441" s="1">
        <v>33</v>
      </c>
      <c r="AW1441" s="6">
        <v>0.90909090909090906</v>
      </c>
      <c r="AX1441" s="1">
        <v>28</v>
      </c>
      <c r="AY1441" s="1">
        <v>33</v>
      </c>
      <c r="AZ1441" s="6">
        <v>0.84848484848484851</v>
      </c>
      <c r="BA1441" s="1">
        <v>27</v>
      </c>
      <c r="BB1441" s="1">
        <v>33</v>
      </c>
      <c r="BC1441" s="6">
        <v>0.81818181818181823</v>
      </c>
      <c r="BD1441" s="1">
        <v>219</v>
      </c>
      <c r="BE1441" s="1">
        <v>247</v>
      </c>
      <c r="BF1441" s="6">
        <v>0.88663967611336036</v>
      </c>
      <c r="BG1441" s="1">
        <v>205</v>
      </c>
      <c r="BH1441" s="1">
        <v>248</v>
      </c>
      <c r="BI1441" s="6">
        <v>0.82661290322580649</v>
      </c>
      <c r="BJ1441" s="1">
        <v>196</v>
      </c>
      <c r="BK1441" s="1">
        <v>247</v>
      </c>
      <c r="BL1441" s="6">
        <v>0.79352226720647778</v>
      </c>
    </row>
    <row r="1442" spans="1:64" hidden="1" x14ac:dyDescent="0.2">
      <c r="A1442" s="2" t="s">
        <v>3481</v>
      </c>
      <c r="B1442" s="2" t="s">
        <v>3482</v>
      </c>
      <c r="C1442" s="2" t="s">
        <v>3485</v>
      </c>
      <c r="D1442" s="2" t="s">
        <v>3486</v>
      </c>
      <c r="E1442" s="2" t="str">
        <f t="shared" si="66"/>
        <v>zzzz</v>
      </c>
      <c r="F1442" s="2" t="str">
        <f>IFERROR(VLOOKUP(C1442,'[1]2017'!$C$2:$N$1876,11,FALSE),"")</f>
        <v/>
      </c>
      <c r="G1442" s="2" t="str">
        <f>IFERROR(VLOOKUP(C1442,'[1]2017'!$C$2:$N$1876,12,FALSE),"")</f>
        <v/>
      </c>
      <c r="H1442" s="2" t="str">
        <f t="shared" si="67"/>
        <v/>
      </c>
      <c r="I1442" s="6">
        <v>0.91428571428571426</v>
      </c>
      <c r="J1442" s="12">
        <f t="shared" si="68"/>
        <v>22</v>
      </c>
      <c r="K1442" s="1">
        <v>28</v>
      </c>
      <c r="L1442" s="1">
        <v>32</v>
      </c>
      <c r="M1442" s="6">
        <v>0.875</v>
      </c>
      <c r="N1442" s="1">
        <v>26</v>
      </c>
      <c r="O1442" s="1">
        <v>32</v>
      </c>
      <c r="P1442" s="6">
        <v>0.8125</v>
      </c>
      <c r="Q1442" s="1">
        <v>23</v>
      </c>
      <c r="R1442" s="1">
        <v>32</v>
      </c>
      <c r="S1442" s="6">
        <v>0.71875</v>
      </c>
      <c r="T1442" s="1">
        <v>29</v>
      </c>
      <c r="U1442" s="1">
        <v>32</v>
      </c>
      <c r="V1442" s="6">
        <v>0.90625</v>
      </c>
      <c r="W1442" s="1">
        <v>27</v>
      </c>
      <c r="X1442" s="1">
        <v>32</v>
      </c>
      <c r="Y1442" s="6">
        <v>0.84375</v>
      </c>
      <c r="Z1442" s="1">
        <v>27</v>
      </c>
      <c r="AA1442" s="1">
        <v>32</v>
      </c>
      <c r="AB1442" s="6">
        <v>0.84375</v>
      </c>
      <c r="AC1442" s="1">
        <v>24</v>
      </c>
      <c r="AD1442" s="1">
        <v>26</v>
      </c>
      <c r="AE1442" s="6">
        <v>0.92307692307692313</v>
      </c>
      <c r="AF1442" s="1">
        <v>19</v>
      </c>
      <c r="AG1442" s="1">
        <v>26</v>
      </c>
      <c r="AH1442" s="6">
        <v>0.73076923076923073</v>
      </c>
      <c r="AI1442" s="1">
        <v>18</v>
      </c>
      <c r="AJ1442" s="1">
        <v>26</v>
      </c>
      <c r="AK1442" s="6">
        <v>0.69230769230769229</v>
      </c>
      <c r="BD1442" s="1">
        <v>113</v>
      </c>
      <c r="BE1442" s="1">
        <v>125</v>
      </c>
      <c r="BF1442" s="6">
        <v>0.90400000000000003</v>
      </c>
      <c r="BG1442" s="1">
        <v>105</v>
      </c>
      <c r="BH1442" s="1">
        <v>125</v>
      </c>
      <c r="BI1442" s="6">
        <v>0.84</v>
      </c>
      <c r="BJ1442" s="1">
        <v>100</v>
      </c>
      <c r="BK1442" s="1">
        <v>125</v>
      </c>
      <c r="BL1442" s="6">
        <v>0.8</v>
      </c>
    </row>
    <row r="1443" spans="1:64" hidden="1" x14ac:dyDescent="0.2">
      <c r="A1443" s="2" t="s">
        <v>3481</v>
      </c>
      <c r="B1443" s="2" t="s">
        <v>3482</v>
      </c>
      <c r="C1443" s="2" t="s">
        <v>3487</v>
      </c>
      <c r="D1443" s="2" t="s">
        <v>3488</v>
      </c>
      <c r="E1443" s="2" t="str">
        <f t="shared" si="66"/>
        <v>zzzz</v>
      </c>
      <c r="F1443" s="2" t="str">
        <f>IFERROR(VLOOKUP(C1443,'[1]2017'!$C$2:$N$1876,11,FALSE),"")</f>
        <v/>
      </c>
      <c r="G1443" s="2" t="str">
        <f>IFERROR(VLOOKUP(C1443,'[1]2017'!$C$2:$N$1876,12,FALSE),"")</f>
        <v/>
      </c>
      <c r="H1443" s="2" t="str">
        <f t="shared" si="67"/>
        <v/>
      </c>
      <c r="I1443" s="6">
        <v>0.47368421052631576</v>
      </c>
      <c r="J1443" s="12">
        <f t="shared" si="68"/>
        <v>767</v>
      </c>
      <c r="K1443" s="1">
        <v>21</v>
      </c>
      <c r="L1443" s="1">
        <v>24</v>
      </c>
      <c r="M1443" s="6">
        <v>0.875</v>
      </c>
      <c r="N1443" s="1">
        <v>18</v>
      </c>
      <c r="O1443" s="1">
        <v>24</v>
      </c>
      <c r="P1443" s="6">
        <v>0.75</v>
      </c>
      <c r="Q1443" s="1">
        <v>16</v>
      </c>
      <c r="R1443" s="1">
        <v>24</v>
      </c>
      <c r="S1443" s="6">
        <v>0.66666666666666663</v>
      </c>
      <c r="T1443" s="1">
        <v>16</v>
      </c>
      <c r="U1443" s="1">
        <v>28</v>
      </c>
      <c r="V1443" s="6">
        <v>0.5714285714285714</v>
      </c>
      <c r="W1443" s="1">
        <v>18</v>
      </c>
      <c r="X1443" s="1">
        <v>28</v>
      </c>
      <c r="Y1443" s="6">
        <v>0.6428571428571429</v>
      </c>
      <c r="Z1443" s="1">
        <v>14</v>
      </c>
      <c r="AA1443" s="1">
        <v>28</v>
      </c>
      <c r="AB1443" s="6">
        <v>0.5</v>
      </c>
      <c r="AC1443" s="1">
        <v>28</v>
      </c>
      <c r="AD1443" s="1">
        <v>34</v>
      </c>
      <c r="AE1443" s="6">
        <v>0.82352941176470584</v>
      </c>
      <c r="AF1443" s="1">
        <v>24</v>
      </c>
      <c r="AG1443" s="1">
        <v>35</v>
      </c>
      <c r="AH1443" s="6">
        <v>0.68571428571428572</v>
      </c>
      <c r="AI1443" s="1">
        <v>22</v>
      </c>
      <c r="AJ1443" s="1">
        <v>34</v>
      </c>
      <c r="AK1443" s="6">
        <v>0.6470588235294118</v>
      </c>
      <c r="AL1443" s="1">
        <v>31</v>
      </c>
      <c r="AM1443" s="1">
        <v>35</v>
      </c>
      <c r="AN1443" s="6">
        <v>0.88571428571428568</v>
      </c>
      <c r="AO1443" s="1">
        <v>19</v>
      </c>
      <c r="AP1443" s="1">
        <v>35</v>
      </c>
      <c r="AQ1443" s="6">
        <v>0.54285714285714282</v>
      </c>
      <c r="AR1443" s="1">
        <v>19</v>
      </c>
      <c r="AS1443" s="1">
        <v>35</v>
      </c>
      <c r="AT1443" s="6">
        <v>0.54285714285714282</v>
      </c>
      <c r="AU1443" s="1">
        <v>29</v>
      </c>
      <c r="AV1443" s="1">
        <v>35</v>
      </c>
      <c r="AW1443" s="6">
        <v>0.82857142857142863</v>
      </c>
      <c r="AX1443" s="1">
        <v>26</v>
      </c>
      <c r="AY1443" s="1">
        <v>35</v>
      </c>
      <c r="AZ1443" s="6">
        <v>0.74285714285714288</v>
      </c>
      <c r="BA1443" s="1">
        <v>25</v>
      </c>
      <c r="BB1443" s="1">
        <v>35</v>
      </c>
      <c r="BC1443" s="6">
        <v>0.7142857142857143</v>
      </c>
      <c r="BD1443" s="1">
        <v>154</v>
      </c>
      <c r="BE1443" s="1">
        <v>194</v>
      </c>
      <c r="BF1443" s="6">
        <v>0.79381443298969068</v>
      </c>
      <c r="BG1443" s="1">
        <v>123</v>
      </c>
      <c r="BH1443" s="1">
        <v>195</v>
      </c>
      <c r="BI1443" s="6">
        <v>0.63076923076923075</v>
      </c>
      <c r="BJ1443" s="1">
        <v>114</v>
      </c>
      <c r="BK1443" s="1">
        <v>194</v>
      </c>
      <c r="BL1443" s="6">
        <v>0.58762886597938147</v>
      </c>
    </row>
    <row r="1444" spans="1:64" hidden="1" x14ac:dyDescent="0.2">
      <c r="A1444" s="2" t="s">
        <v>3481</v>
      </c>
      <c r="B1444" s="2" t="s">
        <v>3482</v>
      </c>
      <c r="C1444" s="2" t="s">
        <v>3489</v>
      </c>
      <c r="D1444" s="2" t="s">
        <v>3490</v>
      </c>
      <c r="E1444" s="2" t="str">
        <f t="shared" si="66"/>
        <v>zzzz</v>
      </c>
      <c r="F1444" s="2" t="str">
        <f>IFERROR(VLOOKUP(C1444,'[1]2017'!$C$2:$N$1876,11,FALSE),"")</f>
        <v/>
      </c>
      <c r="G1444" s="2" t="str">
        <f>IFERROR(VLOOKUP(C1444,'[1]2017'!$C$2:$N$1876,12,FALSE),"")</f>
        <v/>
      </c>
      <c r="H1444" s="2" t="str">
        <f t="shared" si="67"/>
        <v/>
      </c>
      <c r="I1444" s="6">
        <v>0.84615384615384615</v>
      </c>
      <c r="J1444" s="12">
        <f t="shared" si="68"/>
        <v>68</v>
      </c>
      <c r="K1444" s="1">
        <v>18</v>
      </c>
      <c r="L1444" s="1">
        <v>19</v>
      </c>
      <c r="M1444" s="6">
        <v>0.94736842105263153</v>
      </c>
      <c r="N1444" s="1">
        <v>16</v>
      </c>
      <c r="O1444" s="1">
        <v>19</v>
      </c>
      <c r="P1444" s="6">
        <v>0.84210526315789469</v>
      </c>
      <c r="Q1444" s="1">
        <v>16</v>
      </c>
      <c r="R1444" s="1">
        <v>19</v>
      </c>
      <c r="S1444" s="6">
        <v>0.84210526315789469</v>
      </c>
      <c r="T1444" s="1">
        <v>23</v>
      </c>
      <c r="U1444" s="1">
        <v>25</v>
      </c>
      <c r="V1444" s="6">
        <v>0.92</v>
      </c>
      <c r="W1444" s="1">
        <v>23</v>
      </c>
      <c r="X1444" s="1">
        <v>25</v>
      </c>
      <c r="Y1444" s="6">
        <v>0.92</v>
      </c>
      <c r="Z1444" s="1">
        <v>21</v>
      </c>
      <c r="AA1444" s="1">
        <v>25</v>
      </c>
      <c r="AB1444" s="6">
        <v>0.84</v>
      </c>
      <c r="AC1444" s="1">
        <v>16</v>
      </c>
      <c r="AD1444" s="1">
        <v>20</v>
      </c>
      <c r="AE1444" s="6">
        <v>0.8</v>
      </c>
      <c r="AF1444" s="1">
        <v>15</v>
      </c>
      <c r="AG1444" s="1">
        <v>20</v>
      </c>
      <c r="AH1444" s="6">
        <v>0.75</v>
      </c>
      <c r="AI1444" s="1">
        <v>13</v>
      </c>
      <c r="AJ1444" s="1">
        <v>20</v>
      </c>
      <c r="AK1444" s="6">
        <v>0.65</v>
      </c>
      <c r="AL1444" s="1">
        <v>15</v>
      </c>
      <c r="AM1444" s="1">
        <v>17</v>
      </c>
      <c r="AN1444" s="6">
        <v>0.88235294117647056</v>
      </c>
      <c r="AO1444" s="1">
        <v>13</v>
      </c>
      <c r="AP1444" s="1">
        <v>17</v>
      </c>
      <c r="AQ1444" s="6">
        <v>0.76470588235294112</v>
      </c>
      <c r="AR1444" s="1">
        <v>12</v>
      </c>
      <c r="AS1444" s="1">
        <v>17</v>
      </c>
      <c r="AT1444" s="6">
        <v>0.70588235294117652</v>
      </c>
      <c r="AU1444" s="1">
        <v>9</v>
      </c>
      <c r="AV1444" s="1">
        <v>14</v>
      </c>
      <c r="AW1444" s="6">
        <v>0.6428571428571429</v>
      </c>
      <c r="AX1444" s="1">
        <v>9</v>
      </c>
      <c r="AY1444" s="1">
        <v>14</v>
      </c>
      <c r="AZ1444" s="6">
        <v>0.6428571428571429</v>
      </c>
      <c r="BA1444" s="1">
        <v>8</v>
      </c>
      <c r="BB1444" s="1">
        <v>14</v>
      </c>
      <c r="BC1444" s="6">
        <v>0.5714285714285714</v>
      </c>
      <c r="BD1444" s="1">
        <v>93</v>
      </c>
      <c r="BE1444" s="1">
        <v>108</v>
      </c>
      <c r="BF1444" s="6">
        <v>0.86111111111111116</v>
      </c>
      <c r="BG1444" s="1">
        <v>88</v>
      </c>
      <c r="BH1444" s="1">
        <v>108</v>
      </c>
      <c r="BI1444" s="6">
        <v>0.81481481481481477</v>
      </c>
      <c r="BJ1444" s="1">
        <v>81</v>
      </c>
      <c r="BK1444" s="1">
        <v>108</v>
      </c>
      <c r="BL1444" s="6">
        <v>0.75</v>
      </c>
    </row>
    <row r="1445" spans="1:64" hidden="1" x14ac:dyDescent="0.2">
      <c r="A1445" s="2" t="s">
        <v>3481</v>
      </c>
      <c r="B1445" s="2" t="s">
        <v>3482</v>
      </c>
      <c r="C1445" s="2" t="s">
        <v>3491</v>
      </c>
      <c r="D1445" s="2" t="s">
        <v>3492</v>
      </c>
      <c r="E1445" s="2" t="str">
        <f t="shared" si="66"/>
        <v>zzzz</v>
      </c>
      <c r="F1445" s="2" t="str">
        <f>IFERROR(VLOOKUP(C1445,'[1]2017'!$C$2:$N$1876,11,FALSE),"")</f>
        <v/>
      </c>
      <c r="G1445" s="2" t="str">
        <f>IFERROR(VLOOKUP(C1445,'[1]2017'!$C$2:$N$1876,12,FALSE),"")</f>
        <v/>
      </c>
      <c r="H1445" s="2" t="str">
        <f t="shared" si="67"/>
        <v/>
      </c>
      <c r="J1445" s="12">
        <f t="shared" si="68"/>
        <v>1215</v>
      </c>
      <c r="AL1445" s="1">
        <v>20</v>
      </c>
      <c r="AM1445" s="1">
        <v>26</v>
      </c>
      <c r="AN1445" s="6">
        <v>0.76923076923076927</v>
      </c>
      <c r="AO1445" s="1">
        <v>18</v>
      </c>
      <c r="AP1445" s="1">
        <v>26</v>
      </c>
      <c r="AQ1445" s="6">
        <v>0.69230769230769229</v>
      </c>
      <c r="AR1445" s="1">
        <v>16</v>
      </c>
      <c r="AS1445" s="1">
        <v>26</v>
      </c>
      <c r="AT1445" s="6">
        <v>0.61538461538461542</v>
      </c>
      <c r="AU1445" s="1">
        <v>23</v>
      </c>
      <c r="AV1445" s="1">
        <v>26</v>
      </c>
      <c r="AW1445" s="6">
        <v>0.88461538461538458</v>
      </c>
      <c r="AX1445" s="1">
        <v>23</v>
      </c>
      <c r="AY1445" s="1">
        <v>26</v>
      </c>
      <c r="AZ1445" s="6">
        <v>0.88461538461538458</v>
      </c>
      <c r="BA1445" s="1">
        <v>21</v>
      </c>
      <c r="BB1445" s="1">
        <v>26</v>
      </c>
      <c r="BC1445" s="6">
        <v>0.80769230769230771</v>
      </c>
      <c r="BD1445" s="1">
        <v>43</v>
      </c>
      <c r="BE1445" s="1">
        <v>52</v>
      </c>
      <c r="BF1445" s="6">
        <v>0.82692307692307687</v>
      </c>
      <c r="BG1445" s="1">
        <v>41</v>
      </c>
      <c r="BH1445" s="1">
        <v>52</v>
      </c>
      <c r="BI1445" s="6">
        <v>0.78846153846153844</v>
      </c>
      <c r="BJ1445" s="1">
        <v>37</v>
      </c>
      <c r="BK1445" s="1">
        <v>52</v>
      </c>
      <c r="BL1445" s="6">
        <v>0.71153846153846156</v>
      </c>
    </row>
    <row r="1446" spans="1:64" hidden="1" x14ac:dyDescent="0.2">
      <c r="A1446" s="2" t="s">
        <v>3481</v>
      </c>
      <c r="B1446" s="2" t="s">
        <v>3482</v>
      </c>
      <c r="C1446" s="2" t="s">
        <v>3493</v>
      </c>
      <c r="D1446" s="2" t="s">
        <v>3494</v>
      </c>
      <c r="E1446" s="2" t="str">
        <f t="shared" si="66"/>
        <v>zzzz</v>
      </c>
      <c r="F1446" s="2" t="str">
        <f>IFERROR(VLOOKUP(C1446,'[1]2017'!$C$2:$N$1876,11,FALSE),"")</f>
        <v/>
      </c>
      <c r="G1446" s="2" t="str">
        <f>IFERROR(VLOOKUP(C1446,'[1]2017'!$C$2:$N$1876,12,FALSE),"")</f>
        <v/>
      </c>
      <c r="H1446" s="2" t="str">
        <f t="shared" si="67"/>
        <v/>
      </c>
      <c r="I1446" s="6">
        <v>0.5625</v>
      </c>
      <c r="J1446" s="12">
        <f t="shared" si="68"/>
        <v>561</v>
      </c>
      <c r="K1446" s="1">
        <v>12</v>
      </c>
      <c r="L1446" s="1">
        <v>13</v>
      </c>
      <c r="M1446" s="6">
        <v>0.92307692307692313</v>
      </c>
      <c r="N1446" s="1">
        <v>12</v>
      </c>
      <c r="O1446" s="1">
        <v>13</v>
      </c>
      <c r="P1446" s="6">
        <v>0.92307692307692313</v>
      </c>
      <c r="Q1446" s="1">
        <v>11</v>
      </c>
      <c r="R1446" s="1">
        <v>13</v>
      </c>
      <c r="S1446" s="6">
        <v>0.84615384615384615</v>
      </c>
      <c r="T1446" s="1">
        <v>11</v>
      </c>
      <c r="U1446" s="1">
        <v>16</v>
      </c>
      <c r="V1446" s="6">
        <v>0.6875</v>
      </c>
      <c r="W1446" s="1">
        <v>12</v>
      </c>
      <c r="X1446" s="1">
        <v>16</v>
      </c>
      <c r="Y1446" s="6">
        <v>0.75</v>
      </c>
      <c r="Z1446" s="1">
        <v>9</v>
      </c>
      <c r="AA1446" s="1">
        <v>16</v>
      </c>
      <c r="AB1446" s="6">
        <v>0.5625</v>
      </c>
      <c r="AC1446" s="1">
        <v>10</v>
      </c>
      <c r="AD1446" s="1">
        <v>16</v>
      </c>
      <c r="AE1446" s="6">
        <v>0.625</v>
      </c>
      <c r="AF1446" s="1">
        <v>12</v>
      </c>
      <c r="AG1446" s="1">
        <v>16</v>
      </c>
      <c r="AH1446" s="6">
        <v>0.75</v>
      </c>
      <c r="AI1446" s="1">
        <v>10</v>
      </c>
      <c r="AJ1446" s="1">
        <v>16</v>
      </c>
      <c r="AK1446" s="6">
        <v>0.625</v>
      </c>
      <c r="AL1446" s="1" t="s">
        <v>734</v>
      </c>
      <c r="AM1446" s="1" t="s">
        <v>734</v>
      </c>
      <c r="AN1446" s="6" t="s">
        <v>734</v>
      </c>
      <c r="AO1446" s="1" t="s">
        <v>734</v>
      </c>
      <c r="AP1446" s="1" t="s">
        <v>734</v>
      </c>
      <c r="AQ1446" s="6" t="s">
        <v>734</v>
      </c>
      <c r="AR1446" s="1" t="s">
        <v>734</v>
      </c>
      <c r="AS1446" s="1" t="s">
        <v>734</v>
      </c>
      <c r="AT1446" s="6" t="s">
        <v>734</v>
      </c>
      <c r="AU1446" s="1" t="s">
        <v>734</v>
      </c>
      <c r="AV1446" s="1" t="s">
        <v>734</v>
      </c>
      <c r="AW1446" s="6" t="s">
        <v>734</v>
      </c>
      <c r="AX1446" s="1" t="s">
        <v>734</v>
      </c>
      <c r="AY1446" s="1" t="s">
        <v>734</v>
      </c>
      <c r="AZ1446" s="6" t="s">
        <v>734</v>
      </c>
      <c r="BA1446" s="1" t="s">
        <v>734</v>
      </c>
      <c r="BB1446" s="1" t="s">
        <v>734</v>
      </c>
      <c r="BC1446" s="6" t="s">
        <v>734</v>
      </c>
      <c r="BD1446" s="1">
        <v>58</v>
      </c>
      <c r="BE1446" s="1">
        <v>75</v>
      </c>
      <c r="BF1446" s="6">
        <v>0.77333333333333332</v>
      </c>
      <c r="BG1446" s="1">
        <v>57</v>
      </c>
      <c r="BH1446" s="1">
        <v>75</v>
      </c>
      <c r="BI1446" s="6">
        <v>0.76</v>
      </c>
      <c r="BJ1446" s="1">
        <v>50</v>
      </c>
      <c r="BK1446" s="1">
        <v>75</v>
      </c>
      <c r="BL1446" s="6">
        <v>0.66666666666666663</v>
      </c>
    </row>
    <row r="1447" spans="1:64" hidden="1" x14ac:dyDescent="0.2">
      <c r="A1447" s="2" t="s">
        <v>3481</v>
      </c>
      <c r="B1447" s="2" t="s">
        <v>3482</v>
      </c>
      <c r="C1447" s="2" t="s">
        <v>3495</v>
      </c>
      <c r="D1447" s="2" t="s">
        <v>3496</v>
      </c>
      <c r="E1447" s="2" t="str">
        <f t="shared" si="66"/>
        <v>zzzz</v>
      </c>
      <c r="F1447" s="2" t="str">
        <f>IFERROR(VLOOKUP(C1447,'[1]2017'!$C$2:$N$1876,11,FALSE),"")</f>
        <v/>
      </c>
      <c r="G1447" s="2" t="str">
        <f>IFERROR(VLOOKUP(C1447,'[1]2017'!$C$2:$N$1876,12,FALSE),"")</f>
        <v/>
      </c>
      <c r="H1447" s="2" t="str">
        <f t="shared" si="67"/>
        <v/>
      </c>
      <c r="I1447" s="6" t="s">
        <v>734</v>
      </c>
      <c r="J1447" s="12" t="e">
        <f t="shared" si="68"/>
        <v>#VALUE!</v>
      </c>
      <c r="K1447" s="1" t="s">
        <v>734</v>
      </c>
      <c r="L1447" s="1" t="s">
        <v>734</v>
      </c>
      <c r="M1447" s="6" t="s">
        <v>734</v>
      </c>
      <c r="N1447" s="1" t="s">
        <v>734</v>
      </c>
      <c r="O1447" s="1" t="s">
        <v>734</v>
      </c>
      <c r="P1447" s="6" t="s">
        <v>734</v>
      </c>
      <c r="Q1447" s="1" t="s">
        <v>734</v>
      </c>
      <c r="R1447" s="1" t="s">
        <v>734</v>
      </c>
      <c r="S1447" s="6" t="s">
        <v>734</v>
      </c>
      <c r="T1447" s="1" t="s">
        <v>734</v>
      </c>
      <c r="U1447" s="1" t="s">
        <v>734</v>
      </c>
      <c r="V1447" s="6" t="s">
        <v>734</v>
      </c>
      <c r="W1447" s="1" t="s">
        <v>734</v>
      </c>
      <c r="X1447" s="1" t="s">
        <v>734</v>
      </c>
      <c r="Y1447" s="6" t="s">
        <v>734</v>
      </c>
      <c r="Z1447" s="1" t="s">
        <v>734</v>
      </c>
      <c r="AA1447" s="1" t="s">
        <v>734</v>
      </c>
      <c r="AB1447" s="6" t="s">
        <v>734</v>
      </c>
      <c r="AC1447" s="1" t="s">
        <v>734</v>
      </c>
      <c r="AD1447" s="1" t="s">
        <v>734</v>
      </c>
      <c r="AE1447" s="6" t="s">
        <v>734</v>
      </c>
      <c r="AF1447" s="1" t="s">
        <v>734</v>
      </c>
      <c r="AG1447" s="1" t="s">
        <v>734</v>
      </c>
      <c r="AH1447" s="6" t="s">
        <v>734</v>
      </c>
      <c r="AI1447" s="1" t="s">
        <v>734</v>
      </c>
      <c r="AJ1447" s="1" t="s">
        <v>734</v>
      </c>
      <c r="AK1447" s="6" t="s">
        <v>734</v>
      </c>
      <c r="AL1447" s="1" t="s">
        <v>734</v>
      </c>
      <c r="AM1447" s="1" t="s">
        <v>734</v>
      </c>
      <c r="AN1447" s="6" t="s">
        <v>734</v>
      </c>
      <c r="AO1447" s="1" t="s">
        <v>734</v>
      </c>
      <c r="AP1447" s="1" t="s">
        <v>734</v>
      </c>
      <c r="AQ1447" s="6" t="s">
        <v>734</v>
      </c>
      <c r="AR1447" s="1" t="s">
        <v>734</v>
      </c>
      <c r="AS1447" s="1" t="s">
        <v>734</v>
      </c>
      <c r="AT1447" s="6" t="s">
        <v>734</v>
      </c>
      <c r="AU1447" s="1" t="s">
        <v>734</v>
      </c>
      <c r="AV1447" s="1" t="s">
        <v>734</v>
      </c>
      <c r="AW1447" s="6" t="s">
        <v>734</v>
      </c>
      <c r="AX1447" s="1" t="s">
        <v>734</v>
      </c>
      <c r="AY1447" s="1" t="s">
        <v>734</v>
      </c>
      <c r="AZ1447" s="6" t="s">
        <v>734</v>
      </c>
      <c r="BA1447" s="1" t="s">
        <v>734</v>
      </c>
      <c r="BB1447" s="1" t="s">
        <v>734</v>
      </c>
      <c r="BC1447" s="6" t="s">
        <v>734</v>
      </c>
      <c r="BD1447" s="1">
        <v>20</v>
      </c>
      <c r="BE1447" s="1">
        <v>32</v>
      </c>
      <c r="BF1447" s="6">
        <v>0.625</v>
      </c>
      <c r="BG1447" s="1">
        <v>18</v>
      </c>
      <c r="BH1447" s="1">
        <v>32</v>
      </c>
      <c r="BI1447" s="6">
        <v>0.5625</v>
      </c>
      <c r="BJ1447" s="1">
        <v>16</v>
      </c>
      <c r="BK1447" s="1">
        <v>32</v>
      </c>
      <c r="BL1447" s="6">
        <v>0.5</v>
      </c>
    </row>
    <row r="1448" spans="1:64" hidden="1" x14ac:dyDescent="0.2">
      <c r="A1448" s="2" t="s">
        <v>3481</v>
      </c>
      <c r="B1448" s="2" t="s">
        <v>3482</v>
      </c>
      <c r="C1448" s="2" t="s">
        <v>3497</v>
      </c>
      <c r="D1448" s="2" t="s">
        <v>3498</v>
      </c>
      <c r="E1448" s="2" t="str">
        <f t="shared" si="66"/>
        <v>zzzz</v>
      </c>
      <c r="F1448" s="2" t="str">
        <f>IFERROR(VLOOKUP(C1448,'[1]2017'!$C$2:$N$1876,11,FALSE),"")</f>
        <v/>
      </c>
      <c r="G1448" s="2" t="str">
        <f>IFERROR(VLOOKUP(C1448,'[1]2017'!$C$2:$N$1876,12,FALSE),"")</f>
        <v/>
      </c>
      <c r="H1448" s="2" t="str">
        <f t="shared" si="67"/>
        <v/>
      </c>
      <c r="I1448" s="6">
        <v>0.8125</v>
      </c>
      <c r="J1448" s="12">
        <f t="shared" si="68"/>
        <v>100</v>
      </c>
      <c r="K1448" s="1" t="s">
        <v>734</v>
      </c>
      <c r="L1448" s="1" t="s">
        <v>734</v>
      </c>
      <c r="M1448" s="6" t="s">
        <v>734</v>
      </c>
      <c r="N1448" s="1" t="s">
        <v>734</v>
      </c>
      <c r="O1448" s="1" t="s">
        <v>734</v>
      </c>
      <c r="P1448" s="6" t="s">
        <v>734</v>
      </c>
      <c r="Q1448" s="1" t="s">
        <v>734</v>
      </c>
      <c r="R1448" s="1" t="s">
        <v>734</v>
      </c>
      <c r="S1448" s="6" t="s">
        <v>734</v>
      </c>
      <c r="T1448" s="1">
        <v>11</v>
      </c>
      <c r="U1448" s="1">
        <v>14</v>
      </c>
      <c r="V1448" s="6">
        <v>0.7857142857142857</v>
      </c>
      <c r="W1448" s="1">
        <v>12</v>
      </c>
      <c r="X1448" s="1">
        <v>14</v>
      </c>
      <c r="Y1448" s="6">
        <v>0.8571428571428571</v>
      </c>
      <c r="Z1448" s="1">
        <v>10</v>
      </c>
      <c r="AA1448" s="1">
        <v>14</v>
      </c>
      <c r="AB1448" s="6">
        <v>0.7142857142857143</v>
      </c>
      <c r="AC1448" s="1">
        <v>9</v>
      </c>
      <c r="AD1448" s="1">
        <v>12</v>
      </c>
      <c r="AE1448" s="6">
        <v>0.75</v>
      </c>
      <c r="AF1448" s="1">
        <v>4</v>
      </c>
      <c r="AG1448" s="1">
        <v>12</v>
      </c>
      <c r="AH1448" s="6">
        <v>0.33333333333333331</v>
      </c>
      <c r="AI1448" s="1">
        <v>4</v>
      </c>
      <c r="AJ1448" s="1">
        <v>12</v>
      </c>
      <c r="AK1448" s="6">
        <v>0.33333333333333331</v>
      </c>
      <c r="AL1448" s="1">
        <v>12</v>
      </c>
      <c r="AM1448" s="1">
        <v>15</v>
      </c>
      <c r="AN1448" s="6">
        <v>0.8</v>
      </c>
      <c r="AO1448" s="1">
        <v>8</v>
      </c>
      <c r="AP1448" s="1">
        <v>15</v>
      </c>
      <c r="AQ1448" s="6">
        <v>0.53333333333333333</v>
      </c>
      <c r="AR1448" s="1">
        <v>8</v>
      </c>
      <c r="AS1448" s="1">
        <v>15</v>
      </c>
      <c r="AT1448" s="6">
        <v>0.53333333333333333</v>
      </c>
      <c r="AU1448" s="1">
        <v>12</v>
      </c>
      <c r="AV1448" s="1">
        <v>16</v>
      </c>
      <c r="AW1448" s="6">
        <v>0.75</v>
      </c>
      <c r="AX1448" s="1">
        <v>11</v>
      </c>
      <c r="AY1448" s="1">
        <v>16</v>
      </c>
      <c r="AZ1448" s="6">
        <v>0.6875</v>
      </c>
      <c r="BA1448" s="1">
        <v>11</v>
      </c>
      <c r="BB1448" s="1">
        <v>16</v>
      </c>
      <c r="BC1448" s="6">
        <v>0.6875</v>
      </c>
      <c r="BD1448" s="1">
        <v>61</v>
      </c>
      <c r="BE1448" s="1">
        <v>82</v>
      </c>
      <c r="BF1448" s="6">
        <v>0.74390243902439024</v>
      </c>
      <c r="BG1448" s="1">
        <v>54</v>
      </c>
      <c r="BH1448" s="1">
        <v>82</v>
      </c>
      <c r="BI1448" s="6">
        <v>0.65853658536585369</v>
      </c>
      <c r="BJ1448" s="1">
        <v>50</v>
      </c>
      <c r="BK1448" s="1">
        <v>82</v>
      </c>
      <c r="BL1448" s="6">
        <v>0.6097560975609756</v>
      </c>
    </row>
    <row r="1449" spans="1:64" hidden="1" x14ac:dyDescent="0.2">
      <c r="A1449" s="2" t="s">
        <v>3481</v>
      </c>
      <c r="B1449" s="2" t="s">
        <v>3482</v>
      </c>
      <c r="C1449" s="2" t="s">
        <v>3499</v>
      </c>
      <c r="D1449" s="2" t="s">
        <v>3500</v>
      </c>
      <c r="E1449" s="2" t="str">
        <f t="shared" si="66"/>
        <v>zzzz</v>
      </c>
      <c r="F1449" s="2" t="str">
        <f>IFERROR(VLOOKUP(C1449,'[1]2017'!$C$2:$N$1876,11,FALSE),"")</f>
        <v/>
      </c>
      <c r="G1449" s="2" t="str">
        <f>IFERROR(VLOOKUP(C1449,'[1]2017'!$C$2:$N$1876,12,FALSE),"")</f>
        <v/>
      </c>
      <c r="H1449" s="2" t="str">
        <f t="shared" si="67"/>
        <v/>
      </c>
      <c r="I1449" s="6">
        <v>0.77777777777777779</v>
      </c>
      <c r="J1449" s="12">
        <f t="shared" si="68"/>
        <v>138</v>
      </c>
      <c r="K1449" s="1">
        <v>18</v>
      </c>
      <c r="L1449" s="1">
        <v>20</v>
      </c>
      <c r="M1449" s="6">
        <v>0.9</v>
      </c>
      <c r="N1449" s="1">
        <v>15</v>
      </c>
      <c r="O1449" s="1">
        <v>20</v>
      </c>
      <c r="P1449" s="6">
        <v>0.75</v>
      </c>
      <c r="Q1449" s="1">
        <v>15</v>
      </c>
      <c r="R1449" s="1">
        <v>20</v>
      </c>
      <c r="S1449" s="6">
        <v>0.75</v>
      </c>
      <c r="T1449" s="1">
        <v>19</v>
      </c>
      <c r="U1449" s="1">
        <v>24</v>
      </c>
      <c r="V1449" s="6">
        <v>0.79166666666666663</v>
      </c>
      <c r="W1449" s="1">
        <v>22</v>
      </c>
      <c r="X1449" s="1">
        <v>24</v>
      </c>
      <c r="Y1449" s="6">
        <v>0.91666666666666663</v>
      </c>
      <c r="Z1449" s="1">
        <v>19</v>
      </c>
      <c r="AA1449" s="1">
        <v>24</v>
      </c>
      <c r="AB1449" s="6">
        <v>0.79166666666666663</v>
      </c>
      <c r="AC1449" s="1">
        <v>27</v>
      </c>
      <c r="AD1449" s="1">
        <v>29</v>
      </c>
      <c r="AE1449" s="6">
        <v>0.93103448275862066</v>
      </c>
      <c r="AF1449" s="1">
        <v>20</v>
      </c>
      <c r="AG1449" s="1">
        <v>29</v>
      </c>
      <c r="AH1449" s="6">
        <v>0.68965517241379315</v>
      </c>
      <c r="AI1449" s="1">
        <v>19</v>
      </c>
      <c r="AJ1449" s="1">
        <v>29</v>
      </c>
      <c r="AK1449" s="6">
        <v>0.65517241379310343</v>
      </c>
      <c r="AL1449" s="1">
        <v>22</v>
      </c>
      <c r="AM1449" s="1">
        <v>25</v>
      </c>
      <c r="AN1449" s="6">
        <v>0.88</v>
      </c>
      <c r="AO1449" s="1">
        <v>13</v>
      </c>
      <c r="AP1449" s="1">
        <v>25</v>
      </c>
      <c r="AQ1449" s="6">
        <v>0.52</v>
      </c>
      <c r="AR1449" s="1">
        <v>13</v>
      </c>
      <c r="AS1449" s="1">
        <v>25</v>
      </c>
      <c r="AT1449" s="6">
        <v>0.52</v>
      </c>
      <c r="AU1449" s="1">
        <v>21</v>
      </c>
      <c r="AV1449" s="1">
        <v>26</v>
      </c>
      <c r="AW1449" s="6">
        <v>0.80769230769230771</v>
      </c>
      <c r="AX1449" s="1">
        <v>14</v>
      </c>
      <c r="AY1449" s="1">
        <v>26</v>
      </c>
      <c r="AZ1449" s="6">
        <v>0.53846153846153844</v>
      </c>
      <c r="BA1449" s="1">
        <v>14</v>
      </c>
      <c r="BB1449" s="1">
        <v>26</v>
      </c>
      <c r="BC1449" s="6">
        <v>0.53846153846153844</v>
      </c>
      <c r="BD1449" s="1">
        <v>124</v>
      </c>
      <c r="BE1449" s="1">
        <v>142</v>
      </c>
      <c r="BF1449" s="6">
        <v>0.87323943661971826</v>
      </c>
      <c r="BG1449" s="1">
        <v>99</v>
      </c>
      <c r="BH1449" s="1">
        <v>142</v>
      </c>
      <c r="BI1449" s="6">
        <v>0.69718309859154926</v>
      </c>
      <c r="BJ1449" s="1">
        <v>94</v>
      </c>
      <c r="BK1449" s="1">
        <v>142</v>
      </c>
      <c r="BL1449" s="6">
        <v>0.6619718309859155</v>
      </c>
    </row>
    <row r="1450" spans="1:64" hidden="1" x14ac:dyDescent="0.2">
      <c r="A1450" s="2" t="s">
        <v>3481</v>
      </c>
      <c r="B1450" s="2" t="s">
        <v>3482</v>
      </c>
      <c r="C1450" s="2" t="s">
        <v>3501</v>
      </c>
      <c r="D1450" s="2" t="s">
        <v>3502</v>
      </c>
      <c r="E1450" s="2" t="str">
        <f t="shared" si="66"/>
        <v>zzzz</v>
      </c>
      <c r="F1450" s="2" t="str">
        <f>IFERROR(VLOOKUP(C1450,'[1]2017'!$C$2:$N$1876,11,FALSE),"")</f>
        <v/>
      </c>
      <c r="G1450" s="2" t="str">
        <f>IFERROR(VLOOKUP(C1450,'[1]2017'!$C$2:$N$1876,12,FALSE),"")</f>
        <v/>
      </c>
      <c r="H1450" s="2" t="str">
        <f t="shared" si="67"/>
        <v/>
      </c>
      <c r="I1450" s="6">
        <v>0.80769230769230771</v>
      </c>
      <c r="J1450" s="12">
        <f t="shared" si="68"/>
        <v>105</v>
      </c>
      <c r="K1450" s="1">
        <v>21</v>
      </c>
      <c r="L1450" s="1">
        <v>24</v>
      </c>
      <c r="M1450" s="6">
        <v>0.875</v>
      </c>
      <c r="N1450" s="1">
        <v>19</v>
      </c>
      <c r="O1450" s="1">
        <v>24</v>
      </c>
      <c r="P1450" s="6">
        <v>0.79166666666666663</v>
      </c>
      <c r="Q1450" s="1">
        <v>19</v>
      </c>
      <c r="R1450" s="1">
        <v>24</v>
      </c>
      <c r="S1450" s="6">
        <v>0.79166666666666663</v>
      </c>
      <c r="T1450" s="1">
        <v>23</v>
      </c>
      <c r="U1450" s="1">
        <v>32</v>
      </c>
      <c r="V1450" s="6">
        <v>0.71875</v>
      </c>
      <c r="W1450" s="1">
        <v>28</v>
      </c>
      <c r="X1450" s="1">
        <v>32</v>
      </c>
      <c r="Y1450" s="6">
        <v>0.875</v>
      </c>
      <c r="Z1450" s="1">
        <v>22</v>
      </c>
      <c r="AA1450" s="1">
        <v>32</v>
      </c>
      <c r="AB1450" s="6">
        <v>0.6875</v>
      </c>
      <c r="AC1450" s="1">
        <v>15</v>
      </c>
      <c r="AD1450" s="1">
        <v>19</v>
      </c>
      <c r="AE1450" s="6">
        <v>0.78947368421052633</v>
      </c>
      <c r="AF1450" s="1">
        <v>12</v>
      </c>
      <c r="AG1450" s="1">
        <v>19</v>
      </c>
      <c r="AH1450" s="6">
        <v>0.63157894736842102</v>
      </c>
      <c r="AI1450" s="1">
        <v>11</v>
      </c>
      <c r="AJ1450" s="1">
        <v>19</v>
      </c>
      <c r="AK1450" s="6">
        <v>0.57894736842105265</v>
      </c>
      <c r="AL1450" s="1">
        <v>21</v>
      </c>
      <c r="AM1450" s="1">
        <v>28</v>
      </c>
      <c r="AN1450" s="6">
        <v>0.75</v>
      </c>
      <c r="AO1450" s="1">
        <v>15</v>
      </c>
      <c r="AP1450" s="1">
        <v>28</v>
      </c>
      <c r="AQ1450" s="6">
        <v>0.5357142857142857</v>
      </c>
      <c r="AR1450" s="1">
        <v>15</v>
      </c>
      <c r="AS1450" s="1">
        <v>28</v>
      </c>
      <c r="AT1450" s="6">
        <v>0.5357142857142857</v>
      </c>
      <c r="AU1450" s="1">
        <v>14</v>
      </c>
      <c r="AV1450" s="1">
        <v>16</v>
      </c>
      <c r="AW1450" s="6">
        <v>0.875</v>
      </c>
      <c r="AX1450" s="1">
        <v>11</v>
      </c>
      <c r="AY1450" s="1">
        <v>16</v>
      </c>
      <c r="AZ1450" s="6">
        <v>0.6875</v>
      </c>
      <c r="BA1450" s="1">
        <v>11</v>
      </c>
      <c r="BB1450" s="1">
        <v>16</v>
      </c>
      <c r="BC1450" s="6">
        <v>0.6875</v>
      </c>
      <c r="BD1450" s="1">
        <v>117</v>
      </c>
      <c r="BE1450" s="1">
        <v>145</v>
      </c>
      <c r="BF1450" s="6">
        <v>0.80689655172413788</v>
      </c>
      <c r="BG1450" s="1">
        <v>106</v>
      </c>
      <c r="BH1450" s="1">
        <v>145</v>
      </c>
      <c r="BI1450" s="6">
        <v>0.73103448275862071</v>
      </c>
      <c r="BJ1450" s="1">
        <v>99</v>
      </c>
      <c r="BK1450" s="1">
        <v>145</v>
      </c>
      <c r="BL1450" s="6">
        <v>0.6827586206896552</v>
      </c>
    </row>
    <row r="1451" spans="1:64" hidden="1" x14ac:dyDescent="0.2">
      <c r="A1451" s="2" t="s">
        <v>3481</v>
      </c>
      <c r="B1451" s="2" t="s">
        <v>3482</v>
      </c>
      <c r="C1451" s="2" t="s">
        <v>3503</v>
      </c>
      <c r="D1451" s="2" t="s">
        <v>3504</v>
      </c>
      <c r="E1451" s="2" t="str">
        <f t="shared" si="66"/>
        <v>zzzz</v>
      </c>
      <c r="F1451" s="2" t="str">
        <f>IFERROR(VLOOKUP(C1451,'[1]2017'!$C$2:$N$1876,11,FALSE),"")</f>
        <v/>
      </c>
      <c r="G1451" s="2" t="str">
        <f>IFERROR(VLOOKUP(C1451,'[1]2017'!$C$2:$N$1876,12,FALSE),"")</f>
        <v/>
      </c>
      <c r="H1451" s="2" t="str">
        <f t="shared" si="67"/>
        <v/>
      </c>
      <c r="I1451" s="6">
        <v>0.66666666666666663</v>
      </c>
      <c r="J1451" s="12">
        <f t="shared" si="68"/>
        <v>321</v>
      </c>
      <c r="K1451" s="1">
        <v>12</v>
      </c>
      <c r="L1451" s="1">
        <v>18</v>
      </c>
      <c r="M1451" s="6">
        <v>0.66666666666666663</v>
      </c>
      <c r="N1451" s="1">
        <v>14</v>
      </c>
      <c r="O1451" s="1">
        <v>18</v>
      </c>
      <c r="P1451" s="6">
        <v>0.77777777777777779</v>
      </c>
      <c r="Q1451" s="1">
        <v>11</v>
      </c>
      <c r="R1451" s="1">
        <v>18</v>
      </c>
      <c r="S1451" s="6">
        <v>0.61111111111111116</v>
      </c>
      <c r="T1451" s="1">
        <v>18</v>
      </c>
      <c r="U1451" s="1">
        <v>24</v>
      </c>
      <c r="V1451" s="6">
        <v>0.75</v>
      </c>
      <c r="W1451" s="1">
        <v>19</v>
      </c>
      <c r="X1451" s="1">
        <v>24</v>
      </c>
      <c r="Y1451" s="6">
        <v>0.79166666666666663</v>
      </c>
      <c r="Z1451" s="1">
        <v>17</v>
      </c>
      <c r="AA1451" s="1">
        <v>24</v>
      </c>
      <c r="AB1451" s="6">
        <v>0.70833333333333337</v>
      </c>
      <c r="AC1451" s="1">
        <v>15</v>
      </c>
      <c r="AD1451" s="1">
        <v>18</v>
      </c>
      <c r="AE1451" s="6">
        <v>0.83333333333333337</v>
      </c>
      <c r="AF1451" s="1">
        <v>17</v>
      </c>
      <c r="AG1451" s="1">
        <v>18</v>
      </c>
      <c r="AH1451" s="6">
        <v>0.94444444444444442</v>
      </c>
      <c r="AI1451" s="1">
        <v>14</v>
      </c>
      <c r="AJ1451" s="1">
        <v>18</v>
      </c>
      <c r="AK1451" s="6">
        <v>0.77777777777777779</v>
      </c>
      <c r="BD1451" s="1">
        <v>61</v>
      </c>
      <c r="BE1451" s="1">
        <v>81</v>
      </c>
      <c r="BF1451" s="6">
        <v>0.75308641975308643</v>
      </c>
      <c r="BG1451" s="1">
        <v>64</v>
      </c>
      <c r="BH1451" s="1">
        <v>81</v>
      </c>
      <c r="BI1451" s="6">
        <v>0.79012345679012341</v>
      </c>
      <c r="BJ1451" s="1">
        <v>56</v>
      </c>
      <c r="BK1451" s="1">
        <v>81</v>
      </c>
      <c r="BL1451" s="6">
        <v>0.69135802469135799</v>
      </c>
    </row>
    <row r="1452" spans="1:64" hidden="1" x14ac:dyDescent="0.2">
      <c r="A1452" s="2" t="s">
        <v>3481</v>
      </c>
      <c r="B1452" s="2" t="s">
        <v>3482</v>
      </c>
      <c r="C1452" s="2" t="s">
        <v>3505</v>
      </c>
      <c r="D1452" s="2" t="s">
        <v>3506</v>
      </c>
      <c r="E1452" s="2" t="str">
        <f t="shared" si="66"/>
        <v>zzzz</v>
      </c>
      <c r="F1452" s="2" t="str">
        <f>IFERROR(VLOOKUP(C1452,'[1]2017'!$C$2:$N$1876,11,FALSE),"")</f>
        <v/>
      </c>
      <c r="G1452" s="2" t="str">
        <f>IFERROR(VLOOKUP(C1452,'[1]2017'!$C$2:$N$1876,12,FALSE),"")</f>
        <v/>
      </c>
      <c r="H1452" s="2" t="str">
        <f t="shared" si="67"/>
        <v/>
      </c>
      <c r="I1452" s="6">
        <v>0.78125</v>
      </c>
      <c r="J1452" s="12">
        <f t="shared" si="68"/>
        <v>134</v>
      </c>
      <c r="K1452" s="1">
        <v>29</v>
      </c>
      <c r="L1452" s="1">
        <v>35</v>
      </c>
      <c r="M1452" s="6">
        <v>0.82857142857142863</v>
      </c>
      <c r="N1452" s="1">
        <v>26</v>
      </c>
      <c r="O1452" s="1">
        <v>35</v>
      </c>
      <c r="P1452" s="6">
        <v>0.74285714285714288</v>
      </c>
      <c r="Q1452" s="1">
        <v>25</v>
      </c>
      <c r="R1452" s="1">
        <v>35</v>
      </c>
      <c r="S1452" s="6">
        <v>0.7142857142857143</v>
      </c>
      <c r="T1452" s="1">
        <v>29</v>
      </c>
      <c r="U1452" s="1">
        <v>40</v>
      </c>
      <c r="V1452" s="6">
        <v>0.72499999999999998</v>
      </c>
      <c r="W1452" s="1">
        <v>32</v>
      </c>
      <c r="X1452" s="1">
        <v>40</v>
      </c>
      <c r="Y1452" s="6">
        <v>0.8</v>
      </c>
      <c r="Z1452" s="1">
        <v>26</v>
      </c>
      <c r="AA1452" s="1">
        <v>40</v>
      </c>
      <c r="AB1452" s="6">
        <v>0.65</v>
      </c>
      <c r="AC1452" s="1">
        <v>33</v>
      </c>
      <c r="AD1452" s="1">
        <v>35</v>
      </c>
      <c r="AE1452" s="6">
        <v>0.94285714285714284</v>
      </c>
      <c r="AF1452" s="1">
        <v>22</v>
      </c>
      <c r="AG1452" s="1">
        <v>35</v>
      </c>
      <c r="AH1452" s="6">
        <v>0.62857142857142856</v>
      </c>
      <c r="AI1452" s="1">
        <v>22</v>
      </c>
      <c r="AJ1452" s="1">
        <v>35</v>
      </c>
      <c r="AK1452" s="6">
        <v>0.62857142857142856</v>
      </c>
      <c r="AL1452" s="1">
        <v>23</v>
      </c>
      <c r="AM1452" s="1">
        <v>30</v>
      </c>
      <c r="AN1452" s="6">
        <v>0.76666666666666672</v>
      </c>
      <c r="AO1452" s="1">
        <v>17</v>
      </c>
      <c r="AP1452" s="1">
        <v>30</v>
      </c>
      <c r="AQ1452" s="6">
        <v>0.56666666666666665</v>
      </c>
      <c r="AR1452" s="1">
        <v>16</v>
      </c>
      <c r="AS1452" s="1">
        <v>30</v>
      </c>
      <c r="AT1452" s="6">
        <v>0.53333333333333333</v>
      </c>
      <c r="AU1452" s="1">
        <v>27</v>
      </c>
      <c r="AV1452" s="1">
        <v>30</v>
      </c>
      <c r="AW1452" s="6">
        <v>0.9</v>
      </c>
      <c r="AX1452" s="1">
        <v>23</v>
      </c>
      <c r="AY1452" s="1">
        <v>30</v>
      </c>
      <c r="AZ1452" s="6">
        <v>0.76666666666666672</v>
      </c>
      <c r="BA1452" s="1">
        <v>23</v>
      </c>
      <c r="BB1452" s="1">
        <v>30</v>
      </c>
      <c r="BC1452" s="6">
        <v>0.76666666666666672</v>
      </c>
      <c r="BD1452" s="1">
        <v>169</v>
      </c>
      <c r="BE1452" s="1">
        <v>202</v>
      </c>
      <c r="BF1452" s="6">
        <v>0.8366336633663366</v>
      </c>
      <c r="BG1452" s="1">
        <v>147</v>
      </c>
      <c r="BH1452" s="1">
        <v>202</v>
      </c>
      <c r="BI1452" s="6">
        <v>0.7277227722772277</v>
      </c>
      <c r="BJ1452" s="1">
        <v>137</v>
      </c>
      <c r="BK1452" s="1">
        <v>202</v>
      </c>
      <c r="BL1452" s="6">
        <v>0.67821782178217827</v>
      </c>
    </row>
    <row r="1453" spans="1:64" hidden="1" x14ac:dyDescent="0.2">
      <c r="A1453" s="2" t="s">
        <v>3481</v>
      </c>
      <c r="B1453" s="2" t="s">
        <v>3482</v>
      </c>
      <c r="C1453" s="2" t="s">
        <v>3507</v>
      </c>
      <c r="D1453" s="2" t="s">
        <v>3508</v>
      </c>
      <c r="E1453" s="2" t="str">
        <f t="shared" si="66"/>
        <v>zzzz</v>
      </c>
      <c r="F1453" s="2" t="str">
        <f>IFERROR(VLOOKUP(C1453,'[1]2017'!$C$2:$N$1876,11,FALSE),"")</f>
        <v/>
      </c>
      <c r="G1453" s="2" t="str">
        <f>IFERROR(VLOOKUP(C1453,'[1]2017'!$C$2:$N$1876,12,FALSE),"")</f>
        <v/>
      </c>
      <c r="H1453" s="2" t="str">
        <f t="shared" si="67"/>
        <v/>
      </c>
      <c r="I1453" s="6">
        <v>0.82499999999999996</v>
      </c>
      <c r="J1453" s="12">
        <f t="shared" si="68"/>
        <v>87</v>
      </c>
      <c r="K1453" s="1">
        <v>30</v>
      </c>
      <c r="L1453" s="1">
        <v>34</v>
      </c>
      <c r="M1453" s="6">
        <v>0.88235294117647056</v>
      </c>
      <c r="N1453" s="1">
        <v>31</v>
      </c>
      <c r="O1453" s="1">
        <v>34</v>
      </c>
      <c r="P1453" s="6">
        <v>0.91176470588235292</v>
      </c>
      <c r="Q1453" s="1">
        <v>29</v>
      </c>
      <c r="R1453" s="1">
        <v>34</v>
      </c>
      <c r="S1453" s="6">
        <v>0.8529411764705882</v>
      </c>
      <c r="T1453" s="1">
        <v>38</v>
      </c>
      <c r="U1453" s="1">
        <v>44</v>
      </c>
      <c r="V1453" s="6">
        <v>0.86363636363636365</v>
      </c>
      <c r="W1453" s="1">
        <v>38</v>
      </c>
      <c r="X1453" s="1">
        <v>44</v>
      </c>
      <c r="Y1453" s="6">
        <v>0.86363636363636365</v>
      </c>
      <c r="Z1453" s="1">
        <v>35</v>
      </c>
      <c r="AA1453" s="1">
        <v>44</v>
      </c>
      <c r="AB1453" s="6">
        <v>0.79545454545454541</v>
      </c>
      <c r="AC1453" s="1">
        <v>20</v>
      </c>
      <c r="AD1453" s="1">
        <v>23</v>
      </c>
      <c r="AE1453" s="6">
        <v>0.86956521739130432</v>
      </c>
      <c r="AF1453" s="1">
        <v>19</v>
      </c>
      <c r="AG1453" s="1">
        <v>23</v>
      </c>
      <c r="AH1453" s="6">
        <v>0.82608695652173914</v>
      </c>
      <c r="AI1453" s="1">
        <v>17</v>
      </c>
      <c r="AJ1453" s="1">
        <v>23</v>
      </c>
      <c r="AK1453" s="6">
        <v>0.73913043478260865</v>
      </c>
      <c r="AL1453" s="1">
        <v>28</v>
      </c>
      <c r="AM1453" s="1">
        <v>31</v>
      </c>
      <c r="AN1453" s="6">
        <v>0.90322580645161288</v>
      </c>
      <c r="AO1453" s="1">
        <v>19</v>
      </c>
      <c r="AP1453" s="1">
        <v>31</v>
      </c>
      <c r="AQ1453" s="6">
        <v>0.61290322580645162</v>
      </c>
      <c r="AR1453" s="1">
        <v>18</v>
      </c>
      <c r="AS1453" s="1">
        <v>31</v>
      </c>
      <c r="AT1453" s="6">
        <v>0.58064516129032262</v>
      </c>
      <c r="AU1453" s="1">
        <v>26</v>
      </c>
      <c r="AV1453" s="1">
        <v>34</v>
      </c>
      <c r="AW1453" s="6">
        <v>0.76470588235294112</v>
      </c>
      <c r="AX1453" s="1">
        <v>24</v>
      </c>
      <c r="AY1453" s="1">
        <v>34</v>
      </c>
      <c r="AZ1453" s="6">
        <v>0.70588235294117652</v>
      </c>
      <c r="BA1453" s="1">
        <v>22</v>
      </c>
      <c r="BB1453" s="1">
        <v>34</v>
      </c>
      <c r="BC1453" s="6">
        <v>0.6470588235294118</v>
      </c>
      <c r="BD1453" s="1">
        <v>177</v>
      </c>
      <c r="BE1453" s="1">
        <v>206</v>
      </c>
      <c r="BF1453" s="6">
        <v>0.85922330097087374</v>
      </c>
      <c r="BG1453" s="1">
        <v>166</v>
      </c>
      <c r="BH1453" s="1">
        <v>206</v>
      </c>
      <c r="BI1453" s="6">
        <v>0.80582524271844658</v>
      </c>
      <c r="BJ1453" s="1">
        <v>154</v>
      </c>
      <c r="BK1453" s="1">
        <v>206</v>
      </c>
      <c r="BL1453" s="6">
        <v>0.74757281553398058</v>
      </c>
    </row>
    <row r="1454" spans="1:64" hidden="1" x14ac:dyDescent="0.2">
      <c r="A1454" s="2" t="s">
        <v>3481</v>
      </c>
      <c r="B1454" s="2" t="s">
        <v>3482</v>
      </c>
      <c r="C1454" s="2" t="s">
        <v>3509</v>
      </c>
      <c r="D1454" s="2" t="s">
        <v>3510</v>
      </c>
      <c r="E1454" s="2" t="str">
        <f t="shared" si="66"/>
        <v>zzzz</v>
      </c>
      <c r="F1454" s="2" t="str">
        <f>IFERROR(VLOOKUP(C1454,'[1]2017'!$C$2:$N$1876,11,FALSE),"")</f>
        <v/>
      </c>
      <c r="G1454" s="2" t="str">
        <f>IFERROR(VLOOKUP(C1454,'[1]2017'!$C$2:$N$1876,12,FALSE),"")</f>
        <v/>
      </c>
      <c r="H1454" s="2" t="str">
        <f t="shared" si="67"/>
        <v/>
      </c>
      <c r="I1454" s="6">
        <v>0.6875</v>
      </c>
      <c r="J1454" s="12">
        <f t="shared" si="68"/>
        <v>286</v>
      </c>
      <c r="K1454" s="1">
        <v>13</v>
      </c>
      <c r="L1454" s="1">
        <v>18</v>
      </c>
      <c r="M1454" s="6">
        <v>0.72222222222222221</v>
      </c>
      <c r="N1454" s="1">
        <v>15</v>
      </c>
      <c r="O1454" s="1">
        <v>18</v>
      </c>
      <c r="P1454" s="6">
        <v>0.83333333333333337</v>
      </c>
      <c r="Q1454" s="1">
        <v>12</v>
      </c>
      <c r="R1454" s="1">
        <v>18</v>
      </c>
      <c r="S1454" s="6">
        <v>0.66666666666666663</v>
      </c>
      <c r="T1454" s="1">
        <v>13</v>
      </c>
      <c r="U1454" s="1">
        <v>13</v>
      </c>
      <c r="V1454" s="6">
        <v>1</v>
      </c>
      <c r="W1454" s="1">
        <v>13</v>
      </c>
      <c r="X1454" s="1">
        <v>13</v>
      </c>
      <c r="Y1454" s="6">
        <v>1</v>
      </c>
      <c r="Z1454" s="1">
        <v>13</v>
      </c>
      <c r="AA1454" s="1">
        <v>13</v>
      </c>
      <c r="AB1454" s="6">
        <v>1</v>
      </c>
      <c r="AC1454" s="1">
        <v>10</v>
      </c>
      <c r="AD1454" s="1">
        <v>11</v>
      </c>
      <c r="AE1454" s="6">
        <v>0.90909090909090906</v>
      </c>
      <c r="AF1454" s="1">
        <v>9</v>
      </c>
      <c r="AG1454" s="1">
        <v>11</v>
      </c>
      <c r="AH1454" s="6">
        <v>0.81818181818181823</v>
      </c>
      <c r="AI1454" s="1">
        <v>9</v>
      </c>
      <c r="AJ1454" s="1">
        <v>11</v>
      </c>
      <c r="AK1454" s="6">
        <v>0.81818181818181823</v>
      </c>
      <c r="BD1454" s="1">
        <v>48</v>
      </c>
      <c r="BE1454" s="1">
        <v>58</v>
      </c>
      <c r="BF1454" s="6">
        <v>0.82758620689655171</v>
      </c>
      <c r="BG1454" s="1">
        <v>49</v>
      </c>
      <c r="BH1454" s="1">
        <v>58</v>
      </c>
      <c r="BI1454" s="6">
        <v>0.84482758620689657</v>
      </c>
      <c r="BJ1454" s="1">
        <v>45</v>
      </c>
      <c r="BK1454" s="1">
        <v>58</v>
      </c>
      <c r="BL1454" s="6">
        <v>0.77586206896551724</v>
      </c>
    </row>
    <row r="1455" spans="1:64" hidden="1" x14ac:dyDescent="0.2">
      <c r="A1455" s="2" t="s">
        <v>3481</v>
      </c>
      <c r="B1455" s="2" t="s">
        <v>3482</v>
      </c>
      <c r="C1455" s="2" t="s">
        <v>3511</v>
      </c>
      <c r="D1455" s="2" t="s">
        <v>3512</v>
      </c>
      <c r="E1455" s="2" t="str">
        <f t="shared" si="66"/>
        <v>zzzz</v>
      </c>
      <c r="F1455" s="2" t="str">
        <f>IFERROR(VLOOKUP(C1455,'[1]2017'!$C$2:$N$1876,11,FALSE),"")</f>
        <v/>
      </c>
      <c r="G1455" s="2" t="str">
        <f>IFERROR(VLOOKUP(C1455,'[1]2017'!$C$2:$N$1876,12,FALSE),"")</f>
        <v/>
      </c>
      <c r="H1455" s="2" t="str">
        <f t="shared" si="67"/>
        <v/>
      </c>
      <c r="I1455" s="6">
        <v>0.65</v>
      </c>
      <c r="J1455" s="12">
        <f t="shared" si="68"/>
        <v>359</v>
      </c>
      <c r="K1455" s="1">
        <v>18</v>
      </c>
      <c r="L1455" s="1">
        <v>22</v>
      </c>
      <c r="M1455" s="6">
        <v>0.81818181818181823</v>
      </c>
      <c r="N1455" s="1">
        <v>15</v>
      </c>
      <c r="O1455" s="1">
        <v>22</v>
      </c>
      <c r="P1455" s="6">
        <v>0.68181818181818177</v>
      </c>
      <c r="Q1455" s="1">
        <v>15</v>
      </c>
      <c r="R1455" s="1">
        <v>22</v>
      </c>
      <c r="S1455" s="6">
        <v>0.68181818181818177</v>
      </c>
      <c r="T1455" s="1">
        <v>16</v>
      </c>
      <c r="U1455" s="1">
        <v>19</v>
      </c>
      <c r="V1455" s="6">
        <v>0.84210526315789469</v>
      </c>
      <c r="W1455" s="1">
        <v>17</v>
      </c>
      <c r="X1455" s="1">
        <v>19</v>
      </c>
      <c r="Y1455" s="6">
        <v>0.89473684210526316</v>
      </c>
      <c r="Z1455" s="1">
        <v>15</v>
      </c>
      <c r="AA1455" s="1">
        <v>19</v>
      </c>
      <c r="AB1455" s="6">
        <v>0.78947368421052633</v>
      </c>
      <c r="AC1455" s="1">
        <v>22</v>
      </c>
      <c r="AD1455" s="1">
        <v>26</v>
      </c>
      <c r="AE1455" s="6">
        <v>0.84615384615384615</v>
      </c>
      <c r="AF1455" s="1">
        <v>23</v>
      </c>
      <c r="AG1455" s="1">
        <v>26</v>
      </c>
      <c r="AH1455" s="6">
        <v>0.88461538461538458</v>
      </c>
      <c r="AI1455" s="1">
        <v>21</v>
      </c>
      <c r="AJ1455" s="1">
        <v>26</v>
      </c>
      <c r="AK1455" s="6">
        <v>0.80769230769230771</v>
      </c>
      <c r="AL1455" s="1">
        <v>23</v>
      </c>
      <c r="AM1455" s="1">
        <v>27</v>
      </c>
      <c r="AN1455" s="6">
        <v>0.85185185185185186</v>
      </c>
      <c r="AO1455" s="1">
        <v>21</v>
      </c>
      <c r="AP1455" s="1">
        <v>27</v>
      </c>
      <c r="AQ1455" s="6">
        <v>0.77777777777777779</v>
      </c>
      <c r="AR1455" s="1">
        <v>19</v>
      </c>
      <c r="AS1455" s="1">
        <v>27</v>
      </c>
      <c r="AT1455" s="6">
        <v>0.70370370370370372</v>
      </c>
      <c r="AU1455" s="1">
        <v>18</v>
      </c>
      <c r="AV1455" s="1">
        <v>23</v>
      </c>
      <c r="AW1455" s="6">
        <v>0.78260869565217395</v>
      </c>
      <c r="AX1455" s="1">
        <v>15</v>
      </c>
      <c r="AY1455" s="1">
        <v>23</v>
      </c>
      <c r="AZ1455" s="6">
        <v>0.65217391304347827</v>
      </c>
      <c r="BA1455" s="1">
        <v>14</v>
      </c>
      <c r="BB1455" s="1">
        <v>23</v>
      </c>
      <c r="BC1455" s="6">
        <v>0.60869565217391308</v>
      </c>
      <c r="BD1455" s="1">
        <v>112</v>
      </c>
      <c r="BE1455" s="1">
        <v>137</v>
      </c>
      <c r="BF1455" s="6">
        <v>0.81751824817518248</v>
      </c>
      <c r="BG1455" s="1">
        <v>104</v>
      </c>
      <c r="BH1455" s="1">
        <v>137</v>
      </c>
      <c r="BI1455" s="6">
        <v>0.75912408759124084</v>
      </c>
      <c r="BJ1455" s="1">
        <v>97</v>
      </c>
      <c r="BK1455" s="1">
        <v>137</v>
      </c>
      <c r="BL1455" s="6">
        <v>0.70802919708029199</v>
      </c>
    </row>
    <row r="1456" spans="1:64" hidden="1" x14ac:dyDescent="0.2">
      <c r="A1456" s="2" t="s">
        <v>3481</v>
      </c>
      <c r="B1456" s="2" t="s">
        <v>3482</v>
      </c>
      <c r="C1456" s="2" t="s">
        <v>3513</v>
      </c>
      <c r="D1456" s="2" t="s">
        <v>3512</v>
      </c>
      <c r="E1456" s="2" t="str">
        <f t="shared" si="66"/>
        <v>zzzz</v>
      </c>
      <c r="F1456" s="2" t="str">
        <f>IFERROR(VLOOKUP(C1456,'[1]2017'!$C$2:$N$1876,11,FALSE),"")</f>
        <v/>
      </c>
      <c r="G1456" s="2" t="str">
        <f>IFERROR(VLOOKUP(C1456,'[1]2017'!$C$2:$N$1876,12,FALSE),"")</f>
        <v/>
      </c>
      <c r="H1456" s="2" t="str">
        <f t="shared" si="67"/>
        <v/>
      </c>
      <c r="I1456" s="6">
        <v>0.83333333333333337</v>
      </c>
      <c r="J1456" s="12">
        <f t="shared" si="68"/>
        <v>74</v>
      </c>
      <c r="K1456" s="1">
        <v>21</v>
      </c>
      <c r="L1456" s="1">
        <v>23</v>
      </c>
      <c r="M1456" s="6">
        <v>0.91304347826086951</v>
      </c>
      <c r="N1456" s="1">
        <v>22</v>
      </c>
      <c r="O1456" s="1">
        <v>23</v>
      </c>
      <c r="P1456" s="6">
        <v>0.95652173913043481</v>
      </c>
      <c r="Q1456" s="1">
        <v>20</v>
      </c>
      <c r="R1456" s="1">
        <v>23</v>
      </c>
      <c r="S1456" s="6">
        <v>0.86956521739130432</v>
      </c>
      <c r="T1456" s="1">
        <v>25</v>
      </c>
      <c r="U1456" s="1">
        <v>25</v>
      </c>
      <c r="V1456" s="6">
        <v>1</v>
      </c>
      <c r="W1456" s="1">
        <v>24</v>
      </c>
      <c r="X1456" s="1">
        <v>25</v>
      </c>
      <c r="Y1456" s="6">
        <v>0.96</v>
      </c>
      <c r="Z1456" s="1">
        <v>24</v>
      </c>
      <c r="AA1456" s="1">
        <v>25</v>
      </c>
      <c r="AB1456" s="6">
        <v>0.96</v>
      </c>
      <c r="AC1456" s="1">
        <v>23</v>
      </c>
      <c r="AD1456" s="1">
        <v>27</v>
      </c>
      <c r="AE1456" s="6">
        <v>0.85185185185185186</v>
      </c>
      <c r="AF1456" s="1">
        <v>21</v>
      </c>
      <c r="AG1456" s="1">
        <v>27</v>
      </c>
      <c r="AH1456" s="6">
        <v>0.77777777777777779</v>
      </c>
      <c r="AI1456" s="1">
        <v>19</v>
      </c>
      <c r="AJ1456" s="1">
        <v>27</v>
      </c>
      <c r="AK1456" s="6">
        <v>0.70370370370370372</v>
      </c>
      <c r="AL1456" s="1">
        <v>20</v>
      </c>
      <c r="AM1456" s="1">
        <v>25</v>
      </c>
      <c r="AN1456" s="6">
        <v>0.8</v>
      </c>
      <c r="AO1456" s="1">
        <v>18</v>
      </c>
      <c r="AP1456" s="1">
        <v>25</v>
      </c>
      <c r="AQ1456" s="6">
        <v>0.72</v>
      </c>
      <c r="AR1456" s="1">
        <v>16</v>
      </c>
      <c r="AS1456" s="1">
        <v>25</v>
      </c>
      <c r="AT1456" s="6">
        <v>0.64</v>
      </c>
      <c r="AU1456" s="1">
        <v>20</v>
      </c>
      <c r="AV1456" s="1">
        <v>25</v>
      </c>
      <c r="AW1456" s="6">
        <v>0.8</v>
      </c>
      <c r="AX1456" s="1">
        <v>19</v>
      </c>
      <c r="AY1456" s="1">
        <v>25</v>
      </c>
      <c r="AZ1456" s="6">
        <v>0.76</v>
      </c>
      <c r="BA1456" s="1">
        <v>19</v>
      </c>
      <c r="BB1456" s="1">
        <v>25</v>
      </c>
      <c r="BC1456" s="6">
        <v>0.76</v>
      </c>
      <c r="BD1456" s="1">
        <v>125</v>
      </c>
      <c r="BE1456" s="1">
        <v>143</v>
      </c>
      <c r="BF1456" s="6">
        <v>0.87412587412587417</v>
      </c>
      <c r="BG1456" s="1">
        <v>120</v>
      </c>
      <c r="BH1456" s="1">
        <v>143</v>
      </c>
      <c r="BI1456" s="6">
        <v>0.83916083916083917</v>
      </c>
      <c r="BJ1456" s="1">
        <v>113</v>
      </c>
      <c r="BK1456" s="1">
        <v>143</v>
      </c>
      <c r="BL1456" s="6">
        <v>0.79020979020979021</v>
      </c>
    </row>
    <row r="1457" spans="1:64" hidden="1" x14ac:dyDescent="0.2">
      <c r="A1457" s="2" t="s">
        <v>3481</v>
      </c>
      <c r="B1457" s="2" t="s">
        <v>3482</v>
      </c>
      <c r="C1457" s="2" t="s">
        <v>3514</v>
      </c>
      <c r="D1457" s="2" t="s">
        <v>3515</v>
      </c>
      <c r="E1457" s="2" t="str">
        <f t="shared" si="66"/>
        <v>zzzz</v>
      </c>
      <c r="F1457" s="2" t="str">
        <f>IFERROR(VLOOKUP(C1457,'[1]2017'!$C$2:$N$1876,11,FALSE),"")</f>
        <v/>
      </c>
      <c r="G1457" s="2" t="str">
        <f>IFERROR(VLOOKUP(C1457,'[1]2017'!$C$2:$N$1876,12,FALSE),"")</f>
        <v/>
      </c>
      <c r="H1457" s="2" t="str">
        <f t="shared" si="67"/>
        <v/>
      </c>
      <c r="I1457" s="6">
        <v>0.72727272727272729</v>
      </c>
      <c r="J1457" s="12">
        <f t="shared" si="68"/>
        <v>211</v>
      </c>
      <c r="K1457" s="1" t="s">
        <v>734</v>
      </c>
      <c r="L1457" s="1" t="s">
        <v>734</v>
      </c>
      <c r="M1457" s="6" t="s">
        <v>734</v>
      </c>
      <c r="N1457" s="1" t="s">
        <v>734</v>
      </c>
      <c r="O1457" s="1" t="s">
        <v>734</v>
      </c>
      <c r="P1457" s="6" t="s">
        <v>734</v>
      </c>
      <c r="Q1457" s="1" t="s">
        <v>734</v>
      </c>
      <c r="R1457" s="1" t="s">
        <v>734</v>
      </c>
      <c r="S1457" s="6" t="s">
        <v>734</v>
      </c>
      <c r="T1457" s="1" t="s">
        <v>734</v>
      </c>
      <c r="U1457" s="1" t="s">
        <v>734</v>
      </c>
      <c r="V1457" s="6" t="s">
        <v>734</v>
      </c>
      <c r="W1457" s="1" t="s">
        <v>734</v>
      </c>
      <c r="X1457" s="1" t="s">
        <v>734</v>
      </c>
      <c r="Y1457" s="6" t="s">
        <v>734</v>
      </c>
      <c r="Z1457" s="1" t="s">
        <v>734</v>
      </c>
      <c r="AA1457" s="1" t="s">
        <v>734</v>
      </c>
      <c r="AB1457" s="6" t="s">
        <v>734</v>
      </c>
      <c r="AC1457" s="1" t="s">
        <v>734</v>
      </c>
      <c r="AD1457" s="1" t="s">
        <v>734</v>
      </c>
      <c r="AE1457" s="6" t="s">
        <v>734</v>
      </c>
      <c r="AF1457" s="1" t="s">
        <v>734</v>
      </c>
      <c r="AG1457" s="1" t="s">
        <v>734</v>
      </c>
      <c r="AH1457" s="6" t="s">
        <v>734</v>
      </c>
      <c r="AI1457" s="1" t="s">
        <v>734</v>
      </c>
      <c r="AJ1457" s="1" t="s">
        <v>734</v>
      </c>
      <c r="AK1457" s="6" t="s">
        <v>734</v>
      </c>
      <c r="BD1457" s="1">
        <v>24</v>
      </c>
      <c r="BE1457" s="1">
        <v>31</v>
      </c>
      <c r="BF1457" s="6">
        <v>0.77419354838709675</v>
      </c>
      <c r="BG1457" s="1">
        <v>23</v>
      </c>
      <c r="BH1457" s="1">
        <v>31</v>
      </c>
      <c r="BI1457" s="6">
        <v>0.74193548387096775</v>
      </c>
      <c r="BJ1457" s="1">
        <v>21</v>
      </c>
      <c r="BK1457" s="1">
        <v>31</v>
      </c>
      <c r="BL1457" s="6">
        <v>0.67741935483870963</v>
      </c>
    </row>
    <row r="1458" spans="1:64" hidden="1" x14ac:dyDescent="0.2">
      <c r="A1458" s="2" t="s">
        <v>3481</v>
      </c>
      <c r="B1458" s="2" t="s">
        <v>3482</v>
      </c>
      <c r="C1458" s="2" t="s">
        <v>3516</v>
      </c>
      <c r="D1458" s="2" t="s">
        <v>3517</v>
      </c>
      <c r="E1458" s="2" t="str">
        <f t="shared" si="66"/>
        <v>zzzz</v>
      </c>
      <c r="F1458" s="2" t="str">
        <f>IFERROR(VLOOKUP(C1458,'[1]2017'!$C$2:$N$1876,11,FALSE),"")</f>
        <v/>
      </c>
      <c r="G1458" s="2" t="str">
        <f>IFERROR(VLOOKUP(C1458,'[1]2017'!$C$2:$N$1876,12,FALSE),"")</f>
        <v/>
      </c>
      <c r="H1458" s="2" t="str">
        <f t="shared" si="67"/>
        <v/>
      </c>
      <c r="I1458" s="6">
        <v>0.73913043478260865</v>
      </c>
      <c r="J1458" s="12">
        <f t="shared" si="68"/>
        <v>194</v>
      </c>
      <c r="K1458" s="1">
        <v>39</v>
      </c>
      <c r="L1458" s="1">
        <v>44</v>
      </c>
      <c r="M1458" s="6">
        <v>0.88636363636363635</v>
      </c>
      <c r="N1458" s="1">
        <v>38</v>
      </c>
      <c r="O1458" s="1">
        <v>44</v>
      </c>
      <c r="P1458" s="6">
        <v>0.86363636363636365</v>
      </c>
      <c r="Q1458" s="1">
        <v>35</v>
      </c>
      <c r="R1458" s="1">
        <v>44</v>
      </c>
      <c r="S1458" s="6">
        <v>0.79545454545454541</v>
      </c>
      <c r="T1458" s="1">
        <v>42</v>
      </c>
      <c r="U1458" s="1">
        <v>49</v>
      </c>
      <c r="V1458" s="6">
        <v>0.8571428571428571</v>
      </c>
      <c r="W1458" s="1">
        <v>42</v>
      </c>
      <c r="X1458" s="1">
        <v>49</v>
      </c>
      <c r="Y1458" s="6">
        <v>0.8571428571428571</v>
      </c>
      <c r="Z1458" s="1">
        <v>38</v>
      </c>
      <c r="AA1458" s="1">
        <v>49</v>
      </c>
      <c r="AB1458" s="6">
        <v>0.77551020408163263</v>
      </c>
      <c r="AC1458" s="1">
        <v>31</v>
      </c>
      <c r="AD1458" s="1">
        <v>35</v>
      </c>
      <c r="AE1458" s="6">
        <v>0.88571428571428568</v>
      </c>
      <c r="AF1458" s="1">
        <v>26</v>
      </c>
      <c r="AG1458" s="1">
        <v>35</v>
      </c>
      <c r="AH1458" s="6">
        <v>0.74285714285714288</v>
      </c>
      <c r="AI1458" s="1">
        <v>26</v>
      </c>
      <c r="AJ1458" s="1">
        <v>35</v>
      </c>
      <c r="AK1458" s="6">
        <v>0.74285714285714288</v>
      </c>
      <c r="AL1458" s="1">
        <v>44</v>
      </c>
      <c r="AM1458" s="1">
        <v>49</v>
      </c>
      <c r="AN1458" s="6">
        <v>0.89795918367346939</v>
      </c>
      <c r="AO1458" s="1">
        <v>34</v>
      </c>
      <c r="AP1458" s="1">
        <v>49</v>
      </c>
      <c r="AQ1458" s="6">
        <v>0.69387755102040816</v>
      </c>
      <c r="AR1458" s="1">
        <v>33</v>
      </c>
      <c r="AS1458" s="1">
        <v>49</v>
      </c>
      <c r="AT1458" s="6">
        <v>0.67346938775510201</v>
      </c>
      <c r="AU1458" s="1">
        <v>36</v>
      </c>
      <c r="AV1458" s="1">
        <v>44</v>
      </c>
      <c r="AW1458" s="6">
        <v>0.81818181818181823</v>
      </c>
      <c r="AX1458" s="1">
        <v>34</v>
      </c>
      <c r="AY1458" s="1">
        <v>44</v>
      </c>
      <c r="AZ1458" s="6">
        <v>0.77272727272727271</v>
      </c>
      <c r="BA1458" s="1">
        <v>30</v>
      </c>
      <c r="BB1458" s="1">
        <v>44</v>
      </c>
      <c r="BC1458" s="6">
        <v>0.68181818181818177</v>
      </c>
      <c r="BD1458" s="1">
        <v>235</v>
      </c>
      <c r="BE1458" s="1">
        <v>267</v>
      </c>
      <c r="BF1458" s="6">
        <v>0.88014981273408244</v>
      </c>
      <c r="BG1458" s="1">
        <v>208</v>
      </c>
      <c r="BH1458" s="1">
        <v>268</v>
      </c>
      <c r="BI1458" s="6">
        <v>0.77611940298507465</v>
      </c>
      <c r="BJ1458" s="1">
        <v>196</v>
      </c>
      <c r="BK1458" s="1">
        <v>267</v>
      </c>
      <c r="BL1458" s="6">
        <v>0.73408239700374533</v>
      </c>
    </row>
    <row r="1459" spans="1:64" hidden="1" x14ac:dyDescent="0.2">
      <c r="A1459" s="2" t="s">
        <v>3481</v>
      </c>
      <c r="B1459" s="2" t="s">
        <v>3482</v>
      </c>
      <c r="C1459" s="2" t="s">
        <v>3518</v>
      </c>
      <c r="D1459" s="2" t="s">
        <v>3519</v>
      </c>
      <c r="E1459" s="2" t="str">
        <f t="shared" si="66"/>
        <v>zzzz</v>
      </c>
      <c r="F1459" s="2" t="str">
        <f>IFERROR(VLOOKUP(C1459,'[1]2017'!$C$2:$N$1876,11,FALSE),"")</f>
        <v/>
      </c>
      <c r="G1459" s="2" t="str">
        <f>IFERROR(VLOOKUP(C1459,'[1]2017'!$C$2:$N$1876,12,FALSE),"")</f>
        <v/>
      </c>
      <c r="H1459" s="2" t="str">
        <f t="shared" si="67"/>
        <v/>
      </c>
      <c r="I1459" s="6">
        <v>0.86956521739130432</v>
      </c>
      <c r="J1459" s="12">
        <f t="shared" si="68"/>
        <v>42</v>
      </c>
      <c r="K1459" s="1">
        <v>21</v>
      </c>
      <c r="L1459" s="1">
        <v>27</v>
      </c>
      <c r="M1459" s="6">
        <v>0.77777777777777779</v>
      </c>
      <c r="N1459" s="1">
        <v>19</v>
      </c>
      <c r="O1459" s="1">
        <v>27</v>
      </c>
      <c r="P1459" s="6">
        <v>0.70370370370370372</v>
      </c>
      <c r="Q1459" s="1">
        <v>18</v>
      </c>
      <c r="R1459" s="1">
        <v>27</v>
      </c>
      <c r="S1459" s="6">
        <v>0.66666666666666663</v>
      </c>
      <c r="T1459" s="1">
        <v>14</v>
      </c>
      <c r="U1459" s="1">
        <v>20</v>
      </c>
      <c r="V1459" s="6">
        <v>0.7</v>
      </c>
      <c r="W1459" s="1">
        <v>11</v>
      </c>
      <c r="X1459" s="1">
        <v>20</v>
      </c>
      <c r="Y1459" s="6">
        <v>0.55000000000000004</v>
      </c>
      <c r="Z1459" s="1">
        <v>11</v>
      </c>
      <c r="AA1459" s="1">
        <v>20</v>
      </c>
      <c r="AB1459" s="6">
        <v>0.55000000000000004</v>
      </c>
      <c r="AC1459" s="1" t="s">
        <v>734</v>
      </c>
      <c r="AD1459" s="1" t="s">
        <v>734</v>
      </c>
      <c r="AE1459" s="6" t="s">
        <v>734</v>
      </c>
      <c r="AF1459" s="1" t="s">
        <v>734</v>
      </c>
      <c r="AG1459" s="1" t="s">
        <v>734</v>
      </c>
      <c r="AH1459" s="6" t="s">
        <v>734</v>
      </c>
      <c r="AI1459" s="1" t="s">
        <v>734</v>
      </c>
      <c r="AJ1459" s="1" t="s">
        <v>734</v>
      </c>
      <c r="AK1459" s="6" t="s">
        <v>734</v>
      </c>
      <c r="AL1459" s="1">
        <v>10</v>
      </c>
      <c r="AM1459" s="1">
        <v>11</v>
      </c>
      <c r="AN1459" s="6">
        <v>0.90909090909090906</v>
      </c>
      <c r="AO1459" s="1">
        <v>6</v>
      </c>
      <c r="AP1459" s="1">
        <v>11</v>
      </c>
      <c r="AQ1459" s="6">
        <v>0.54545454545454541</v>
      </c>
      <c r="AR1459" s="1">
        <v>6</v>
      </c>
      <c r="AS1459" s="1">
        <v>11</v>
      </c>
      <c r="AT1459" s="6">
        <v>0.54545454545454541</v>
      </c>
      <c r="AU1459" s="1" t="s">
        <v>734</v>
      </c>
      <c r="AV1459" s="1" t="s">
        <v>734</v>
      </c>
      <c r="AW1459" s="6" t="s">
        <v>734</v>
      </c>
      <c r="AX1459" s="1" t="s">
        <v>734</v>
      </c>
      <c r="AY1459" s="1" t="s">
        <v>734</v>
      </c>
      <c r="AZ1459" s="6" t="s">
        <v>734</v>
      </c>
      <c r="BA1459" s="1" t="s">
        <v>734</v>
      </c>
      <c r="BB1459" s="1" t="s">
        <v>734</v>
      </c>
      <c r="BC1459" s="6" t="s">
        <v>734</v>
      </c>
      <c r="BD1459" s="1">
        <v>77</v>
      </c>
      <c r="BE1459" s="1">
        <v>92</v>
      </c>
      <c r="BF1459" s="6">
        <v>0.83695652173913049</v>
      </c>
      <c r="BG1459" s="1">
        <v>64</v>
      </c>
      <c r="BH1459" s="1">
        <v>92</v>
      </c>
      <c r="BI1459" s="6">
        <v>0.69565217391304346</v>
      </c>
      <c r="BJ1459" s="1">
        <v>63</v>
      </c>
      <c r="BK1459" s="1">
        <v>92</v>
      </c>
      <c r="BL1459" s="6">
        <v>0.68478260869565222</v>
      </c>
    </row>
    <row r="1460" spans="1:64" hidden="1" x14ac:dyDescent="0.2">
      <c r="A1460" s="2" t="s">
        <v>3481</v>
      </c>
      <c r="B1460" s="2" t="s">
        <v>3482</v>
      </c>
      <c r="C1460" s="2" t="s">
        <v>3520</v>
      </c>
      <c r="D1460" s="2" t="s">
        <v>3521</v>
      </c>
      <c r="E1460" s="2" t="str">
        <f t="shared" si="66"/>
        <v>zzzz</v>
      </c>
      <c r="F1460" s="2" t="str">
        <f>IFERROR(VLOOKUP(C1460,'[1]2017'!$C$2:$N$1876,11,FALSE),"")</f>
        <v/>
      </c>
      <c r="G1460" s="2" t="str">
        <f>IFERROR(VLOOKUP(C1460,'[1]2017'!$C$2:$N$1876,12,FALSE),"")</f>
        <v/>
      </c>
      <c r="H1460" s="2" t="str">
        <f t="shared" si="67"/>
        <v/>
      </c>
      <c r="I1460" s="6">
        <v>0.33333333333333331</v>
      </c>
      <c r="J1460" s="12">
        <f t="shared" si="68"/>
        <v>996</v>
      </c>
      <c r="K1460" s="1">
        <v>9</v>
      </c>
      <c r="L1460" s="1">
        <v>10</v>
      </c>
      <c r="M1460" s="6">
        <v>0.9</v>
      </c>
      <c r="N1460" s="1">
        <v>9</v>
      </c>
      <c r="O1460" s="1">
        <v>10</v>
      </c>
      <c r="P1460" s="6">
        <v>0.9</v>
      </c>
      <c r="Q1460" s="1">
        <v>9</v>
      </c>
      <c r="R1460" s="1">
        <v>10</v>
      </c>
      <c r="S1460" s="6">
        <v>0.9</v>
      </c>
      <c r="T1460" s="1">
        <v>11</v>
      </c>
      <c r="U1460" s="1">
        <v>13</v>
      </c>
      <c r="V1460" s="6">
        <v>0.84615384615384615</v>
      </c>
      <c r="W1460" s="1">
        <v>10</v>
      </c>
      <c r="X1460" s="1">
        <v>14</v>
      </c>
      <c r="Y1460" s="6">
        <v>0.7142857142857143</v>
      </c>
      <c r="Z1460" s="1">
        <v>10</v>
      </c>
      <c r="AA1460" s="1">
        <v>13</v>
      </c>
      <c r="AB1460" s="6">
        <v>0.76923076923076927</v>
      </c>
      <c r="AC1460" s="1">
        <v>12</v>
      </c>
      <c r="AD1460" s="1">
        <v>12</v>
      </c>
      <c r="AE1460" s="6">
        <v>1</v>
      </c>
      <c r="AF1460" s="1">
        <v>11</v>
      </c>
      <c r="AG1460" s="1">
        <v>12</v>
      </c>
      <c r="AH1460" s="6">
        <v>0.91666666666666663</v>
      </c>
      <c r="AI1460" s="1">
        <v>11</v>
      </c>
      <c r="AJ1460" s="1">
        <v>12</v>
      </c>
      <c r="AK1460" s="6">
        <v>0.91666666666666663</v>
      </c>
      <c r="AL1460" s="1">
        <v>13</v>
      </c>
      <c r="AM1460" s="1">
        <v>13</v>
      </c>
      <c r="AN1460" s="6">
        <v>1</v>
      </c>
      <c r="AO1460" s="1">
        <v>12</v>
      </c>
      <c r="AP1460" s="1">
        <v>13</v>
      </c>
      <c r="AQ1460" s="6">
        <v>0.92307692307692313</v>
      </c>
      <c r="AR1460" s="1">
        <v>12</v>
      </c>
      <c r="AS1460" s="1">
        <v>13</v>
      </c>
      <c r="AT1460" s="6">
        <v>0.92307692307692313</v>
      </c>
      <c r="AU1460" s="1">
        <v>8</v>
      </c>
      <c r="AV1460" s="1">
        <v>10</v>
      </c>
      <c r="AW1460" s="6">
        <v>0.8</v>
      </c>
      <c r="AX1460" s="1">
        <v>7</v>
      </c>
      <c r="AY1460" s="1">
        <v>10</v>
      </c>
      <c r="AZ1460" s="6">
        <v>0.7</v>
      </c>
      <c r="BA1460" s="1">
        <v>7</v>
      </c>
      <c r="BB1460" s="1">
        <v>10</v>
      </c>
      <c r="BC1460" s="6">
        <v>0.7</v>
      </c>
      <c r="BD1460" s="1">
        <v>61</v>
      </c>
      <c r="BE1460" s="1">
        <v>76</v>
      </c>
      <c r="BF1460" s="6">
        <v>0.80263157894736847</v>
      </c>
      <c r="BG1460" s="1">
        <v>58</v>
      </c>
      <c r="BH1460" s="1">
        <v>78</v>
      </c>
      <c r="BI1460" s="6">
        <v>0.74358974358974361</v>
      </c>
      <c r="BJ1460" s="1">
        <v>55</v>
      </c>
      <c r="BK1460" s="1">
        <v>76</v>
      </c>
      <c r="BL1460" s="6">
        <v>0.72368421052631582</v>
      </c>
    </row>
    <row r="1461" spans="1:64" hidden="1" x14ac:dyDescent="0.2">
      <c r="A1461" s="2" t="s">
        <v>3481</v>
      </c>
      <c r="B1461" s="2" t="s">
        <v>3482</v>
      </c>
      <c r="C1461" s="2" t="s">
        <v>3522</v>
      </c>
      <c r="D1461" s="2" t="s">
        <v>3523</v>
      </c>
      <c r="E1461" s="2" t="str">
        <f t="shared" si="66"/>
        <v>zzzz</v>
      </c>
      <c r="F1461" s="2" t="str">
        <f>IFERROR(VLOOKUP(C1461,'[1]2017'!$C$2:$N$1876,11,FALSE),"")</f>
        <v/>
      </c>
      <c r="G1461" s="2" t="str">
        <f>IFERROR(VLOOKUP(C1461,'[1]2017'!$C$2:$N$1876,12,FALSE),"")</f>
        <v/>
      </c>
      <c r="H1461" s="2" t="str">
        <f t="shared" si="67"/>
        <v/>
      </c>
      <c r="J1461" s="12">
        <f t="shared" si="68"/>
        <v>1215</v>
      </c>
      <c r="AL1461" s="1">
        <v>14</v>
      </c>
      <c r="AM1461" s="1">
        <v>26</v>
      </c>
      <c r="AN1461" s="6">
        <v>0.53846153846153844</v>
      </c>
      <c r="AO1461" s="1">
        <v>10</v>
      </c>
      <c r="AP1461" s="1">
        <v>26</v>
      </c>
      <c r="AQ1461" s="6">
        <v>0.38461538461538464</v>
      </c>
      <c r="AR1461" s="1">
        <v>8</v>
      </c>
      <c r="AS1461" s="1">
        <v>26</v>
      </c>
      <c r="AT1461" s="6">
        <v>0.30769230769230771</v>
      </c>
      <c r="AU1461" s="1">
        <v>14</v>
      </c>
      <c r="AV1461" s="1">
        <v>18</v>
      </c>
      <c r="AW1461" s="6">
        <v>0.77777777777777779</v>
      </c>
      <c r="AX1461" s="1">
        <v>12</v>
      </c>
      <c r="AY1461" s="1">
        <v>18</v>
      </c>
      <c r="AZ1461" s="6">
        <v>0.66666666666666663</v>
      </c>
      <c r="BA1461" s="1">
        <v>11</v>
      </c>
      <c r="BB1461" s="1">
        <v>18</v>
      </c>
      <c r="BC1461" s="6">
        <v>0.61111111111111116</v>
      </c>
      <c r="BD1461" s="1">
        <v>28</v>
      </c>
      <c r="BE1461" s="1">
        <v>44</v>
      </c>
      <c r="BF1461" s="6">
        <v>0.63636363636363635</v>
      </c>
      <c r="BG1461" s="1">
        <v>22</v>
      </c>
      <c r="BH1461" s="1">
        <v>44</v>
      </c>
      <c r="BI1461" s="6">
        <v>0.5</v>
      </c>
      <c r="BJ1461" s="1">
        <v>19</v>
      </c>
      <c r="BK1461" s="1">
        <v>44</v>
      </c>
      <c r="BL1461" s="6">
        <v>0.43181818181818182</v>
      </c>
    </row>
    <row r="1462" spans="1:64" x14ac:dyDescent="0.2">
      <c r="A1462" s="2" t="s">
        <v>3481</v>
      </c>
      <c r="B1462" s="2" t="s">
        <v>3482</v>
      </c>
      <c r="C1462" s="2" t="s">
        <v>3524</v>
      </c>
      <c r="D1462" s="2" t="s">
        <v>3525</v>
      </c>
      <c r="E1462" s="2" t="str">
        <f t="shared" si="66"/>
        <v>Pope John XXIII Elementary School</v>
      </c>
      <c r="F1462" s="2" t="str">
        <f>IFERROR(VLOOKUP(C1462,'[1]2017'!$C$2:$N$1876,11,FALSE),"")</f>
        <v/>
      </c>
      <c r="G1462" s="2" t="str">
        <f>IFERROR(VLOOKUP(C1462,'[1]2017'!$C$2:$N$1876,12,FALSE),"")</f>
        <v/>
      </c>
      <c r="H1462" s="2" t="str">
        <f t="shared" si="67"/>
        <v/>
      </c>
      <c r="I1462" s="6">
        <v>0.5</v>
      </c>
      <c r="J1462" s="12">
        <f t="shared" si="68"/>
        <v>691</v>
      </c>
      <c r="K1462" s="1">
        <v>31</v>
      </c>
      <c r="L1462" s="1">
        <v>38</v>
      </c>
      <c r="M1462" s="6">
        <v>0.81578947368421051</v>
      </c>
      <c r="N1462" s="1">
        <v>23</v>
      </c>
      <c r="O1462" s="1">
        <v>38</v>
      </c>
      <c r="P1462" s="6">
        <v>0.60526315789473684</v>
      </c>
      <c r="Q1462" s="1">
        <v>22</v>
      </c>
      <c r="R1462" s="1">
        <v>38</v>
      </c>
      <c r="S1462" s="6">
        <v>0.57894736842105265</v>
      </c>
      <c r="T1462" s="1">
        <v>18</v>
      </c>
      <c r="U1462" s="1">
        <v>34</v>
      </c>
      <c r="V1462" s="6">
        <v>0.52941176470588236</v>
      </c>
      <c r="W1462" s="1">
        <v>17</v>
      </c>
      <c r="X1462" s="1">
        <v>34</v>
      </c>
      <c r="Y1462" s="6">
        <v>0.5</v>
      </c>
      <c r="Z1462" s="1">
        <v>13</v>
      </c>
      <c r="AA1462" s="1">
        <v>34</v>
      </c>
      <c r="AB1462" s="6">
        <v>0.38235294117647056</v>
      </c>
      <c r="AC1462" s="1">
        <v>30</v>
      </c>
      <c r="AD1462" s="1">
        <v>41</v>
      </c>
      <c r="AE1462" s="6">
        <v>0.73170731707317072</v>
      </c>
      <c r="AF1462" s="1">
        <v>26</v>
      </c>
      <c r="AG1462" s="1">
        <v>41</v>
      </c>
      <c r="AH1462" s="6">
        <v>0.63414634146341464</v>
      </c>
      <c r="AI1462" s="1">
        <v>22</v>
      </c>
      <c r="AJ1462" s="1">
        <v>41</v>
      </c>
      <c r="AK1462" s="6">
        <v>0.53658536585365857</v>
      </c>
      <c r="BD1462" s="1">
        <v>110</v>
      </c>
      <c r="BE1462" s="1">
        <v>151</v>
      </c>
      <c r="BF1462" s="6">
        <v>0.72847682119205293</v>
      </c>
      <c r="BG1462" s="1">
        <v>85</v>
      </c>
      <c r="BH1462" s="1">
        <v>151</v>
      </c>
      <c r="BI1462" s="6">
        <v>0.5629139072847682</v>
      </c>
      <c r="BJ1462" s="1">
        <v>76</v>
      </c>
      <c r="BK1462" s="1">
        <v>151</v>
      </c>
      <c r="BL1462" s="6">
        <v>0.50331125827814571</v>
      </c>
    </row>
    <row r="1463" spans="1:64" hidden="1" x14ac:dyDescent="0.2">
      <c r="A1463" s="2" t="s">
        <v>3481</v>
      </c>
      <c r="B1463" s="2" t="s">
        <v>3482</v>
      </c>
      <c r="C1463" s="2" t="s">
        <v>3526</v>
      </c>
      <c r="D1463" s="2" t="s">
        <v>3498</v>
      </c>
      <c r="E1463" s="2" t="str">
        <f t="shared" si="66"/>
        <v>zzzz</v>
      </c>
      <c r="F1463" s="2" t="str">
        <f>IFERROR(VLOOKUP(C1463,'[1]2017'!$C$2:$N$1876,11,FALSE),"")</f>
        <v/>
      </c>
      <c r="G1463" s="2" t="str">
        <f>IFERROR(VLOOKUP(C1463,'[1]2017'!$C$2:$N$1876,12,FALSE),"")</f>
        <v/>
      </c>
      <c r="H1463" s="2" t="str">
        <f t="shared" si="67"/>
        <v/>
      </c>
      <c r="I1463" s="6">
        <v>0.95238095238095233</v>
      </c>
      <c r="J1463" s="12">
        <f t="shared" si="68"/>
        <v>8</v>
      </c>
      <c r="K1463" s="1">
        <v>19</v>
      </c>
      <c r="L1463" s="1">
        <v>24</v>
      </c>
      <c r="M1463" s="6">
        <v>0.79166666666666663</v>
      </c>
      <c r="N1463" s="1">
        <v>20</v>
      </c>
      <c r="O1463" s="1">
        <v>24</v>
      </c>
      <c r="P1463" s="6">
        <v>0.83333333333333337</v>
      </c>
      <c r="Q1463" s="1">
        <v>17</v>
      </c>
      <c r="R1463" s="1">
        <v>24</v>
      </c>
      <c r="S1463" s="6">
        <v>0.70833333333333337</v>
      </c>
      <c r="T1463" s="1">
        <v>12</v>
      </c>
      <c r="U1463" s="1">
        <v>19</v>
      </c>
      <c r="V1463" s="6">
        <v>0.63157894736842102</v>
      </c>
      <c r="W1463" s="1">
        <v>18</v>
      </c>
      <c r="X1463" s="1">
        <v>19</v>
      </c>
      <c r="Y1463" s="6">
        <v>0.94736842105263153</v>
      </c>
      <c r="Z1463" s="1">
        <v>11</v>
      </c>
      <c r="AA1463" s="1">
        <v>19</v>
      </c>
      <c r="AB1463" s="6">
        <v>0.57894736842105265</v>
      </c>
      <c r="AC1463" s="1">
        <v>19</v>
      </c>
      <c r="AD1463" s="1">
        <v>24</v>
      </c>
      <c r="AE1463" s="6">
        <v>0.79166666666666663</v>
      </c>
      <c r="AF1463" s="1">
        <v>17</v>
      </c>
      <c r="AG1463" s="1">
        <v>24</v>
      </c>
      <c r="AH1463" s="6">
        <v>0.70833333333333337</v>
      </c>
      <c r="AI1463" s="1">
        <v>16</v>
      </c>
      <c r="AJ1463" s="1">
        <v>24</v>
      </c>
      <c r="AK1463" s="6">
        <v>0.66666666666666663</v>
      </c>
      <c r="AL1463" s="1">
        <v>17</v>
      </c>
      <c r="AM1463" s="1">
        <v>19</v>
      </c>
      <c r="AN1463" s="6">
        <v>0.89473684210526316</v>
      </c>
      <c r="AO1463" s="1">
        <v>13</v>
      </c>
      <c r="AP1463" s="1">
        <v>19</v>
      </c>
      <c r="AQ1463" s="6">
        <v>0.68421052631578949</v>
      </c>
      <c r="AR1463" s="1">
        <v>13</v>
      </c>
      <c r="AS1463" s="1">
        <v>19</v>
      </c>
      <c r="AT1463" s="6">
        <v>0.68421052631578949</v>
      </c>
      <c r="AU1463" s="1">
        <v>16</v>
      </c>
      <c r="AV1463" s="1">
        <v>18</v>
      </c>
      <c r="AW1463" s="6">
        <v>0.88888888888888884</v>
      </c>
      <c r="AX1463" s="1">
        <v>14</v>
      </c>
      <c r="AY1463" s="1">
        <v>18</v>
      </c>
      <c r="AZ1463" s="6">
        <v>0.77777777777777779</v>
      </c>
      <c r="BA1463" s="1">
        <v>13</v>
      </c>
      <c r="BB1463" s="1">
        <v>18</v>
      </c>
      <c r="BC1463" s="6">
        <v>0.72222222222222221</v>
      </c>
      <c r="BD1463" s="1">
        <v>103</v>
      </c>
      <c r="BE1463" s="1">
        <v>125</v>
      </c>
      <c r="BF1463" s="6">
        <v>0.82399999999999995</v>
      </c>
      <c r="BG1463" s="1">
        <v>103</v>
      </c>
      <c r="BH1463" s="1">
        <v>125</v>
      </c>
      <c r="BI1463" s="6">
        <v>0.82399999999999995</v>
      </c>
      <c r="BJ1463" s="1">
        <v>90</v>
      </c>
      <c r="BK1463" s="1">
        <v>125</v>
      </c>
      <c r="BL1463" s="6">
        <v>0.72</v>
      </c>
    </row>
    <row r="1464" spans="1:64" hidden="1" x14ac:dyDescent="0.2">
      <c r="A1464" s="2" t="s">
        <v>3481</v>
      </c>
      <c r="B1464" s="2" t="s">
        <v>3482</v>
      </c>
      <c r="C1464" s="2" t="s">
        <v>3527</v>
      </c>
      <c r="D1464" s="2" t="s">
        <v>3528</v>
      </c>
      <c r="E1464" s="2" t="str">
        <f t="shared" si="66"/>
        <v>zzzz</v>
      </c>
      <c r="F1464" s="2" t="str">
        <f>IFERROR(VLOOKUP(C1464,'[1]2017'!$C$2:$N$1876,11,FALSE),"")</f>
        <v/>
      </c>
      <c r="G1464" s="2" t="str">
        <f>IFERROR(VLOOKUP(C1464,'[1]2017'!$C$2:$N$1876,12,FALSE),"")</f>
        <v/>
      </c>
      <c r="H1464" s="2" t="str">
        <f t="shared" si="67"/>
        <v/>
      </c>
      <c r="I1464" s="6">
        <v>0.6875</v>
      </c>
      <c r="J1464" s="12">
        <f t="shared" si="68"/>
        <v>286</v>
      </c>
      <c r="K1464" s="1">
        <v>13</v>
      </c>
      <c r="L1464" s="1">
        <v>18</v>
      </c>
      <c r="M1464" s="6">
        <v>0.72222222222222221</v>
      </c>
      <c r="N1464" s="1">
        <v>3</v>
      </c>
      <c r="O1464" s="1">
        <v>18</v>
      </c>
      <c r="P1464" s="6">
        <v>0.16666666666666666</v>
      </c>
      <c r="Q1464" s="1">
        <v>3</v>
      </c>
      <c r="R1464" s="1">
        <v>18</v>
      </c>
      <c r="S1464" s="6">
        <v>0.16666666666666666</v>
      </c>
      <c r="T1464" s="1">
        <v>13</v>
      </c>
      <c r="U1464" s="1">
        <v>18</v>
      </c>
      <c r="V1464" s="6">
        <v>0.72222222222222221</v>
      </c>
      <c r="W1464" s="1">
        <v>11</v>
      </c>
      <c r="X1464" s="1">
        <v>18</v>
      </c>
      <c r="Y1464" s="6">
        <v>0.61111111111111116</v>
      </c>
      <c r="Z1464" s="1">
        <v>10</v>
      </c>
      <c r="AA1464" s="1">
        <v>18</v>
      </c>
      <c r="AB1464" s="6">
        <v>0.55555555555555558</v>
      </c>
      <c r="AC1464" s="1">
        <v>9</v>
      </c>
      <c r="AD1464" s="1">
        <v>13</v>
      </c>
      <c r="AE1464" s="6">
        <v>0.69230769230769229</v>
      </c>
      <c r="AF1464" s="1">
        <v>9</v>
      </c>
      <c r="AG1464" s="1">
        <v>14</v>
      </c>
      <c r="AH1464" s="6">
        <v>0.6428571428571429</v>
      </c>
      <c r="AI1464" s="1">
        <v>7</v>
      </c>
      <c r="AJ1464" s="1">
        <v>13</v>
      </c>
      <c r="AK1464" s="6">
        <v>0.53846153846153844</v>
      </c>
      <c r="AL1464" s="1">
        <v>12</v>
      </c>
      <c r="AM1464" s="1">
        <v>15</v>
      </c>
      <c r="AN1464" s="6">
        <v>0.8</v>
      </c>
      <c r="AO1464" s="1">
        <v>9</v>
      </c>
      <c r="AP1464" s="1">
        <v>15</v>
      </c>
      <c r="AQ1464" s="6">
        <v>0.6</v>
      </c>
      <c r="AR1464" s="1">
        <v>8</v>
      </c>
      <c r="AS1464" s="1">
        <v>15</v>
      </c>
      <c r="AT1464" s="6">
        <v>0.53333333333333333</v>
      </c>
      <c r="AU1464" s="1">
        <v>6</v>
      </c>
      <c r="AV1464" s="1">
        <v>12</v>
      </c>
      <c r="AW1464" s="6">
        <v>0.5</v>
      </c>
      <c r="AX1464" s="1">
        <v>4</v>
      </c>
      <c r="AY1464" s="1">
        <v>12</v>
      </c>
      <c r="AZ1464" s="6">
        <v>0.33333333333333331</v>
      </c>
      <c r="BA1464" s="1">
        <v>3</v>
      </c>
      <c r="BB1464" s="1">
        <v>12</v>
      </c>
      <c r="BC1464" s="6">
        <v>0.25</v>
      </c>
      <c r="BD1464" s="1">
        <v>68</v>
      </c>
      <c r="BE1464" s="1">
        <v>92</v>
      </c>
      <c r="BF1464" s="6">
        <v>0.73913043478260865</v>
      </c>
      <c r="BG1464" s="1">
        <v>47</v>
      </c>
      <c r="BH1464" s="1">
        <v>93</v>
      </c>
      <c r="BI1464" s="6">
        <v>0.5053763440860215</v>
      </c>
      <c r="BJ1464" s="1">
        <v>42</v>
      </c>
      <c r="BK1464" s="1">
        <v>92</v>
      </c>
      <c r="BL1464" s="6">
        <v>0.45652173913043476</v>
      </c>
    </row>
    <row r="1465" spans="1:64" hidden="1" x14ac:dyDescent="0.2">
      <c r="A1465" s="2" t="s">
        <v>3481</v>
      </c>
      <c r="B1465" s="2" t="s">
        <v>3482</v>
      </c>
      <c r="C1465" s="2" t="s">
        <v>3529</v>
      </c>
      <c r="D1465" s="2" t="s">
        <v>3530</v>
      </c>
      <c r="E1465" s="2" t="str">
        <f t="shared" si="66"/>
        <v>zzzz</v>
      </c>
      <c r="F1465" s="2" t="str">
        <f>IFERROR(VLOOKUP(C1465,'[1]2017'!$C$2:$N$1876,11,FALSE),"")</f>
        <v/>
      </c>
      <c r="G1465" s="2" t="str">
        <f>IFERROR(VLOOKUP(C1465,'[1]2017'!$C$2:$N$1876,12,FALSE),"")</f>
        <v/>
      </c>
      <c r="H1465" s="2" t="str">
        <f t="shared" si="67"/>
        <v/>
      </c>
      <c r="I1465" s="6">
        <v>0.81818181818181823</v>
      </c>
      <c r="J1465" s="12">
        <f t="shared" si="68"/>
        <v>94</v>
      </c>
      <c r="K1465" s="1">
        <v>14</v>
      </c>
      <c r="L1465" s="1">
        <v>23</v>
      </c>
      <c r="M1465" s="6">
        <v>0.60869565217391308</v>
      </c>
      <c r="N1465" s="1">
        <v>15</v>
      </c>
      <c r="O1465" s="1">
        <v>23</v>
      </c>
      <c r="P1465" s="6">
        <v>0.65217391304347827</v>
      </c>
      <c r="Q1465" s="1">
        <v>11</v>
      </c>
      <c r="R1465" s="1">
        <v>22</v>
      </c>
      <c r="S1465" s="6">
        <v>0.5</v>
      </c>
      <c r="T1465" s="1">
        <v>27</v>
      </c>
      <c r="U1465" s="1">
        <v>35</v>
      </c>
      <c r="V1465" s="6">
        <v>0.77142857142857146</v>
      </c>
      <c r="W1465" s="1">
        <v>14</v>
      </c>
      <c r="X1465" s="1">
        <v>35</v>
      </c>
      <c r="Y1465" s="6">
        <v>0.4</v>
      </c>
      <c r="Z1465" s="1">
        <v>14</v>
      </c>
      <c r="AA1465" s="1">
        <v>35</v>
      </c>
      <c r="AB1465" s="6">
        <v>0.4</v>
      </c>
      <c r="AC1465" s="1">
        <v>20</v>
      </c>
      <c r="AD1465" s="1">
        <v>33</v>
      </c>
      <c r="AE1465" s="6">
        <v>0.60606060606060608</v>
      </c>
      <c r="AF1465" s="1">
        <v>17</v>
      </c>
      <c r="AG1465" s="1">
        <v>33</v>
      </c>
      <c r="AH1465" s="6">
        <v>0.51515151515151514</v>
      </c>
      <c r="AI1465" s="1">
        <v>16</v>
      </c>
      <c r="AJ1465" s="1">
        <v>33</v>
      </c>
      <c r="AK1465" s="6">
        <v>0.48484848484848486</v>
      </c>
      <c r="AL1465" s="1">
        <v>36</v>
      </c>
      <c r="AM1465" s="1">
        <v>39</v>
      </c>
      <c r="AN1465" s="6">
        <v>0.92307692307692313</v>
      </c>
      <c r="AO1465" s="1">
        <v>21</v>
      </c>
      <c r="AP1465" s="1">
        <v>39</v>
      </c>
      <c r="AQ1465" s="6">
        <v>0.53846153846153844</v>
      </c>
      <c r="AR1465" s="1">
        <v>21</v>
      </c>
      <c r="AS1465" s="1">
        <v>39</v>
      </c>
      <c r="AT1465" s="6">
        <v>0.53846153846153844</v>
      </c>
      <c r="AU1465" s="1">
        <v>33</v>
      </c>
      <c r="AV1465" s="1">
        <v>39</v>
      </c>
      <c r="AW1465" s="6">
        <v>0.84615384615384615</v>
      </c>
      <c r="AX1465" s="1">
        <v>21</v>
      </c>
      <c r="AY1465" s="1">
        <v>39</v>
      </c>
      <c r="AZ1465" s="6">
        <v>0.53846153846153844</v>
      </c>
      <c r="BA1465" s="1">
        <v>20</v>
      </c>
      <c r="BB1465" s="1">
        <v>39</v>
      </c>
      <c r="BC1465" s="6">
        <v>0.51282051282051277</v>
      </c>
      <c r="BD1465" s="1">
        <v>160</v>
      </c>
      <c r="BE1465" s="1">
        <v>202</v>
      </c>
      <c r="BF1465" s="6">
        <v>0.79207920792079212</v>
      </c>
      <c r="BG1465" s="1">
        <v>115</v>
      </c>
      <c r="BH1465" s="1">
        <v>202</v>
      </c>
      <c r="BI1465" s="6">
        <v>0.56930693069306926</v>
      </c>
      <c r="BJ1465" s="1">
        <v>109</v>
      </c>
      <c r="BK1465" s="1">
        <v>201</v>
      </c>
      <c r="BL1465" s="6">
        <v>0.54228855721393032</v>
      </c>
    </row>
    <row r="1466" spans="1:64" hidden="1" x14ac:dyDescent="0.2">
      <c r="A1466" s="2" t="s">
        <v>3481</v>
      </c>
      <c r="B1466" s="2" t="s">
        <v>3482</v>
      </c>
      <c r="C1466" s="2" t="s">
        <v>3531</v>
      </c>
      <c r="D1466" s="2" t="s">
        <v>3532</v>
      </c>
      <c r="E1466" s="2" t="str">
        <f t="shared" si="66"/>
        <v>zzzz</v>
      </c>
      <c r="F1466" s="2" t="str">
        <f>IFERROR(VLOOKUP(C1466,'[1]2017'!$C$2:$N$1876,11,FALSE),"")</f>
        <v/>
      </c>
      <c r="G1466" s="2" t="str">
        <f>IFERROR(VLOOKUP(C1466,'[1]2017'!$C$2:$N$1876,12,FALSE),"")</f>
        <v/>
      </c>
      <c r="H1466" s="2" t="str">
        <f t="shared" si="67"/>
        <v/>
      </c>
      <c r="I1466" s="6">
        <v>0.81132075471698117</v>
      </c>
      <c r="J1466" s="12">
        <f t="shared" si="68"/>
        <v>101</v>
      </c>
      <c r="K1466" s="1">
        <v>40</v>
      </c>
      <c r="L1466" s="1">
        <v>52</v>
      </c>
      <c r="M1466" s="6">
        <v>0.76923076923076927</v>
      </c>
      <c r="N1466" s="1">
        <v>40</v>
      </c>
      <c r="O1466" s="1">
        <v>51</v>
      </c>
      <c r="P1466" s="6">
        <v>0.78431372549019607</v>
      </c>
      <c r="Q1466" s="1">
        <v>32</v>
      </c>
      <c r="R1466" s="1">
        <v>51</v>
      </c>
      <c r="S1466" s="6">
        <v>0.62745098039215685</v>
      </c>
      <c r="T1466" s="1">
        <v>38</v>
      </c>
      <c r="U1466" s="1">
        <v>50</v>
      </c>
      <c r="V1466" s="6">
        <v>0.76</v>
      </c>
      <c r="W1466" s="1">
        <v>38</v>
      </c>
      <c r="X1466" s="1">
        <v>50</v>
      </c>
      <c r="Y1466" s="6">
        <v>0.76</v>
      </c>
      <c r="Z1466" s="1">
        <v>36</v>
      </c>
      <c r="AA1466" s="1">
        <v>50</v>
      </c>
      <c r="AB1466" s="6">
        <v>0.72</v>
      </c>
      <c r="AC1466" s="1">
        <v>25</v>
      </c>
      <c r="AD1466" s="1">
        <v>29</v>
      </c>
      <c r="AE1466" s="6">
        <v>0.86206896551724133</v>
      </c>
      <c r="AF1466" s="1">
        <v>20</v>
      </c>
      <c r="AG1466" s="1">
        <v>29</v>
      </c>
      <c r="AH1466" s="6">
        <v>0.68965517241379315</v>
      </c>
      <c r="AI1466" s="1">
        <v>19</v>
      </c>
      <c r="AJ1466" s="1">
        <v>29</v>
      </c>
      <c r="AK1466" s="6">
        <v>0.65517241379310343</v>
      </c>
      <c r="AL1466" s="1">
        <v>28</v>
      </c>
      <c r="AM1466" s="1">
        <v>32</v>
      </c>
      <c r="AN1466" s="6">
        <v>0.875</v>
      </c>
      <c r="AO1466" s="1">
        <v>26</v>
      </c>
      <c r="AP1466" s="1">
        <v>32</v>
      </c>
      <c r="AQ1466" s="6">
        <v>0.8125</v>
      </c>
      <c r="AR1466" s="1">
        <v>24</v>
      </c>
      <c r="AS1466" s="1">
        <v>32</v>
      </c>
      <c r="AT1466" s="6">
        <v>0.75</v>
      </c>
      <c r="AU1466" s="1">
        <v>24</v>
      </c>
      <c r="AV1466" s="1">
        <v>32</v>
      </c>
      <c r="AW1466" s="6">
        <v>0.75</v>
      </c>
      <c r="AX1466" s="1">
        <v>19</v>
      </c>
      <c r="AY1466" s="1">
        <v>32</v>
      </c>
      <c r="AZ1466" s="6">
        <v>0.59375</v>
      </c>
      <c r="BA1466" s="1">
        <v>16</v>
      </c>
      <c r="BB1466" s="1">
        <v>32</v>
      </c>
      <c r="BC1466" s="6">
        <v>0.5</v>
      </c>
      <c r="BD1466" s="1">
        <v>204</v>
      </c>
      <c r="BE1466" s="1">
        <v>248</v>
      </c>
      <c r="BF1466" s="6">
        <v>0.82258064516129037</v>
      </c>
      <c r="BG1466" s="1">
        <v>187</v>
      </c>
      <c r="BH1466" s="1">
        <v>247</v>
      </c>
      <c r="BI1466" s="6">
        <v>0.75708502024291502</v>
      </c>
      <c r="BJ1466" s="1">
        <v>170</v>
      </c>
      <c r="BK1466" s="1">
        <v>247</v>
      </c>
      <c r="BL1466" s="6">
        <v>0.68825910931174084</v>
      </c>
    </row>
    <row r="1467" spans="1:64" hidden="1" x14ac:dyDescent="0.2">
      <c r="A1467" s="2" t="s">
        <v>3481</v>
      </c>
      <c r="B1467" s="2" t="s">
        <v>3482</v>
      </c>
      <c r="C1467" s="2" t="s">
        <v>3533</v>
      </c>
      <c r="D1467" s="2" t="s">
        <v>3534</v>
      </c>
      <c r="E1467" s="2" t="str">
        <f t="shared" si="66"/>
        <v>zzzz</v>
      </c>
      <c r="F1467" s="2" t="str">
        <f>IFERROR(VLOOKUP(C1467,'[1]2017'!$C$2:$N$1876,11,FALSE),"")</f>
        <v/>
      </c>
      <c r="G1467" s="2" t="str">
        <f>IFERROR(VLOOKUP(C1467,'[1]2017'!$C$2:$N$1876,12,FALSE),"")</f>
        <v/>
      </c>
      <c r="H1467" s="2" t="str">
        <f t="shared" si="67"/>
        <v/>
      </c>
      <c r="I1467" s="6">
        <v>0.8</v>
      </c>
      <c r="J1467" s="12">
        <f t="shared" si="68"/>
        <v>110</v>
      </c>
      <c r="K1467" s="1">
        <v>19</v>
      </c>
      <c r="L1467" s="1">
        <v>20</v>
      </c>
      <c r="M1467" s="6">
        <v>0.95</v>
      </c>
      <c r="N1467" s="1">
        <v>18</v>
      </c>
      <c r="O1467" s="1">
        <v>20</v>
      </c>
      <c r="P1467" s="6">
        <v>0.9</v>
      </c>
      <c r="Q1467" s="1">
        <v>18</v>
      </c>
      <c r="R1467" s="1">
        <v>20</v>
      </c>
      <c r="S1467" s="6">
        <v>0.9</v>
      </c>
      <c r="T1467" s="1">
        <v>14</v>
      </c>
      <c r="U1467" s="1">
        <v>18</v>
      </c>
      <c r="V1467" s="6">
        <v>0.77777777777777779</v>
      </c>
      <c r="W1467" s="1">
        <v>13</v>
      </c>
      <c r="X1467" s="1">
        <v>18</v>
      </c>
      <c r="Y1467" s="6">
        <v>0.72222222222222221</v>
      </c>
      <c r="Z1467" s="1">
        <v>13</v>
      </c>
      <c r="AA1467" s="1">
        <v>18</v>
      </c>
      <c r="AB1467" s="6">
        <v>0.72222222222222221</v>
      </c>
      <c r="AC1467" s="1">
        <v>9</v>
      </c>
      <c r="AD1467" s="1">
        <v>11</v>
      </c>
      <c r="AE1467" s="6">
        <v>0.81818181818181823</v>
      </c>
      <c r="AF1467" s="1">
        <v>8</v>
      </c>
      <c r="AG1467" s="1">
        <v>11</v>
      </c>
      <c r="AH1467" s="6">
        <v>0.72727272727272729</v>
      </c>
      <c r="AI1467" s="1">
        <v>8</v>
      </c>
      <c r="AJ1467" s="1">
        <v>11</v>
      </c>
      <c r="AK1467" s="6">
        <v>0.72727272727272729</v>
      </c>
      <c r="AL1467" s="1">
        <v>15</v>
      </c>
      <c r="AM1467" s="1">
        <v>18</v>
      </c>
      <c r="AN1467" s="6">
        <v>0.83333333333333337</v>
      </c>
      <c r="AO1467" s="1">
        <v>14</v>
      </c>
      <c r="AP1467" s="1">
        <v>18</v>
      </c>
      <c r="AQ1467" s="6">
        <v>0.77777777777777779</v>
      </c>
      <c r="AR1467" s="1">
        <v>14</v>
      </c>
      <c r="AS1467" s="1">
        <v>18</v>
      </c>
      <c r="AT1467" s="6">
        <v>0.77777777777777779</v>
      </c>
      <c r="AU1467" s="1">
        <v>15</v>
      </c>
      <c r="AV1467" s="1">
        <v>18</v>
      </c>
      <c r="AW1467" s="6">
        <v>0.83333333333333337</v>
      </c>
      <c r="AX1467" s="1">
        <v>12</v>
      </c>
      <c r="AY1467" s="1">
        <v>18</v>
      </c>
      <c r="AZ1467" s="6">
        <v>0.66666666666666663</v>
      </c>
      <c r="BA1467" s="1">
        <v>12</v>
      </c>
      <c r="BB1467" s="1">
        <v>18</v>
      </c>
      <c r="BC1467" s="6">
        <v>0.66666666666666663</v>
      </c>
      <c r="BD1467" s="1">
        <v>85</v>
      </c>
      <c r="BE1467" s="1">
        <v>100</v>
      </c>
      <c r="BF1467" s="6">
        <v>0.85</v>
      </c>
      <c r="BG1467" s="1">
        <v>77</v>
      </c>
      <c r="BH1467" s="1">
        <v>100</v>
      </c>
      <c r="BI1467" s="6">
        <v>0.77</v>
      </c>
      <c r="BJ1467" s="1">
        <v>77</v>
      </c>
      <c r="BK1467" s="1">
        <v>100</v>
      </c>
      <c r="BL1467" s="6">
        <v>0.77</v>
      </c>
    </row>
    <row r="1468" spans="1:64" hidden="1" x14ac:dyDescent="0.2">
      <c r="A1468" s="2" t="s">
        <v>3481</v>
      </c>
      <c r="B1468" s="2" t="s">
        <v>3482</v>
      </c>
      <c r="C1468" s="2" t="s">
        <v>3535</v>
      </c>
      <c r="D1468" s="2" t="s">
        <v>3536</v>
      </c>
      <c r="E1468" s="2" t="str">
        <f t="shared" si="66"/>
        <v>zzzz</v>
      </c>
      <c r="F1468" s="2" t="str">
        <f>IFERROR(VLOOKUP(C1468,'[1]2017'!$C$2:$N$1876,11,FALSE),"")</f>
        <v/>
      </c>
      <c r="G1468" s="2" t="str">
        <f>IFERROR(VLOOKUP(C1468,'[1]2017'!$C$2:$N$1876,12,FALSE),"")</f>
        <v/>
      </c>
      <c r="H1468" s="2" t="str">
        <f t="shared" si="67"/>
        <v/>
      </c>
      <c r="I1468" s="6">
        <v>0.64864864864864868</v>
      </c>
      <c r="J1468" s="12">
        <f t="shared" si="68"/>
        <v>366</v>
      </c>
      <c r="K1468" s="1">
        <v>34</v>
      </c>
      <c r="L1468" s="1">
        <v>40</v>
      </c>
      <c r="M1468" s="6">
        <v>0.85</v>
      </c>
      <c r="N1468" s="1">
        <v>26</v>
      </c>
      <c r="O1468" s="1">
        <v>40</v>
      </c>
      <c r="P1468" s="6">
        <v>0.65</v>
      </c>
      <c r="Q1468" s="1">
        <v>25</v>
      </c>
      <c r="R1468" s="1">
        <v>40</v>
      </c>
      <c r="S1468" s="6">
        <v>0.625</v>
      </c>
      <c r="T1468" s="1">
        <v>31</v>
      </c>
      <c r="U1468" s="1">
        <v>41</v>
      </c>
      <c r="V1468" s="6">
        <v>0.75609756097560976</v>
      </c>
      <c r="W1468" s="1">
        <v>33</v>
      </c>
      <c r="X1468" s="1">
        <v>42</v>
      </c>
      <c r="Y1468" s="6">
        <v>0.7857142857142857</v>
      </c>
      <c r="Z1468" s="1">
        <v>29</v>
      </c>
      <c r="AA1468" s="1">
        <v>41</v>
      </c>
      <c r="AB1468" s="6">
        <v>0.70731707317073167</v>
      </c>
      <c r="AC1468" s="1">
        <v>33</v>
      </c>
      <c r="AD1468" s="1">
        <v>36</v>
      </c>
      <c r="AE1468" s="6">
        <v>0.91666666666666663</v>
      </c>
      <c r="AF1468" s="1">
        <v>28</v>
      </c>
      <c r="AG1468" s="1">
        <v>36</v>
      </c>
      <c r="AH1468" s="6">
        <v>0.77777777777777779</v>
      </c>
      <c r="AI1468" s="1">
        <v>28</v>
      </c>
      <c r="AJ1468" s="1">
        <v>36</v>
      </c>
      <c r="AK1468" s="6">
        <v>0.77777777777777779</v>
      </c>
      <c r="AL1468" s="1">
        <v>37</v>
      </c>
      <c r="AM1468" s="1">
        <v>45</v>
      </c>
      <c r="AN1468" s="6">
        <v>0.82222222222222219</v>
      </c>
      <c r="AO1468" s="1">
        <v>32</v>
      </c>
      <c r="AP1468" s="1">
        <v>45</v>
      </c>
      <c r="AQ1468" s="6">
        <v>0.71111111111111114</v>
      </c>
      <c r="AR1468" s="1">
        <v>29</v>
      </c>
      <c r="AS1468" s="1">
        <v>45</v>
      </c>
      <c r="AT1468" s="6">
        <v>0.64444444444444449</v>
      </c>
      <c r="AU1468" s="1">
        <v>23</v>
      </c>
      <c r="AV1468" s="1">
        <v>35</v>
      </c>
      <c r="AW1468" s="6">
        <v>0.65714285714285714</v>
      </c>
      <c r="AX1468" s="1">
        <v>23</v>
      </c>
      <c r="AY1468" s="1">
        <v>35</v>
      </c>
      <c r="AZ1468" s="6">
        <v>0.65714285714285714</v>
      </c>
      <c r="BA1468" s="1">
        <v>20</v>
      </c>
      <c r="BB1468" s="1">
        <v>35</v>
      </c>
      <c r="BC1468" s="6">
        <v>0.5714285714285714</v>
      </c>
      <c r="BD1468" s="1">
        <v>190</v>
      </c>
      <c r="BE1468" s="1">
        <v>234</v>
      </c>
      <c r="BF1468" s="6">
        <v>0.81196581196581197</v>
      </c>
      <c r="BG1468" s="1">
        <v>167</v>
      </c>
      <c r="BH1468" s="1">
        <v>236</v>
      </c>
      <c r="BI1468" s="6">
        <v>0.7076271186440678</v>
      </c>
      <c r="BJ1468" s="1">
        <v>155</v>
      </c>
      <c r="BK1468" s="1">
        <v>234</v>
      </c>
      <c r="BL1468" s="6">
        <v>0.66239316239316237</v>
      </c>
    </row>
    <row r="1469" spans="1:64" hidden="1" x14ac:dyDescent="0.2">
      <c r="A1469" s="2" t="s">
        <v>3481</v>
      </c>
      <c r="B1469" s="2" t="s">
        <v>3482</v>
      </c>
      <c r="C1469" s="2" t="s">
        <v>3537</v>
      </c>
      <c r="D1469" s="2" t="s">
        <v>3500</v>
      </c>
      <c r="E1469" s="2" t="str">
        <f t="shared" si="66"/>
        <v>zzzz</v>
      </c>
      <c r="F1469" s="2" t="str">
        <f>IFERROR(VLOOKUP(C1469,'[1]2017'!$C$2:$N$1876,11,FALSE),"")</f>
        <v/>
      </c>
      <c r="G1469" s="2" t="str">
        <f>IFERROR(VLOOKUP(C1469,'[1]2017'!$C$2:$N$1876,12,FALSE),"")</f>
        <v/>
      </c>
      <c r="H1469" s="2" t="str">
        <f t="shared" si="67"/>
        <v/>
      </c>
      <c r="I1469" s="6">
        <v>0.42857142857142855</v>
      </c>
      <c r="J1469" s="12">
        <f t="shared" si="68"/>
        <v>854</v>
      </c>
      <c r="K1469" s="1">
        <v>8</v>
      </c>
      <c r="L1469" s="1">
        <v>20</v>
      </c>
      <c r="M1469" s="6">
        <v>0.4</v>
      </c>
      <c r="N1469" s="1">
        <v>4</v>
      </c>
      <c r="O1469" s="1">
        <v>21</v>
      </c>
      <c r="P1469" s="6">
        <v>0.19047619047619047</v>
      </c>
      <c r="Q1469" s="1">
        <v>4</v>
      </c>
      <c r="R1469" s="1">
        <v>20</v>
      </c>
      <c r="S1469" s="6">
        <v>0.2</v>
      </c>
      <c r="T1469" s="1">
        <v>6</v>
      </c>
      <c r="U1469" s="1">
        <v>20</v>
      </c>
      <c r="V1469" s="6">
        <v>0.3</v>
      </c>
      <c r="W1469" s="1">
        <v>6</v>
      </c>
      <c r="X1469" s="1">
        <v>20</v>
      </c>
      <c r="Y1469" s="6">
        <v>0.3</v>
      </c>
      <c r="Z1469" s="1">
        <v>4</v>
      </c>
      <c r="AA1469" s="1">
        <v>20</v>
      </c>
      <c r="AB1469" s="6">
        <v>0.2</v>
      </c>
      <c r="AC1469" s="1">
        <v>7</v>
      </c>
      <c r="AD1469" s="1">
        <v>17</v>
      </c>
      <c r="AE1469" s="6">
        <v>0.41176470588235292</v>
      </c>
      <c r="AF1469" s="1">
        <v>5</v>
      </c>
      <c r="AG1469" s="1">
        <v>17</v>
      </c>
      <c r="AH1469" s="6">
        <v>0.29411764705882354</v>
      </c>
      <c r="AI1469" s="1">
        <v>5</v>
      </c>
      <c r="AJ1469" s="1">
        <v>17</v>
      </c>
      <c r="AK1469" s="6">
        <v>0.29411764705882354</v>
      </c>
      <c r="AL1469" s="1">
        <v>22</v>
      </c>
      <c r="AM1469" s="1">
        <v>31</v>
      </c>
      <c r="AN1469" s="6">
        <v>0.70967741935483875</v>
      </c>
      <c r="AO1469" s="1">
        <v>11</v>
      </c>
      <c r="AP1469" s="1">
        <v>31</v>
      </c>
      <c r="AQ1469" s="6">
        <v>0.35483870967741937</v>
      </c>
      <c r="AR1469" s="1">
        <v>10</v>
      </c>
      <c r="AS1469" s="1">
        <v>31</v>
      </c>
      <c r="AT1469" s="6">
        <v>0.32258064516129031</v>
      </c>
      <c r="AU1469" s="1">
        <v>21</v>
      </c>
      <c r="AV1469" s="1">
        <v>23</v>
      </c>
      <c r="AW1469" s="6">
        <v>0.91304347826086951</v>
      </c>
      <c r="AX1469" s="1">
        <v>10</v>
      </c>
      <c r="AY1469" s="1">
        <v>23</v>
      </c>
      <c r="AZ1469" s="6">
        <v>0.43478260869565216</v>
      </c>
      <c r="BA1469" s="1">
        <v>9</v>
      </c>
      <c r="BB1469" s="1">
        <v>23</v>
      </c>
      <c r="BC1469" s="6">
        <v>0.39130434782608697</v>
      </c>
      <c r="BD1469" s="1">
        <v>78</v>
      </c>
      <c r="BE1469" s="1">
        <v>132</v>
      </c>
      <c r="BF1469" s="6">
        <v>0.59090909090909094</v>
      </c>
      <c r="BG1469" s="1">
        <v>46</v>
      </c>
      <c r="BH1469" s="1">
        <v>133</v>
      </c>
      <c r="BI1469" s="6">
        <v>0.34586466165413532</v>
      </c>
      <c r="BJ1469" s="1">
        <v>41</v>
      </c>
      <c r="BK1469" s="1">
        <v>132</v>
      </c>
      <c r="BL1469" s="6">
        <v>0.31060606060606061</v>
      </c>
    </row>
    <row r="1470" spans="1:64" hidden="1" x14ac:dyDescent="0.2">
      <c r="A1470" s="2" t="s">
        <v>3481</v>
      </c>
      <c r="B1470" s="2" t="s">
        <v>3482</v>
      </c>
      <c r="C1470" s="2" t="s">
        <v>3538</v>
      </c>
      <c r="D1470" s="2" t="s">
        <v>3539</v>
      </c>
      <c r="E1470" s="2" t="str">
        <f t="shared" si="66"/>
        <v>zzzz</v>
      </c>
      <c r="F1470" s="2" t="str">
        <f>IFERROR(VLOOKUP(C1470,'[1]2017'!$C$2:$N$1876,11,FALSE),"")</f>
        <v/>
      </c>
      <c r="G1470" s="2" t="str">
        <f>IFERROR(VLOOKUP(C1470,'[1]2017'!$C$2:$N$1876,12,FALSE),"")</f>
        <v/>
      </c>
      <c r="H1470" s="2" t="str">
        <f t="shared" si="67"/>
        <v/>
      </c>
      <c r="I1470" s="6">
        <v>0.78</v>
      </c>
      <c r="J1470" s="12">
        <f t="shared" si="68"/>
        <v>136</v>
      </c>
      <c r="K1470" s="1">
        <v>51</v>
      </c>
      <c r="L1470" s="1">
        <v>58</v>
      </c>
      <c r="M1470" s="6">
        <v>0.87931034482758619</v>
      </c>
      <c r="N1470" s="1">
        <v>49</v>
      </c>
      <c r="O1470" s="1">
        <v>58</v>
      </c>
      <c r="P1470" s="6">
        <v>0.84482758620689657</v>
      </c>
      <c r="Q1470" s="1">
        <v>47</v>
      </c>
      <c r="R1470" s="1">
        <v>58</v>
      </c>
      <c r="S1470" s="6">
        <v>0.81034482758620685</v>
      </c>
      <c r="T1470" s="1">
        <v>35</v>
      </c>
      <c r="U1470" s="1">
        <v>39</v>
      </c>
      <c r="V1470" s="6">
        <v>0.89743589743589747</v>
      </c>
      <c r="W1470" s="1">
        <v>30</v>
      </c>
      <c r="X1470" s="1">
        <v>39</v>
      </c>
      <c r="Y1470" s="6">
        <v>0.76923076923076927</v>
      </c>
      <c r="Z1470" s="1">
        <v>28</v>
      </c>
      <c r="AA1470" s="1">
        <v>39</v>
      </c>
      <c r="AB1470" s="6">
        <v>0.71794871794871795</v>
      </c>
      <c r="AC1470" s="1">
        <v>51</v>
      </c>
      <c r="AD1470" s="1">
        <v>58</v>
      </c>
      <c r="AE1470" s="6">
        <v>0.87931034482758619</v>
      </c>
      <c r="AF1470" s="1">
        <v>45</v>
      </c>
      <c r="AG1470" s="1">
        <v>58</v>
      </c>
      <c r="AH1470" s="6">
        <v>0.77586206896551724</v>
      </c>
      <c r="AI1470" s="1">
        <v>41</v>
      </c>
      <c r="AJ1470" s="1">
        <v>58</v>
      </c>
      <c r="AK1470" s="6">
        <v>0.7068965517241379</v>
      </c>
      <c r="AL1470" s="1">
        <v>63</v>
      </c>
      <c r="AM1470" s="1">
        <v>68</v>
      </c>
      <c r="AN1470" s="6">
        <v>0.92647058823529416</v>
      </c>
      <c r="AO1470" s="1">
        <v>56</v>
      </c>
      <c r="AP1470" s="1">
        <v>68</v>
      </c>
      <c r="AQ1470" s="6">
        <v>0.82352941176470584</v>
      </c>
      <c r="AR1470" s="1">
        <v>54</v>
      </c>
      <c r="AS1470" s="1">
        <v>68</v>
      </c>
      <c r="AT1470" s="6">
        <v>0.79411764705882348</v>
      </c>
      <c r="AU1470" s="1">
        <v>41</v>
      </c>
      <c r="AV1470" s="1">
        <v>50</v>
      </c>
      <c r="AW1470" s="6">
        <v>0.82</v>
      </c>
      <c r="AX1470" s="1">
        <v>41</v>
      </c>
      <c r="AY1470" s="1">
        <v>50</v>
      </c>
      <c r="AZ1470" s="6">
        <v>0.82</v>
      </c>
      <c r="BA1470" s="1">
        <v>36</v>
      </c>
      <c r="BB1470" s="1">
        <v>50</v>
      </c>
      <c r="BC1470" s="6">
        <v>0.72</v>
      </c>
      <c r="BD1470" s="1">
        <v>286</v>
      </c>
      <c r="BE1470" s="1">
        <v>323</v>
      </c>
      <c r="BF1470" s="6">
        <v>0.88544891640866874</v>
      </c>
      <c r="BG1470" s="1">
        <v>261</v>
      </c>
      <c r="BH1470" s="1">
        <v>323</v>
      </c>
      <c r="BI1470" s="6">
        <v>0.80804953560371517</v>
      </c>
      <c r="BJ1470" s="1">
        <v>245</v>
      </c>
      <c r="BK1470" s="1">
        <v>323</v>
      </c>
      <c r="BL1470" s="6">
        <v>0.75851393188854488</v>
      </c>
    </row>
    <row r="1471" spans="1:64" x14ac:dyDescent="0.2">
      <c r="A1471" s="2" t="s">
        <v>3481</v>
      </c>
      <c r="B1471" s="2" t="s">
        <v>3482</v>
      </c>
      <c r="C1471" s="2" t="s">
        <v>3540</v>
      </c>
      <c r="D1471" s="2" t="s">
        <v>3541</v>
      </c>
      <c r="E1471" s="2" t="str">
        <f t="shared" si="66"/>
        <v>Saint Jude Elementary School</v>
      </c>
      <c r="F1471" s="2" t="str">
        <f>IFERROR(VLOOKUP(C1471,'[1]2017'!$C$2:$N$1876,11,FALSE),"")</f>
        <v/>
      </c>
      <c r="G1471" s="2" t="str">
        <f>IFERROR(VLOOKUP(C1471,'[1]2017'!$C$2:$N$1876,12,FALSE),"")</f>
        <v/>
      </c>
      <c r="H1471" s="2" t="str">
        <f t="shared" si="67"/>
        <v/>
      </c>
      <c r="I1471" s="6">
        <v>0.68333333333333335</v>
      </c>
      <c r="J1471" s="12">
        <f t="shared" si="68"/>
        <v>296</v>
      </c>
      <c r="K1471" s="1">
        <v>45</v>
      </c>
      <c r="L1471" s="1">
        <v>52</v>
      </c>
      <c r="M1471" s="6">
        <v>0.86538461538461542</v>
      </c>
      <c r="N1471" s="1">
        <v>47</v>
      </c>
      <c r="O1471" s="1">
        <v>52</v>
      </c>
      <c r="P1471" s="6">
        <v>0.90384615384615385</v>
      </c>
      <c r="Q1471" s="1">
        <v>42</v>
      </c>
      <c r="R1471" s="1">
        <v>52</v>
      </c>
      <c r="S1471" s="6">
        <v>0.80769230769230771</v>
      </c>
      <c r="T1471" s="1">
        <v>47</v>
      </c>
      <c r="U1471" s="1">
        <v>61</v>
      </c>
      <c r="V1471" s="6">
        <v>0.77049180327868849</v>
      </c>
      <c r="W1471" s="1">
        <v>54</v>
      </c>
      <c r="X1471" s="1">
        <v>61</v>
      </c>
      <c r="Y1471" s="6">
        <v>0.88524590163934425</v>
      </c>
      <c r="Z1471" s="1">
        <v>45</v>
      </c>
      <c r="AA1471" s="1">
        <v>61</v>
      </c>
      <c r="AB1471" s="6">
        <v>0.73770491803278693</v>
      </c>
      <c r="AC1471" s="1">
        <v>52</v>
      </c>
      <c r="AD1471" s="1">
        <v>60</v>
      </c>
      <c r="AE1471" s="6">
        <v>0.8666666666666667</v>
      </c>
      <c r="AF1471" s="1">
        <v>49</v>
      </c>
      <c r="AG1471" s="1">
        <v>60</v>
      </c>
      <c r="AH1471" s="6">
        <v>0.81666666666666665</v>
      </c>
      <c r="AI1471" s="1">
        <v>46</v>
      </c>
      <c r="AJ1471" s="1">
        <v>60</v>
      </c>
      <c r="AK1471" s="6">
        <v>0.76666666666666672</v>
      </c>
      <c r="AL1471" s="1">
        <v>56</v>
      </c>
      <c r="AM1471" s="1">
        <v>62</v>
      </c>
      <c r="AN1471" s="6">
        <v>0.90322580645161288</v>
      </c>
      <c r="AO1471" s="1">
        <v>38</v>
      </c>
      <c r="AP1471" s="1">
        <v>62</v>
      </c>
      <c r="AQ1471" s="6">
        <v>0.61290322580645162</v>
      </c>
      <c r="AR1471" s="1">
        <v>37</v>
      </c>
      <c r="AS1471" s="1">
        <v>62</v>
      </c>
      <c r="AT1471" s="6">
        <v>0.59677419354838712</v>
      </c>
      <c r="AU1471" s="1">
        <v>46</v>
      </c>
      <c r="AV1471" s="1">
        <v>53</v>
      </c>
      <c r="AW1471" s="6">
        <v>0.86792452830188682</v>
      </c>
      <c r="AX1471" s="1">
        <v>41</v>
      </c>
      <c r="AY1471" s="1">
        <v>54</v>
      </c>
      <c r="AZ1471" s="6">
        <v>0.7592592592592593</v>
      </c>
      <c r="BA1471" s="1">
        <v>38</v>
      </c>
      <c r="BB1471" s="1">
        <v>53</v>
      </c>
      <c r="BC1471" s="6">
        <v>0.71698113207547165</v>
      </c>
      <c r="BD1471" s="1">
        <v>296</v>
      </c>
      <c r="BE1471" s="1">
        <v>348</v>
      </c>
      <c r="BF1471" s="6">
        <v>0.85057471264367812</v>
      </c>
      <c r="BG1471" s="1">
        <v>274</v>
      </c>
      <c r="BH1471" s="1">
        <v>349</v>
      </c>
      <c r="BI1471" s="6">
        <v>0.78510028653295127</v>
      </c>
      <c r="BJ1471" s="1">
        <v>249</v>
      </c>
      <c r="BK1471" s="1">
        <v>348</v>
      </c>
      <c r="BL1471" s="6">
        <v>0.71551724137931039</v>
      </c>
    </row>
    <row r="1472" spans="1:64" hidden="1" x14ac:dyDescent="0.2">
      <c r="A1472" s="2" t="s">
        <v>3481</v>
      </c>
      <c r="B1472" s="2" t="s">
        <v>3482</v>
      </c>
      <c r="C1472" s="2" t="s">
        <v>3542</v>
      </c>
      <c r="D1472" s="2" t="s">
        <v>3543</v>
      </c>
      <c r="E1472" s="2" t="str">
        <f t="shared" si="66"/>
        <v>zzzz</v>
      </c>
      <c r="F1472" s="2" t="str">
        <f>IFERROR(VLOOKUP(C1472,'[1]2017'!$C$2:$N$1876,11,FALSE),"")</f>
        <v/>
      </c>
      <c r="G1472" s="2" t="str">
        <f>IFERROR(VLOOKUP(C1472,'[1]2017'!$C$2:$N$1876,12,FALSE),"")</f>
        <v/>
      </c>
      <c r="H1472" s="2" t="str">
        <f t="shared" si="67"/>
        <v/>
      </c>
      <c r="I1472" s="6">
        <v>0.6785714285714286</v>
      </c>
      <c r="J1472" s="12">
        <f t="shared" si="68"/>
        <v>304</v>
      </c>
      <c r="K1472" s="1">
        <v>21</v>
      </c>
      <c r="L1472" s="1">
        <v>28</v>
      </c>
      <c r="M1472" s="6">
        <v>0.75</v>
      </c>
      <c r="N1472" s="1">
        <v>19</v>
      </c>
      <c r="O1472" s="1">
        <v>27</v>
      </c>
      <c r="P1472" s="6">
        <v>0.70370370370370372</v>
      </c>
      <c r="Q1472" s="1">
        <v>17</v>
      </c>
      <c r="R1472" s="1">
        <v>27</v>
      </c>
      <c r="S1472" s="6">
        <v>0.62962962962962965</v>
      </c>
      <c r="T1472" s="1">
        <v>22</v>
      </c>
      <c r="U1472" s="1">
        <v>25</v>
      </c>
      <c r="V1472" s="6">
        <v>0.88</v>
      </c>
      <c r="W1472" s="1">
        <v>19</v>
      </c>
      <c r="X1472" s="1">
        <v>25</v>
      </c>
      <c r="Y1472" s="6">
        <v>0.76</v>
      </c>
      <c r="Z1472" s="1">
        <v>18</v>
      </c>
      <c r="AA1472" s="1">
        <v>25</v>
      </c>
      <c r="AB1472" s="6">
        <v>0.72</v>
      </c>
      <c r="AC1472" s="1">
        <v>20</v>
      </c>
      <c r="AD1472" s="1">
        <v>26</v>
      </c>
      <c r="AE1472" s="6">
        <v>0.76923076923076927</v>
      </c>
      <c r="AF1472" s="1">
        <v>17</v>
      </c>
      <c r="AG1472" s="1">
        <v>26</v>
      </c>
      <c r="AH1472" s="6">
        <v>0.65384615384615385</v>
      </c>
      <c r="AI1472" s="1">
        <v>14</v>
      </c>
      <c r="AJ1472" s="1">
        <v>26</v>
      </c>
      <c r="AK1472" s="6">
        <v>0.53846153846153844</v>
      </c>
      <c r="AL1472" s="1">
        <v>23</v>
      </c>
      <c r="AM1472" s="1">
        <v>28</v>
      </c>
      <c r="AN1472" s="6">
        <v>0.8214285714285714</v>
      </c>
      <c r="AO1472" s="1">
        <v>16</v>
      </c>
      <c r="AP1472" s="1">
        <v>29</v>
      </c>
      <c r="AQ1472" s="6">
        <v>0.55172413793103448</v>
      </c>
      <c r="AR1472" s="1">
        <v>16</v>
      </c>
      <c r="AS1472" s="1">
        <v>28</v>
      </c>
      <c r="AT1472" s="6">
        <v>0.5714285714285714</v>
      </c>
      <c r="AU1472" s="1">
        <v>19</v>
      </c>
      <c r="AV1472" s="1">
        <v>27</v>
      </c>
      <c r="AW1472" s="6">
        <v>0.70370370370370372</v>
      </c>
      <c r="AX1472" s="1">
        <v>16</v>
      </c>
      <c r="AY1472" s="1">
        <v>27</v>
      </c>
      <c r="AZ1472" s="6">
        <v>0.59259259259259256</v>
      </c>
      <c r="BA1472" s="1">
        <v>13</v>
      </c>
      <c r="BB1472" s="1">
        <v>27</v>
      </c>
      <c r="BC1472" s="6">
        <v>0.48148148148148145</v>
      </c>
      <c r="BD1472" s="1">
        <v>130</v>
      </c>
      <c r="BE1472" s="1">
        <v>162</v>
      </c>
      <c r="BF1472" s="6">
        <v>0.80246913580246915</v>
      </c>
      <c r="BG1472" s="1">
        <v>106</v>
      </c>
      <c r="BH1472" s="1">
        <v>162</v>
      </c>
      <c r="BI1472" s="6">
        <v>0.65432098765432101</v>
      </c>
      <c r="BJ1472" s="1">
        <v>97</v>
      </c>
      <c r="BK1472" s="1">
        <v>161</v>
      </c>
      <c r="BL1472" s="6">
        <v>0.60248447204968947</v>
      </c>
    </row>
    <row r="1473" spans="1:64" hidden="1" x14ac:dyDescent="0.2">
      <c r="A1473" s="2" t="s">
        <v>3481</v>
      </c>
      <c r="B1473" s="2" t="s">
        <v>3482</v>
      </c>
      <c r="C1473" s="2" t="s">
        <v>3544</v>
      </c>
      <c r="D1473" s="2" t="s">
        <v>3545</v>
      </c>
      <c r="E1473" s="2" t="str">
        <f t="shared" si="66"/>
        <v>zzzz</v>
      </c>
      <c r="F1473" s="2" t="str">
        <f>IFERROR(VLOOKUP(C1473,'[1]2017'!$C$2:$N$1876,11,FALSE),"")</f>
        <v/>
      </c>
      <c r="G1473" s="2" t="str">
        <f>IFERROR(VLOOKUP(C1473,'[1]2017'!$C$2:$N$1876,12,FALSE),"")</f>
        <v/>
      </c>
      <c r="H1473" s="2" t="str">
        <f t="shared" si="67"/>
        <v/>
      </c>
      <c r="I1473" s="6">
        <v>0.52631578947368418</v>
      </c>
      <c r="J1473" s="12">
        <f t="shared" si="68"/>
        <v>641</v>
      </c>
      <c r="K1473" s="1">
        <v>23</v>
      </c>
      <c r="L1473" s="1">
        <v>26</v>
      </c>
      <c r="M1473" s="6">
        <v>0.88461538461538458</v>
      </c>
      <c r="N1473" s="1">
        <v>25</v>
      </c>
      <c r="O1473" s="1">
        <v>26</v>
      </c>
      <c r="P1473" s="6">
        <v>0.96153846153846156</v>
      </c>
      <c r="Q1473" s="1">
        <v>23</v>
      </c>
      <c r="R1473" s="1">
        <v>26</v>
      </c>
      <c r="S1473" s="6">
        <v>0.88461538461538458</v>
      </c>
      <c r="T1473" s="1">
        <v>27</v>
      </c>
      <c r="U1473" s="1">
        <v>33</v>
      </c>
      <c r="V1473" s="6">
        <v>0.81818181818181823</v>
      </c>
      <c r="W1473" s="1">
        <v>30</v>
      </c>
      <c r="X1473" s="1">
        <v>33</v>
      </c>
      <c r="Y1473" s="6">
        <v>0.90909090909090906</v>
      </c>
      <c r="Z1473" s="1">
        <v>27</v>
      </c>
      <c r="AA1473" s="1">
        <v>33</v>
      </c>
      <c r="AB1473" s="6">
        <v>0.81818181818181823</v>
      </c>
      <c r="AC1473" s="1">
        <v>35</v>
      </c>
      <c r="AD1473" s="1">
        <v>39</v>
      </c>
      <c r="AE1473" s="6">
        <v>0.89743589743589747</v>
      </c>
      <c r="AF1473" s="1">
        <v>31</v>
      </c>
      <c r="AG1473" s="1">
        <v>39</v>
      </c>
      <c r="AH1473" s="6">
        <v>0.79487179487179482</v>
      </c>
      <c r="AI1473" s="1">
        <v>30</v>
      </c>
      <c r="AJ1473" s="1">
        <v>39</v>
      </c>
      <c r="AK1473" s="6">
        <v>0.76923076923076927</v>
      </c>
      <c r="AL1473" s="1">
        <v>27</v>
      </c>
      <c r="AM1473" s="1">
        <v>33</v>
      </c>
      <c r="AN1473" s="6">
        <v>0.81818181818181823</v>
      </c>
      <c r="AO1473" s="1">
        <v>24</v>
      </c>
      <c r="AP1473" s="1">
        <v>33</v>
      </c>
      <c r="AQ1473" s="6">
        <v>0.72727272727272729</v>
      </c>
      <c r="AR1473" s="1">
        <v>22</v>
      </c>
      <c r="AS1473" s="1">
        <v>33</v>
      </c>
      <c r="AT1473" s="6">
        <v>0.66666666666666663</v>
      </c>
      <c r="AU1473" s="1">
        <v>18</v>
      </c>
      <c r="AV1473" s="1">
        <v>18</v>
      </c>
      <c r="AW1473" s="6">
        <v>1</v>
      </c>
      <c r="AX1473" s="1">
        <v>18</v>
      </c>
      <c r="AY1473" s="1">
        <v>18</v>
      </c>
      <c r="AZ1473" s="6">
        <v>1</v>
      </c>
      <c r="BA1473" s="1">
        <v>18</v>
      </c>
      <c r="BB1473" s="1">
        <v>18</v>
      </c>
      <c r="BC1473" s="6">
        <v>1</v>
      </c>
      <c r="BD1473" s="1">
        <v>173</v>
      </c>
      <c r="BE1473" s="1">
        <v>193</v>
      </c>
      <c r="BF1473" s="6">
        <v>0.89637305699481862</v>
      </c>
      <c r="BG1473" s="1">
        <v>138</v>
      </c>
      <c r="BH1473" s="1">
        <v>168</v>
      </c>
      <c r="BI1473" s="6">
        <v>0.8214285714285714</v>
      </c>
      <c r="BJ1473" s="1">
        <v>130</v>
      </c>
      <c r="BK1473" s="1">
        <v>168</v>
      </c>
      <c r="BL1473" s="6">
        <v>0.77380952380952384</v>
      </c>
    </row>
    <row r="1474" spans="1:64" hidden="1" x14ac:dyDescent="0.2">
      <c r="A1474" s="2" t="s">
        <v>3481</v>
      </c>
      <c r="B1474" s="2" t="s">
        <v>3482</v>
      </c>
      <c r="C1474" s="2" t="s">
        <v>3546</v>
      </c>
      <c r="D1474" s="2" t="s">
        <v>3547</v>
      </c>
      <c r="E1474" s="2" t="str">
        <f t="shared" si="66"/>
        <v>zzzz</v>
      </c>
      <c r="F1474" s="2" t="str">
        <f>IFERROR(VLOOKUP(C1474,'[1]2017'!$C$2:$N$1876,11,FALSE),"")</f>
        <v/>
      </c>
      <c r="G1474" s="2" t="str">
        <f>IFERROR(VLOOKUP(C1474,'[1]2017'!$C$2:$N$1876,12,FALSE),"")</f>
        <v/>
      </c>
      <c r="H1474" s="2" t="str">
        <f t="shared" si="67"/>
        <v/>
      </c>
      <c r="I1474" s="6">
        <v>0.4</v>
      </c>
      <c r="J1474" s="12">
        <f t="shared" si="68"/>
        <v>900</v>
      </c>
      <c r="K1474" s="1">
        <v>25</v>
      </c>
      <c r="L1474" s="1">
        <v>49</v>
      </c>
      <c r="M1474" s="6">
        <v>0.51020408163265307</v>
      </c>
      <c r="N1474" s="1">
        <v>15</v>
      </c>
      <c r="O1474" s="1">
        <v>50</v>
      </c>
      <c r="P1474" s="6">
        <v>0.3</v>
      </c>
      <c r="Q1474" s="1">
        <v>14</v>
      </c>
      <c r="R1474" s="1">
        <v>49</v>
      </c>
      <c r="S1474" s="6">
        <v>0.2857142857142857</v>
      </c>
      <c r="T1474" s="1">
        <v>26</v>
      </c>
      <c r="U1474" s="1">
        <v>36</v>
      </c>
      <c r="V1474" s="6">
        <v>0.72222222222222221</v>
      </c>
      <c r="W1474" s="1">
        <v>15</v>
      </c>
      <c r="X1474" s="1">
        <v>36</v>
      </c>
      <c r="Y1474" s="6">
        <v>0.41666666666666669</v>
      </c>
      <c r="Z1474" s="1">
        <v>15</v>
      </c>
      <c r="AA1474" s="1">
        <v>36</v>
      </c>
      <c r="AB1474" s="6">
        <v>0.41666666666666669</v>
      </c>
      <c r="AC1474" s="1">
        <v>39</v>
      </c>
      <c r="AD1474" s="1">
        <v>48</v>
      </c>
      <c r="AE1474" s="6">
        <v>0.8125</v>
      </c>
      <c r="AF1474" s="1">
        <v>19</v>
      </c>
      <c r="AG1474" s="1">
        <v>48</v>
      </c>
      <c r="AH1474" s="6">
        <v>0.39583333333333331</v>
      </c>
      <c r="AI1474" s="1">
        <v>17</v>
      </c>
      <c r="AJ1474" s="1">
        <v>48</v>
      </c>
      <c r="AK1474" s="6">
        <v>0.35416666666666669</v>
      </c>
      <c r="AL1474" s="1">
        <v>33</v>
      </c>
      <c r="AM1474" s="1">
        <v>47</v>
      </c>
      <c r="AN1474" s="6">
        <v>0.7021276595744681</v>
      </c>
      <c r="AO1474" s="1">
        <v>18</v>
      </c>
      <c r="AP1474" s="1">
        <v>47</v>
      </c>
      <c r="AQ1474" s="6">
        <v>0.38297872340425532</v>
      </c>
      <c r="AR1474" s="1">
        <v>18</v>
      </c>
      <c r="AS1474" s="1">
        <v>47</v>
      </c>
      <c r="AT1474" s="6">
        <v>0.38297872340425532</v>
      </c>
      <c r="AU1474" s="1">
        <v>35</v>
      </c>
      <c r="AV1474" s="1">
        <v>46</v>
      </c>
      <c r="AW1474" s="6">
        <v>0.76086956521739135</v>
      </c>
      <c r="AX1474" s="1">
        <v>23</v>
      </c>
      <c r="AY1474" s="1">
        <v>46</v>
      </c>
      <c r="AZ1474" s="6">
        <v>0.5</v>
      </c>
      <c r="BA1474" s="1">
        <v>22</v>
      </c>
      <c r="BB1474" s="1">
        <v>46</v>
      </c>
      <c r="BC1474" s="6">
        <v>0.47826086956521741</v>
      </c>
      <c r="BD1474" s="1">
        <v>184</v>
      </c>
      <c r="BE1474" s="1">
        <v>271</v>
      </c>
      <c r="BF1474" s="6">
        <v>0.6789667896678967</v>
      </c>
      <c r="BG1474" s="1">
        <v>114</v>
      </c>
      <c r="BH1474" s="1">
        <v>272</v>
      </c>
      <c r="BI1474" s="6">
        <v>0.41911764705882354</v>
      </c>
      <c r="BJ1474" s="1">
        <v>104</v>
      </c>
      <c r="BK1474" s="1">
        <v>271</v>
      </c>
      <c r="BL1474" s="6">
        <v>0.3837638376383764</v>
      </c>
    </row>
    <row r="1475" spans="1:64" hidden="1" x14ac:dyDescent="0.2">
      <c r="A1475" s="2" t="s">
        <v>3481</v>
      </c>
      <c r="B1475" s="2" t="s">
        <v>3482</v>
      </c>
      <c r="C1475" s="2" t="s">
        <v>3548</v>
      </c>
      <c r="D1475" s="2" t="s">
        <v>3549</v>
      </c>
      <c r="E1475" s="2" t="str">
        <f t="shared" si="66"/>
        <v>zzzz</v>
      </c>
      <c r="F1475" s="2" t="str">
        <f>IFERROR(VLOOKUP(C1475,'[1]2017'!$C$2:$N$1876,11,FALSE),"")</f>
        <v/>
      </c>
      <c r="G1475" s="2" t="str">
        <f>IFERROR(VLOOKUP(C1475,'[1]2017'!$C$2:$N$1876,12,FALSE),"")</f>
        <v/>
      </c>
      <c r="H1475" s="2" t="str">
        <f t="shared" si="67"/>
        <v/>
      </c>
      <c r="I1475" s="6">
        <v>0.76271186440677963</v>
      </c>
      <c r="J1475" s="12">
        <f t="shared" si="68"/>
        <v>158</v>
      </c>
      <c r="K1475" s="1">
        <v>56</v>
      </c>
      <c r="L1475" s="1">
        <v>63</v>
      </c>
      <c r="M1475" s="6">
        <v>0.88888888888888884</v>
      </c>
      <c r="N1475" s="1">
        <v>56</v>
      </c>
      <c r="O1475" s="1">
        <v>63</v>
      </c>
      <c r="P1475" s="6">
        <v>0.88888888888888884</v>
      </c>
      <c r="Q1475" s="1">
        <v>52</v>
      </c>
      <c r="R1475" s="1">
        <v>63</v>
      </c>
      <c r="S1475" s="6">
        <v>0.82539682539682535</v>
      </c>
      <c r="T1475" s="1">
        <v>64</v>
      </c>
      <c r="U1475" s="1">
        <v>78</v>
      </c>
      <c r="V1475" s="6">
        <v>0.82051282051282048</v>
      </c>
      <c r="W1475" s="1">
        <v>62</v>
      </c>
      <c r="X1475" s="1">
        <v>77</v>
      </c>
      <c r="Y1475" s="6">
        <v>0.80519480519480524</v>
      </c>
      <c r="Z1475" s="1">
        <v>57</v>
      </c>
      <c r="AA1475" s="1">
        <v>77</v>
      </c>
      <c r="AB1475" s="6">
        <v>0.74025974025974028</v>
      </c>
      <c r="AC1475" s="1">
        <v>60</v>
      </c>
      <c r="AD1475" s="1">
        <v>64</v>
      </c>
      <c r="AE1475" s="6">
        <v>0.9375</v>
      </c>
      <c r="AF1475" s="1">
        <v>57</v>
      </c>
      <c r="AG1475" s="1">
        <v>64</v>
      </c>
      <c r="AH1475" s="6">
        <v>0.890625</v>
      </c>
      <c r="AI1475" s="1">
        <v>55</v>
      </c>
      <c r="AJ1475" s="1">
        <v>64</v>
      </c>
      <c r="AK1475" s="6">
        <v>0.859375</v>
      </c>
      <c r="AL1475" s="1">
        <v>72</v>
      </c>
      <c r="AM1475" s="1">
        <v>76</v>
      </c>
      <c r="AN1475" s="6">
        <v>0.94736842105263153</v>
      </c>
      <c r="AO1475" s="1">
        <v>61</v>
      </c>
      <c r="AP1475" s="1">
        <v>76</v>
      </c>
      <c r="AQ1475" s="6">
        <v>0.80263157894736847</v>
      </c>
      <c r="AR1475" s="1">
        <v>60</v>
      </c>
      <c r="AS1475" s="1">
        <v>76</v>
      </c>
      <c r="AT1475" s="6">
        <v>0.78947368421052633</v>
      </c>
      <c r="AU1475" s="1">
        <v>52</v>
      </c>
      <c r="AV1475" s="1">
        <v>63</v>
      </c>
      <c r="AW1475" s="6">
        <v>0.82539682539682535</v>
      </c>
      <c r="AX1475" s="1">
        <v>47</v>
      </c>
      <c r="AY1475" s="1">
        <v>63</v>
      </c>
      <c r="AZ1475" s="6">
        <v>0.74603174603174605</v>
      </c>
      <c r="BA1475" s="1">
        <v>45</v>
      </c>
      <c r="BB1475" s="1">
        <v>63</v>
      </c>
      <c r="BC1475" s="6">
        <v>0.7142857142857143</v>
      </c>
      <c r="BD1475" s="1">
        <v>357</v>
      </c>
      <c r="BE1475" s="1">
        <v>403</v>
      </c>
      <c r="BF1475" s="6">
        <v>0.88585607940446653</v>
      </c>
      <c r="BG1475" s="1">
        <v>330</v>
      </c>
      <c r="BH1475" s="1">
        <v>402</v>
      </c>
      <c r="BI1475" s="6">
        <v>0.82089552238805974</v>
      </c>
      <c r="BJ1475" s="1">
        <v>314</v>
      </c>
      <c r="BK1475" s="1">
        <v>402</v>
      </c>
      <c r="BL1475" s="6">
        <v>0.78109452736318408</v>
      </c>
    </row>
    <row r="1476" spans="1:64" hidden="1" x14ac:dyDescent="0.2">
      <c r="A1476" s="2" t="s">
        <v>3481</v>
      </c>
      <c r="B1476" s="2" t="s">
        <v>3482</v>
      </c>
      <c r="C1476" s="2" t="s">
        <v>3550</v>
      </c>
      <c r="D1476" s="2" t="s">
        <v>3551</v>
      </c>
      <c r="E1476" s="2" t="str">
        <f t="shared" ref="E1476:E1539" si="69">IFERROR(IF(SEARCH("Elementary",D1476,1)&gt;0,D1476,"zzz"),"zzzz")</f>
        <v>zzzz</v>
      </c>
      <c r="F1476" s="2" t="str">
        <f>IFERROR(VLOOKUP(C1476,'[1]2017'!$C$2:$N$1876,11,FALSE),"")</f>
        <v/>
      </c>
      <c r="G1476" s="2" t="str">
        <f>IFERROR(VLOOKUP(C1476,'[1]2017'!$C$2:$N$1876,12,FALSE),"")</f>
        <v/>
      </c>
      <c r="H1476" s="2" t="str">
        <f t="shared" si="67"/>
        <v/>
      </c>
      <c r="I1476" s="6">
        <v>0.59523809523809523</v>
      </c>
      <c r="J1476" s="12">
        <f t="shared" si="68"/>
        <v>488</v>
      </c>
      <c r="K1476" s="1">
        <v>27</v>
      </c>
      <c r="L1476" s="1">
        <v>37</v>
      </c>
      <c r="M1476" s="6">
        <v>0.72972972972972971</v>
      </c>
      <c r="N1476" s="1">
        <v>25</v>
      </c>
      <c r="O1476" s="1">
        <v>37</v>
      </c>
      <c r="P1476" s="6">
        <v>0.67567567567567566</v>
      </c>
      <c r="Q1476" s="1">
        <v>21</v>
      </c>
      <c r="R1476" s="1">
        <v>37</v>
      </c>
      <c r="S1476" s="6">
        <v>0.56756756756756754</v>
      </c>
      <c r="T1476" s="1">
        <v>33</v>
      </c>
      <c r="U1476" s="1">
        <v>46</v>
      </c>
      <c r="V1476" s="6">
        <v>0.71739130434782605</v>
      </c>
      <c r="W1476" s="1">
        <v>35</v>
      </c>
      <c r="X1476" s="1">
        <v>46</v>
      </c>
      <c r="Y1476" s="6">
        <v>0.76086956521739135</v>
      </c>
      <c r="Z1476" s="1">
        <v>31</v>
      </c>
      <c r="AA1476" s="1">
        <v>46</v>
      </c>
      <c r="AB1476" s="6">
        <v>0.67391304347826086</v>
      </c>
      <c r="AC1476" s="1">
        <v>29</v>
      </c>
      <c r="AD1476" s="1">
        <v>42</v>
      </c>
      <c r="AE1476" s="6">
        <v>0.69047619047619047</v>
      </c>
      <c r="AF1476" s="1">
        <v>31</v>
      </c>
      <c r="AG1476" s="1">
        <v>42</v>
      </c>
      <c r="AH1476" s="6">
        <v>0.73809523809523814</v>
      </c>
      <c r="AI1476" s="1">
        <v>27</v>
      </c>
      <c r="AJ1476" s="1">
        <v>42</v>
      </c>
      <c r="AK1476" s="6">
        <v>0.6428571428571429</v>
      </c>
      <c r="AL1476" s="1">
        <v>29</v>
      </c>
      <c r="AM1476" s="1">
        <v>34</v>
      </c>
      <c r="AN1476" s="6">
        <v>0.8529411764705882</v>
      </c>
      <c r="AO1476" s="1">
        <v>23</v>
      </c>
      <c r="AP1476" s="1">
        <v>34</v>
      </c>
      <c r="AQ1476" s="6">
        <v>0.67647058823529416</v>
      </c>
      <c r="AR1476" s="1">
        <v>21</v>
      </c>
      <c r="AS1476" s="1">
        <v>34</v>
      </c>
      <c r="AT1476" s="6">
        <v>0.61764705882352944</v>
      </c>
      <c r="AU1476" s="1">
        <v>43</v>
      </c>
      <c r="AV1476" s="1">
        <v>51</v>
      </c>
      <c r="AW1476" s="6">
        <v>0.84313725490196079</v>
      </c>
      <c r="AX1476" s="1">
        <v>39</v>
      </c>
      <c r="AY1476" s="1">
        <v>51</v>
      </c>
      <c r="AZ1476" s="6">
        <v>0.76470588235294112</v>
      </c>
      <c r="BA1476" s="1">
        <v>37</v>
      </c>
      <c r="BB1476" s="1">
        <v>51</v>
      </c>
      <c r="BC1476" s="6">
        <v>0.72549019607843135</v>
      </c>
      <c r="BD1476" s="1">
        <v>196</v>
      </c>
      <c r="BE1476" s="1">
        <v>252</v>
      </c>
      <c r="BF1476" s="6">
        <v>0.77777777777777779</v>
      </c>
      <c r="BG1476" s="1">
        <v>180</v>
      </c>
      <c r="BH1476" s="1">
        <v>252</v>
      </c>
      <c r="BI1476" s="6">
        <v>0.7142857142857143</v>
      </c>
      <c r="BJ1476" s="1">
        <v>162</v>
      </c>
      <c r="BK1476" s="1">
        <v>252</v>
      </c>
      <c r="BL1476" s="6">
        <v>0.6428571428571429</v>
      </c>
    </row>
    <row r="1477" spans="1:64" hidden="1" x14ac:dyDescent="0.2">
      <c r="A1477" s="2" t="s">
        <v>3481</v>
      </c>
      <c r="B1477" s="2" t="s">
        <v>3482</v>
      </c>
      <c r="C1477" s="2" t="s">
        <v>3552</v>
      </c>
      <c r="D1477" s="2" t="s">
        <v>3553</v>
      </c>
      <c r="E1477" s="2" t="str">
        <f t="shared" si="69"/>
        <v>zzzz</v>
      </c>
      <c r="F1477" s="2" t="str">
        <f>IFERROR(VLOOKUP(C1477,'[1]2017'!$C$2:$N$1876,11,FALSE),"")</f>
        <v/>
      </c>
      <c r="G1477" s="2" t="str">
        <f>IFERROR(VLOOKUP(C1477,'[1]2017'!$C$2:$N$1876,12,FALSE),"")</f>
        <v/>
      </c>
      <c r="H1477" s="2" t="str">
        <f t="shared" ref="H1477:H1540" si="70">IFERROR(F1477/G1477,"")</f>
        <v/>
      </c>
      <c r="I1477" s="6">
        <v>0.48717948717948717</v>
      </c>
      <c r="J1477" s="12">
        <f t="shared" ref="J1477:J1540" si="71">RANK(I1477,$I$4:$I$1705,0)</f>
        <v>738</v>
      </c>
      <c r="K1477" s="1">
        <v>28</v>
      </c>
      <c r="L1477" s="1">
        <v>41</v>
      </c>
      <c r="M1477" s="6">
        <v>0.68292682926829273</v>
      </c>
      <c r="T1477" s="1">
        <v>35</v>
      </c>
      <c r="U1477" s="1">
        <v>48</v>
      </c>
      <c r="V1477" s="6">
        <v>0.72916666666666663</v>
      </c>
      <c r="W1477" s="1">
        <v>32</v>
      </c>
      <c r="X1477" s="1">
        <v>48</v>
      </c>
      <c r="Y1477" s="6">
        <v>0.66666666666666663</v>
      </c>
      <c r="Z1477" s="1">
        <v>28</v>
      </c>
      <c r="AA1477" s="1">
        <v>48</v>
      </c>
      <c r="AB1477" s="6">
        <v>0.58333333333333337</v>
      </c>
      <c r="AC1477" s="1">
        <v>21</v>
      </c>
      <c r="AD1477" s="1">
        <v>35</v>
      </c>
      <c r="AE1477" s="6">
        <v>0.6</v>
      </c>
      <c r="AF1477" s="1">
        <v>9</v>
      </c>
      <c r="AG1477" s="1">
        <v>34</v>
      </c>
      <c r="AH1477" s="6">
        <v>0.26470588235294118</v>
      </c>
      <c r="AI1477" s="1">
        <v>7</v>
      </c>
      <c r="AJ1477" s="1">
        <v>34</v>
      </c>
      <c r="AK1477" s="6">
        <v>0.20588235294117646</v>
      </c>
      <c r="AL1477" s="1">
        <v>26</v>
      </c>
      <c r="AM1477" s="1">
        <v>46</v>
      </c>
      <c r="AN1477" s="6">
        <v>0.56521739130434778</v>
      </c>
      <c r="AO1477" s="1">
        <v>20</v>
      </c>
      <c r="AP1477" s="1">
        <v>46</v>
      </c>
      <c r="AQ1477" s="6">
        <v>0.43478260869565216</v>
      </c>
      <c r="AR1477" s="1">
        <v>17</v>
      </c>
      <c r="AS1477" s="1">
        <v>46</v>
      </c>
      <c r="AT1477" s="6">
        <v>0.36956521739130432</v>
      </c>
      <c r="AU1477" s="1">
        <v>18</v>
      </c>
      <c r="AV1477" s="1">
        <v>34</v>
      </c>
      <c r="AW1477" s="6">
        <v>0.52941176470588236</v>
      </c>
      <c r="AX1477" s="1">
        <v>9</v>
      </c>
      <c r="AY1477" s="1">
        <v>34</v>
      </c>
      <c r="AZ1477" s="6">
        <v>0.26470588235294118</v>
      </c>
      <c r="BA1477" s="1">
        <v>8</v>
      </c>
      <c r="BB1477" s="1">
        <v>34</v>
      </c>
      <c r="BC1477" s="6">
        <v>0.23529411764705882</v>
      </c>
      <c r="BD1477" s="1">
        <v>157</v>
      </c>
      <c r="BE1477" s="1">
        <v>243</v>
      </c>
      <c r="BF1477" s="6">
        <v>0.64609053497942381</v>
      </c>
      <c r="BG1477" s="1">
        <v>92</v>
      </c>
      <c r="BH1477" s="1">
        <v>203</v>
      </c>
      <c r="BI1477" s="6">
        <v>0.45320197044334976</v>
      </c>
      <c r="BJ1477" s="1">
        <v>79</v>
      </c>
      <c r="BK1477" s="1">
        <v>201</v>
      </c>
      <c r="BL1477" s="6">
        <v>0.39303482587064675</v>
      </c>
    </row>
    <row r="1478" spans="1:64" hidden="1" x14ac:dyDescent="0.2">
      <c r="A1478" s="2" t="s">
        <v>3481</v>
      </c>
      <c r="B1478" s="2" t="s">
        <v>3482</v>
      </c>
      <c r="C1478" s="2" t="s">
        <v>3554</v>
      </c>
      <c r="D1478" s="2" t="s">
        <v>3555</v>
      </c>
      <c r="E1478" s="2" t="str">
        <f t="shared" si="69"/>
        <v>zzzz</v>
      </c>
      <c r="F1478" s="2" t="str">
        <f>IFERROR(VLOOKUP(C1478,'[1]2017'!$C$2:$N$1876,11,FALSE),"")</f>
        <v/>
      </c>
      <c r="G1478" s="2" t="str">
        <f>IFERROR(VLOOKUP(C1478,'[1]2017'!$C$2:$N$1876,12,FALSE),"")</f>
        <v/>
      </c>
      <c r="H1478" s="2" t="str">
        <f t="shared" si="70"/>
        <v/>
      </c>
      <c r="I1478" s="6">
        <v>0.6</v>
      </c>
      <c r="J1478" s="12">
        <f t="shared" si="71"/>
        <v>469</v>
      </c>
      <c r="K1478" s="1">
        <v>44</v>
      </c>
      <c r="L1478" s="1">
        <v>49</v>
      </c>
      <c r="M1478" s="6">
        <v>0.89795918367346939</v>
      </c>
      <c r="N1478" s="1">
        <v>40</v>
      </c>
      <c r="O1478" s="1">
        <v>49</v>
      </c>
      <c r="P1478" s="6">
        <v>0.81632653061224492</v>
      </c>
      <c r="Q1478" s="1">
        <v>37</v>
      </c>
      <c r="R1478" s="1">
        <v>49</v>
      </c>
      <c r="S1478" s="6">
        <v>0.75510204081632648</v>
      </c>
      <c r="T1478" s="1">
        <v>41</v>
      </c>
      <c r="U1478" s="1">
        <v>52</v>
      </c>
      <c r="V1478" s="6">
        <v>0.78846153846153844</v>
      </c>
      <c r="W1478" s="1">
        <v>41</v>
      </c>
      <c r="X1478" s="1">
        <v>52</v>
      </c>
      <c r="Y1478" s="6">
        <v>0.78846153846153844</v>
      </c>
      <c r="Z1478" s="1">
        <v>32</v>
      </c>
      <c r="AA1478" s="1">
        <v>52</v>
      </c>
      <c r="AB1478" s="6">
        <v>0.61538461538461542</v>
      </c>
      <c r="AC1478" s="1">
        <v>42</v>
      </c>
      <c r="AD1478" s="1">
        <v>45</v>
      </c>
      <c r="AE1478" s="6">
        <v>0.93333333333333335</v>
      </c>
      <c r="AF1478" s="1">
        <v>42</v>
      </c>
      <c r="AG1478" s="1">
        <v>45</v>
      </c>
      <c r="AH1478" s="6">
        <v>0.93333333333333335</v>
      </c>
      <c r="AI1478" s="1">
        <v>40</v>
      </c>
      <c r="AJ1478" s="1">
        <v>45</v>
      </c>
      <c r="AK1478" s="6">
        <v>0.88888888888888884</v>
      </c>
      <c r="AL1478" s="1">
        <v>46</v>
      </c>
      <c r="AM1478" s="1">
        <v>51</v>
      </c>
      <c r="AN1478" s="6">
        <v>0.90196078431372551</v>
      </c>
      <c r="AO1478" s="1">
        <v>38</v>
      </c>
      <c r="AP1478" s="1">
        <v>51</v>
      </c>
      <c r="AQ1478" s="6">
        <v>0.74509803921568629</v>
      </c>
      <c r="AR1478" s="1">
        <v>38</v>
      </c>
      <c r="AS1478" s="1">
        <v>51</v>
      </c>
      <c r="AT1478" s="6">
        <v>0.74509803921568629</v>
      </c>
      <c r="AU1478" s="1">
        <v>37</v>
      </c>
      <c r="AV1478" s="1">
        <v>43</v>
      </c>
      <c r="AW1478" s="6">
        <v>0.86046511627906974</v>
      </c>
      <c r="AX1478" s="1">
        <v>35</v>
      </c>
      <c r="AY1478" s="1">
        <v>43</v>
      </c>
      <c r="AZ1478" s="6">
        <v>0.81395348837209303</v>
      </c>
      <c r="BA1478" s="1">
        <v>32</v>
      </c>
      <c r="BB1478" s="1">
        <v>43</v>
      </c>
      <c r="BC1478" s="6">
        <v>0.7441860465116279</v>
      </c>
      <c r="BD1478" s="1">
        <v>251</v>
      </c>
      <c r="BE1478" s="1">
        <v>290</v>
      </c>
      <c r="BF1478" s="6">
        <v>0.8655172413793103</v>
      </c>
      <c r="BG1478" s="1">
        <v>228</v>
      </c>
      <c r="BH1478" s="1">
        <v>290</v>
      </c>
      <c r="BI1478" s="6">
        <v>0.78620689655172415</v>
      </c>
      <c r="BJ1478" s="1">
        <v>209</v>
      </c>
      <c r="BK1478" s="1">
        <v>290</v>
      </c>
      <c r="BL1478" s="6">
        <v>0.72068965517241379</v>
      </c>
    </row>
    <row r="1479" spans="1:64" hidden="1" x14ac:dyDescent="0.2">
      <c r="A1479" s="2" t="s">
        <v>3481</v>
      </c>
      <c r="B1479" s="2" t="s">
        <v>3482</v>
      </c>
      <c r="C1479" s="2" t="s">
        <v>3556</v>
      </c>
      <c r="D1479" s="2" t="s">
        <v>3557</v>
      </c>
      <c r="E1479" s="2" t="str">
        <f t="shared" si="69"/>
        <v>zzzz</v>
      </c>
      <c r="F1479" s="2" t="str">
        <f>IFERROR(VLOOKUP(C1479,'[1]2017'!$C$2:$N$1876,11,FALSE),"")</f>
        <v/>
      </c>
      <c r="G1479" s="2" t="str">
        <f>IFERROR(VLOOKUP(C1479,'[1]2017'!$C$2:$N$1876,12,FALSE),"")</f>
        <v/>
      </c>
      <c r="H1479" s="2" t="str">
        <f t="shared" si="70"/>
        <v/>
      </c>
      <c r="I1479" s="6">
        <v>0.39130434782608697</v>
      </c>
      <c r="J1479" s="12">
        <f t="shared" si="71"/>
        <v>917</v>
      </c>
      <c r="K1479" s="1">
        <v>18</v>
      </c>
      <c r="L1479" s="1">
        <v>25</v>
      </c>
      <c r="M1479" s="6">
        <v>0.72</v>
      </c>
      <c r="N1479" s="1">
        <v>11</v>
      </c>
      <c r="O1479" s="1">
        <v>25</v>
      </c>
      <c r="P1479" s="6">
        <v>0.44</v>
      </c>
      <c r="Q1479" s="1">
        <v>11</v>
      </c>
      <c r="R1479" s="1">
        <v>25</v>
      </c>
      <c r="S1479" s="6">
        <v>0.44</v>
      </c>
      <c r="T1479" s="1">
        <v>22</v>
      </c>
      <c r="U1479" s="1">
        <v>35</v>
      </c>
      <c r="V1479" s="6">
        <v>0.62857142857142856</v>
      </c>
      <c r="W1479" s="1">
        <v>20</v>
      </c>
      <c r="X1479" s="1">
        <v>35</v>
      </c>
      <c r="Y1479" s="6">
        <v>0.5714285714285714</v>
      </c>
      <c r="Z1479" s="1">
        <v>18</v>
      </c>
      <c r="AA1479" s="1">
        <v>35</v>
      </c>
      <c r="AB1479" s="6">
        <v>0.51428571428571423</v>
      </c>
      <c r="AC1479" s="1">
        <v>23</v>
      </c>
      <c r="AD1479" s="1">
        <v>30</v>
      </c>
      <c r="AE1479" s="6">
        <v>0.76666666666666672</v>
      </c>
      <c r="AF1479" s="1">
        <v>16</v>
      </c>
      <c r="AG1479" s="1">
        <v>30</v>
      </c>
      <c r="AH1479" s="6">
        <v>0.53333333333333333</v>
      </c>
      <c r="AI1479" s="1">
        <v>14</v>
      </c>
      <c r="AJ1479" s="1">
        <v>30</v>
      </c>
      <c r="AK1479" s="6">
        <v>0.46666666666666667</v>
      </c>
      <c r="AL1479" s="1">
        <v>14</v>
      </c>
      <c r="AM1479" s="1">
        <v>24</v>
      </c>
      <c r="AN1479" s="6">
        <v>0.58333333333333337</v>
      </c>
      <c r="AO1479" s="1">
        <v>11</v>
      </c>
      <c r="AP1479" s="1">
        <v>24</v>
      </c>
      <c r="AQ1479" s="6">
        <v>0.45833333333333331</v>
      </c>
      <c r="AR1479" s="1">
        <v>10</v>
      </c>
      <c r="AS1479" s="1">
        <v>24</v>
      </c>
      <c r="AT1479" s="6">
        <v>0.41666666666666669</v>
      </c>
      <c r="AU1479" s="1">
        <v>31</v>
      </c>
      <c r="AV1479" s="1">
        <v>36</v>
      </c>
      <c r="AW1479" s="6">
        <v>0.86111111111111116</v>
      </c>
      <c r="AX1479" s="1">
        <v>22</v>
      </c>
      <c r="AY1479" s="1">
        <v>36</v>
      </c>
      <c r="AZ1479" s="6">
        <v>0.61111111111111116</v>
      </c>
      <c r="BA1479" s="1">
        <v>21</v>
      </c>
      <c r="BB1479" s="1">
        <v>36</v>
      </c>
      <c r="BC1479" s="6">
        <v>0.58333333333333337</v>
      </c>
      <c r="BD1479" s="1">
        <v>126</v>
      </c>
      <c r="BE1479" s="1">
        <v>173</v>
      </c>
      <c r="BF1479" s="6">
        <v>0.72832369942196529</v>
      </c>
      <c r="BG1479" s="1">
        <v>89</v>
      </c>
      <c r="BH1479" s="1">
        <v>173</v>
      </c>
      <c r="BI1479" s="6">
        <v>0.51445086705202314</v>
      </c>
      <c r="BJ1479" s="1">
        <v>83</v>
      </c>
      <c r="BK1479" s="1">
        <v>173</v>
      </c>
      <c r="BL1479" s="6">
        <v>0.47976878612716761</v>
      </c>
    </row>
    <row r="1480" spans="1:64" hidden="1" x14ac:dyDescent="0.2">
      <c r="A1480" s="2" t="s">
        <v>3481</v>
      </c>
      <c r="B1480" s="2" t="s">
        <v>3482</v>
      </c>
      <c r="C1480" s="2" t="s">
        <v>3558</v>
      </c>
      <c r="D1480" s="2" t="s">
        <v>3559</v>
      </c>
      <c r="E1480" s="2" t="str">
        <f t="shared" si="69"/>
        <v>zzzz</v>
      </c>
      <c r="F1480" s="2" t="str">
        <f>IFERROR(VLOOKUP(C1480,'[1]2017'!$C$2:$N$1876,11,FALSE),"")</f>
        <v/>
      </c>
      <c r="G1480" s="2" t="str">
        <f>IFERROR(VLOOKUP(C1480,'[1]2017'!$C$2:$N$1876,12,FALSE),"")</f>
        <v/>
      </c>
      <c r="H1480" s="2" t="str">
        <f t="shared" si="70"/>
        <v/>
      </c>
      <c r="I1480" s="6">
        <v>0.85106382978723405</v>
      </c>
      <c r="J1480" s="12">
        <f t="shared" si="71"/>
        <v>62</v>
      </c>
      <c r="K1480" s="1">
        <v>23</v>
      </c>
      <c r="L1480" s="1">
        <v>26</v>
      </c>
      <c r="M1480" s="6">
        <v>0.88461538461538458</v>
      </c>
      <c r="N1480" s="1">
        <v>24</v>
      </c>
      <c r="O1480" s="1">
        <v>26</v>
      </c>
      <c r="P1480" s="6">
        <v>0.92307692307692313</v>
      </c>
      <c r="Q1480" s="1">
        <v>22</v>
      </c>
      <c r="R1480" s="1">
        <v>26</v>
      </c>
      <c r="S1480" s="6">
        <v>0.84615384615384615</v>
      </c>
      <c r="T1480" s="1">
        <v>33</v>
      </c>
      <c r="U1480" s="1">
        <v>40</v>
      </c>
      <c r="V1480" s="6">
        <v>0.82499999999999996</v>
      </c>
      <c r="W1480" s="1">
        <v>36</v>
      </c>
      <c r="X1480" s="1">
        <v>40</v>
      </c>
      <c r="Y1480" s="6">
        <v>0.9</v>
      </c>
      <c r="Z1480" s="1">
        <v>33</v>
      </c>
      <c r="AA1480" s="1">
        <v>40</v>
      </c>
      <c r="AB1480" s="6">
        <v>0.82499999999999996</v>
      </c>
      <c r="AC1480" s="1">
        <v>31</v>
      </c>
      <c r="AD1480" s="1">
        <v>37</v>
      </c>
      <c r="AE1480" s="6">
        <v>0.83783783783783783</v>
      </c>
      <c r="AF1480" s="1">
        <v>32</v>
      </c>
      <c r="AG1480" s="1">
        <v>37</v>
      </c>
      <c r="AH1480" s="6">
        <v>0.86486486486486491</v>
      </c>
      <c r="AI1480" s="1">
        <v>30</v>
      </c>
      <c r="AJ1480" s="1">
        <v>37</v>
      </c>
      <c r="AK1480" s="6">
        <v>0.81081081081081086</v>
      </c>
      <c r="AL1480" s="1">
        <v>45</v>
      </c>
      <c r="AM1480" s="1">
        <v>49</v>
      </c>
      <c r="AN1480" s="6">
        <v>0.91836734693877553</v>
      </c>
      <c r="AO1480" s="1">
        <v>41</v>
      </c>
      <c r="AP1480" s="1">
        <v>49</v>
      </c>
      <c r="AQ1480" s="6">
        <v>0.83673469387755106</v>
      </c>
      <c r="AR1480" s="1">
        <v>40</v>
      </c>
      <c r="AS1480" s="1">
        <v>49</v>
      </c>
      <c r="AT1480" s="6">
        <v>0.81632653061224492</v>
      </c>
      <c r="AU1480" s="1">
        <v>43</v>
      </c>
      <c r="AV1480" s="1">
        <v>51</v>
      </c>
      <c r="AW1480" s="6">
        <v>0.84313725490196079</v>
      </c>
      <c r="AX1480" s="1">
        <v>41</v>
      </c>
      <c r="AY1480" s="1">
        <v>51</v>
      </c>
      <c r="AZ1480" s="6">
        <v>0.80392156862745101</v>
      </c>
      <c r="BA1480" s="1">
        <v>38</v>
      </c>
      <c r="BB1480" s="1">
        <v>51</v>
      </c>
      <c r="BC1480" s="6">
        <v>0.74509803921568629</v>
      </c>
      <c r="BD1480" s="1">
        <v>221</v>
      </c>
      <c r="BE1480" s="1">
        <v>250</v>
      </c>
      <c r="BF1480" s="6">
        <v>0.88400000000000001</v>
      </c>
      <c r="BG1480" s="1">
        <v>215</v>
      </c>
      <c r="BH1480" s="1">
        <v>250</v>
      </c>
      <c r="BI1480" s="6">
        <v>0.86</v>
      </c>
      <c r="BJ1480" s="1">
        <v>203</v>
      </c>
      <c r="BK1480" s="1">
        <v>250</v>
      </c>
      <c r="BL1480" s="6">
        <v>0.81200000000000006</v>
      </c>
    </row>
    <row r="1481" spans="1:64" hidden="1" x14ac:dyDescent="0.2">
      <c r="A1481" s="2" t="s">
        <v>3481</v>
      </c>
      <c r="B1481" s="2" t="s">
        <v>3482</v>
      </c>
      <c r="C1481" s="2" t="s">
        <v>3560</v>
      </c>
      <c r="D1481" s="2" t="s">
        <v>3561</v>
      </c>
      <c r="E1481" s="2" t="str">
        <f t="shared" si="69"/>
        <v>zzzz</v>
      </c>
      <c r="F1481" s="2" t="str">
        <f>IFERROR(VLOOKUP(C1481,'[1]2017'!$C$2:$N$1876,11,FALSE),"")</f>
        <v/>
      </c>
      <c r="G1481" s="2" t="str">
        <f>IFERROR(VLOOKUP(C1481,'[1]2017'!$C$2:$N$1876,12,FALSE),"")</f>
        <v/>
      </c>
      <c r="H1481" s="2" t="str">
        <f t="shared" si="70"/>
        <v/>
      </c>
      <c r="I1481" s="6">
        <v>8.3333333333333329E-2</v>
      </c>
      <c r="J1481" s="12">
        <f t="shared" si="71"/>
        <v>1201</v>
      </c>
      <c r="K1481" s="1">
        <v>5</v>
      </c>
      <c r="L1481" s="1">
        <v>10</v>
      </c>
      <c r="M1481" s="6">
        <v>0.5</v>
      </c>
      <c r="N1481" s="1">
        <v>6</v>
      </c>
      <c r="O1481" s="1">
        <v>10</v>
      </c>
      <c r="P1481" s="6">
        <v>0.6</v>
      </c>
      <c r="Q1481" s="1">
        <v>3</v>
      </c>
      <c r="R1481" s="1">
        <v>10</v>
      </c>
      <c r="S1481" s="6">
        <v>0.3</v>
      </c>
      <c r="T1481" s="1" t="s">
        <v>734</v>
      </c>
      <c r="U1481" s="1" t="s">
        <v>734</v>
      </c>
      <c r="V1481" s="6" t="s">
        <v>734</v>
      </c>
      <c r="W1481" s="1" t="s">
        <v>734</v>
      </c>
      <c r="X1481" s="1" t="s">
        <v>734</v>
      </c>
      <c r="Y1481" s="6" t="s">
        <v>734</v>
      </c>
      <c r="Z1481" s="1" t="s">
        <v>734</v>
      </c>
      <c r="AA1481" s="1" t="s">
        <v>734</v>
      </c>
      <c r="AB1481" s="6" t="s">
        <v>734</v>
      </c>
      <c r="AC1481" s="1" t="s">
        <v>734</v>
      </c>
      <c r="AD1481" s="1" t="s">
        <v>734</v>
      </c>
      <c r="AE1481" s="6" t="s">
        <v>734</v>
      </c>
      <c r="AF1481" s="1" t="s">
        <v>734</v>
      </c>
      <c r="AG1481" s="1" t="s">
        <v>734</v>
      </c>
      <c r="AH1481" s="6" t="s">
        <v>734</v>
      </c>
      <c r="AI1481" s="1" t="s">
        <v>734</v>
      </c>
      <c r="AJ1481" s="1" t="s">
        <v>734</v>
      </c>
      <c r="AK1481" s="6" t="s">
        <v>734</v>
      </c>
      <c r="BD1481" s="1">
        <v>15</v>
      </c>
      <c r="BE1481" s="1">
        <v>36</v>
      </c>
      <c r="BF1481" s="6">
        <v>0.41666666666666669</v>
      </c>
      <c r="BG1481" s="1">
        <v>10</v>
      </c>
      <c r="BH1481" s="1">
        <v>37</v>
      </c>
      <c r="BI1481" s="6">
        <v>0.27027027027027029</v>
      </c>
      <c r="BJ1481" s="1">
        <v>7</v>
      </c>
      <c r="BK1481" s="1">
        <v>36</v>
      </c>
      <c r="BL1481" s="6">
        <v>0.19444444444444445</v>
      </c>
    </row>
    <row r="1482" spans="1:64" hidden="1" x14ac:dyDescent="0.2">
      <c r="A1482" s="2" t="s">
        <v>3481</v>
      </c>
      <c r="B1482" s="2" t="s">
        <v>3482</v>
      </c>
      <c r="C1482" s="2" t="s">
        <v>3562</v>
      </c>
      <c r="D1482" s="2" t="s">
        <v>3563</v>
      </c>
      <c r="E1482" s="2" t="str">
        <f t="shared" si="69"/>
        <v>zzzz</v>
      </c>
      <c r="F1482" s="2" t="str">
        <f>IFERROR(VLOOKUP(C1482,'[1]2017'!$C$2:$N$1876,11,FALSE),"")</f>
        <v/>
      </c>
      <c r="G1482" s="2" t="str">
        <f>IFERROR(VLOOKUP(C1482,'[1]2017'!$C$2:$N$1876,12,FALSE),"")</f>
        <v/>
      </c>
      <c r="H1482" s="2" t="str">
        <f t="shared" si="70"/>
        <v/>
      </c>
      <c r="I1482" s="6">
        <v>0.45454545454545453</v>
      </c>
      <c r="J1482" s="12">
        <f t="shared" si="71"/>
        <v>808</v>
      </c>
      <c r="K1482" s="1">
        <v>9</v>
      </c>
      <c r="L1482" s="1">
        <v>25</v>
      </c>
      <c r="M1482" s="6">
        <v>0.36</v>
      </c>
      <c r="N1482" s="1">
        <v>4</v>
      </c>
      <c r="O1482" s="1">
        <v>25</v>
      </c>
      <c r="P1482" s="6">
        <v>0.16</v>
      </c>
      <c r="Q1482" s="1">
        <v>3</v>
      </c>
      <c r="R1482" s="1">
        <v>25</v>
      </c>
      <c r="S1482" s="6">
        <v>0.12</v>
      </c>
      <c r="T1482" s="1">
        <v>10</v>
      </c>
      <c r="U1482" s="1">
        <v>24</v>
      </c>
      <c r="V1482" s="6">
        <v>0.41666666666666669</v>
      </c>
      <c r="W1482" s="1">
        <v>9</v>
      </c>
      <c r="X1482" s="1">
        <v>24</v>
      </c>
      <c r="Y1482" s="6">
        <v>0.375</v>
      </c>
      <c r="Z1482" s="1">
        <v>5</v>
      </c>
      <c r="AA1482" s="1">
        <v>24</v>
      </c>
      <c r="AB1482" s="6">
        <v>0.20833333333333334</v>
      </c>
      <c r="AC1482" s="1">
        <v>9</v>
      </c>
      <c r="AD1482" s="1">
        <v>22</v>
      </c>
      <c r="AE1482" s="6">
        <v>0.40909090909090912</v>
      </c>
      <c r="AF1482" s="1">
        <v>5</v>
      </c>
      <c r="AG1482" s="1">
        <v>22</v>
      </c>
      <c r="AH1482" s="6">
        <v>0.22727272727272727</v>
      </c>
      <c r="AI1482" s="1">
        <v>4</v>
      </c>
      <c r="AJ1482" s="1">
        <v>22</v>
      </c>
      <c r="AK1482" s="6">
        <v>0.18181818181818182</v>
      </c>
      <c r="AL1482" s="1">
        <v>7</v>
      </c>
      <c r="AM1482" s="1">
        <v>15</v>
      </c>
      <c r="AN1482" s="6">
        <v>0.46666666666666667</v>
      </c>
      <c r="AO1482" s="1">
        <v>1</v>
      </c>
      <c r="AP1482" s="1">
        <v>16</v>
      </c>
      <c r="AQ1482" s="6">
        <v>6.25E-2</v>
      </c>
      <c r="AR1482" s="1">
        <v>1</v>
      </c>
      <c r="AS1482" s="1">
        <v>15</v>
      </c>
      <c r="AT1482" s="6">
        <v>6.6666666666666666E-2</v>
      </c>
      <c r="AU1482" s="1">
        <v>8</v>
      </c>
      <c r="AV1482" s="1">
        <v>20</v>
      </c>
      <c r="AW1482" s="6">
        <v>0.4</v>
      </c>
      <c r="AX1482" s="1">
        <v>2</v>
      </c>
      <c r="AY1482" s="1">
        <v>20</v>
      </c>
      <c r="AZ1482" s="6">
        <v>0.1</v>
      </c>
      <c r="BA1482" s="1">
        <v>0</v>
      </c>
      <c r="BB1482" s="1">
        <v>20</v>
      </c>
      <c r="BC1482" s="6">
        <v>0</v>
      </c>
      <c r="BD1482" s="1">
        <v>58</v>
      </c>
      <c r="BE1482" s="1">
        <v>128</v>
      </c>
      <c r="BF1482" s="6">
        <v>0.453125</v>
      </c>
      <c r="BG1482" s="1">
        <v>31</v>
      </c>
      <c r="BH1482" s="1">
        <v>129</v>
      </c>
      <c r="BI1482" s="6">
        <v>0.24031007751937986</v>
      </c>
      <c r="BJ1482" s="1">
        <v>23</v>
      </c>
      <c r="BK1482" s="1">
        <v>128</v>
      </c>
      <c r="BL1482" s="6">
        <v>0.1796875</v>
      </c>
    </row>
    <row r="1483" spans="1:64" hidden="1" x14ac:dyDescent="0.2">
      <c r="A1483" s="2" t="s">
        <v>3481</v>
      </c>
      <c r="B1483" s="2" t="s">
        <v>3482</v>
      </c>
      <c r="C1483" s="2" t="s">
        <v>3564</v>
      </c>
      <c r="D1483" s="2" t="s">
        <v>3565</v>
      </c>
      <c r="E1483" s="2" t="str">
        <f t="shared" si="69"/>
        <v>zzzz</v>
      </c>
      <c r="F1483" s="2" t="str">
        <f>IFERROR(VLOOKUP(C1483,'[1]2017'!$C$2:$N$1876,11,FALSE),"")</f>
        <v/>
      </c>
      <c r="G1483" s="2" t="str">
        <f>IFERROR(VLOOKUP(C1483,'[1]2017'!$C$2:$N$1876,12,FALSE),"")</f>
        <v/>
      </c>
      <c r="H1483" s="2" t="str">
        <f t="shared" si="70"/>
        <v/>
      </c>
      <c r="I1483" s="6">
        <v>0.82978723404255317</v>
      </c>
      <c r="J1483" s="12">
        <f t="shared" si="71"/>
        <v>79</v>
      </c>
      <c r="K1483" s="1">
        <v>51</v>
      </c>
      <c r="L1483" s="1">
        <v>54</v>
      </c>
      <c r="M1483" s="6">
        <v>0.94444444444444442</v>
      </c>
      <c r="N1483" s="1">
        <v>42</v>
      </c>
      <c r="O1483" s="1">
        <v>54</v>
      </c>
      <c r="P1483" s="6">
        <v>0.77777777777777779</v>
      </c>
      <c r="Q1483" s="1">
        <v>41</v>
      </c>
      <c r="R1483" s="1">
        <v>54</v>
      </c>
      <c r="S1483" s="6">
        <v>0.7592592592592593</v>
      </c>
      <c r="T1483" s="1">
        <v>43</v>
      </c>
      <c r="U1483" s="1">
        <v>54</v>
      </c>
      <c r="V1483" s="6">
        <v>0.79629629629629628</v>
      </c>
      <c r="W1483" s="1">
        <v>51</v>
      </c>
      <c r="X1483" s="1">
        <v>54</v>
      </c>
      <c r="Y1483" s="6">
        <v>0.94444444444444442</v>
      </c>
      <c r="Z1483" s="1">
        <v>41</v>
      </c>
      <c r="AA1483" s="1">
        <v>54</v>
      </c>
      <c r="AB1483" s="6">
        <v>0.7592592592592593</v>
      </c>
      <c r="AC1483" s="1">
        <v>50</v>
      </c>
      <c r="AD1483" s="1">
        <v>51</v>
      </c>
      <c r="AE1483" s="6">
        <v>0.98039215686274506</v>
      </c>
      <c r="AF1483" s="1">
        <v>46</v>
      </c>
      <c r="AG1483" s="1">
        <v>50</v>
      </c>
      <c r="AH1483" s="6">
        <v>0.92</v>
      </c>
      <c r="AI1483" s="1">
        <v>46</v>
      </c>
      <c r="AJ1483" s="1">
        <v>50</v>
      </c>
      <c r="AK1483" s="6">
        <v>0.92</v>
      </c>
      <c r="AL1483" s="1">
        <v>43</v>
      </c>
      <c r="AM1483" s="1">
        <v>46</v>
      </c>
      <c r="AN1483" s="6">
        <v>0.93478260869565222</v>
      </c>
      <c r="AO1483" s="1">
        <v>43</v>
      </c>
      <c r="AP1483" s="1">
        <v>46</v>
      </c>
      <c r="AQ1483" s="6">
        <v>0.93478260869565222</v>
      </c>
      <c r="AR1483" s="1">
        <v>42</v>
      </c>
      <c r="AS1483" s="1">
        <v>46</v>
      </c>
      <c r="AT1483" s="6">
        <v>0.91304347826086951</v>
      </c>
      <c r="AU1483" s="1">
        <v>40</v>
      </c>
      <c r="AV1483" s="1">
        <v>46</v>
      </c>
      <c r="AW1483" s="6">
        <v>0.86956521739130432</v>
      </c>
      <c r="AX1483" s="1">
        <v>44</v>
      </c>
      <c r="AY1483" s="1">
        <v>46</v>
      </c>
      <c r="AZ1483" s="6">
        <v>0.95652173913043481</v>
      </c>
      <c r="BA1483" s="1">
        <v>40</v>
      </c>
      <c r="BB1483" s="1">
        <v>46</v>
      </c>
      <c r="BC1483" s="6">
        <v>0.86956521739130432</v>
      </c>
      <c r="BD1483" s="1">
        <v>273</v>
      </c>
      <c r="BE1483" s="1">
        <v>298</v>
      </c>
      <c r="BF1483" s="6">
        <v>0.91610738255033553</v>
      </c>
      <c r="BG1483" s="1">
        <v>265</v>
      </c>
      <c r="BH1483" s="1">
        <v>297</v>
      </c>
      <c r="BI1483" s="6">
        <v>0.8922558922558923</v>
      </c>
      <c r="BJ1483" s="1">
        <v>249</v>
      </c>
      <c r="BK1483" s="1">
        <v>297</v>
      </c>
      <c r="BL1483" s="6">
        <v>0.83838383838383834</v>
      </c>
    </row>
    <row r="1484" spans="1:64" hidden="1" x14ac:dyDescent="0.2">
      <c r="A1484" s="2" t="s">
        <v>3481</v>
      </c>
      <c r="B1484" s="2" t="s">
        <v>3482</v>
      </c>
      <c r="C1484" s="2" t="s">
        <v>3566</v>
      </c>
      <c r="D1484" s="2" t="s">
        <v>3567</v>
      </c>
      <c r="E1484" s="2" t="str">
        <f t="shared" si="69"/>
        <v>zzzz</v>
      </c>
      <c r="F1484" s="2" t="str">
        <f>IFERROR(VLOOKUP(C1484,'[1]2017'!$C$2:$N$1876,11,FALSE),"")</f>
        <v/>
      </c>
      <c r="G1484" s="2" t="str">
        <f>IFERROR(VLOOKUP(C1484,'[1]2017'!$C$2:$N$1876,12,FALSE),"")</f>
        <v/>
      </c>
      <c r="H1484" s="2" t="str">
        <f t="shared" si="70"/>
        <v/>
      </c>
      <c r="I1484" s="6">
        <v>0.66666666666666663</v>
      </c>
      <c r="J1484" s="12">
        <f t="shared" si="71"/>
        <v>321</v>
      </c>
      <c r="K1484" s="1">
        <v>19</v>
      </c>
      <c r="L1484" s="1">
        <v>28</v>
      </c>
      <c r="M1484" s="6">
        <v>0.6785714285714286</v>
      </c>
      <c r="N1484" s="1">
        <v>17</v>
      </c>
      <c r="O1484" s="1">
        <v>28</v>
      </c>
      <c r="P1484" s="6">
        <v>0.6071428571428571</v>
      </c>
      <c r="Q1484" s="1">
        <v>15</v>
      </c>
      <c r="R1484" s="1">
        <v>28</v>
      </c>
      <c r="S1484" s="6">
        <v>0.5357142857142857</v>
      </c>
      <c r="T1484" s="1">
        <v>22</v>
      </c>
      <c r="U1484" s="1">
        <v>28</v>
      </c>
      <c r="V1484" s="6">
        <v>0.7857142857142857</v>
      </c>
      <c r="W1484" s="1">
        <v>22</v>
      </c>
      <c r="X1484" s="1">
        <v>28</v>
      </c>
      <c r="Y1484" s="6">
        <v>0.7857142857142857</v>
      </c>
      <c r="Z1484" s="1">
        <v>19</v>
      </c>
      <c r="AA1484" s="1">
        <v>28</v>
      </c>
      <c r="AB1484" s="6">
        <v>0.6785714285714286</v>
      </c>
      <c r="AC1484" s="1">
        <v>17</v>
      </c>
      <c r="AD1484" s="1">
        <v>25</v>
      </c>
      <c r="AE1484" s="6">
        <v>0.68</v>
      </c>
      <c r="AF1484" s="1">
        <v>15</v>
      </c>
      <c r="AG1484" s="1">
        <v>25</v>
      </c>
      <c r="AH1484" s="6">
        <v>0.6</v>
      </c>
      <c r="AI1484" s="1">
        <v>14</v>
      </c>
      <c r="AJ1484" s="1">
        <v>25</v>
      </c>
      <c r="AK1484" s="6">
        <v>0.56000000000000005</v>
      </c>
      <c r="AL1484" s="1">
        <v>21</v>
      </c>
      <c r="AM1484" s="1">
        <v>25</v>
      </c>
      <c r="AN1484" s="6">
        <v>0.84</v>
      </c>
      <c r="AO1484" s="1">
        <v>14</v>
      </c>
      <c r="AP1484" s="1">
        <v>25</v>
      </c>
      <c r="AQ1484" s="6">
        <v>0.56000000000000005</v>
      </c>
      <c r="AR1484" s="1">
        <v>14</v>
      </c>
      <c r="AS1484" s="1">
        <v>25</v>
      </c>
      <c r="AT1484" s="6">
        <v>0.56000000000000005</v>
      </c>
      <c r="AU1484" s="1">
        <v>16</v>
      </c>
      <c r="AV1484" s="1">
        <v>17</v>
      </c>
      <c r="AW1484" s="6">
        <v>0.94117647058823528</v>
      </c>
      <c r="AX1484" s="1">
        <v>12</v>
      </c>
      <c r="AY1484" s="1">
        <v>17</v>
      </c>
      <c r="AZ1484" s="6">
        <v>0.70588235294117652</v>
      </c>
      <c r="BA1484" s="1">
        <v>12</v>
      </c>
      <c r="BB1484" s="1">
        <v>17</v>
      </c>
      <c r="BC1484" s="6">
        <v>0.70588235294117652</v>
      </c>
      <c r="BD1484" s="1">
        <v>117</v>
      </c>
      <c r="BE1484" s="1">
        <v>150</v>
      </c>
      <c r="BF1484" s="6">
        <v>0.78</v>
      </c>
      <c r="BG1484" s="1">
        <v>100</v>
      </c>
      <c r="BH1484" s="1">
        <v>150</v>
      </c>
      <c r="BI1484" s="6">
        <v>0.66666666666666663</v>
      </c>
      <c r="BJ1484" s="1">
        <v>92</v>
      </c>
      <c r="BK1484" s="1">
        <v>150</v>
      </c>
      <c r="BL1484" s="6">
        <v>0.61333333333333329</v>
      </c>
    </row>
    <row r="1485" spans="1:64" hidden="1" x14ac:dyDescent="0.2">
      <c r="A1485" s="2" t="s">
        <v>3481</v>
      </c>
      <c r="B1485" s="2" t="s">
        <v>3482</v>
      </c>
      <c r="C1485" s="2" t="s">
        <v>3568</v>
      </c>
      <c r="D1485" s="2" t="s">
        <v>3569</v>
      </c>
      <c r="E1485" s="2" t="str">
        <f t="shared" si="69"/>
        <v>zzzz</v>
      </c>
      <c r="F1485" s="2" t="str">
        <f>IFERROR(VLOOKUP(C1485,'[1]2017'!$C$2:$N$1876,11,FALSE),"")</f>
        <v/>
      </c>
      <c r="G1485" s="2" t="str">
        <f>IFERROR(VLOOKUP(C1485,'[1]2017'!$C$2:$N$1876,12,FALSE),"")</f>
        <v/>
      </c>
      <c r="H1485" s="2" t="str">
        <f t="shared" si="70"/>
        <v/>
      </c>
      <c r="I1485" s="6">
        <v>0.33333333333333331</v>
      </c>
      <c r="J1485" s="12">
        <f t="shared" si="71"/>
        <v>996</v>
      </c>
      <c r="K1485" s="1">
        <v>10</v>
      </c>
      <c r="L1485" s="1">
        <v>25</v>
      </c>
      <c r="M1485" s="6">
        <v>0.4</v>
      </c>
      <c r="N1485" s="1">
        <v>8</v>
      </c>
      <c r="O1485" s="1">
        <v>25</v>
      </c>
      <c r="P1485" s="6">
        <v>0.32</v>
      </c>
      <c r="Q1485" s="1">
        <v>4</v>
      </c>
      <c r="R1485" s="1">
        <v>25</v>
      </c>
      <c r="S1485" s="6">
        <v>0.16</v>
      </c>
      <c r="T1485" s="1">
        <v>7</v>
      </c>
      <c r="U1485" s="1">
        <v>16</v>
      </c>
      <c r="V1485" s="6">
        <v>0.4375</v>
      </c>
      <c r="W1485" s="1">
        <v>6</v>
      </c>
      <c r="X1485" s="1">
        <v>16</v>
      </c>
      <c r="Y1485" s="6">
        <v>0.375</v>
      </c>
      <c r="Z1485" s="1">
        <v>5</v>
      </c>
      <c r="AA1485" s="1">
        <v>16</v>
      </c>
      <c r="AB1485" s="6">
        <v>0.3125</v>
      </c>
      <c r="AC1485" s="1">
        <v>12</v>
      </c>
      <c r="AD1485" s="1">
        <v>22</v>
      </c>
      <c r="AE1485" s="6">
        <v>0.54545454545454541</v>
      </c>
      <c r="AF1485" s="1">
        <v>0</v>
      </c>
      <c r="AG1485" s="1">
        <v>22</v>
      </c>
      <c r="AH1485" s="6">
        <v>0</v>
      </c>
      <c r="AI1485" s="1">
        <v>0</v>
      </c>
      <c r="AJ1485" s="1">
        <v>22</v>
      </c>
      <c r="AK1485" s="6">
        <v>0</v>
      </c>
      <c r="AL1485" s="1">
        <v>16</v>
      </c>
      <c r="AM1485" s="1">
        <v>26</v>
      </c>
      <c r="AN1485" s="6">
        <v>0.61538461538461542</v>
      </c>
      <c r="AO1485" s="1">
        <v>9</v>
      </c>
      <c r="AP1485" s="1">
        <v>26</v>
      </c>
      <c r="AQ1485" s="6">
        <v>0.34615384615384615</v>
      </c>
      <c r="AR1485" s="1">
        <v>8</v>
      </c>
      <c r="AS1485" s="1">
        <v>26</v>
      </c>
      <c r="AT1485" s="6">
        <v>0.30769230769230771</v>
      </c>
      <c r="AU1485" s="1">
        <v>11</v>
      </c>
      <c r="AV1485" s="1">
        <v>15</v>
      </c>
      <c r="AW1485" s="6">
        <v>0.73333333333333328</v>
      </c>
      <c r="AX1485" s="1">
        <v>8</v>
      </c>
      <c r="AY1485" s="1">
        <v>15</v>
      </c>
      <c r="AZ1485" s="6">
        <v>0.53333333333333333</v>
      </c>
      <c r="BA1485" s="1">
        <v>7</v>
      </c>
      <c r="BB1485" s="1">
        <v>15</v>
      </c>
      <c r="BC1485" s="6">
        <v>0.46666666666666667</v>
      </c>
      <c r="BD1485" s="1">
        <v>66</v>
      </c>
      <c r="BE1485" s="1">
        <v>131</v>
      </c>
      <c r="BF1485" s="6">
        <v>0.50381679389312972</v>
      </c>
      <c r="BG1485" s="1">
        <v>41</v>
      </c>
      <c r="BH1485" s="1">
        <v>131</v>
      </c>
      <c r="BI1485" s="6">
        <v>0.31297709923664124</v>
      </c>
      <c r="BJ1485" s="1">
        <v>33</v>
      </c>
      <c r="BK1485" s="1">
        <v>131</v>
      </c>
      <c r="BL1485" s="6">
        <v>0.25190839694656486</v>
      </c>
    </row>
    <row r="1486" spans="1:64" hidden="1" x14ac:dyDescent="0.2">
      <c r="A1486" s="2" t="s">
        <v>3481</v>
      </c>
      <c r="B1486" s="2" t="s">
        <v>3482</v>
      </c>
      <c r="C1486" s="2" t="s">
        <v>3570</v>
      </c>
      <c r="D1486" s="2" t="s">
        <v>3571</v>
      </c>
      <c r="E1486" s="2" t="str">
        <f t="shared" si="69"/>
        <v>zzzz</v>
      </c>
      <c r="F1486" s="2" t="str">
        <f>IFERROR(VLOOKUP(C1486,'[1]2017'!$C$2:$N$1876,11,FALSE),"")</f>
        <v/>
      </c>
      <c r="G1486" s="2" t="str">
        <f>IFERROR(VLOOKUP(C1486,'[1]2017'!$C$2:$N$1876,12,FALSE),"")</f>
        <v/>
      </c>
      <c r="H1486" s="2" t="str">
        <f t="shared" si="70"/>
        <v/>
      </c>
      <c r="I1486" s="6">
        <v>0.59090909090909094</v>
      </c>
      <c r="J1486" s="12">
        <f t="shared" si="71"/>
        <v>495</v>
      </c>
      <c r="K1486" s="1">
        <v>14</v>
      </c>
      <c r="L1486" s="1">
        <v>25</v>
      </c>
      <c r="M1486" s="6">
        <v>0.56000000000000005</v>
      </c>
      <c r="N1486" s="1">
        <v>9</v>
      </c>
      <c r="O1486" s="1">
        <v>25</v>
      </c>
      <c r="P1486" s="6">
        <v>0.36</v>
      </c>
      <c r="Q1486" s="1">
        <v>8</v>
      </c>
      <c r="R1486" s="1">
        <v>25</v>
      </c>
      <c r="S1486" s="6">
        <v>0.32</v>
      </c>
      <c r="T1486" s="1">
        <v>8</v>
      </c>
      <c r="U1486" s="1">
        <v>24</v>
      </c>
      <c r="V1486" s="6">
        <v>0.33333333333333331</v>
      </c>
      <c r="W1486" s="1">
        <v>5</v>
      </c>
      <c r="X1486" s="1">
        <v>24</v>
      </c>
      <c r="Y1486" s="6">
        <v>0.20833333333333334</v>
      </c>
      <c r="Z1486" s="1">
        <v>3</v>
      </c>
      <c r="AA1486" s="1">
        <v>24</v>
      </c>
      <c r="AB1486" s="6">
        <v>0.125</v>
      </c>
      <c r="AC1486" s="1">
        <v>8</v>
      </c>
      <c r="AD1486" s="1">
        <v>18</v>
      </c>
      <c r="AE1486" s="6">
        <v>0.44444444444444442</v>
      </c>
      <c r="AF1486" s="1">
        <v>6</v>
      </c>
      <c r="AG1486" s="1">
        <v>18</v>
      </c>
      <c r="AH1486" s="6">
        <v>0.33333333333333331</v>
      </c>
      <c r="AI1486" s="1">
        <v>5</v>
      </c>
      <c r="AJ1486" s="1">
        <v>18</v>
      </c>
      <c r="AK1486" s="6">
        <v>0.27777777777777779</v>
      </c>
      <c r="AL1486" s="1">
        <v>6</v>
      </c>
      <c r="AM1486" s="1">
        <v>16</v>
      </c>
      <c r="AN1486" s="6">
        <v>0.375</v>
      </c>
      <c r="AO1486" s="1">
        <v>2</v>
      </c>
      <c r="AP1486" s="1">
        <v>16</v>
      </c>
      <c r="AQ1486" s="6">
        <v>0.125</v>
      </c>
      <c r="AR1486" s="1">
        <v>2</v>
      </c>
      <c r="AS1486" s="1">
        <v>16</v>
      </c>
      <c r="AT1486" s="6">
        <v>0.125</v>
      </c>
      <c r="AU1486" s="1">
        <v>5</v>
      </c>
      <c r="AV1486" s="1">
        <v>16</v>
      </c>
      <c r="AW1486" s="6">
        <v>0.3125</v>
      </c>
      <c r="AX1486" s="1">
        <v>4</v>
      </c>
      <c r="AY1486" s="1">
        <v>16</v>
      </c>
      <c r="AZ1486" s="6">
        <v>0.25</v>
      </c>
      <c r="BA1486" s="1">
        <v>3</v>
      </c>
      <c r="BB1486" s="1">
        <v>16</v>
      </c>
      <c r="BC1486" s="6">
        <v>0.1875</v>
      </c>
      <c r="BD1486" s="1">
        <v>58</v>
      </c>
      <c r="BE1486" s="1">
        <v>121</v>
      </c>
      <c r="BF1486" s="6">
        <v>0.47933884297520662</v>
      </c>
      <c r="BG1486" s="1">
        <v>40</v>
      </c>
      <c r="BH1486" s="1">
        <v>121</v>
      </c>
      <c r="BI1486" s="6">
        <v>0.33057851239669422</v>
      </c>
      <c r="BJ1486" s="1">
        <v>34</v>
      </c>
      <c r="BK1486" s="1">
        <v>121</v>
      </c>
      <c r="BL1486" s="6">
        <v>0.28099173553719009</v>
      </c>
    </row>
    <row r="1487" spans="1:64" hidden="1" x14ac:dyDescent="0.2">
      <c r="A1487" s="2" t="s">
        <v>3481</v>
      </c>
      <c r="B1487" s="2" t="s">
        <v>3482</v>
      </c>
      <c r="C1487" s="2" t="s">
        <v>3572</v>
      </c>
      <c r="D1487" s="2" t="s">
        <v>3573</v>
      </c>
      <c r="E1487" s="2" t="str">
        <f t="shared" si="69"/>
        <v>zzzz</v>
      </c>
      <c r="F1487" s="2" t="str">
        <f>IFERROR(VLOOKUP(C1487,'[1]2017'!$C$2:$N$1876,11,FALSE),"")</f>
        <v/>
      </c>
      <c r="G1487" s="2" t="str">
        <f>IFERROR(VLOOKUP(C1487,'[1]2017'!$C$2:$N$1876,12,FALSE),"")</f>
        <v/>
      </c>
      <c r="H1487" s="2" t="str">
        <f t="shared" si="70"/>
        <v/>
      </c>
      <c r="I1487" s="6">
        <v>0.52380952380952384</v>
      </c>
      <c r="J1487" s="12">
        <f t="shared" si="71"/>
        <v>649</v>
      </c>
      <c r="K1487" s="1">
        <v>35</v>
      </c>
      <c r="L1487" s="1">
        <v>45</v>
      </c>
      <c r="M1487" s="6">
        <v>0.77777777777777779</v>
      </c>
      <c r="N1487" s="1">
        <v>38</v>
      </c>
      <c r="O1487" s="1">
        <v>45</v>
      </c>
      <c r="P1487" s="6">
        <v>0.84444444444444444</v>
      </c>
      <c r="Q1487" s="1">
        <v>33</v>
      </c>
      <c r="R1487" s="1">
        <v>45</v>
      </c>
      <c r="S1487" s="6">
        <v>0.73333333333333328</v>
      </c>
      <c r="T1487" s="1">
        <v>35</v>
      </c>
      <c r="U1487" s="1">
        <v>43</v>
      </c>
      <c r="V1487" s="6">
        <v>0.81395348837209303</v>
      </c>
      <c r="W1487" s="1">
        <v>32</v>
      </c>
      <c r="X1487" s="1">
        <v>42</v>
      </c>
      <c r="Y1487" s="6">
        <v>0.76190476190476186</v>
      </c>
      <c r="Z1487" s="1">
        <v>30</v>
      </c>
      <c r="AA1487" s="1">
        <v>42</v>
      </c>
      <c r="AB1487" s="6">
        <v>0.7142857142857143</v>
      </c>
      <c r="AC1487" s="1">
        <v>23</v>
      </c>
      <c r="AD1487" s="1">
        <v>25</v>
      </c>
      <c r="AE1487" s="6">
        <v>0.92</v>
      </c>
      <c r="AF1487" s="1">
        <v>14</v>
      </c>
      <c r="AG1487" s="1">
        <v>25</v>
      </c>
      <c r="AH1487" s="6">
        <v>0.56000000000000005</v>
      </c>
      <c r="AI1487" s="1">
        <v>14</v>
      </c>
      <c r="AJ1487" s="1">
        <v>25</v>
      </c>
      <c r="AK1487" s="6">
        <v>0.56000000000000005</v>
      </c>
      <c r="AL1487" s="1">
        <v>29</v>
      </c>
      <c r="AM1487" s="1">
        <v>31</v>
      </c>
      <c r="AN1487" s="6">
        <v>0.93548387096774188</v>
      </c>
      <c r="AO1487" s="1">
        <v>19</v>
      </c>
      <c r="AP1487" s="1">
        <v>31</v>
      </c>
      <c r="AQ1487" s="6">
        <v>0.61290322580645162</v>
      </c>
      <c r="AR1487" s="1">
        <v>19</v>
      </c>
      <c r="AS1487" s="1">
        <v>31</v>
      </c>
      <c r="AT1487" s="6">
        <v>0.61290322580645162</v>
      </c>
      <c r="AU1487" s="1">
        <v>30</v>
      </c>
      <c r="AV1487" s="1">
        <v>31</v>
      </c>
      <c r="AW1487" s="6">
        <v>0.967741935483871</v>
      </c>
      <c r="AX1487" s="1">
        <v>23</v>
      </c>
      <c r="AY1487" s="1">
        <v>31</v>
      </c>
      <c r="AZ1487" s="6">
        <v>0.74193548387096775</v>
      </c>
      <c r="BA1487" s="1">
        <v>23</v>
      </c>
      <c r="BB1487" s="1">
        <v>31</v>
      </c>
      <c r="BC1487" s="6">
        <v>0.74193548387096775</v>
      </c>
      <c r="BD1487" s="1">
        <v>188</v>
      </c>
      <c r="BE1487" s="1">
        <v>217</v>
      </c>
      <c r="BF1487" s="6">
        <v>0.86635944700460832</v>
      </c>
      <c r="BG1487" s="1">
        <v>148</v>
      </c>
      <c r="BH1487" s="1">
        <v>216</v>
      </c>
      <c r="BI1487" s="6">
        <v>0.68518518518518523</v>
      </c>
      <c r="BJ1487" s="1">
        <v>141</v>
      </c>
      <c r="BK1487" s="1">
        <v>216</v>
      </c>
      <c r="BL1487" s="6">
        <v>0.65277777777777779</v>
      </c>
    </row>
    <row r="1488" spans="1:64" hidden="1" x14ac:dyDescent="0.2">
      <c r="A1488" s="2" t="s">
        <v>3481</v>
      </c>
      <c r="B1488" s="2" t="s">
        <v>3482</v>
      </c>
      <c r="C1488" s="2" t="s">
        <v>3574</v>
      </c>
      <c r="D1488" s="2" t="s">
        <v>3575</v>
      </c>
      <c r="E1488" s="2" t="str">
        <f t="shared" si="69"/>
        <v>zzzz</v>
      </c>
      <c r="F1488" s="2" t="str">
        <f>IFERROR(VLOOKUP(C1488,'[1]2017'!$C$2:$N$1876,11,FALSE),"")</f>
        <v/>
      </c>
      <c r="G1488" s="2" t="str">
        <f>IFERROR(VLOOKUP(C1488,'[1]2017'!$C$2:$N$1876,12,FALSE),"")</f>
        <v/>
      </c>
      <c r="H1488" s="2" t="str">
        <f t="shared" si="70"/>
        <v/>
      </c>
      <c r="I1488" s="6">
        <v>0.19444444444444445</v>
      </c>
      <c r="J1488" s="12">
        <f t="shared" si="71"/>
        <v>1141</v>
      </c>
      <c r="K1488" s="1">
        <v>21</v>
      </c>
      <c r="L1488" s="1">
        <v>34</v>
      </c>
      <c r="M1488" s="6">
        <v>0.61764705882352944</v>
      </c>
      <c r="N1488" s="1">
        <v>23</v>
      </c>
      <c r="O1488" s="1">
        <v>34</v>
      </c>
      <c r="P1488" s="6">
        <v>0.67647058823529416</v>
      </c>
      <c r="Q1488" s="1">
        <v>19</v>
      </c>
      <c r="R1488" s="1">
        <v>34</v>
      </c>
      <c r="S1488" s="6">
        <v>0.55882352941176472</v>
      </c>
      <c r="T1488" s="1">
        <v>16</v>
      </c>
      <c r="U1488" s="1">
        <v>33</v>
      </c>
      <c r="V1488" s="6">
        <v>0.48484848484848486</v>
      </c>
      <c r="W1488" s="1">
        <v>18</v>
      </c>
      <c r="X1488" s="1">
        <v>33</v>
      </c>
      <c r="Y1488" s="6">
        <v>0.54545454545454541</v>
      </c>
      <c r="Z1488" s="1">
        <v>15</v>
      </c>
      <c r="AA1488" s="1">
        <v>33</v>
      </c>
      <c r="AB1488" s="6">
        <v>0.45454545454545453</v>
      </c>
      <c r="AC1488" s="1">
        <v>12</v>
      </c>
      <c r="AD1488" s="1">
        <v>35</v>
      </c>
      <c r="AE1488" s="6">
        <v>0.34285714285714286</v>
      </c>
      <c r="AF1488" s="1">
        <v>11</v>
      </c>
      <c r="AG1488" s="1">
        <v>36</v>
      </c>
      <c r="AH1488" s="6">
        <v>0.30555555555555558</v>
      </c>
      <c r="AI1488" s="1">
        <v>7</v>
      </c>
      <c r="AJ1488" s="1">
        <v>35</v>
      </c>
      <c r="AK1488" s="6">
        <v>0.2</v>
      </c>
      <c r="AL1488" s="1">
        <v>24</v>
      </c>
      <c r="AM1488" s="1">
        <v>43</v>
      </c>
      <c r="AN1488" s="6">
        <v>0.55813953488372092</v>
      </c>
      <c r="AO1488" s="1">
        <v>8</v>
      </c>
      <c r="AP1488" s="1">
        <v>43</v>
      </c>
      <c r="AQ1488" s="6">
        <v>0.18604651162790697</v>
      </c>
      <c r="AR1488" s="1">
        <v>7</v>
      </c>
      <c r="AS1488" s="1">
        <v>43</v>
      </c>
      <c r="AT1488" s="6">
        <v>0.16279069767441862</v>
      </c>
      <c r="AU1488" s="1">
        <v>18</v>
      </c>
      <c r="AV1488" s="1">
        <v>45</v>
      </c>
      <c r="AW1488" s="6">
        <v>0.4</v>
      </c>
      <c r="AX1488" s="1">
        <v>18</v>
      </c>
      <c r="AY1488" s="1">
        <v>45</v>
      </c>
      <c r="AZ1488" s="6">
        <v>0.4</v>
      </c>
      <c r="BA1488" s="1">
        <v>11</v>
      </c>
      <c r="BB1488" s="1">
        <v>45</v>
      </c>
      <c r="BC1488" s="6">
        <v>0.24444444444444444</v>
      </c>
      <c r="BD1488" s="1">
        <v>108</v>
      </c>
      <c r="BE1488" s="1">
        <v>226</v>
      </c>
      <c r="BF1488" s="6">
        <v>0.47787610619469029</v>
      </c>
      <c r="BG1488" s="1">
        <v>85</v>
      </c>
      <c r="BH1488" s="1">
        <v>228</v>
      </c>
      <c r="BI1488" s="6">
        <v>0.37280701754385964</v>
      </c>
      <c r="BJ1488" s="1">
        <v>66</v>
      </c>
      <c r="BK1488" s="1">
        <v>226</v>
      </c>
      <c r="BL1488" s="6">
        <v>0.29203539823008851</v>
      </c>
    </row>
    <row r="1489" spans="1:64" hidden="1" x14ac:dyDescent="0.2">
      <c r="A1489" s="2" t="s">
        <v>3481</v>
      </c>
      <c r="B1489" s="2" t="s">
        <v>3482</v>
      </c>
      <c r="C1489" s="2" t="s">
        <v>3576</v>
      </c>
      <c r="D1489" s="2" t="s">
        <v>3577</v>
      </c>
      <c r="E1489" s="2" t="str">
        <f t="shared" si="69"/>
        <v>zzzz</v>
      </c>
      <c r="F1489" s="2" t="str">
        <f>IFERROR(VLOOKUP(C1489,'[1]2017'!$C$2:$N$1876,11,FALSE),"")</f>
        <v/>
      </c>
      <c r="G1489" s="2" t="str">
        <f>IFERROR(VLOOKUP(C1489,'[1]2017'!$C$2:$N$1876,12,FALSE),"")</f>
        <v/>
      </c>
      <c r="H1489" s="2" t="str">
        <f t="shared" si="70"/>
        <v/>
      </c>
      <c r="I1489" s="6">
        <v>0.12</v>
      </c>
      <c r="J1489" s="12">
        <f t="shared" si="71"/>
        <v>1187</v>
      </c>
      <c r="K1489" s="1">
        <v>14</v>
      </c>
      <c r="L1489" s="1">
        <v>24</v>
      </c>
      <c r="M1489" s="6">
        <v>0.58333333333333337</v>
      </c>
      <c r="N1489" s="1">
        <v>18</v>
      </c>
      <c r="O1489" s="1">
        <v>24</v>
      </c>
      <c r="P1489" s="6">
        <v>0.75</v>
      </c>
      <c r="Q1489" s="1">
        <v>12</v>
      </c>
      <c r="R1489" s="1">
        <v>24</v>
      </c>
      <c r="S1489" s="6">
        <v>0.5</v>
      </c>
      <c r="T1489" s="1">
        <v>9</v>
      </c>
      <c r="U1489" s="1">
        <v>25</v>
      </c>
      <c r="V1489" s="6">
        <v>0.36</v>
      </c>
      <c r="W1489" s="1">
        <v>2</v>
      </c>
      <c r="X1489" s="1">
        <v>26</v>
      </c>
      <c r="Y1489" s="6">
        <v>7.6923076923076927E-2</v>
      </c>
      <c r="Z1489" s="1">
        <v>2</v>
      </c>
      <c r="AA1489" s="1">
        <v>25</v>
      </c>
      <c r="AB1489" s="6">
        <v>0.08</v>
      </c>
      <c r="AC1489" s="1">
        <v>13</v>
      </c>
      <c r="AD1489" s="1">
        <v>25</v>
      </c>
      <c r="AE1489" s="6">
        <v>0.52</v>
      </c>
      <c r="AF1489" s="1">
        <v>15</v>
      </c>
      <c r="AG1489" s="1">
        <v>25</v>
      </c>
      <c r="AH1489" s="6">
        <v>0.6</v>
      </c>
      <c r="AI1489" s="1">
        <v>11</v>
      </c>
      <c r="AJ1489" s="1">
        <v>25</v>
      </c>
      <c r="AK1489" s="6">
        <v>0.44</v>
      </c>
      <c r="AL1489" s="1">
        <v>5</v>
      </c>
      <c r="AM1489" s="1">
        <v>20</v>
      </c>
      <c r="AN1489" s="6">
        <v>0.25</v>
      </c>
      <c r="AO1489" s="1">
        <v>5</v>
      </c>
      <c r="AP1489" s="1">
        <v>20</v>
      </c>
      <c r="AQ1489" s="6">
        <v>0.25</v>
      </c>
      <c r="AR1489" s="1">
        <v>3</v>
      </c>
      <c r="AS1489" s="1">
        <v>20</v>
      </c>
      <c r="AT1489" s="6">
        <v>0.15</v>
      </c>
      <c r="AU1489" s="1">
        <v>11</v>
      </c>
      <c r="AV1489" s="1">
        <v>24</v>
      </c>
      <c r="AW1489" s="6">
        <v>0.45833333333333331</v>
      </c>
      <c r="AX1489" s="1">
        <v>10</v>
      </c>
      <c r="AY1489" s="1">
        <v>24</v>
      </c>
      <c r="AZ1489" s="6">
        <v>0.41666666666666669</v>
      </c>
      <c r="BA1489" s="1">
        <v>7</v>
      </c>
      <c r="BB1489" s="1">
        <v>24</v>
      </c>
      <c r="BC1489" s="6">
        <v>0.29166666666666669</v>
      </c>
      <c r="BD1489" s="1">
        <v>62</v>
      </c>
      <c r="BE1489" s="1">
        <v>143</v>
      </c>
      <c r="BF1489" s="6">
        <v>0.43356643356643354</v>
      </c>
      <c r="BG1489" s="1">
        <v>55</v>
      </c>
      <c r="BH1489" s="1">
        <v>147</v>
      </c>
      <c r="BI1489" s="6">
        <v>0.37414965986394561</v>
      </c>
      <c r="BJ1489" s="1">
        <v>38</v>
      </c>
      <c r="BK1489" s="1">
        <v>143</v>
      </c>
      <c r="BL1489" s="6">
        <v>0.26573426573426573</v>
      </c>
    </row>
    <row r="1490" spans="1:64" hidden="1" x14ac:dyDescent="0.2">
      <c r="A1490" s="2" t="s">
        <v>3481</v>
      </c>
      <c r="B1490" s="2" t="s">
        <v>3482</v>
      </c>
      <c r="C1490" s="2" t="s">
        <v>3578</v>
      </c>
      <c r="D1490" s="2" t="s">
        <v>3579</v>
      </c>
      <c r="E1490" s="2" t="str">
        <f t="shared" si="69"/>
        <v>zzzz</v>
      </c>
      <c r="F1490" s="2" t="str">
        <f>IFERROR(VLOOKUP(C1490,'[1]2017'!$C$2:$N$1876,11,FALSE),"")</f>
        <v/>
      </c>
      <c r="G1490" s="2" t="str">
        <f>IFERROR(VLOOKUP(C1490,'[1]2017'!$C$2:$N$1876,12,FALSE),"")</f>
        <v/>
      </c>
      <c r="H1490" s="2" t="str">
        <f t="shared" si="70"/>
        <v/>
      </c>
      <c r="I1490" s="6">
        <v>0.85526315789473684</v>
      </c>
      <c r="J1490" s="12">
        <f t="shared" si="71"/>
        <v>57</v>
      </c>
      <c r="K1490" s="1">
        <v>67</v>
      </c>
      <c r="L1490" s="1">
        <v>79</v>
      </c>
      <c r="M1490" s="6">
        <v>0.84810126582278478</v>
      </c>
      <c r="N1490" s="1">
        <v>71</v>
      </c>
      <c r="O1490" s="1">
        <v>79</v>
      </c>
      <c r="P1490" s="6">
        <v>0.89873417721518989</v>
      </c>
      <c r="Q1490" s="1">
        <v>62</v>
      </c>
      <c r="R1490" s="1">
        <v>79</v>
      </c>
      <c r="S1490" s="6">
        <v>0.78481012658227844</v>
      </c>
      <c r="T1490" s="1">
        <v>70</v>
      </c>
      <c r="U1490" s="1">
        <v>80</v>
      </c>
      <c r="V1490" s="6">
        <v>0.875</v>
      </c>
      <c r="W1490" s="1">
        <v>76</v>
      </c>
      <c r="X1490" s="1">
        <v>80</v>
      </c>
      <c r="Y1490" s="6">
        <v>0.95</v>
      </c>
      <c r="Z1490" s="1">
        <v>69</v>
      </c>
      <c r="AA1490" s="1">
        <v>80</v>
      </c>
      <c r="AB1490" s="6">
        <v>0.86250000000000004</v>
      </c>
      <c r="AC1490" s="1">
        <v>72</v>
      </c>
      <c r="AD1490" s="1">
        <v>78</v>
      </c>
      <c r="AE1490" s="6">
        <v>0.92307692307692313</v>
      </c>
      <c r="AF1490" s="1">
        <v>75</v>
      </c>
      <c r="AG1490" s="1">
        <v>78</v>
      </c>
      <c r="AH1490" s="6">
        <v>0.96153846153846156</v>
      </c>
      <c r="AI1490" s="1">
        <v>71</v>
      </c>
      <c r="AJ1490" s="1">
        <v>78</v>
      </c>
      <c r="AK1490" s="6">
        <v>0.91025641025641024</v>
      </c>
      <c r="AL1490" s="1">
        <v>74</v>
      </c>
      <c r="AM1490" s="1">
        <v>79</v>
      </c>
      <c r="AN1490" s="6">
        <v>0.93670886075949367</v>
      </c>
      <c r="AO1490" s="1">
        <v>64</v>
      </c>
      <c r="AP1490" s="1">
        <v>79</v>
      </c>
      <c r="AQ1490" s="6">
        <v>0.810126582278481</v>
      </c>
      <c r="AR1490" s="1">
        <v>62</v>
      </c>
      <c r="AS1490" s="1">
        <v>79</v>
      </c>
      <c r="AT1490" s="6">
        <v>0.78481012658227844</v>
      </c>
      <c r="AU1490" s="1">
        <v>69</v>
      </c>
      <c r="AV1490" s="1">
        <v>72</v>
      </c>
      <c r="AW1490" s="6">
        <v>0.95833333333333337</v>
      </c>
      <c r="AX1490" s="1">
        <v>66</v>
      </c>
      <c r="AY1490" s="1">
        <v>72</v>
      </c>
      <c r="AZ1490" s="6">
        <v>0.91666666666666663</v>
      </c>
      <c r="BA1490" s="1">
        <v>64</v>
      </c>
      <c r="BB1490" s="1">
        <v>72</v>
      </c>
      <c r="BC1490" s="6">
        <v>0.88888888888888884</v>
      </c>
      <c r="BD1490" s="1">
        <v>425</v>
      </c>
      <c r="BE1490" s="1">
        <v>464</v>
      </c>
      <c r="BF1490" s="6">
        <v>0.91594827586206895</v>
      </c>
      <c r="BG1490" s="1">
        <v>418</v>
      </c>
      <c r="BH1490" s="1">
        <v>464</v>
      </c>
      <c r="BI1490" s="6">
        <v>0.90086206896551724</v>
      </c>
      <c r="BJ1490" s="1">
        <v>393</v>
      </c>
      <c r="BK1490" s="1">
        <v>464</v>
      </c>
      <c r="BL1490" s="6">
        <v>0.84698275862068961</v>
      </c>
    </row>
    <row r="1491" spans="1:64" hidden="1" x14ac:dyDescent="0.2">
      <c r="A1491" s="2" t="s">
        <v>3481</v>
      </c>
      <c r="B1491" s="2" t="s">
        <v>3482</v>
      </c>
      <c r="C1491" s="2" t="s">
        <v>3580</v>
      </c>
      <c r="D1491" s="2" t="s">
        <v>3581</v>
      </c>
      <c r="E1491" s="2" t="str">
        <f t="shared" si="69"/>
        <v>zzzz</v>
      </c>
      <c r="F1491" s="2" t="str">
        <f>IFERROR(VLOOKUP(C1491,'[1]2017'!$C$2:$N$1876,11,FALSE),"")</f>
        <v/>
      </c>
      <c r="G1491" s="2" t="str">
        <f>IFERROR(VLOOKUP(C1491,'[1]2017'!$C$2:$N$1876,12,FALSE),"")</f>
        <v/>
      </c>
      <c r="H1491" s="2" t="str">
        <f t="shared" si="70"/>
        <v/>
      </c>
      <c r="I1491" s="6">
        <v>0.52941176470588236</v>
      </c>
      <c r="J1491" s="12">
        <f t="shared" si="71"/>
        <v>634</v>
      </c>
      <c r="K1491" s="1">
        <v>23</v>
      </c>
      <c r="L1491" s="1">
        <v>29</v>
      </c>
      <c r="M1491" s="6">
        <v>0.7931034482758621</v>
      </c>
      <c r="N1491" s="1">
        <v>17</v>
      </c>
      <c r="O1491" s="1">
        <v>29</v>
      </c>
      <c r="P1491" s="6">
        <v>0.58620689655172409</v>
      </c>
      <c r="Q1491" s="1">
        <v>16</v>
      </c>
      <c r="R1491" s="1">
        <v>29</v>
      </c>
      <c r="S1491" s="6">
        <v>0.55172413793103448</v>
      </c>
      <c r="T1491" s="1">
        <v>21</v>
      </c>
      <c r="U1491" s="1">
        <v>32</v>
      </c>
      <c r="V1491" s="6">
        <v>0.65625</v>
      </c>
      <c r="W1491" s="1">
        <v>18</v>
      </c>
      <c r="X1491" s="1">
        <v>32</v>
      </c>
      <c r="Y1491" s="6">
        <v>0.5625</v>
      </c>
      <c r="Z1491" s="1">
        <v>14</v>
      </c>
      <c r="AA1491" s="1">
        <v>32</v>
      </c>
      <c r="AB1491" s="6">
        <v>0.4375</v>
      </c>
      <c r="AC1491" s="1">
        <v>23</v>
      </c>
      <c r="AD1491" s="1">
        <v>28</v>
      </c>
      <c r="AE1491" s="6">
        <v>0.8214285714285714</v>
      </c>
      <c r="AF1491" s="1">
        <v>17</v>
      </c>
      <c r="AG1491" s="1">
        <v>28</v>
      </c>
      <c r="AH1491" s="6">
        <v>0.6071428571428571</v>
      </c>
      <c r="AI1491" s="1">
        <v>15</v>
      </c>
      <c r="AJ1491" s="1">
        <v>27</v>
      </c>
      <c r="AK1491" s="6">
        <v>0.55555555555555558</v>
      </c>
      <c r="AL1491" s="1">
        <v>16</v>
      </c>
      <c r="AM1491" s="1">
        <v>26</v>
      </c>
      <c r="AN1491" s="6">
        <v>0.61538461538461542</v>
      </c>
      <c r="AO1491" s="1">
        <v>7</v>
      </c>
      <c r="AP1491" s="1">
        <v>26</v>
      </c>
      <c r="AQ1491" s="6">
        <v>0.26923076923076922</v>
      </c>
      <c r="AR1491" s="1">
        <v>5</v>
      </c>
      <c r="AS1491" s="1">
        <v>26</v>
      </c>
      <c r="AT1491" s="6">
        <v>0.19230769230769232</v>
      </c>
      <c r="AU1491" s="1">
        <v>19</v>
      </c>
      <c r="AV1491" s="1">
        <v>30</v>
      </c>
      <c r="AW1491" s="6">
        <v>0.6333333333333333</v>
      </c>
      <c r="AX1491" s="1">
        <v>8</v>
      </c>
      <c r="AY1491" s="1">
        <v>30</v>
      </c>
      <c r="AZ1491" s="6">
        <v>0.26666666666666666</v>
      </c>
      <c r="BA1491" s="1">
        <v>8</v>
      </c>
      <c r="BB1491" s="1">
        <v>30</v>
      </c>
      <c r="BC1491" s="6">
        <v>0.26666666666666666</v>
      </c>
      <c r="BD1491" s="1">
        <v>125</v>
      </c>
      <c r="BE1491" s="1">
        <v>180</v>
      </c>
      <c r="BF1491" s="6">
        <v>0.69444444444444442</v>
      </c>
      <c r="BG1491" s="1">
        <v>88</v>
      </c>
      <c r="BH1491" s="1">
        <v>180</v>
      </c>
      <c r="BI1491" s="6">
        <v>0.48888888888888887</v>
      </c>
      <c r="BJ1491" s="1">
        <v>76</v>
      </c>
      <c r="BK1491" s="1">
        <v>178</v>
      </c>
      <c r="BL1491" s="6">
        <v>0.42696629213483145</v>
      </c>
    </row>
    <row r="1492" spans="1:64" hidden="1" x14ac:dyDescent="0.2">
      <c r="A1492" s="2" t="s">
        <v>3481</v>
      </c>
      <c r="B1492" s="2" t="s">
        <v>3482</v>
      </c>
      <c r="C1492" s="2" t="s">
        <v>3582</v>
      </c>
      <c r="D1492" s="2" t="s">
        <v>3583</v>
      </c>
      <c r="E1492" s="2" t="str">
        <f t="shared" si="69"/>
        <v>zzzz</v>
      </c>
      <c r="F1492" s="2" t="str">
        <f>IFERROR(VLOOKUP(C1492,'[1]2017'!$C$2:$N$1876,11,FALSE),"")</f>
        <v/>
      </c>
      <c r="G1492" s="2" t="str">
        <f>IFERROR(VLOOKUP(C1492,'[1]2017'!$C$2:$N$1876,12,FALSE),"")</f>
        <v/>
      </c>
      <c r="H1492" s="2" t="str">
        <f t="shared" si="70"/>
        <v/>
      </c>
      <c r="I1492" s="6">
        <v>0.75</v>
      </c>
      <c r="J1492" s="12">
        <f t="shared" si="71"/>
        <v>175</v>
      </c>
      <c r="K1492" s="1">
        <v>24</v>
      </c>
      <c r="L1492" s="1">
        <v>27</v>
      </c>
      <c r="M1492" s="6">
        <v>0.88888888888888884</v>
      </c>
      <c r="N1492" s="1">
        <v>21</v>
      </c>
      <c r="O1492" s="1">
        <v>27</v>
      </c>
      <c r="P1492" s="6">
        <v>0.77777777777777779</v>
      </c>
      <c r="Q1492" s="1">
        <v>20</v>
      </c>
      <c r="R1492" s="1">
        <v>27</v>
      </c>
      <c r="S1492" s="6">
        <v>0.7407407407407407</v>
      </c>
      <c r="T1492" s="1">
        <v>25</v>
      </c>
      <c r="U1492" s="1">
        <v>25</v>
      </c>
      <c r="V1492" s="6">
        <v>1</v>
      </c>
      <c r="W1492" s="1">
        <v>23</v>
      </c>
      <c r="X1492" s="1">
        <v>27</v>
      </c>
      <c r="Y1492" s="6">
        <v>0.85185185185185186</v>
      </c>
      <c r="Z1492" s="1">
        <v>22</v>
      </c>
      <c r="AA1492" s="1">
        <v>25</v>
      </c>
      <c r="AB1492" s="6">
        <v>0.88</v>
      </c>
      <c r="AC1492" s="1">
        <v>23</v>
      </c>
      <c r="AD1492" s="1">
        <v>26</v>
      </c>
      <c r="AE1492" s="6">
        <v>0.88461538461538458</v>
      </c>
      <c r="AF1492" s="1">
        <v>23</v>
      </c>
      <c r="AG1492" s="1">
        <v>26</v>
      </c>
      <c r="AH1492" s="6">
        <v>0.88461538461538458</v>
      </c>
      <c r="AI1492" s="1">
        <v>22</v>
      </c>
      <c r="AJ1492" s="1">
        <v>26</v>
      </c>
      <c r="AK1492" s="6">
        <v>0.84615384615384615</v>
      </c>
      <c r="AL1492" s="1">
        <v>18</v>
      </c>
      <c r="AM1492" s="1">
        <v>23</v>
      </c>
      <c r="AN1492" s="6">
        <v>0.78260869565217395</v>
      </c>
      <c r="AO1492" s="1">
        <v>16</v>
      </c>
      <c r="AP1492" s="1">
        <v>23</v>
      </c>
      <c r="AQ1492" s="6">
        <v>0.69565217391304346</v>
      </c>
      <c r="AR1492" s="1">
        <v>15</v>
      </c>
      <c r="AS1492" s="1">
        <v>23</v>
      </c>
      <c r="AT1492" s="6">
        <v>0.65217391304347827</v>
      </c>
      <c r="AU1492" s="1">
        <v>19</v>
      </c>
      <c r="AV1492" s="1">
        <v>26</v>
      </c>
      <c r="AW1492" s="6">
        <v>0.73076923076923073</v>
      </c>
      <c r="AX1492" s="1">
        <v>16</v>
      </c>
      <c r="AY1492" s="1">
        <v>26</v>
      </c>
      <c r="AZ1492" s="6">
        <v>0.61538461538461542</v>
      </c>
      <c r="BA1492" s="1">
        <v>16</v>
      </c>
      <c r="BB1492" s="1">
        <v>26</v>
      </c>
      <c r="BC1492" s="6">
        <v>0.61538461538461542</v>
      </c>
      <c r="BD1492" s="1">
        <v>126</v>
      </c>
      <c r="BE1492" s="1">
        <v>147</v>
      </c>
      <c r="BF1492" s="6">
        <v>0.8571428571428571</v>
      </c>
      <c r="BG1492" s="1">
        <v>116</v>
      </c>
      <c r="BH1492" s="1">
        <v>149</v>
      </c>
      <c r="BI1492" s="6">
        <v>0.77852348993288589</v>
      </c>
      <c r="BJ1492" s="1">
        <v>110</v>
      </c>
      <c r="BK1492" s="1">
        <v>147</v>
      </c>
      <c r="BL1492" s="6">
        <v>0.74829931972789121</v>
      </c>
    </row>
    <row r="1493" spans="1:64" hidden="1" x14ac:dyDescent="0.2">
      <c r="A1493" s="2" t="s">
        <v>3481</v>
      </c>
      <c r="B1493" s="2" t="s">
        <v>3482</v>
      </c>
      <c r="C1493" s="2" t="s">
        <v>3584</v>
      </c>
      <c r="D1493" s="2" t="s">
        <v>3585</v>
      </c>
      <c r="E1493" s="2" t="str">
        <f t="shared" si="69"/>
        <v>zzzz</v>
      </c>
      <c r="F1493" s="2" t="str">
        <f>IFERROR(VLOOKUP(C1493,'[1]2017'!$C$2:$N$1876,11,FALSE),"")</f>
        <v/>
      </c>
      <c r="G1493" s="2" t="str">
        <f>IFERROR(VLOOKUP(C1493,'[1]2017'!$C$2:$N$1876,12,FALSE),"")</f>
        <v/>
      </c>
      <c r="H1493" s="2" t="str">
        <f t="shared" si="70"/>
        <v/>
      </c>
      <c r="J1493" s="12">
        <f t="shared" si="71"/>
        <v>1215</v>
      </c>
      <c r="AL1493" s="1">
        <v>35</v>
      </c>
      <c r="AM1493" s="1">
        <v>49</v>
      </c>
      <c r="AN1493" s="6">
        <v>0.7142857142857143</v>
      </c>
      <c r="AO1493" s="1">
        <v>28</v>
      </c>
      <c r="AP1493" s="1">
        <v>49</v>
      </c>
      <c r="AQ1493" s="6">
        <v>0.5714285714285714</v>
      </c>
      <c r="AR1493" s="1">
        <v>27</v>
      </c>
      <c r="AS1493" s="1">
        <v>49</v>
      </c>
      <c r="AT1493" s="6">
        <v>0.55102040816326525</v>
      </c>
      <c r="AU1493" s="1">
        <v>37</v>
      </c>
      <c r="AV1493" s="1">
        <v>50</v>
      </c>
      <c r="AW1493" s="6">
        <v>0.74</v>
      </c>
      <c r="AX1493" s="1">
        <v>33</v>
      </c>
      <c r="AY1493" s="1">
        <v>50</v>
      </c>
      <c r="AZ1493" s="6">
        <v>0.66</v>
      </c>
      <c r="BA1493" s="1">
        <v>29</v>
      </c>
      <c r="BB1493" s="1">
        <v>50</v>
      </c>
      <c r="BC1493" s="6">
        <v>0.57999999999999996</v>
      </c>
      <c r="BD1493" s="1">
        <v>72</v>
      </c>
      <c r="BE1493" s="1">
        <v>99</v>
      </c>
      <c r="BF1493" s="6">
        <v>0.72727272727272729</v>
      </c>
      <c r="BG1493" s="1">
        <v>61</v>
      </c>
      <c r="BH1493" s="1">
        <v>99</v>
      </c>
      <c r="BI1493" s="6">
        <v>0.61616161616161613</v>
      </c>
      <c r="BJ1493" s="1">
        <v>56</v>
      </c>
      <c r="BK1493" s="1">
        <v>99</v>
      </c>
      <c r="BL1493" s="6">
        <v>0.56565656565656564</v>
      </c>
    </row>
    <row r="1494" spans="1:64" hidden="1" x14ac:dyDescent="0.2">
      <c r="A1494" s="2" t="s">
        <v>3481</v>
      </c>
      <c r="B1494" s="2" t="s">
        <v>3482</v>
      </c>
      <c r="C1494" s="2" t="s">
        <v>3586</v>
      </c>
      <c r="D1494" s="2" t="s">
        <v>3587</v>
      </c>
      <c r="E1494" s="2" t="str">
        <f t="shared" si="69"/>
        <v>zzzz</v>
      </c>
      <c r="F1494" s="2" t="str">
        <f>IFERROR(VLOOKUP(C1494,'[1]2017'!$C$2:$N$1876,11,FALSE),"")</f>
        <v/>
      </c>
      <c r="G1494" s="2" t="str">
        <f>IFERROR(VLOOKUP(C1494,'[1]2017'!$C$2:$N$1876,12,FALSE),"")</f>
        <v/>
      </c>
      <c r="H1494" s="2" t="str">
        <f t="shared" si="70"/>
        <v/>
      </c>
      <c r="I1494" s="6">
        <v>0.33333333333333331</v>
      </c>
      <c r="J1494" s="12">
        <f t="shared" si="71"/>
        <v>996</v>
      </c>
      <c r="K1494" s="1">
        <v>18</v>
      </c>
      <c r="L1494" s="1">
        <v>25</v>
      </c>
      <c r="M1494" s="6">
        <v>0.72</v>
      </c>
      <c r="N1494" s="1">
        <v>18</v>
      </c>
      <c r="O1494" s="1">
        <v>25</v>
      </c>
      <c r="P1494" s="6">
        <v>0.72</v>
      </c>
      <c r="Q1494" s="1">
        <v>14</v>
      </c>
      <c r="R1494" s="1">
        <v>25</v>
      </c>
      <c r="S1494" s="6">
        <v>0.56000000000000005</v>
      </c>
      <c r="T1494" s="1">
        <v>15</v>
      </c>
      <c r="U1494" s="1">
        <v>19</v>
      </c>
      <c r="V1494" s="6">
        <v>0.78947368421052633</v>
      </c>
      <c r="W1494" s="1">
        <v>14</v>
      </c>
      <c r="X1494" s="1">
        <v>19</v>
      </c>
      <c r="Y1494" s="6">
        <v>0.73684210526315785</v>
      </c>
      <c r="Z1494" s="1">
        <v>12</v>
      </c>
      <c r="AA1494" s="1">
        <v>19</v>
      </c>
      <c r="AB1494" s="6">
        <v>0.63157894736842102</v>
      </c>
      <c r="AC1494" s="1">
        <v>20</v>
      </c>
      <c r="AD1494" s="1">
        <v>22</v>
      </c>
      <c r="AE1494" s="6">
        <v>0.90909090909090906</v>
      </c>
      <c r="AF1494" s="1">
        <v>18</v>
      </c>
      <c r="AG1494" s="1">
        <v>22</v>
      </c>
      <c r="AH1494" s="6">
        <v>0.81818181818181823</v>
      </c>
      <c r="AI1494" s="1">
        <v>18</v>
      </c>
      <c r="AJ1494" s="1">
        <v>22</v>
      </c>
      <c r="AK1494" s="6">
        <v>0.81818181818181823</v>
      </c>
      <c r="BD1494" s="1">
        <v>74</v>
      </c>
      <c r="BE1494" s="1">
        <v>99</v>
      </c>
      <c r="BF1494" s="6">
        <v>0.74747474747474751</v>
      </c>
      <c r="BG1494" s="1">
        <v>66</v>
      </c>
      <c r="BH1494" s="1">
        <v>99</v>
      </c>
      <c r="BI1494" s="6">
        <v>0.66666666666666663</v>
      </c>
      <c r="BJ1494" s="1">
        <v>55</v>
      </c>
      <c r="BK1494" s="1">
        <v>99</v>
      </c>
      <c r="BL1494" s="6">
        <v>0.55555555555555558</v>
      </c>
    </row>
    <row r="1495" spans="1:64" hidden="1" x14ac:dyDescent="0.2">
      <c r="A1495" s="2" t="s">
        <v>3481</v>
      </c>
      <c r="B1495" s="2" t="s">
        <v>3482</v>
      </c>
      <c r="C1495" s="2" t="s">
        <v>3588</v>
      </c>
      <c r="D1495" s="2" t="s">
        <v>3589</v>
      </c>
      <c r="E1495" s="2" t="str">
        <f t="shared" si="69"/>
        <v>zzzz</v>
      </c>
      <c r="F1495" s="2" t="str">
        <f>IFERROR(VLOOKUP(C1495,'[1]2017'!$C$2:$N$1876,11,FALSE),"")</f>
        <v/>
      </c>
      <c r="G1495" s="2" t="str">
        <f>IFERROR(VLOOKUP(C1495,'[1]2017'!$C$2:$N$1876,12,FALSE),"")</f>
        <v/>
      </c>
      <c r="H1495" s="2" t="str">
        <f t="shared" si="70"/>
        <v/>
      </c>
      <c r="I1495" s="6">
        <v>0.73469387755102045</v>
      </c>
      <c r="J1495" s="12">
        <f t="shared" si="71"/>
        <v>201</v>
      </c>
      <c r="K1495" s="1">
        <v>36</v>
      </c>
      <c r="L1495" s="1">
        <v>41</v>
      </c>
      <c r="M1495" s="6">
        <v>0.87804878048780488</v>
      </c>
      <c r="N1495" s="1">
        <v>36</v>
      </c>
      <c r="O1495" s="1">
        <v>41</v>
      </c>
      <c r="P1495" s="6">
        <v>0.87804878048780488</v>
      </c>
      <c r="Q1495" s="1">
        <v>32</v>
      </c>
      <c r="R1495" s="1">
        <v>41</v>
      </c>
      <c r="S1495" s="6">
        <v>0.78048780487804881</v>
      </c>
      <c r="T1495" s="1">
        <v>36</v>
      </c>
      <c r="U1495" s="1">
        <v>45</v>
      </c>
      <c r="V1495" s="6">
        <v>0.8</v>
      </c>
      <c r="W1495" s="1">
        <v>40</v>
      </c>
      <c r="X1495" s="1">
        <v>45</v>
      </c>
      <c r="Y1495" s="6">
        <v>0.88888888888888884</v>
      </c>
      <c r="Z1495" s="1">
        <v>35</v>
      </c>
      <c r="AA1495" s="1">
        <v>45</v>
      </c>
      <c r="AB1495" s="6">
        <v>0.77777777777777779</v>
      </c>
      <c r="AC1495" s="1">
        <v>34</v>
      </c>
      <c r="AD1495" s="1">
        <v>42</v>
      </c>
      <c r="AE1495" s="6">
        <v>0.80952380952380953</v>
      </c>
      <c r="AF1495" s="1">
        <v>32</v>
      </c>
      <c r="AG1495" s="1">
        <v>42</v>
      </c>
      <c r="AH1495" s="6">
        <v>0.76190476190476186</v>
      </c>
      <c r="AI1495" s="1">
        <v>29</v>
      </c>
      <c r="AJ1495" s="1">
        <v>42</v>
      </c>
      <c r="AK1495" s="6">
        <v>0.69047619047619047</v>
      </c>
      <c r="AL1495" s="1">
        <v>29</v>
      </c>
      <c r="AM1495" s="1">
        <v>29</v>
      </c>
      <c r="AN1495" s="6">
        <v>1</v>
      </c>
      <c r="AO1495" s="1">
        <v>26</v>
      </c>
      <c r="AP1495" s="1">
        <v>29</v>
      </c>
      <c r="AQ1495" s="6">
        <v>0.89655172413793105</v>
      </c>
      <c r="AR1495" s="1">
        <v>26</v>
      </c>
      <c r="AS1495" s="1">
        <v>29</v>
      </c>
      <c r="AT1495" s="6">
        <v>0.89655172413793105</v>
      </c>
      <c r="AU1495" s="1">
        <v>35</v>
      </c>
      <c r="AV1495" s="1">
        <v>36</v>
      </c>
      <c r="AW1495" s="6">
        <v>0.97222222222222221</v>
      </c>
      <c r="AX1495" s="1">
        <v>31</v>
      </c>
      <c r="AY1495" s="1">
        <v>36</v>
      </c>
      <c r="AZ1495" s="6">
        <v>0.86111111111111116</v>
      </c>
      <c r="BA1495" s="1">
        <v>31</v>
      </c>
      <c r="BB1495" s="1">
        <v>36</v>
      </c>
      <c r="BC1495" s="6">
        <v>0.86111111111111116</v>
      </c>
      <c r="BD1495" s="1">
        <v>211</v>
      </c>
      <c r="BE1495" s="1">
        <v>242</v>
      </c>
      <c r="BF1495" s="6">
        <v>0.87190082644628097</v>
      </c>
      <c r="BG1495" s="1">
        <v>203</v>
      </c>
      <c r="BH1495" s="1">
        <v>242</v>
      </c>
      <c r="BI1495" s="6">
        <v>0.83884297520661155</v>
      </c>
      <c r="BJ1495" s="1">
        <v>189</v>
      </c>
      <c r="BK1495" s="1">
        <v>242</v>
      </c>
      <c r="BL1495" s="6">
        <v>0.78099173553719003</v>
      </c>
    </row>
    <row r="1496" spans="1:64" hidden="1" x14ac:dyDescent="0.2">
      <c r="A1496" s="2" t="s">
        <v>3481</v>
      </c>
      <c r="B1496" s="2" t="s">
        <v>3482</v>
      </c>
      <c r="C1496" s="2" t="s">
        <v>3590</v>
      </c>
      <c r="D1496" s="2" t="s">
        <v>3591</v>
      </c>
      <c r="E1496" s="2" t="str">
        <f t="shared" si="69"/>
        <v>zzzz</v>
      </c>
      <c r="F1496" s="2" t="str">
        <f>IFERROR(VLOOKUP(C1496,'[1]2017'!$C$2:$N$1876,11,FALSE),"")</f>
        <v/>
      </c>
      <c r="G1496" s="2" t="str">
        <f>IFERROR(VLOOKUP(C1496,'[1]2017'!$C$2:$N$1876,12,FALSE),"")</f>
        <v/>
      </c>
      <c r="H1496" s="2" t="str">
        <f t="shared" si="70"/>
        <v/>
      </c>
      <c r="I1496" s="6">
        <v>0.77419354838709675</v>
      </c>
      <c r="J1496" s="12">
        <f t="shared" si="71"/>
        <v>146</v>
      </c>
      <c r="K1496" s="1">
        <v>24</v>
      </c>
      <c r="L1496" s="1">
        <v>26</v>
      </c>
      <c r="M1496" s="6">
        <v>0.92307692307692313</v>
      </c>
      <c r="N1496" s="1">
        <v>20</v>
      </c>
      <c r="O1496" s="1">
        <v>26</v>
      </c>
      <c r="P1496" s="6">
        <v>0.76923076923076927</v>
      </c>
      <c r="Q1496" s="1">
        <v>18</v>
      </c>
      <c r="R1496" s="1">
        <v>26</v>
      </c>
      <c r="S1496" s="6">
        <v>0.69230769230769229</v>
      </c>
      <c r="T1496" s="1">
        <v>31</v>
      </c>
      <c r="U1496" s="1">
        <v>38</v>
      </c>
      <c r="V1496" s="6">
        <v>0.81578947368421051</v>
      </c>
      <c r="W1496" s="1">
        <v>32</v>
      </c>
      <c r="X1496" s="1">
        <v>38</v>
      </c>
      <c r="Y1496" s="6">
        <v>0.84210526315789469</v>
      </c>
      <c r="Z1496" s="1">
        <v>30</v>
      </c>
      <c r="AA1496" s="1">
        <v>38</v>
      </c>
      <c r="AB1496" s="6">
        <v>0.78947368421052633</v>
      </c>
      <c r="AC1496" s="1">
        <v>40</v>
      </c>
      <c r="AD1496" s="1">
        <v>46</v>
      </c>
      <c r="AE1496" s="6">
        <v>0.86956521739130432</v>
      </c>
      <c r="AF1496" s="1">
        <v>26</v>
      </c>
      <c r="AG1496" s="1">
        <v>46</v>
      </c>
      <c r="AH1496" s="6">
        <v>0.56521739130434778</v>
      </c>
      <c r="AI1496" s="1">
        <v>26</v>
      </c>
      <c r="AJ1496" s="1">
        <v>46</v>
      </c>
      <c r="AK1496" s="6">
        <v>0.56521739130434778</v>
      </c>
      <c r="AL1496" s="1">
        <v>33</v>
      </c>
      <c r="AM1496" s="1">
        <v>38</v>
      </c>
      <c r="AN1496" s="6">
        <v>0.86842105263157898</v>
      </c>
      <c r="AO1496" s="1">
        <v>25</v>
      </c>
      <c r="AP1496" s="1">
        <v>38</v>
      </c>
      <c r="AQ1496" s="6">
        <v>0.65789473684210531</v>
      </c>
      <c r="AR1496" s="1">
        <v>24</v>
      </c>
      <c r="AS1496" s="1">
        <v>38</v>
      </c>
      <c r="AT1496" s="6">
        <v>0.63157894736842102</v>
      </c>
      <c r="AU1496" s="1">
        <v>35</v>
      </c>
      <c r="AV1496" s="1">
        <v>39</v>
      </c>
      <c r="AW1496" s="6">
        <v>0.89743589743589747</v>
      </c>
      <c r="AX1496" s="1">
        <v>22</v>
      </c>
      <c r="AY1496" s="1">
        <v>39</v>
      </c>
      <c r="AZ1496" s="6">
        <v>0.5641025641025641</v>
      </c>
      <c r="BA1496" s="1">
        <v>22</v>
      </c>
      <c r="BB1496" s="1">
        <v>39</v>
      </c>
      <c r="BC1496" s="6">
        <v>0.5641025641025641</v>
      </c>
      <c r="BD1496" s="1">
        <v>191</v>
      </c>
      <c r="BE1496" s="1">
        <v>218</v>
      </c>
      <c r="BF1496" s="6">
        <v>0.87614678899082565</v>
      </c>
      <c r="BG1496" s="1">
        <v>149</v>
      </c>
      <c r="BH1496" s="1">
        <v>218</v>
      </c>
      <c r="BI1496" s="6">
        <v>0.6834862385321101</v>
      </c>
      <c r="BJ1496" s="1">
        <v>144</v>
      </c>
      <c r="BK1496" s="1">
        <v>218</v>
      </c>
      <c r="BL1496" s="6">
        <v>0.66055045871559637</v>
      </c>
    </row>
    <row r="1497" spans="1:64" x14ac:dyDescent="0.2">
      <c r="A1497" s="2" t="s">
        <v>3481</v>
      </c>
      <c r="B1497" s="2" t="s">
        <v>3482</v>
      </c>
      <c r="C1497" s="2" t="s">
        <v>3592</v>
      </c>
      <c r="D1497" s="2" t="s">
        <v>3593</v>
      </c>
      <c r="E1497" s="2" t="str">
        <f t="shared" si="69"/>
        <v>Saint Mary Elementary School</v>
      </c>
      <c r="F1497" s="2" t="str">
        <f>IFERROR(VLOOKUP(C1497,'[1]2017'!$C$2:$N$1876,11,FALSE),"")</f>
        <v/>
      </c>
      <c r="G1497" s="2" t="str">
        <f>IFERROR(VLOOKUP(C1497,'[1]2017'!$C$2:$N$1876,12,FALSE),"")</f>
        <v/>
      </c>
      <c r="H1497" s="2" t="str">
        <f t="shared" si="70"/>
        <v/>
      </c>
      <c r="I1497" s="6">
        <v>0.53846153846153844</v>
      </c>
      <c r="J1497" s="12">
        <f t="shared" si="71"/>
        <v>612</v>
      </c>
      <c r="K1497" s="1">
        <v>10</v>
      </c>
      <c r="L1497" s="1">
        <v>17</v>
      </c>
      <c r="M1497" s="6">
        <v>0.58823529411764708</v>
      </c>
      <c r="N1497" s="1">
        <v>9</v>
      </c>
      <c r="O1497" s="1">
        <v>17</v>
      </c>
      <c r="P1497" s="6">
        <v>0.52941176470588236</v>
      </c>
      <c r="Q1497" s="1">
        <v>7</v>
      </c>
      <c r="R1497" s="1">
        <v>17</v>
      </c>
      <c r="S1497" s="6">
        <v>0.41176470588235292</v>
      </c>
      <c r="T1497" s="1">
        <v>8</v>
      </c>
      <c r="U1497" s="1">
        <v>10</v>
      </c>
      <c r="V1497" s="6">
        <v>0.8</v>
      </c>
      <c r="W1497" s="1">
        <v>6</v>
      </c>
      <c r="X1497" s="1">
        <v>10</v>
      </c>
      <c r="Y1497" s="6">
        <v>0.6</v>
      </c>
      <c r="Z1497" s="1">
        <v>6</v>
      </c>
      <c r="AA1497" s="1">
        <v>10</v>
      </c>
      <c r="AB1497" s="6">
        <v>0.6</v>
      </c>
      <c r="AC1497" s="1">
        <v>5</v>
      </c>
      <c r="AD1497" s="1">
        <v>14</v>
      </c>
      <c r="AE1497" s="6">
        <v>0.35714285714285715</v>
      </c>
      <c r="AF1497" s="1">
        <v>6</v>
      </c>
      <c r="AG1497" s="1">
        <v>14</v>
      </c>
      <c r="AH1497" s="6">
        <v>0.42857142857142855</v>
      </c>
      <c r="AI1497" s="1">
        <v>4</v>
      </c>
      <c r="AJ1497" s="1">
        <v>13</v>
      </c>
      <c r="AK1497" s="6">
        <v>0.30769230769230771</v>
      </c>
      <c r="BD1497" s="1">
        <v>33</v>
      </c>
      <c r="BE1497" s="1">
        <v>54</v>
      </c>
      <c r="BF1497" s="6">
        <v>0.61111111111111116</v>
      </c>
      <c r="BG1497" s="1">
        <v>28</v>
      </c>
      <c r="BH1497" s="1">
        <v>54</v>
      </c>
      <c r="BI1497" s="6">
        <v>0.51851851851851849</v>
      </c>
      <c r="BJ1497" s="1">
        <v>24</v>
      </c>
      <c r="BK1497" s="1">
        <v>53</v>
      </c>
      <c r="BL1497" s="6">
        <v>0.45283018867924529</v>
      </c>
    </row>
    <row r="1498" spans="1:64" hidden="1" x14ac:dyDescent="0.2">
      <c r="A1498" s="2" t="s">
        <v>3481</v>
      </c>
      <c r="B1498" s="2" t="s">
        <v>3482</v>
      </c>
      <c r="C1498" s="2" t="s">
        <v>3594</v>
      </c>
      <c r="D1498" s="2" t="s">
        <v>3515</v>
      </c>
      <c r="E1498" s="2" t="str">
        <f t="shared" si="69"/>
        <v>zzzz</v>
      </c>
      <c r="F1498" s="2" t="str">
        <f>IFERROR(VLOOKUP(C1498,'[1]2017'!$C$2:$N$1876,11,FALSE),"")</f>
        <v/>
      </c>
      <c r="G1498" s="2" t="str">
        <f>IFERROR(VLOOKUP(C1498,'[1]2017'!$C$2:$N$1876,12,FALSE),"")</f>
        <v/>
      </c>
      <c r="H1498" s="2" t="str">
        <f t="shared" si="70"/>
        <v/>
      </c>
      <c r="I1498" s="6">
        <v>0.5</v>
      </c>
      <c r="J1498" s="12">
        <f t="shared" si="71"/>
        <v>691</v>
      </c>
      <c r="K1498" s="1" t="s">
        <v>734</v>
      </c>
      <c r="L1498" s="1" t="s">
        <v>734</v>
      </c>
      <c r="M1498" s="6" t="s">
        <v>734</v>
      </c>
      <c r="N1498" s="1" t="s">
        <v>734</v>
      </c>
      <c r="O1498" s="1" t="s">
        <v>734</v>
      </c>
      <c r="P1498" s="6" t="s">
        <v>734</v>
      </c>
      <c r="Q1498" s="1" t="s">
        <v>734</v>
      </c>
      <c r="R1498" s="1" t="s">
        <v>734</v>
      </c>
      <c r="S1498" s="6" t="s">
        <v>734</v>
      </c>
      <c r="T1498" s="1">
        <v>9</v>
      </c>
      <c r="U1498" s="1">
        <v>17</v>
      </c>
      <c r="V1498" s="6">
        <v>0.52941176470588236</v>
      </c>
      <c r="W1498" s="1">
        <v>10</v>
      </c>
      <c r="X1498" s="1">
        <v>17</v>
      </c>
      <c r="Y1498" s="6">
        <v>0.58823529411764708</v>
      </c>
      <c r="Z1498" s="1">
        <v>9</v>
      </c>
      <c r="AA1498" s="1">
        <v>17</v>
      </c>
      <c r="AB1498" s="6">
        <v>0.52941176470588236</v>
      </c>
      <c r="BD1498" s="1">
        <v>23</v>
      </c>
      <c r="BE1498" s="1">
        <v>38</v>
      </c>
      <c r="BF1498" s="6">
        <v>0.60526315789473684</v>
      </c>
      <c r="BG1498" s="1">
        <v>21</v>
      </c>
      <c r="BH1498" s="1">
        <v>38</v>
      </c>
      <c r="BI1498" s="6">
        <v>0.55263157894736847</v>
      </c>
      <c r="BJ1498" s="1">
        <v>19</v>
      </c>
      <c r="BK1498" s="1">
        <v>38</v>
      </c>
      <c r="BL1498" s="6">
        <v>0.5</v>
      </c>
    </row>
    <row r="1499" spans="1:64" hidden="1" x14ac:dyDescent="0.2">
      <c r="A1499" s="2" t="s">
        <v>3481</v>
      </c>
      <c r="B1499" s="2" t="s">
        <v>3482</v>
      </c>
      <c r="C1499" s="2" t="s">
        <v>3595</v>
      </c>
      <c r="D1499" s="2" t="s">
        <v>3596</v>
      </c>
      <c r="E1499" s="2" t="str">
        <f t="shared" si="69"/>
        <v>zzzz</v>
      </c>
      <c r="F1499" s="2" t="str">
        <f>IFERROR(VLOOKUP(C1499,'[1]2017'!$C$2:$N$1876,11,FALSE),"")</f>
        <v/>
      </c>
      <c r="G1499" s="2" t="str">
        <f>IFERROR(VLOOKUP(C1499,'[1]2017'!$C$2:$N$1876,12,FALSE),"")</f>
        <v/>
      </c>
      <c r="H1499" s="2" t="str">
        <f t="shared" si="70"/>
        <v/>
      </c>
      <c r="I1499" s="6">
        <v>0.73076923076923073</v>
      </c>
      <c r="J1499" s="12">
        <f t="shared" si="71"/>
        <v>207</v>
      </c>
      <c r="K1499" s="1">
        <v>29</v>
      </c>
      <c r="L1499" s="1">
        <v>38</v>
      </c>
      <c r="M1499" s="6">
        <v>0.76315789473684215</v>
      </c>
      <c r="N1499" s="1">
        <v>27</v>
      </c>
      <c r="O1499" s="1">
        <v>39</v>
      </c>
      <c r="P1499" s="6">
        <v>0.69230769230769229</v>
      </c>
      <c r="Q1499" s="1">
        <v>25</v>
      </c>
      <c r="R1499" s="1">
        <v>38</v>
      </c>
      <c r="S1499" s="6">
        <v>0.65789473684210531</v>
      </c>
      <c r="T1499" s="1">
        <v>21</v>
      </c>
      <c r="U1499" s="1">
        <v>28</v>
      </c>
      <c r="V1499" s="6">
        <v>0.75</v>
      </c>
      <c r="W1499" s="1">
        <v>23</v>
      </c>
      <c r="X1499" s="1">
        <v>29</v>
      </c>
      <c r="Y1499" s="6">
        <v>0.7931034482758621</v>
      </c>
      <c r="Z1499" s="1">
        <v>20</v>
      </c>
      <c r="AA1499" s="1">
        <v>28</v>
      </c>
      <c r="AB1499" s="6">
        <v>0.7142857142857143</v>
      </c>
      <c r="AC1499" s="1">
        <v>31</v>
      </c>
      <c r="AD1499" s="1">
        <v>37</v>
      </c>
      <c r="AE1499" s="6">
        <v>0.83783783783783783</v>
      </c>
      <c r="AF1499" s="1">
        <v>26</v>
      </c>
      <c r="AG1499" s="1">
        <v>37</v>
      </c>
      <c r="AH1499" s="6">
        <v>0.70270270270270274</v>
      </c>
      <c r="AI1499" s="1">
        <v>24</v>
      </c>
      <c r="AJ1499" s="1">
        <v>37</v>
      </c>
      <c r="AK1499" s="6">
        <v>0.64864864864864868</v>
      </c>
      <c r="AL1499" s="1">
        <v>31</v>
      </c>
      <c r="AM1499" s="1">
        <v>36</v>
      </c>
      <c r="AN1499" s="6">
        <v>0.86111111111111116</v>
      </c>
      <c r="AO1499" s="1">
        <v>16</v>
      </c>
      <c r="AP1499" s="1">
        <v>36</v>
      </c>
      <c r="AQ1499" s="6">
        <v>0.44444444444444442</v>
      </c>
      <c r="AR1499" s="1">
        <v>16</v>
      </c>
      <c r="AS1499" s="1">
        <v>36</v>
      </c>
      <c r="AT1499" s="6">
        <v>0.44444444444444442</v>
      </c>
      <c r="AU1499" s="1">
        <v>18</v>
      </c>
      <c r="AV1499" s="1">
        <v>24</v>
      </c>
      <c r="AW1499" s="6">
        <v>0.75</v>
      </c>
      <c r="AX1499" s="1">
        <v>19</v>
      </c>
      <c r="AY1499" s="1">
        <v>24</v>
      </c>
      <c r="AZ1499" s="6">
        <v>0.79166666666666663</v>
      </c>
      <c r="BA1499" s="1">
        <v>18</v>
      </c>
      <c r="BB1499" s="1">
        <v>24</v>
      </c>
      <c r="BC1499" s="6">
        <v>0.75</v>
      </c>
      <c r="BD1499" s="1">
        <v>155</v>
      </c>
      <c r="BE1499" s="1">
        <v>189</v>
      </c>
      <c r="BF1499" s="6">
        <v>0.82010582010582012</v>
      </c>
      <c r="BG1499" s="1">
        <v>130</v>
      </c>
      <c r="BH1499" s="1">
        <v>191</v>
      </c>
      <c r="BI1499" s="6">
        <v>0.68062827225130895</v>
      </c>
      <c r="BJ1499" s="1">
        <v>122</v>
      </c>
      <c r="BK1499" s="1">
        <v>189</v>
      </c>
      <c r="BL1499" s="6">
        <v>0.64550264550264547</v>
      </c>
    </row>
    <row r="1500" spans="1:64" x14ac:dyDescent="0.2">
      <c r="A1500" s="2" t="s">
        <v>3481</v>
      </c>
      <c r="B1500" s="2" t="s">
        <v>3482</v>
      </c>
      <c r="C1500" s="2" t="s">
        <v>3597</v>
      </c>
      <c r="D1500" s="2" t="s">
        <v>3598</v>
      </c>
      <c r="E1500" s="2" t="str">
        <f t="shared" si="69"/>
        <v>Seton Catholic Elementary</v>
      </c>
      <c r="F1500" s="2" t="str">
        <f>IFERROR(VLOOKUP(C1500,'[1]2017'!$C$2:$N$1876,11,FALSE),"")</f>
        <v/>
      </c>
      <c r="G1500" s="2" t="str">
        <f>IFERROR(VLOOKUP(C1500,'[1]2017'!$C$2:$N$1876,12,FALSE),"")</f>
        <v/>
      </c>
      <c r="H1500" s="2" t="str">
        <f t="shared" si="70"/>
        <v/>
      </c>
      <c r="I1500" s="6">
        <v>0.75757575757575757</v>
      </c>
      <c r="J1500" s="12">
        <f t="shared" si="71"/>
        <v>165</v>
      </c>
      <c r="K1500" s="1">
        <v>31</v>
      </c>
      <c r="L1500" s="1">
        <v>35</v>
      </c>
      <c r="M1500" s="6">
        <v>0.88571428571428568</v>
      </c>
      <c r="N1500" s="1">
        <v>27</v>
      </c>
      <c r="O1500" s="1">
        <v>35</v>
      </c>
      <c r="P1500" s="6">
        <v>0.77142857142857146</v>
      </c>
      <c r="Q1500" s="1">
        <v>26</v>
      </c>
      <c r="R1500" s="1">
        <v>35</v>
      </c>
      <c r="S1500" s="6">
        <v>0.74285714285714288</v>
      </c>
      <c r="T1500" s="1">
        <v>40</v>
      </c>
      <c r="U1500" s="1">
        <v>43</v>
      </c>
      <c r="V1500" s="6">
        <v>0.93023255813953487</v>
      </c>
      <c r="W1500" s="1">
        <v>36</v>
      </c>
      <c r="X1500" s="1">
        <v>43</v>
      </c>
      <c r="Y1500" s="6">
        <v>0.83720930232558144</v>
      </c>
      <c r="Z1500" s="1">
        <v>35</v>
      </c>
      <c r="AA1500" s="1">
        <v>43</v>
      </c>
      <c r="AB1500" s="6">
        <v>0.81395348837209303</v>
      </c>
      <c r="AC1500" s="1">
        <v>33</v>
      </c>
      <c r="AD1500" s="1">
        <v>38</v>
      </c>
      <c r="AE1500" s="6">
        <v>0.86842105263157898</v>
      </c>
      <c r="AF1500" s="1">
        <v>31</v>
      </c>
      <c r="AG1500" s="1">
        <v>38</v>
      </c>
      <c r="AH1500" s="6">
        <v>0.81578947368421051</v>
      </c>
      <c r="AI1500" s="1">
        <v>30</v>
      </c>
      <c r="AJ1500" s="1">
        <v>38</v>
      </c>
      <c r="AK1500" s="6">
        <v>0.78947368421052633</v>
      </c>
      <c r="BD1500" s="1">
        <v>133</v>
      </c>
      <c r="BE1500" s="1">
        <v>149</v>
      </c>
      <c r="BF1500" s="6">
        <v>0.89261744966442957</v>
      </c>
      <c r="BG1500" s="1">
        <v>120</v>
      </c>
      <c r="BH1500" s="1">
        <v>149</v>
      </c>
      <c r="BI1500" s="6">
        <v>0.80536912751677847</v>
      </c>
      <c r="BJ1500" s="1">
        <v>116</v>
      </c>
      <c r="BK1500" s="1">
        <v>149</v>
      </c>
      <c r="BL1500" s="6">
        <v>0.77852348993288589</v>
      </c>
    </row>
    <row r="1501" spans="1:64" hidden="1" x14ac:dyDescent="0.2">
      <c r="A1501" s="2" t="s">
        <v>3481</v>
      </c>
      <c r="B1501" s="2" t="s">
        <v>3482</v>
      </c>
      <c r="C1501" s="2" t="s">
        <v>3599</v>
      </c>
      <c r="D1501" s="2" t="s">
        <v>3600</v>
      </c>
      <c r="E1501" s="2" t="str">
        <f t="shared" si="69"/>
        <v>zzzz</v>
      </c>
      <c r="F1501" s="2" t="str">
        <f>IFERROR(VLOOKUP(C1501,'[1]2017'!$C$2:$N$1876,11,FALSE),"")</f>
        <v/>
      </c>
      <c r="G1501" s="2" t="str">
        <f>IFERROR(VLOOKUP(C1501,'[1]2017'!$C$2:$N$1876,12,FALSE),"")</f>
        <v/>
      </c>
      <c r="H1501" s="2" t="str">
        <f t="shared" si="70"/>
        <v/>
      </c>
      <c r="J1501" s="12">
        <f t="shared" si="71"/>
        <v>1215</v>
      </c>
      <c r="AL1501" s="1">
        <v>26</v>
      </c>
      <c r="AM1501" s="1">
        <v>28</v>
      </c>
      <c r="AN1501" s="6">
        <v>0.9285714285714286</v>
      </c>
      <c r="AO1501" s="1">
        <v>17</v>
      </c>
      <c r="AP1501" s="1">
        <v>28</v>
      </c>
      <c r="AQ1501" s="6">
        <v>0.6071428571428571</v>
      </c>
      <c r="AR1501" s="1">
        <v>17</v>
      </c>
      <c r="AS1501" s="1">
        <v>28</v>
      </c>
      <c r="AT1501" s="6">
        <v>0.6071428571428571</v>
      </c>
      <c r="AU1501" s="1">
        <v>29</v>
      </c>
      <c r="AV1501" s="1">
        <v>34</v>
      </c>
      <c r="AW1501" s="6">
        <v>0.8529411764705882</v>
      </c>
      <c r="AX1501" s="1">
        <v>23</v>
      </c>
      <c r="AY1501" s="1">
        <v>34</v>
      </c>
      <c r="AZ1501" s="6">
        <v>0.67647058823529416</v>
      </c>
      <c r="BA1501" s="1">
        <v>22</v>
      </c>
      <c r="BB1501" s="1">
        <v>34</v>
      </c>
      <c r="BC1501" s="6">
        <v>0.6470588235294118</v>
      </c>
      <c r="BD1501" s="1">
        <v>55</v>
      </c>
      <c r="BE1501" s="1">
        <v>62</v>
      </c>
      <c r="BF1501" s="6">
        <v>0.88709677419354838</v>
      </c>
      <c r="BG1501" s="1">
        <v>40</v>
      </c>
      <c r="BH1501" s="1">
        <v>62</v>
      </c>
      <c r="BI1501" s="6">
        <v>0.64516129032258063</v>
      </c>
      <c r="BJ1501" s="1">
        <v>39</v>
      </c>
      <c r="BK1501" s="1">
        <v>62</v>
      </c>
      <c r="BL1501" s="6">
        <v>0.62903225806451613</v>
      </c>
    </row>
    <row r="1502" spans="1:64" hidden="1" x14ac:dyDescent="0.2">
      <c r="A1502" s="2" t="s">
        <v>3601</v>
      </c>
      <c r="B1502" s="2" t="s">
        <v>3602</v>
      </c>
      <c r="C1502" s="2" t="s">
        <v>3603</v>
      </c>
      <c r="D1502" s="2" t="s">
        <v>3604</v>
      </c>
      <c r="E1502" s="2" t="str">
        <f t="shared" si="69"/>
        <v>zzzz</v>
      </c>
      <c r="F1502" s="2" t="str">
        <f>IFERROR(VLOOKUP(C1502,'[1]2017'!$C$2:$N$1876,11,FALSE),"")</f>
        <v/>
      </c>
      <c r="G1502" s="2" t="str">
        <f>IFERROR(VLOOKUP(C1502,'[1]2017'!$C$2:$N$1876,12,FALSE),"")</f>
        <v/>
      </c>
      <c r="H1502" s="2" t="str">
        <f t="shared" si="70"/>
        <v/>
      </c>
      <c r="I1502" s="6">
        <v>0.36363636363636365</v>
      </c>
      <c r="J1502" s="12">
        <f t="shared" si="71"/>
        <v>962</v>
      </c>
      <c r="K1502" s="1">
        <v>11</v>
      </c>
      <c r="L1502" s="1">
        <v>13</v>
      </c>
      <c r="M1502" s="6">
        <v>0.84615384615384615</v>
      </c>
      <c r="N1502" s="1">
        <v>13</v>
      </c>
      <c r="O1502" s="1">
        <v>13</v>
      </c>
      <c r="P1502" s="6">
        <v>1</v>
      </c>
      <c r="Q1502" s="1">
        <v>11</v>
      </c>
      <c r="R1502" s="1">
        <v>13</v>
      </c>
      <c r="S1502" s="6">
        <v>0.84615384615384615</v>
      </c>
      <c r="T1502" s="1">
        <v>10</v>
      </c>
      <c r="U1502" s="1">
        <v>18</v>
      </c>
      <c r="V1502" s="6">
        <v>0.55555555555555558</v>
      </c>
      <c r="W1502" s="1">
        <v>14</v>
      </c>
      <c r="X1502" s="1">
        <v>18</v>
      </c>
      <c r="Y1502" s="6">
        <v>0.77777777777777779</v>
      </c>
      <c r="Z1502" s="1">
        <v>9</v>
      </c>
      <c r="AA1502" s="1">
        <v>18</v>
      </c>
      <c r="AB1502" s="6">
        <v>0.5</v>
      </c>
      <c r="AC1502" s="1">
        <v>16</v>
      </c>
      <c r="AD1502" s="1">
        <v>21</v>
      </c>
      <c r="AE1502" s="6">
        <v>0.76190476190476186</v>
      </c>
      <c r="AF1502" s="1">
        <v>14</v>
      </c>
      <c r="AG1502" s="1">
        <v>21</v>
      </c>
      <c r="AH1502" s="6">
        <v>0.66666666666666663</v>
      </c>
      <c r="AI1502" s="1">
        <v>14</v>
      </c>
      <c r="AJ1502" s="1">
        <v>21</v>
      </c>
      <c r="AK1502" s="6">
        <v>0.66666666666666663</v>
      </c>
      <c r="AL1502" s="1">
        <v>14</v>
      </c>
      <c r="AM1502" s="1">
        <v>18</v>
      </c>
      <c r="AN1502" s="6">
        <v>0.77777777777777779</v>
      </c>
      <c r="AO1502" s="1">
        <v>11</v>
      </c>
      <c r="AP1502" s="1">
        <v>18</v>
      </c>
      <c r="AQ1502" s="6">
        <v>0.61111111111111116</v>
      </c>
      <c r="AR1502" s="1">
        <v>11</v>
      </c>
      <c r="AS1502" s="1">
        <v>18</v>
      </c>
      <c r="AT1502" s="6">
        <v>0.61111111111111116</v>
      </c>
      <c r="AU1502" s="1">
        <v>9</v>
      </c>
      <c r="AV1502" s="1">
        <v>10</v>
      </c>
      <c r="AW1502" s="6">
        <v>0.9</v>
      </c>
      <c r="AX1502" s="1">
        <v>4</v>
      </c>
      <c r="AY1502" s="1">
        <v>10</v>
      </c>
      <c r="AZ1502" s="6">
        <v>0.4</v>
      </c>
      <c r="BA1502" s="1">
        <v>4</v>
      </c>
      <c r="BB1502" s="1">
        <v>10</v>
      </c>
      <c r="BC1502" s="6">
        <v>0.4</v>
      </c>
      <c r="BD1502" s="1">
        <v>66</v>
      </c>
      <c r="BE1502" s="1">
        <v>91</v>
      </c>
      <c r="BF1502" s="6">
        <v>0.72527472527472525</v>
      </c>
      <c r="BG1502" s="1">
        <v>63</v>
      </c>
      <c r="BH1502" s="1">
        <v>91</v>
      </c>
      <c r="BI1502" s="6">
        <v>0.69230769230769229</v>
      </c>
      <c r="BJ1502" s="1">
        <v>53</v>
      </c>
      <c r="BK1502" s="1">
        <v>91</v>
      </c>
      <c r="BL1502" s="6">
        <v>0.58241758241758246</v>
      </c>
    </row>
    <row r="1503" spans="1:64" hidden="1" x14ac:dyDescent="0.2">
      <c r="A1503" s="2" t="s">
        <v>3601</v>
      </c>
      <c r="B1503" s="2" t="s">
        <v>3602</v>
      </c>
      <c r="C1503" s="2" t="s">
        <v>3605</v>
      </c>
      <c r="D1503" s="2" t="s">
        <v>3512</v>
      </c>
      <c r="E1503" s="2" t="str">
        <f t="shared" si="69"/>
        <v>zzzz</v>
      </c>
      <c r="F1503" s="2" t="str">
        <f>IFERROR(VLOOKUP(C1503,'[1]2017'!$C$2:$N$1876,11,FALSE),"")</f>
        <v/>
      </c>
      <c r="G1503" s="2" t="str">
        <f>IFERROR(VLOOKUP(C1503,'[1]2017'!$C$2:$N$1876,12,FALSE),"")</f>
        <v/>
      </c>
      <c r="H1503" s="2" t="str">
        <f t="shared" si="70"/>
        <v/>
      </c>
      <c r="I1503" s="6">
        <v>0.77272727272727271</v>
      </c>
      <c r="J1503" s="12">
        <f t="shared" si="71"/>
        <v>148</v>
      </c>
      <c r="K1503" s="1">
        <v>17</v>
      </c>
      <c r="L1503" s="1">
        <v>20</v>
      </c>
      <c r="M1503" s="6">
        <v>0.85</v>
      </c>
      <c r="N1503" s="1">
        <v>14</v>
      </c>
      <c r="O1503" s="1">
        <v>20</v>
      </c>
      <c r="P1503" s="6">
        <v>0.7</v>
      </c>
      <c r="Q1503" s="1">
        <v>14</v>
      </c>
      <c r="R1503" s="1">
        <v>20</v>
      </c>
      <c r="S1503" s="6">
        <v>0.7</v>
      </c>
      <c r="T1503" s="1">
        <v>15</v>
      </c>
      <c r="U1503" s="1">
        <v>21</v>
      </c>
      <c r="V1503" s="6">
        <v>0.7142857142857143</v>
      </c>
      <c r="W1503" s="1">
        <v>18</v>
      </c>
      <c r="X1503" s="1">
        <v>21</v>
      </c>
      <c r="Y1503" s="6">
        <v>0.8571428571428571</v>
      </c>
      <c r="Z1503" s="1">
        <v>15</v>
      </c>
      <c r="AA1503" s="1">
        <v>21</v>
      </c>
      <c r="AB1503" s="6">
        <v>0.7142857142857143</v>
      </c>
      <c r="AC1503" s="1">
        <v>23</v>
      </c>
      <c r="AD1503" s="1">
        <v>28</v>
      </c>
      <c r="AE1503" s="6">
        <v>0.8214285714285714</v>
      </c>
      <c r="AF1503" s="1">
        <v>23</v>
      </c>
      <c r="AG1503" s="1">
        <v>28</v>
      </c>
      <c r="AH1503" s="6">
        <v>0.8214285714285714</v>
      </c>
      <c r="AI1503" s="1">
        <v>22</v>
      </c>
      <c r="AJ1503" s="1">
        <v>28</v>
      </c>
      <c r="AK1503" s="6">
        <v>0.7857142857142857</v>
      </c>
      <c r="AL1503" s="1">
        <v>29</v>
      </c>
      <c r="AM1503" s="1">
        <v>36</v>
      </c>
      <c r="AN1503" s="6">
        <v>0.80555555555555558</v>
      </c>
      <c r="AO1503" s="1">
        <v>17</v>
      </c>
      <c r="AP1503" s="1">
        <v>35</v>
      </c>
      <c r="AQ1503" s="6">
        <v>0.48571428571428571</v>
      </c>
      <c r="AR1503" s="1">
        <v>17</v>
      </c>
      <c r="AS1503" s="1">
        <v>35</v>
      </c>
      <c r="AT1503" s="6">
        <v>0.48571428571428571</v>
      </c>
      <c r="AU1503" s="1">
        <v>11</v>
      </c>
      <c r="AV1503" s="1">
        <v>17</v>
      </c>
      <c r="AW1503" s="6">
        <v>0.6470588235294118</v>
      </c>
      <c r="AX1503" s="1">
        <v>11</v>
      </c>
      <c r="AY1503" s="1">
        <v>17</v>
      </c>
      <c r="AZ1503" s="6">
        <v>0.6470588235294118</v>
      </c>
      <c r="BA1503" s="1">
        <v>10</v>
      </c>
      <c r="BB1503" s="1">
        <v>17</v>
      </c>
      <c r="BC1503" s="6">
        <v>0.58823529411764708</v>
      </c>
      <c r="BD1503" s="1">
        <v>116</v>
      </c>
      <c r="BE1503" s="1">
        <v>144</v>
      </c>
      <c r="BF1503" s="6">
        <v>0.80555555555555558</v>
      </c>
      <c r="BG1503" s="1">
        <v>100</v>
      </c>
      <c r="BH1503" s="1">
        <v>143</v>
      </c>
      <c r="BI1503" s="6">
        <v>0.69930069930069927</v>
      </c>
      <c r="BJ1503" s="1">
        <v>95</v>
      </c>
      <c r="BK1503" s="1">
        <v>143</v>
      </c>
      <c r="BL1503" s="6">
        <v>0.66433566433566438</v>
      </c>
    </row>
    <row r="1504" spans="1:64" hidden="1" x14ac:dyDescent="0.2">
      <c r="A1504" s="2" t="s">
        <v>3601</v>
      </c>
      <c r="B1504" s="2" t="s">
        <v>3602</v>
      </c>
      <c r="C1504" s="2" t="s">
        <v>3606</v>
      </c>
      <c r="D1504" s="2" t="s">
        <v>3607</v>
      </c>
      <c r="E1504" s="2" t="str">
        <f t="shared" si="69"/>
        <v>zzzz</v>
      </c>
      <c r="F1504" s="2" t="str">
        <f>IFERROR(VLOOKUP(C1504,'[1]2017'!$C$2:$N$1876,11,FALSE),"")</f>
        <v/>
      </c>
      <c r="G1504" s="2" t="str">
        <f>IFERROR(VLOOKUP(C1504,'[1]2017'!$C$2:$N$1876,12,FALSE),"")</f>
        <v/>
      </c>
      <c r="H1504" s="2" t="str">
        <f t="shared" si="70"/>
        <v/>
      </c>
      <c r="I1504" s="6">
        <v>0.82978723404255317</v>
      </c>
      <c r="J1504" s="12">
        <f t="shared" si="71"/>
        <v>79</v>
      </c>
      <c r="K1504" s="1">
        <v>31</v>
      </c>
      <c r="L1504" s="1">
        <v>37</v>
      </c>
      <c r="M1504" s="6">
        <v>0.83783783783783783</v>
      </c>
      <c r="N1504" s="1">
        <v>31</v>
      </c>
      <c r="O1504" s="1">
        <v>37</v>
      </c>
      <c r="P1504" s="6">
        <v>0.83783783783783783</v>
      </c>
      <c r="Q1504" s="1">
        <v>28</v>
      </c>
      <c r="R1504" s="1">
        <v>37</v>
      </c>
      <c r="S1504" s="6">
        <v>0.7567567567567568</v>
      </c>
      <c r="T1504" s="1">
        <v>29</v>
      </c>
      <c r="U1504" s="1">
        <v>34</v>
      </c>
      <c r="V1504" s="6">
        <v>0.8529411764705882</v>
      </c>
      <c r="W1504" s="1">
        <v>27</v>
      </c>
      <c r="X1504" s="1">
        <v>34</v>
      </c>
      <c r="Y1504" s="6">
        <v>0.79411764705882348</v>
      </c>
      <c r="Z1504" s="1">
        <v>26</v>
      </c>
      <c r="AA1504" s="1">
        <v>34</v>
      </c>
      <c r="AB1504" s="6">
        <v>0.76470588235294112</v>
      </c>
      <c r="AC1504" s="1">
        <v>37</v>
      </c>
      <c r="AD1504" s="1">
        <v>39</v>
      </c>
      <c r="AE1504" s="6">
        <v>0.94871794871794868</v>
      </c>
      <c r="AF1504" s="1">
        <v>30</v>
      </c>
      <c r="AG1504" s="1">
        <v>39</v>
      </c>
      <c r="AH1504" s="6">
        <v>0.76923076923076927</v>
      </c>
      <c r="AI1504" s="1">
        <v>29</v>
      </c>
      <c r="AJ1504" s="1">
        <v>39</v>
      </c>
      <c r="AK1504" s="6">
        <v>0.74358974358974361</v>
      </c>
      <c r="AL1504" s="1">
        <v>24</v>
      </c>
      <c r="AM1504" s="1">
        <v>28</v>
      </c>
      <c r="AN1504" s="6">
        <v>0.8571428571428571</v>
      </c>
      <c r="AO1504" s="1">
        <v>17</v>
      </c>
      <c r="AP1504" s="1">
        <v>28</v>
      </c>
      <c r="AQ1504" s="6">
        <v>0.6071428571428571</v>
      </c>
      <c r="AR1504" s="1">
        <v>17</v>
      </c>
      <c r="AS1504" s="1">
        <v>28</v>
      </c>
      <c r="AT1504" s="6">
        <v>0.6071428571428571</v>
      </c>
      <c r="AU1504" s="1">
        <v>23</v>
      </c>
      <c r="AV1504" s="1">
        <v>29</v>
      </c>
      <c r="AW1504" s="6">
        <v>0.7931034482758621</v>
      </c>
      <c r="AX1504" s="1">
        <v>16</v>
      </c>
      <c r="AY1504" s="1">
        <v>29</v>
      </c>
      <c r="AZ1504" s="6">
        <v>0.55172413793103448</v>
      </c>
      <c r="BA1504" s="1">
        <v>16</v>
      </c>
      <c r="BB1504" s="1">
        <v>29</v>
      </c>
      <c r="BC1504" s="6">
        <v>0.55172413793103448</v>
      </c>
      <c r="BD1504" s="1">
        <v>186</v>
      </c>
      <c r="BE1504" s="1">
        <v>214</v>
      </c>
      <c r="BF1504" s="6">
        <v>0.86915887850467288</v>
      </c>
      <c r="BG1504" s="1">
        <v>162</v>
      </c>
      <c r="BH1504" s="1">
        <v>214</v>
      </c>
      <c r="BI1504" s="6">
        <v>0.7570093457943925</v>
      </c>
      <c r="BJ1504" s="1">
        <v>155</v>
      </c>
      <c r="BK1504" s="1">
        <v>214</v>
      </c>
      <c r="BL1504" s="6">
        <v>0.72429906542056077</v>
      </c>
    </row>
    <row r="1505" spans="1:64" hidden="1" x14ac:dyDescent="0.2">
      <c r="A1505" s="2" t="s">
        <v>3601</v>
      </c>
      <c r="B1505" s="2" t="s">
        <v>3602</v>
      </c>
      <c r="C1505" s="2" t="s">
        <v>3608</v>
      </c>
      <c r="D1505" s="2" t="s">
        <v>3609</v>
      </c>
      <c r="E1505" s="2" t="str">
        <f t="shared" si="69"/>
        <v>zzzz</v>
      </c>
      <c r="F1505" s="2" t="str">
        <f>IFERROR(VLOOKUP(C1505,'[1]2017'!$C$2:$N$1876,11,FALSE),"")</f>
        <v/>
      </c>
      <c r="G1505" s="2" t="str">
        <f>IFERROR(VLOOKUP(C1505,'[1]2017'!$C$2:$N$1876,12,FALSE),"")</f>
        <v/>
      </c>
      <c r="H1505" s="2" t="str">
        <f t="shared" si="70"/>
        <v/>
      </c>
      <c r="I1505" s="6">
        <v>0.72</v>
      </c>
      <c r="J1505" s="12">
        <f t="shared" si="71"/>
        <v>227</v>
      </c>
      <c r="K1505" s="1">
        <v>47</v>
      </c>
      <c r="L1505" s="1">
        <v>54</v>
      </c>
      <c r="M1505" s="6">
        <v>0.87037037037037035</v>
      </c>
      <c r="N1505" s="1">
        <v>39</v>
      </c>
      <c r="O1505" s="1">
        <v>53</v>
      </c>
      <c r="P1505" s="6">
        <v>0.73584905660377353</v>
      </c>
      <c r="Q1505" s="1">
        <v>37</v>
      </c>
      <c r="R1505" s="1">
        <v>53</v>
      </c>
      <c r="S1505" s="6">
        <v>0.69811320754716977</v>
      </c>
      <c r="T1505" s="1">
        <v>36</v>
      </c>
      <c r="U1505" s="1">
        <v>45</v>
      </c>
      <c r="V1505" s="6">
        <v>0.8</v>
      </c>
      <c r="W1505" s="1">
        <v>41</v>
      </c>
      <c r="X1505" s="1">
        <v>45</v>
      </c>
      <c r="Y1505" s="6">
        <v>0.91111111111111109</v>
      </c>
      <c r="Z1505" s="1">
        <v>35</v>
      </c>
      <c r="AA1505" s="1">
        <v>45</v>
      </c>
      <c r="AB1505" s="6">
        <v>0.77777777777777779</v>
      </c>
      <c r="AC1505" s="1">
        <v>40</v>
      </c>
      <c r="AD1505" s="1">
        <v>52</v>
      </c>
      <c r="AE1505" s="6">
        <v>0.76923076923076927</v>
      </c>
      <c r="AF1505" s="1">
        <v>40</v>
      </c>
      <c r="AG1505" s="1">
        <v>52</v>
      </c>
      <c r="AH1505" s="6">
        <v>0.76923076923076927</v>
      </c>
      <c r="AI1505" s="1">
        <v>34</v>
      </c>
      <c r="AJ1505" s="1">
        <v>52</v>
      </c>
      <c r="AK1505" s="6">
        <v>0.65384615384615385</v>
      </c>
      <c r="AL1505" s="1">
        <v>35</v>
      </c>
      <c r="AM1505" s="1">
        <v>36</v>
      </c>
      <c r="AN1505" s="6">
        <v>0.97222222222222221</v>
      </c>
      <c r="AO1505" s="1">
        <v>28</v>
      </c>
      <c r="AP1505" s="1">
        <v>36</v>
      </c>
      <c r="AQ1505" s="6">
        <v>0.77777777777777779</v>
      </c>
      <c r="AR1505" s="1">
        <v>28</v>
      </c>
      <c r="AS1505" s="1">
        <v>36</v>
      </c>
      <c r="AT1505" s="6">
        <v>0.77777777777777779</v>
      </c>
      <c r="AU1505" s="1">
        <v>38</v>
      </c>
      <c r="AV1505" s="1">
        <v>54</v>
      </c>
      <c r="AW1505" s="6">
        <v>0.70370370370370372</v>
      </c>
      <c r="AX1505" s="1">
        <v>27</v>
      </c>
      <c r="AY1505" s="1">
        <v>54</v>
      </c>
      <c r="AZ1505" s="6">
        <v>0.5</v>
      </c>
      <c r="BA1505" s="1">
        <v>25</v>
      </c>
      <c r="BB1505" s="1">
        <v>54</v>
      </c>
      <c r="BC1505" s="6">
        <v>0.46296296296296297</v>
      </c>
      <c r="BD1505" s="1">
        <v>241</v>
      </c>
      <c r="BE1505" s="1">
        <v>291</v>
      </c>
      <c r="BF1505" s="6">
        <v>0.82817869415807566</v>
      </c>
      <c r="BG1505" s="1">
        <v>214</v>
      </c>
      <c r="BH1505" s="1">
        <v>290</v>
      </c>
      <c r="BI1505" s="6">
        <v>0.73793103448275865</v>
      </c>
      <c r="BJ1505" s="1">
        <v>195</v>
      </c>
      <c r="BK1505" s="1">
        <v>290</v>
      </c>
      <c r="BL1505" s="6">
        <v>0.67241379310344829</v>
      </c>
    </row>
    <row r="1506" spans="1:64" hidden="1" x14ac:dyDescent="0.2">
      <c r="A1506" s="2" t="s">
        <v>3601</v>
      </c>
      <c r="B1506" s="2" t="s">
        <v>3602</v>
      </c>
      <c r="C1506" s="2" t="s">
        <v>3610</v>
      </c>
      <c r="D1506" s="2" t="s">
        <v>3611</v>
      </c>
      <c r="E1506" s="2" t="str">
        <f t="shared" si="69"/>
        <v>zzzz</v>
      </c>
      <c r="F1506" s="2" t="str">
        <f>IFERROR(VLOOKUP(C1506,'[1]2017'!$C$2:$N$1876,11,FALSE),"")</f>
        <v/>
      </c>
      <c r="G1506" s="2" t="str">
        <f>IFERROR(VLOOKUP(C1506,'[1]2017'!$C$2:$N$1876,12,FALSE),"")</f>
        <v/>
      </c>
      <c r="H1506" s="2" t="str">
        <f t="shared" si="70"/>
        <v/>
      </c>
      <c r="I1506" s="6">
        <v>0.61904761904761907</v>
      </c>
      <c r="J1506" s="12">
        <f t="shared" si="71"/>
        <v>431</v>
      </c>
      <c r="K1506" s="1">
        <v>13</v>
      </c>
      <c r="L1506" s="1">
        <v>14</v>
      </c>
      <c r="M1506" s="6">
        <v>0.9285714285714286</v>
      </c>
      <c r="N1506" s="1">
        <v>13</v>
      </c>
      <c r="O1506" s="1">
        <v>14</v>
      </c>
      <c r="P1506" s="6">
        <v>0.9285714285714286</v>
      </c>
      <c r="Q1506" s="1">
        <v>12</v>
      </c>
      <c r="R1506" s="1">
        <v>14</v>
      </c>
      <c r="S1506" s="6">
        <v>0.8571428571428571</v>
      </c>
      <c r="T1506" s="1">
        <v>15</v>
      </c>
      <c r="U1506" s="1">
        <v>19</v>
      </c>
      <c r="V1506" s="6">
        <v>0.78947368421052633</v>
      </c>
      <c r="W1506" s="1">
        <v>11</v>
      </c>
      <c r="X1506" s="1">
        <v>19</v>
      </c>
      <c r="Y1506" s="6">
        <v>0.57894736842105265</v>
      </c>
      <c r="Z1506" s="1">
        <v>11</v>
      </c>
      <c r="AA1506" s="1">
        <v>19</v>
      </c>
      <c r="AB1506" s="6">
        <v>0.57894736842105265</v>
      </c>
      <c r="AC1506" s="1">
        <v>28</v>
      </c>
      <c r="AD1506" s="1">
        <v>36</v>
      </c>
      <c r="AE1506" s="6">
        <v>0.77777777777777779</v>
      </c>
      <c r="AF1506" s="1">
        <v>20</v>
      </c>
      <c r="AG1506" s="1">
        <v>36</v>
      </c>
      <c r="AH1506" s="6">
        <v>0.55555555555555558</v>
      </c>
      <c r="AI1506" s="1">
        <v>20</v>
      </c>
      <c r="AJ1506" s="1">
        <v>36</v>
      </c>
      <c r="AK1506" s="6">
        <v>0.55555555555555558</v>
      </c>
      <c r="AL1506" s="1">
        <v>21</v>
      </c>
      <c r="AM1506" s="1">
        <v>26</v>
      </c>
      <c r="AN1506" s="6">
        <v>0.80769230769230771</v>
      </c>
      <c r="AO1506" s="1">
        <v>10</v>
      </c>
      <c r="AP1506" s="1">
        <v>26</v>
      </c>
      <c r="AQ1506" s="6">
        <v>0.38461538461538464</v>
      </c>
      <c r="AR1506" s="1">
        <v>10</v>
      </c>
      <c r="AS1506" s="1">
        <v>26</v>
      </c>
      <c r="AT1506" s="6">
        <v>0.38461538461538464</v>
      </c>
      <c r="AU1506" s="1">
        <v>22</v>
      </c>
      <c r="AV1506" s="1">
        <v>24</v>
      </c>
      <c r="AW1506" s="6">
        <v>0.91666666666666663</v>
      </c>
      <c r="AX1506" s="1">
        <v>12</v>
      </c>
      <c r="AY1506" s="1">
        <v>24</v>
      </c>
      <c r="AZ1506" s="6">
        <v>0.5</v>
      </c>
      <c r="BA1506" s="1">
        <v>12</v>
      </c>
      <c r="BB1506" s="1">
        <v>24</v>
      </c>
      <c r="BC1506" s="6">
        <v>0.5</v>
      </c>
      <c r="BD1506" s="1">
        <v>114</v>
      </c>
      <c r="BE1506" s="1">
        <v>140</v>
      </c>
      <c r="BF1506" s="6">
        <v>0.81428571428571428</v>
      </c>
      <c r="BG1506" s="1">
        <v>79</v>
      </c>
      <c r="BH1506" s="1">
        <v>140</v>
      </c>
      <c r="BI1506" s="6">
        <v>0.56428571428571428</v>
      </c>
      <c r="BJ1506" s="1">
        <v>78</v>
      </c>
      <c r="BK1506" s="1">
        <v>140</v>
      </c>
      <c r="BL1506" s="6">
        <v>0.55714285714285716</v>
      </c>
    </row>
    <row r="1507" spans="1:64" hidden="1" x14ac:dyDescent="0.2">
      <c r="A1507" s="2" t="s">
        <v>3601</v>
      </c>
      <c r="B1507" s="2" t="s">
        <v>3602</v>
      </c>
      <c r="C1507" s="2" t="s">
        <v>3612</v>
      </c>
      <c r="D1507" s="2" t="s">
        <v>3498</v>
      </c>
      <c r="E1507" s="2" t="str">
        <f t="shared" si="69"/>
        <v>zzzz</v>
      </c>
      <c r="F1507" s="2" t="str">
        <f>IFERROR(VLOOKUP(C1507,'[1]2017'!$C$2:$N$1876,11,FALSE),"")</f>
        <v/>
      </c>
      <c r="G1507" s="2" t="str">
        <f>IFERROR(VLOOKUP(C1507,'[1]2017'!$C$2:$N$1876,12,FALSE),"")</f>
        <v/>
      </c>
      <c r="H1507" s="2" t="str">
        <f t="shared" si="70"/>
        <v/>
      </c>
      <c r="I1507" s="6">
        <v>0.64</v>
      </c>
      <c r="J1507" s="12">
        <f t="shared" si="71"/>
        <v>387</v>
      </c>
      <c r="K1507" s="1">
        <v>25</v>
      </c>
      <c r="L1507" s="1">
        <v>29</v>
      </c>
      <c r="M1507" s="6">
        <v>0.86206896551724133</v>
      </c>
      <c r="N1507" s="1">
        <v>18</v>
      </c>
      <c r="O1507" s="1">
        <v>29</v>
      </c>
      <c r="P1507" s="6">
        <v>0.62068965517241381</v>
      </c>
      <c r="Q1507" s="1">
        <v>17</v>
      </c>
      <c r="R1507" s="1">
        <v>29</v>
      </c>
      <c r="S1507" s="6">
        <v>0.58620689655172409</v>
      </c>
      <c r="T1507" s="1">
        <v>17</v>
      </c>
      <c r="U1507" s="1">
        <v>24</v>
      </c>
      <c r="V1507" s="6">
        <v>0.70833333333333337</v>
      </c>
      <c r="W1507" s="1">
        <v>16</v>
      </c>
      <c r="X1507" s="1">
        <v>24</v>
      </c>
      <c r="Y1507" s="6">
        <v>0.66666666666666663</v>
      </c>
      <c r="Z1507" s="1">
        <v>14</v>
      </c>
      <c r="AA1507" s="1">
        <v>24</v>
      </c>
      <c r="AB1507" s="6">
        <v>0.58333333333333337</v>
      </c>
      <c r="AC1507" s="1">
        <v>20</v>
      </c>
      <c r="AD1507" s="1">
        <v>29</v>
      </c>
      <c r="AE1507" s="6">
        <v>0.68965517241379315</v>
      </c>
      <c r="AF1507" s="1">
        <v>15</v>
      </c>
      <c r="AG1507" s="1">
        <v>29</v>
      </c>
      <c r="AH1507" s="6">
        <v>0.51724137931034486</v>
      </c>
      <c r="AI1507" s="1">
        <v>13</v>
      </c>
      <c r="AJ1507" s="1">
        <v>29</v>
      </c>
      <c r="AK1507" s="6">
        <v>0.44827586206896552</v>
      </c>
      <c r="AL1507" s="1">
        <v>11</v>
      </c>
      <c r="AM1507" s="1">
        <v>17</v>
      </c>
      <c r="AN1507" s="6">
        <v>0.6470588235294118</v>
      </c>
      <c r="AO1507" s="1">
        <v>6</v>
      </c>
      <c r="AP1507" s="1">
        <v>17</v>
      </c>
      <c r="AQ1507" s="6">
        <v>0.35294117647058826</v>
      </c>
      <c r="AR1507" s="1">
        <v>5</v>
      </c>
      <c r="AS1507" s="1">
        <v>17</v>
      </c>
      <c r="AT1507" s="6">
        <v>0.29411764705882354</v>
      </c>
      <c r="AU1507" s="1">
        <v>29</v>
      </c>
      <c r="AV1507" s="1">
        <v>34</v>
      </c>
      <c r="AW1507" s="6">
        <v>0.8529411764705882</v>
      </c>
      <c r="AX1507" s="1">
        <v>23</v>
      </c>
      <c r="AY1507" s="1">
        <v>34</v>
      </c>
      <c r="AZ1507" s="6">
        <v>0.67647058823529416</v>
      </c>
      <c r="BA1507" s="1">
        <v>23</v>
      </c>
      <c r="BB1507" s="1">
        <v>34</v>
      </c>
      <c r="BC1507" s="6">
        <v>0.67647058823529416</v>
      </c>
      <c r="BD1507" s="1">
        <v>122</v>
      </c>
      <c r="BE1507" s="1">
        <v>158</v>
      </c>
      <c r="BF1507" s="6">
        <v>0.77215189873417722</v>
      </c>
      <c r="BG1507" s="1">
        <v>97</v>
      </c>
      <c r="BH1507" s="1">
        <v>158</v>
      </c>
      <c r="BI1507" s="6">
        <v>0.61392405063291144</v>
      </c>
      <c r="BJ1507" s="1">
        <v>88</v>
      </c>
      <c r="BK1507" s="1">
        <v>158</v>
      </c>
      <c r="BL1507" s="6">
        <v>0.55696202531645567</v>
      </c>
    </row>
    <row r="1508" spans="1:64" hidden="1" x14ac:dyDescent="0.2">
      <c r="A1508" s="2" t="s">
        <v>3601</v>
      </c>
      <c r="B1508" s="2" t="s">
        <v>3602</v>
      </c>
      <c r="C1508" s="2" t="s">
        <v>3613</v>
      </c>
      <c r="D1508" s="2" t="s">
        <v>3614</v>
      </c>
      <c r="E1508" s="2" t="str">
        <f t="shared" si="69"/>
        <v>zzzz</v>
      </c>
      <c r="F1508" s="2" t="str">
        <f>IFERROR(VLOOKUP(C1508,'[1]2017'!$C$2:$N$1876,11,FALSE),"")</f>
        <v/>
      </c>
      <c r="G1508" s="2" t="str">
        <f>IFERROR(VLOOKUP(C1508,'[1]2017'!$C$2:$N$1876,12,FALSE),"")</f>
        <v/>
      </c>
      <c r="H1508" s="2" t="str">
        <f t="shared" si="70"/>
        <v/>
      </c>
      <c r="I1508" s="6">
        <v>0.5</v>
      </c>
      <c r="J1508" s="12">
        <f t="shared" si="71"/>
        <v>691</v>
      </c>
      <c r="K1508" s="1">
        <v>25</v>
      </c>
      <c r="L1508" s="1">
        <v>41</v>
      </c>
      <c r="M1508" s="6">
        <v>0.6097560975609756</v>
      </c>
      <c r="N1508" s="1">
        <v>14</v>
      </c>
      <c r="O1508" s="1">
        <v>41</v>
      </c>
      <c r="P1508" s="6">
        <v>0.34146341463414637</v>
      </c>
      <c r="Q1508" s="1">
        <v>13</v>
      </c>
      <c r="R1508" s="1">
        <v>41</v>
      </c>
      <c r="S1508" s="6">
        <v>0.31707317073170732</v>
      </c>
      <c r="T1508" s="1">
        <v>27</v>
      </c>
      <c r="U1508" s="1">
        <v>40</v>
      </c>
      <c r="V1508" s="6">
        <v>0.67500000000000004</v>
      </c>
      <c r="W1508" s="1">
        <v>11</v>
      </c>
      <c r="X1508" s="1">
        <v>40</v>
      </c>
      <c r="Y1508" s="6">
        <v>0.27500000000000002</v>
      </c>
      <c r="Z1508" s="1">
        <v>11</v>
      </c>
      <c r="AA1508" s="1">
        <v>40</v>
      </c>
      <c r="AB1508" s="6">
        <v>0.27500000000000002</v>
      </c>
      <c r="AC1508" s="1">
        <v>31</v>
      </c>
      <c r="AD1508" s="1">
        <v>46</v>
      </c>
      <c r="AE1508" s="6">
        <v>0.67391304347826086</v>
      </c>
      <c r="AF1508" s="1">
        <v>27</v>
      </c>
      <c r="AG1508" s="1">
        <v>46</v>
      </c>
      <c r="AH1508" s="6">
        <v>0.58695652173913049</v>
      </c>
      <c r="AI1508" s="1">
        <v>22</v>
      </c>
      <c r="AJ1508" s="1">
        <v>46</v>
      </c>
      <c r="AK1508" s="6">
        <v>0.47826086956521741</v>
      </c>
      <c r="AL1508" s="1">
        <v>46</v>
      </c>
      <c r="AM1508" s="1">
        <v>55</v>
      </c>
      <c r="AN1508" s="6">
        <v>0.83636363636363631</v>
      </c>
      <c r="AO1508" s="1">
        <v>27</v>
      </c>
      <c r="AP1508" s="1">
        <v>55</v>
      </c>
      <c r="AQ1508" s="6">
        <v>0.49090909090909091</v>
      </c>
      <c r="AR1508" s="1">
        <v>27</v>
      </c>
      <c r="AS1508" s="1">
        <v>55</v>
      </c>
      <c r="AT1508" s="6">
        <v>0.49090909090909091</v>
      </c>
      <c r="AU1508" s="1">
        <v>27</v>
      </c>
      <c r="AV1508" s="1">
        <v>42</v>
      </c>
      <c r="AW1508" s="6">
        <v>0.6428571428571429</v>
      </c>
      <c r="AX1508" s="1">
        <v>14</v>
      </c>
      <c r="AY1508" s="1">
        <v>42</v>
      </c>
      <c r="AZ1508" s="6">
        <v>0.33333333333333331</v>
      </c>
      <c r="BA1508" s="1">
        <v>12</v>
      </c>
      <c r="BB1508" s="1">
        <v>42</v>
      </c>
      <c r="BC1508" s="6">
        <v>0.2857142857142857</v>
      </c>
      <c r="BD1508" s="1">
        <v>198</v>
      </c>
      <c r="BE1508" s="1">
        <v>277</v>
      </c>
      <c r="BF1508" s="6">
        <v>0.71480144404332135</v>
      </c>
      <c r="BG1508" s="1">
        <v>121</v>
      </c>
      <c r="BH1508" s="1">
        <v>276</v>
      </c>
      <c r="BI1508" s="6">
        <v>0.43840579710144928</v>
      </c>
      <c r="BJ1508" s="1">
        <v>111</v>
      </c>
      <c r="BK1508" s="1">
        <v>276</v>
      </c>
      <c r="BL1508" s="6">
        <v>0.40217391304347827</v>
      </c>
    </row>
    <row r="1509" spans="1:64" hidden="1" x14ac:dyDescent="0.2">
      <c r="A1509" s="2" t="s">
        <v>3601</v>
      </c>
      <c r="B1509" s="2" t="s">
        <v>3602</v>
      </c>
      <c r="C1509" s="2" t="s">
        <v>3615</v>
      </c>
      <c r="D1509" s="2" t="s">
        <v>3616</v>
      </c>
      <c r="E1509" s="2" t="str">
        <f t="shared" si="69"/>
        <v>zzzz</v>
      </c>
      <c r="F1509" s="2" t="str">
        <f>IFERROR(VLOOKUP(C1509,'[1]2017'!$C$2:$N$1876,11,FALSE),"")</f>
        <v/>
      </c>
      <c r="G1509" s="2" t="str">
        <f>IFERROR(VLOOKUP(C1509,'[1]2017'!$C$2:$N$1876,12,FALSE),"")</f>
        <v/>
      </c>
      <c r="H1509" s="2" t="str">
        <f t="shared" si="70"/>
        <v/>
      </c>
      <c r="I1509" s="6">
        <v>0.16666666666666666</v>
      </c>
      <c r="J1509" s="12">
        <f t="shared" si="71"/>
        <v>1161</v>
      </c>
      <c r="K1509" s="1">
        <v>15</v>
      </c>
      <c r="L1509" s="1">
        <v>26</v>
      </c>
      <c r="M1509" s="6">
        <v>0.57692307692307687</v>
      </c>
      <c r="N1509" s="1">
        <v>10</v>
      </c>
      <c r="O1509" s="1">
        <v>26</v>
      </c>
      <c r="P1509" s="6">
        <v>0.38461538461538464</v>
      </c>
      <c r="Q1509" s="1">
        <v>6</v>
      </c>
      <c r="R1509" s="1">
        <v>26</v>
      </c>
      <c r="S1509" s="6">
        <v>0.23076923076923078</v>
      </c>
      <c r="T1509" s="1">
        <v>12</v>
      </c>
      <c r="U1509" s="1">
        <v>23</v>
      </c>
      <c r="V1509" s="6">
        <v>0.52173913043478259</v>
      </c>
      <c r="W1509" s="1">
        <v>14</v>
      </c>
      <c r="X1509" s="1">
        <v>23</v>
      </c>
      <c r="Y1509" s="6">
        <v>0.60869565217391308</v>
      </c>
      <c r="Z1509" s="1">
        <v>10</v>
      </c>
      <c r="AA1509" s="1">
        <v>23</v>
      </c>
      <c r="AB1509" s="6">
        <v>0.43478260869565216</v>
      </c>
      <c r="AC1509" s="1">
        <v>23</v>
      </c>
      <c r="AD1509" s="1">
        <v>33</v>
      </c>
      <c r="AE1509" s="6">
        <v>0.69696969696969702</v>
      </c>
      <c r="AF1509" s="1">
        <v>15</v>
      </c>
      <c r="AG1509" s="1">
        <v>33</v>
      </c>
      <c r="AH1509" s="6">
        <v>0.45454545454545453</v>
      </c>
      <c r="AI1509" s="1">
        <v>13</v>
      </c>
      <c r="AJ1509" s="1">
        <v>33</v>
      </c>
      <c r="AK1509" s="6">
        <v>0.39393939393939392</v>
      </c>
      <c r="AL1509" s="1">
        <v>13</v>
      </c>
      <c r="AM1509" s="1">
        <v>25</v>
      </c>
      <c r="AN1509" s="6">
        <v>0.52</v>
      </c>
      <c r="AO1509" s="1">
        <v>9</v>
      </c>
      <c r="AP1509" s="1">
        <v>25</v>
      </c>
      <c r="AQ1509" s="6">
        <v>0.36</v>
      </c>
      <c r="AR1509" s="1">
        <v>9</v>
      </c>
      <c r="AS1509" s="1">
        <v>25</v>
      </c>
      <c r="AT1509" s="6">
        <v>0.36</v>
      </c>
      <c r="AU1509" s="1">
        <v>23</v>
      </c>
      <c r="AV1509" s="1">
        <v>28</v>
      </c>
      <c r="AW1509" s="6">
        <v>0.8214285714285714</v>
      </c>
      <c r="AX1509" s="1">
        <v>16</v>
      </c>
      <c r="AY1509" s="1">
        <v>28</v>
      </c>
      <c r="AZ1509" s="6">
        <v>0.5714285714285714</v>
      </c>
      <c r="BA1509" s="1">
        <v>16</v>
      </c>
      <c r="BB1509" s="1">
        <v>28</v>
      </c>
      <c r="BC1509" s="6">
        <v>0.5714285714285714</v>
      </c>
      <c r="BD1509" s="1">
        <v>94</v>
      </c>
      <c r="BE1509" s="1">
        <v>159</v>
      </c>
      <c r="BF1509" s="6">
        <v>0.5911949685534591</v>
      </c>
      <c r="BG1509" s="1">
        <v>70</v>
      </c>
      <c r="BH1509" s="1">
        <v>159</v>
      </c>
      <c r="BI1509" s="6">
        <v>0.44025157232704404</v>
      </c>
      <c r="BJ1509" s="1">
        <v>58</v>
      </c>
      <c r="BK1509" s="1">
        <v>159</v>
      </c>
      <c r="BL1509" s="6">
        <v>0.36477987421383645</v>
      </c>
    </row>
    <row r="1510" spans="1:64" hidden="1" x14ac:dyDescent="0.2">
      <c r="A1510" s="2" t="s">
        <v>3601</v>
      </c>
      <c r="B1510" s="2" t="s">
        <v>3602</v>
      </c>
      <c r="C1510" s="2" t="s">
        <v>3617</v>
      </c>
      <c r="D1510" s="2" t="s">
        <v>3618</v>
      </c>
      <c r="E1510" s="2" t="str">
        <f t="shared" si="69"/>
        <v>zzzz</v>
      </c>
      <c r="F1510" s="2" t="str">
        <f>IFERROR(VLOOKUP(C1510,'[1]2017'!$C$2:$N$1876,11,FALSE),"")</f>
        <v/>
      </c>
      <c r="G1510" s="2" t="str">
        <f>IFERROR(VLOOKUP(C1510,'[1]2017'!$C$2:$N$1876,12,FALSE),"")</f>
        <v/>
      </c>
      <c r="H1510" s="2" t="str">
        <f t="shared" si="70"/>
        <v/>
      </c>
      <c r="I1510" s="6">
        <v>0.43902439024390244</v>
      </c>
      <c r="J1510" s="12">
        <f t="shared" si="71"/>
        <v>835</v>
      </c>
      <c r="K1510" s="1">
        <v>30</v>
      </c>
      <c r="L1510" s="1">
        <v>38</v>
      </c>
      <c r="M1510" s="6">
        <v>0.78947368421052633</v>
      </c>
      <c r="N1510" s="1">
        <v>29</v>
      </c>
      <c r="O1510" s="1">
        <v>38</v>
      </c>
      <c r="P1510" s="6">
        <v>0.76315789473684215</v>
      </c>
      <c r="Q1510" s="1">
        <v>24</v>
      </c>
      <c r="R1510" s="1">
        <v>38</v>
      </c>
      <c r="S1510" s="6">
        <v>0.63157894736842102</v>
      </c>
      <c r="T1510" s="1">
        <v>28</v>
      </c>
      <c r="U1510" s="1">
        <v>39</v>
      </c>
      <c r="V1510" s="6">
        <v>0.71794871794871795</v>
      </c>
      <c r="W1510" s="1">
        <v>32</v>
      </c>
      <c r="X1510" s="1">
        <v>39</v>
      </c>
      <c r="Y1510" s="6">
        <v>0.82051282051282048</v>
      </c>
      <c r="Z1510" s="1">
        <v>27</v>
      </c>
      <c r="AA1510" s="1">
        <v>39</v>
      </c>
      <c r="AB1510" s="6">
        <v>0.69230769230769229</v>
      </c>
      <c r="AC1510" s="1">
        <v>33</v>
      </c>
      <c r="AD1510" s="1">
        <v>41</v>
      </c>
      <c r="AE1510" s="6">
        <v>0.80487804878048785</v>
      </c>
      <c r="AF1510" s="1">
        <v>28</v>
      </c>
      <c r="AG1510" s="1">
        <v>41</v>
      </c>
      <c r="AH1510" s="6">
        <v>0.68292682926829273</v>
      </c>
      <c r="AI1510" s="1">
        <v>26</v>
      </c>
      <c r="AJ1510" s="1">
        <v>41</v>
      </c>
      <c r="AK1510" s="6">
        <v>0.63414634146341464</v>
      </c>
      <c r="AL1510" s="1">
        <v>25</v>
      </c>
      <c r="AM1510" s="1">
        <v>38</v>
      </c>
      <c r="AN1510" s="6">
        <v>0.65789473684210531</v>
      </c>
      <c r="AO1510" s="1">
        <v>17</v>
      </c>
      <c r="AP1510" s="1">
        <v>38</v>
      </c>
      <c r="AQ1510" s="6">
        <v>0.44736842105263158</v>
      </c>
      <c r="AR1510" s="1">
        <v>14</v>
      </c>
      <c r="AS1510" s="1">
        <v>38</v>
      </c>
      <c r="AT1510" s="6">
        <v>0.36842105263157893</v>
      </c>
      <c r="AU1510" s="1">
        <v>20</v>
      </c>
      <c r="AV1510" s="1">
        <v>31</v>
      </c>
      <c r="AW1510" s="6">
        <v>0.64516129032258063</v>
      </c>
      <c r="AX1510" s="1">
        <v>12</v>
      </c>
      <c r="AY1510" s="1">
        <v>31</v>
      </c>
      <c r="AZ1510" s="6">
        <v>0.38709677419354838</v>
      </c>
      <c r="BA1510" s="1">
        <v>12</v>
      </c>
      <c r="BB1510" s="1">
        <v>31</v>
      </c>
      <c r="BC1510" s="6">
        <v>0.38709677419354838</v>
      </c>
      <c r="BD1510" s="1">
        <v>164</v>
      </c>
      <c r="BE1510" s="1">
        <v>228</v>
      </c>
      <c r="BF1510" s="6">
        <v>0.7192982456140351</v>
      </c>
      <c r="BG1510" s="1">
        <v>139</v>
      </c>
      <c r="BH1510" s="1">
        <v>228</v>
      </c>
      <c r="BI1510" s="6">
        <v>0.60964912280701755</v>
      </c>
      <c r="BJ1510" s="1">
        <v>121</v>
      </c>
      <c r="BK1510" s="1">
        <v>228</v>
      </c>
      <c r="BL1510" s="6">
        <v>0.5307017543859649</v>
      </c>
    </row>
    <row r="1511" spans="1:64" hidden="1" x14ac:dyDescent="0.2">
      <c r="A1511" s="2" t="s">
        <v>3601</v>
      </c>
      <c r="B1511" s="2" t="s">
        <v>3602</v>
      </c>
      <c r="C1511" s="2" t="s">
        <v>3619</v>
      </c>
      <c r="D1511" s="2" t="s">
        <v>3620</v>
      </c>
      <c r="E1511" s="2" t="str">
        <f t="shared" si="69"/>
        <v>zzzz</v>
      </c>
      <c r="F1511" s="2" t="str">
        <f>IFERROR(VLOOKUP(C1511,'[1]2017'!$C$2:$N$1876,11,FALSE),"")</f>
        <v/>
      </c>
      <c r="G1511" s="2" t="str">
        <f>IFERROR(VLOOKUP(C1511,'[1]2017'!$C$2:$N$1876,12,FALSE),"")</f>
        <v/>
      </c>
      <c r="H1511" s="2" t="str">
        <f t="shared" si="70"/>
        <v/>
      </c>
      <c r="I1511" s="6">
        <v>0.8</v>
      </c>
      <c r="J1511" s="12">
        <f t="shared" si="71"/>
        <v>110</v>
      </c>
      <c r="K1511" s="1">
        <v>16</v>
      </c>
      <c r="L1511" s="1">
        <v>21</v>
      </c>
      <c r="M1511" s="6">
        <v>0.76190476190476186</v>
      </c>
      <c r="N1511" s="1">
        <v>16</v>
      </c>
      <c r="O1511" s="1">
        <v>21</v>
      </c>
      <c r="P1511" s="6">
        <v>0.76190476190476186</v>
      </c>
      <c r="Q1511" s="1">
        <v>14</v>
      </c>
      <c r="R1511" s="1">
        <v>21</v>
      </c>
      <c r="S1511" s="6">
        <v>0.66666666666666663</v>
      </c>
      <c r="T1511" s="1">
        <v>15</v>
      </c>
      <c r="U1511" s="1">
        <v>17</v>
      </c>
      <c r="V1511" s="6">
        <v>0.88235294117647056</v>
      </c>
      <c r="W1511" s="1">
        <v>16</v>
      </c>
      <c r="X1511" s="1">
        <v>17</v>
      </c>
      <c r="Y1511" s="6">
        <v>0.94117647058823528</v>
      </c>
      <c r="Z1511" s="1">
        <v>14</v>
      </c>
      <c r="AA1511" s="1">
        <v>17</v>
      </c>
      <c r="AB1511" s="6">
        <v>0.82352941176470584</v>
      </c>
      <c r="AC1511" s="1">
        <v>14</v>
      </c>
      <c r="AD1511" s="1">
        <v>19</v>
      </c>
      <c r="AE1511" s="6">
        <v>0.73684210526315785</v>
      </c>
      <c r="AF1511" s="1">
        <v>14</v>
      </c>
      <c r="AG1511" s="1">
        <v>19</v>
      </c>
      <c r="AH1511" s="6">
        <v>0.73684210526315785</v>
      </c>
      <c r="AI1511" s="1">
        <v>12</v>
      </c>
      <c r="AJ1511" s="1">
        <v>19</v>
      </c>
      <c r="AK1511" s="6">
        <v>0.63157894736842102</v>
      </c>
      <c r="AL1511" s="1">
        <v>15</v>
      </c>
      <c r="AM1511" s="1">
        <v>19</v>
      </c>
      <c r="AN1511" s="6">
        <v>0.78947368421052633</v>
      </c>
      <c r="AO1511" s="1">
        <v>13</v>
      </c>
      <c r="AP1511" s="1">
        <v>19</v>
      </c>
      <c r="AQ1511" s="6">
        <v>0.68421052631578949</v>
      </c>
      <c r="AR1511" s="1">
        <v>13</v>
      </c>
      <c r="AS1511" s="1">
        <v>19</v>
      </c>
      <c r="AT1511" s="6">
        <v>0.68421052631578949</v>
      </c>
      <c r="AU1511" s="1">
        <v>7</v>
      </c>
      <c r="AV1511" s="1">
        <v>12</v>
      </c>
      <c r="AW1511" s="6">
        <v>0.58333333333333337</v>
      </c>
      <c r="AX1511" s="1">
        <v>7</v>
      </c>
      <c r="AY1511" s="1">
        <v>12</v>
      </c>
      <c r="AZ1511" s="6">
        <v>0.58333333333333337</v>
      </c>
      <c r="BA1511" s="1">
        <v>7</v>
      </c>
      <c r="BB1511" s="1">
        <v>12</v>
      </c>
      <c r="BC1511" s="6">
        <v>0.58333333333333337</v>
      </c>
      <c r="BD1511" s="1">
        <v>81</v>
      </c>
      <c r="BE1511" s="1">
        <v>103</v>
      </c>
      <c r="BF1511" s="6">
        <v>0.78640776699029125</v>
      </c>
      <c r="BG1511" s="1">
        <v>78</v>
      </c>
      <c r="BH1511" s="1">
        <v>103</v>
      </c>
      <c r="BI1511" s="6">
        <v>0.75728155339805825</v>
      </c>
      <c r="BJ1511" s="1">
        <v>72</v>
      </c>
      <c r="BK1511" s="1">
        <v>103</v>
      </c>
      <c r="BL1511" s="6">
        <v>0.69902912621359226</v>
      </c>
    </row>
    <row r="1512" spans="1:64" hidden="1" x14ac:dyDescent="0.2">
      <c r="A1512" s="2" t="s">
        <v>3601</v>
      </c>
      <c r="B1512" s="2" t="s">
        <v>3602</v>
      </c>
      <c r="C1512" s="2" t="s">
        <v>3621</v>
      </c>
      <c r="D1512" s="2" t="s">
        <v>3622</v>
      </c>
      <c r="E1512" s="2" t="str">
        <f t="shared" si="69"/>
        <v>zzzz</v>
      </c>
      <c r="F1512" s="2" t="str">
        <f>IFERROR(VLOOKUP(C1512,'[1]2017'!$C$2:$N$1876,11,FALSE),"")</f>
        <v/>
      </c>
      <c r="G1512" s="2" t="str">
        <f>IFERROR(VLOOKUP(C1512,'[1]2017'!$C$2:$N$1876,12,FALSE),"")</f>
        <v/>
      </c>
      <c r="H1512" s="2" t="str">
        <f t="shared" si="70"/>
        <v/>
      </c>
      <c r="I1512" s="6">
        <v>0.57777777777777772</v>
      </c>
      <c r="J1512" s="12">
        <f t="shared" si="71"/>
        <v>529</v>
      </c>
      <c r="K1512" s="1">
        <v>30</v>
      </c>
      <c r="L1512" s="1">
        <v>47</v>
      </c>
      <c r="M1512" s="6">
        <v>0.63829787234042556</v>
      </c>
      <c r="N1512" s="1">
        <v>31</v>
      </c>
      <c r="O1512" s="1">
        <v>47</v>
      </c>
      <c r="P1512" s="6">
        <v>0.65957446808510634</v>
      </c>
      <c r="Q1512" s="1">
        <v>26</v>
      </c>
      <c r="R1512" s="1">
        <v>47</v>
      </c>
      <c r="S1512" s="6">
        <v>0.55319148936170215</v>
      </c>
      <c r="T1512" s="1">
        <v>39</v>
      </c>
      <c r="U1512" s="1">
        <v>54</v>
      </c>
      <c r="V1512" s="6">
        <v>0.72222222222222221</v>
      </c>
      <c r="W1512" s="1">
        <v>38</v>
      </c>
      <c r="X1512" s="1">
        <v>54</v>
      </c>
      <c r="Y1512" s="6">
        <v>0.70370370370370372</v>
      </c>
      <c r="Z1512" s="1">
        <v>34</v>
      </c>
      <c r="AA1512" s="1">
        <v>54</v>
      </c>
      <c r="AB1512" s="6">
        <v>0.62962962962962965</v>
      </c>
      <c r="AC1512" s="1">
        <v>44</v>
      </c>
      <c r="AD1512" s="1">
        <v>57</v>
      </c>
      <c r="AE1512" s="6">
        <v>0.77192982456140347</v>
      </c>
      <c r="AF1512" s="1">
        <v>44</v>
      </c>
      <c r="AG1512" s="1">
        <v>57</v>
      </c>
      <c r="AH1512" s="6">
        <v>0.77192982456140347</v>
      </c>
      <c r="AI1512" s="1">
        <v>38</v>
      </c>
      <c r="AJ1512" s="1">
        <v>57</v>
      </c>
      <c r="AK1512" s="6">
        <v>0.66666666666666663</v>
      </c>
      <c r="AL1512" s="1">
        <v>56</v>
      </c>
      <c r="AM1512" s="1">
        <v>64</v>
      </c>
      <c r="AN1512" s="6">
        <v>0.875</v>
      </c>
      <c r="AO1512" s="1">
        <v>37</v>
      </c>
      <c r="AP1512" s="1">
        <v>64</v>
      </c>
      <c r="AQ1512" s="6">
        <v>0.578125</v>
      </c>
      <c r="AR1512" s="1">
        <v>34</v>
      </c>
      <c r="AS1512" s="1">
        <v>64</v>
      </c>
      <c r="AT1512" s="6">
        <v>0.53125</v>
      </c>
      <c r="AU1512" s="1">
        <v>49</v>
      </c>
      <c r="AV1512" s="1">
        <v>55</v>
      </c>
      <c r="AW1512" s="6">
        <v>0.89090909090909087</v>
      </c>
      <c r="AX1512" s="1">
        <v>39</v>
      </c>
      <c r="AY1512" s="1">
        <v>55</v>
      </c>
      <c r="AZ1512" s="6">
        <v>0.70909090909090911</v>
      </c>
      <c r="BA1512" s="1">
        <v>37</v>
      </c>
      <c r="BB1512" s="1">
        <v>55</v>
      </c>
      <c r="BC1512" s="6">
        <v>0.67272727272727273</v>
      </c>
      <c r="BD1512" s="1">
        <v>255</v>
      </c>
      <c r="BE1512" s="1">
        <v>322</v>
      </c>
      <c r="BF1512" s="6">
        <v>0.79192546583850931</v>
      </c>
      <c r="BG1512" s="1">
        <v>218</v>
      </c>
      <c r="BH1512" s="1">
        <v>323</v>
      </c>
      <c r="BI1512" s="6">
        <v>0.67492260061919507</v>
      </c>
      <c r="BJ1512" s="1">
        <v>195</v>
      </c>
      <c r="BK1512" s="1">
        <v>322</v>
      </c>
      <c r="BL1512" s="6">
        <v>0.60559006211180122</v>
      </c>
    </row>
    <row r="1513" spans="1:64" hidden="1" x14ac:dyDescent="0.2">
      <c r="A1513" s="2" t="s">
        <v>3601</v>
      </c>
      <c r="B1513" s="2" t="s">
        <v>3602</v>
      </c>
      <c r="C1513" s="2" t="s">
        <v>3623</v>
      </c>
      <c r="D1513" s="2" t="s">
        <v>3624</v>
      </c>
      <c r="E1513" s="2" t="str">
        <f t="shared" si="69"/>
        <v>zzzz</v>
      </c>
      <c r="F1513" s="2" t="str">
        <f>IFERROR(VLOOKUP(C1513,'[1]2017'!$C$2:$N$1876,11,FALSE),"")</f>
        <v/>
      </c>
      <c r="G1513" s="2" t="str">
        <f>IFERROR(VLOOKUP(C1513,'[1]2017'!$C$2:$N$1876,12,FALSE),"")</f>
        <v/>
      </c>
      <c r="H1513" s="2" t="str">
        <f t="shared" si="70"/>
        <v/>
      </c>
      <c r="I1513" s="6">
        <v>0.72222222222222221</v>
      </c>
      <c r="J1513" s="12">
        <f t="shared" si="71"/>
        <v>221</v>
      </c>
      <c r="K1513" s="1">
        <v>17</v>
      </c>
      <c r="L1513" s="1">
        <v>22</v>
      </c>
      <c r="M1513" s="6">
        <v>0.77272727272727271</v>
      </c>
      <c r="N1513" s="1">
        <v>16</v>
      </c>
      <c r="O1513" s="1">
        <v>22</v>
      </c>
      <c r="P1513" s="6">
        <v>0.72727272727272729</v>
      </c>
      <c r="Q1513" s="1">
        <v>15</v>
      </c>
      <c r="R1513" s="1">
        <v>22</v>
      </c>
      <c r="S1513" s="6">
        <v>0.68181818181818177</v>
      </c>
      <c r="T1513" s="1">
        <v>15</v>
      </c>
      <c r="U1513" s="1">
        <v>17</v>
      </c>
      <c r="V1513" s="6">
        <v>0.88235294117647056</v>
      </c>
      <c r="W1513" s="1">
        <v>12</v>
      </c>
      <c r="X1513" s="1">
        <v>17</v>
      </c>
      <c r="Y1513" s="6">
        <v>0.70588235294117652</v>
      </c>
      <c r="Z1513" s="1">
        <v>12</v>
      </c>
      <c r="AA1513" s="1">
        <v>17</v>
      </c>
      <c r="AB1513" s="6">
        <v>0.70588235294117652</v>
      </c>
      <c r="AC1513" s="1">
        <v>20</v>
      </c>
      <c r="AD1513" s="1">
        <v>21</v>
      </c>
      <c r="AE1513" s="6">
        <v>0.95238095238095233</v>
      </c>
      <c r="AF1513" s="1">
        <v>18</v>
      </c>
      <c r="AG1513" s="1">
        <v>21</v>
      </c>
      <c r="AH1513" s="6">
        <v>0.8571428571428571</v>
      </c>
      <c r="AI1513" s="1">
        <v>17</v>
      </c>
      <c r="AJ1513" s="1">
        <v>21</v>
      </c>
      <c r="AK1513" s="6">
        <v>0.80952380952380953</v>
      </c>
      <c r="AL1513" s="1">
        <v>23</v>
      </c>
      <c r="AM1513" s="1">
        <v>24</v>
      </c>
      <c r="AN1513" s="6">
        <v>0.95833333333333337</v>
      </c>
      <c r="AO1513" s="1">
        <v>20</v>
      </c>
      <c r="AP1513" s="1">
        <v>24</v>
      </c>
      <c r="AQ1513" s="6">
        <v>0.83333333333333337</v>
      </c>
      <c r="AR1513" s="1">
        <v>19</v>
      </c>
      <c r="AS1513" s="1">
        <v>24</v>
      </c>
      <c r="AT1513" s="6">
        <v>0.79166666666666663</v>
      </c>
      <c r="AU1513" s="1">
        <v>18</v>
      </c>
      <c r="AV1513" s="1">
        <v>24</v>
      </c>
      <c r="AW1513" s="6">
        <v>0.75</v>
      </c>
      <c r="AX1513" s="1">
        <v>19</v>
      </c>
      <c r="AY1513" s="1">
        <v>24</v>
      </c>
      <c r="AZ1513" s="6">
        <v>0.79166666666666663</v>
      </c>
      <c r="BA1513" s="1">
        <v>15</v>
      </c>
      <c r="BB1513" s="1">
        <v>24</v>
      </c>
      <c r="BC1513" s="6">
        <v>0.625</v>
      </c>
      <c r="BD1513" s="1">
        <v>110</v>
      </c>
      <c r="BE1513" s="1">
        <v>126</v>
      </c>
      <c r="BF1513" s="6">
        <v>0.87301587301587302</v>
      </c>
      <c r="BG1513" s="1">
        <v>98</v>
      </c>
      <c r="BH1513" s="1">
        <v>126</v>
      </c>
      <c r="BI1513" s="6">
        <v>0.77777777777777779</v>
      </c>
      <c r="BJ1513" s="1">
        <v>91</v>
      </c>
      <c r="BK1513" s="1">
        <v>126</v>
      </c>
      <c r="BL1513" s="6">
        <v>0.72222222222222221</v>
      </c>
    </row>
    <row r="1514" spans="1:64" hidden="1" x14ac:dyDescent="0.2">
      <c r="A1514" s="2" t="s">
        <v>3601</v>
      </c>
      <c r="B1514" s="2" t="s">
        <v>3602</v>
      </c>
      <c r="C1514" s="2" t="s">
        <v>3625</v>
      </c>
      <c r="D1514" s="2" t="s">
        <v>3626</v>
      </c>
      <c r="E1514" s="2" t="str">
        <f t="shared" si="69"/>
        <v>zzzz</v>
      </c>
      <c r="F1514" s="2" t="str">
        <f>IFERROR(VLOOKUP(C1514,'[1]2017'!$C$2:$N$1876,11,FALSE),"")</f>
        <v/>
      </c>
      <c r="G1514" s="2" t="str">
        <f>IFERROR(VLOOKUP(C1514,'[1]2017'!$C$2:$N$1876,12,FALSE),"")</f>
        <v/>
      </c>
      <c r="H1514" s="2" t="str">
        <f t="shared" si="70"/>
        <v/>
      </c>
      <c r="I1514" s="6">
        <v>0.6</v>
      </c>
      <c r="J1514" s="12">
        <f t="shared" si="71"/>
        <v>469</v>
      </c>
      <c r="K1514" s="1">
        <v>8</v>
      </c>
      <c r="L1514" s="1">
        <v>15</v>
      </c>
      <c r="M1514" s="6">
        <v>0.53333333333333333</v>
      </c>
      <c r="N1514" s="1">
        <v>5</v>
      </c>
      <c r="O1514" s="1">
        <v>15</v>
      </c>
      <c r="P1514" s="6">
        <v>0.33333333333333331</v>
      </c>
      <c r="Q1514" s="1">
        <v>5</v>
      </c>
      <c r="R1514" s="1">
        <v>14</v>
      </c>
      <c r="S1514" s="6">
        <v>0.35714285714285715</v>
      </c>
      <c r="T1514" s="1">
        <v>7</v>
      </c>
      <c r="U1514" s="1">
        <v>13</v>
      </c>
      <c r="V1514" s="6">
        <v>0.53846153846153844</v>
      </c>
      <c r="W1514" s="1">
        <v>9</v>
      </c>
      <c r="X1514" s="1">
        <v>13</v>
      </c>
      <c r="Y1514" s="6">
        <v>0.69230769230769229</v>
      </c>
      <c r="Z1514" s="1">
        <v>6</v>
      </c>
      <c r="AA1514" s="1">
        <v>13</v>
      </c>
      <c r="AB1514" s="6">
        <v>0.46153846153846156</v>
      </c>
      <c r="AC1514" s="1">
        <v>13</v>
      </c>
      <c r="AD1514" s="1">
        <v>14</v>
      </c>
      <c r="AE1514" s="6">
        <v>0.9285714285714286</v>
      </c>
      <c r="AF1514" s="1">
        <v>13</v>
      </c>
      <c r="AG1514" s="1">
        <v>14</v>
      </c>
      <c r="AH1514" s="6">
        <v>0.9285714285714286</v>
      </c>
      <c r="AI1514" s="1">
        <v>12</v>
      </c>
      <c r="AJ1514" s="1">
        <v>14</v>
      </c>
      <c r="AK1514" s="6">
        <v>0.8571428571428571</v>
      </c>
      <c r="AL1514" s="1">
        <v>19</v>
      </c>
      <c r="AM1514" s="1">
        <v>23</v>
      </c>
      <c r="AN1514" s="6">
        <v>0.82608695652173914</v>
      </c>
      <c r="AO1514" s="1">
        <v>17</v>
      </c>
      <c r="AP1514" s="1">
        <v>23</v>
      </c>
      <c r="AQ1514" s="6">
        <v>0.73913043478260865</v>
      </c>
      <c r="AR1514" s="1">
        <v>17</v>
      </c>
      <c r="AS1514" s="1">
        <v>23</v>
      </c>
      <c r="AT1514" s="6">
        <v>0.73913043478260865</v>
      </c>
      <c r="AU1514" s="1">
        <v>16</v>
      </c>
      <c r="AV1514" s="1">
        <v>24</v>
      </c>
      <c r="AW1514" s="6">
        <v>0.66666666666666663</v>
      </c>
      <c r="AX1514" s="1">
        <v>7</v>
      </c>
      <c r="AY1514" s="1">
        <v>24</v>
      </c>
      <c r="AZ1514" s="6">
        <v>0.29166666666666669</v>
      </c>
      <c r="BA1514" s="1">
        <v>7</v>
      </c>
      <c r="BB1514" s="1">
        <v>24</v>
      </c>
      <c r="BC1514" s="6">
        <v>0.29166666666666669</v>
      </c>
      <c r="BD1514" s="1">
        <v>77</v>
      </c>
      <c r="BE1514" s="1">
        <v>109</v>
      </c>
      <c r="BF1514" s="6">
        <v>0.70642201834862384</v>
      </c>
      <c r="BG1514" s="1">
        <v>65</v>
      </c>
      <c r="BH1514" s="1">
        <v>109</v>
      </c>
      <c r="BI1514" s="6">
        <v>0.59633027522935778</v>
      </c>
      <c r="BJ1514" s="1">
        <v>59</v>
      </c>
      <c r="BK1514" s="1">
        <v>108</v>
      </c>
      <c r="BL1514" s="6">
        <v>0.54629629629629628</v>
      </c>
    </row>
    <row r="1515" spans="1:64" hidden="1" x14ac:dyDescent="0.2">
      <c r="A1515" s="2" t="s">
        <v>3601</v>
      </c>
      <c r="B1515" s="2" t="s">
        <v>3602</v>
      </c>
      <c r="C1515" s="2" t="s">
        <v>3627</v>
      </c>
      <c r="D1515" s="2" t="s">
        <v>3628</v>
      </c>
      <c r="E1515" s="2" t="str">
        <f t="shared" si="69"/>
        <v>zzzz</v>
      </c>
      <c r="F1515" s="2" t="str">
        <f>IFERROR(VLOOKUP(C1515,'[1]2017'!$C$2:$N$1876,11,FALSE),"")</f>
        <v/>
      </c>
      <c r="G1515" s="2" t="str">
        <f>IFERROR(VLOOKUP(C1515,'[1]2017'!$C$2:$N$1876,12,FALSE),"")</f>
        <v/>
      </c>
      <c r="H1515" s="2" t="str">
        <f t="shared" si="70"/>
        <v/>
      </c>
      <c r="I1515" s="6">
        <v>0.35714285714285715</v>
      </c>
      <c r="J1515" s="12">
        <f t="shared" si="71"/>
        <v>972</v>
      </c>
      <c r="K1515" s="1">
        <v>9</v>
      </c>
      <c r="L1515" s="1">
        <v>13</v>
      </c>
      <c r="M1515" s="6">
        <v>0.69230769230769229</v>
      </c>
      <c r="N1515" s="1">
        <v>8</v>
      </c>
      <c r="O1515" s="1">
        <v>13</v>
      </c>
      <c r="P1515" s="6">
        <v>0.61538461538461542</v>
      </c>
      <c r="Q1515" s="1">
        <v>7</v>
      </c>
      <c r="R1515" s="1">
        <v>13</v>
      </c>
      <c r="S1515" s="6">
        <v>0.53846153846153844</v>
      </c>
      <c r="T1515" s="1" t="s">
        <v>734</v>
      </c>
      <c r="U1515" s="1" t="s">
        <v>734</v>
      </c>
      <c r="V1515" s="6" t="s">
        <v>734</v>
      </c>
      <c r="W1515" s="1" t="s">
        <v>734</v>
      </c>
      <c r="X1515" s="1" t="s">
        <v>734</v>
      </c>
      <c r="Y1515" s="6" t="s">
        <v>734</v>
      </c>
      <c r="Z1515" s="1" t="s">
        <v>734</v>
      </c>
      <c r="AA1515" s="1" t="s">
        <v>734</v>
      </c>
      <c r="AB1515" s="6" t="s">
        <v>734</v>
      </c>
      <c r="AC1515" s="1" t="s">
        <v>734</v>
      </c>
      <c r="AD1515" s="1" t="s">
        <v>734</v>
      </c>
      <c r="AE1515" s="6" t="s">
        <v>734</v>
      </c>
      <c r="AF1515" s="1" t="s">
        <v>734</v>
      </c>
      <c r="AG1515" s="1" t="s">
        <v>734</v>
      </c>
      <c r="AH1515" s="6" t="s">
        <v>734</v>
      </c>
      <c r="AI1515" s="1" t="s">
        <v>734</v>
      </c>
      <c r="AJ1515" s="1" t="s">
        <v>734</v>
      </c>
      <c r="AK1515" s="6" t="s">
        <v>734</v>
      </c>
      <c r="AL1515" s="1">
        <v>10</v>
      </c>
      <c r="AM1515" s="1">
        <v>12</v>
      </c>
      <c r="AN1515" s="6">
        <v>0.83333333333333337</v>
      </c>
      <c r="AO1515" s="1">
        <v>4</v>
      </c>
      <c r="AP1515" s="1">
        <v>12</v>
      </c>
      <c r="AQ1515" s="6">
        <v>0.33333333333333331</v>
      </c>
      <c r="AR1515" s="1">
        <v>4</v>
      </c>
      <c r="AS1515" s="1">
        <v>12</v>
      </c>
      <c r="AT1515" s="6">
        <v>0.33333333333333331</v>
      </c>
      <c r="AU1515" s="1" t="s">
        <v>734</v>
      </c>
      <c r="AV1515" s="1" t="s">
        <v>734</v>
      </c>
      <c r="AW1515" s="6" t="s">
        <v>734</v>
      </c>
      <c r="AX1515" s="1" t="s">
        <v>734</v>
      </c>
      <c r="AY1515" s="1" t="s">
        <v>734</v>
      </c>
      <c r="AZ1515" s="6" t="s">
        <v>734</v>
      </c>
      <c r="BA1515" s="1" t="s">
        <v>734</v>
      </c>
      <c r="BB1515" s="1" t="s">
        <v>734</v>
      </c>
      <c r="BC1515" s="6" t="s">
        <v>734</v>
      </c>
      <c r="BD1515" s="1">
        <v>45</v>
      </c>
      <c r="BE1515" s="1">
        <v>62</v>
      </c>
      <c r="BF1515" s="6">
        <v>0.72580645161290325</v>
      </c>
      <c r="BG1515" s="1">
        <v>31</v>
      </c>
      <c r="BH1515" s="1">
        <v>62</v>
      </c>
      <c r="BI1515" s="6">
        <v>0.5</v>
      </c>
      <c r="BJ1515" s="1">
        <v>29</v>
      </c>
      <c r="BK1515" s="1">
        <v>62</v>
      </c>
      <c r="BL1515" s="6">
        <v>0.46774193548387094</v>
      </c>
    </row>
    <row r="1516" spans="1:64" hidden="1" x14ac:dyDescent="0.2">
      <c r="A1516" s="2" t="s">
        <v>3601</v>
      </c>
      <c r="B1516" s="2" t="s">
        <v>3602</v>
      </c>
      <c r="C1516" s="2" t="s">
        <v>3629</v>
      </c>
      <c r="D1516" s="2" t="s">
        <v>3596</v>
      </c>
      <c r="E1516" s="2" t="str">
        <f t="shared" si="69"/>
        <v>zzzz</v>
      </c>
      <c r="F1516" s="2" t="str">
        <f>IFERROR(VLOOKUP(C1516,'[1]2017'!$C$2:$N$1876,11,FALSE),"")</f>
        <v/>
      </c>
      <c r="G1516" s="2" t="str">
        <f>IFERROR(VLOOKUP(C1516,'[1]2017'!$C$2:$N$1876,12,FALSE),"")</f>
        <v/>
      </c>
      <c r="H1516" s="2" t="str">
        <f t="shared" si="70"/>
        <v/>
      </c>
      <c r="I1516" s="6">
        <v>0.93103448275862066</v>
      </c>
      <c r="J1516" s="12">
        <f t="shared" si="71"/>
        <v>15</v>
      </c>
      <c r="K1516" s="1">
        <v>20</v>
      </c>
      <c r="L1516" s="1">
        <v>23</v>
      </c>
      <c r="M1516" s="6">
        <v>0.86956521739130432</v>
      </c>
      <c r="N1516" s="1">
        <v>21</v>
      </c>
      <c r="O1516" s="1">
        <v>23</v>
      </c>
      <c r="P1516" s="6">
        <v>0.91304347826086951</v>
      </c>
      <c r="Q1516" s="1">
        <v>18</v>
      </c>
      <c r="R1516" s="1">
        <v>23</v>
      </c>
      <c r="S1516" s="6">
        <v>0.78260869565217395</v>
      </c>
      <c r="T1516" s="1">
        <v>20</v>
      </c>
      <c r="U1516" s="1">
        <v>22</v>
      </c>
      <c r="V1516" s="6">
        <v>0.90909090909090906</v>
      </c>
      <c r="W1516" s="1">
        <v>22</v>
      </c>
      <c r="X1516" s="1">
        <v>22</v>
      </c>
      <c r="Y1516" s="6">
        <v>1</v>
      </c>
      <c r="Z1516" s="1">
        <v>20</v>
      </c>
      <c r="AA1516" s="1">
        <v>22</v>
      </c>
      <c r="AB1516" s="6">
        <v>0.90909090909090906</v>
      </c>
      <c r="AC1516" s="1">
        <v>31</v>
      </c>
      <c r="AD1516" s="1">
        <v>32</v>
      </c>
      <c r="AE1516" s="6">
        <v>0.96875</v>
      </c>
      <c r="AF1516" s="1">
        <v>32</v>
      </c>
      <c r="AG1516" s="1">
        <v>32</v>
      </c>
      <c r="AH1516" s="6">
        <v>1</v>
      </c>
      <c r="AI1516" s="1">
        <v>31</v>
      </c>
      <c r="AJ1516" s="1">
        <v>32</v>
      </c>
      <c r="AK1516" s="6">
        <v>0.96875</v>
      </c>
      <c r="AL1516" s="1">
        <v>26</v>
      </c>
      <c r="AM1516" s="1">
        <v>26</v>
      </c>
      <c r="AN1516" s="6">
        <v>1</v>
      </c>
      <c r="AO1516" s="1">
        <v>26</v>
      </c>
      <c r="AP1516" s="1">
        <v>26</v>
      </c>
      <c r="AQ1516" s="6">
        <v>1</v>
      </c>
      <c r="AR1516" s="1">
        <v>26</v>
      </c>
      <c r="AS1516" s="1">
        <v>26</v>
      </c>
      <c r="AT1516" s="6">
        <v>1</v>
      </c>
      <c r="AU1516" s="1">
        <v>16</v>
      </c>
      <c r="AV1516" s="1">
        <v>18</v>
      </c>
      <c r="AW1516" s="6">
        <v>0.88888888888888884</v>
      </c>
      <c r="AX1516" s="1">
        <v>18</v>
      </c>
      <c r="AY1516" s="1">
        <v>18</v>
      </c>
      <c r="AZ1516" s="6">
        <v>1</v>
      </c>
      <c r="BA1516" s="1">
        <v>16</v>
      </c>
      <c r="BB1516" s="1">
        <v>18</v>
      </c>
      <c r="BC1516" s="6">
        <v>0.88888888888888884</v>
      </c>
      <c r="BD1516" s="1">
        <v>140</v>
      </c>
      <c r="BE1516" s="1">
        <v>150</v>
      </c>
      <c r="BF1516" s="6">
        <v>0.93333333333333335</v>
      </c>
      <c r="BG1516" s="1">
        <v>148</v>
      </c>
      <c r="BH1516" s="1">
        <v>150</v>
      </c>
      <c r="BI1516" s="6">
        <v>0.98666666666666669</v>
      </c>
      <c r="BJ1516" s="1">
        <v>138</v>
      </c>
      <c r="BK1516" s="1">
        <v>150</v>
      </c>
      <c r="BL1516" s="6">
        <v>0.92</v>
      </c>
    </row>
    <row r="1517" spans="1:64" hidden="1" x14ac:dyDescent="0.2">
      <c r="A1517" s="2" t="s">
        <v>3601</v>
      </c>
      <c r="B1517" s="2" t="s">
        <v>3602</v>
      </c>
      <c r="C1517" s="2" t="s">
        <v>3630</v>
      </c>
      <c r="D1517" s="2" t="s">
        <v>3631</v>
      </c>
      <c r="E1517" s="2" t="str">
        <f t="shared" si="69"/>
        <v>zzzz</v>
      </c>
      <c r="F1517" s="2" t="str">
        <f>IFERROR(VLOOKUP(C1517,'[1]2017'!$C$2:$N$1876,11,FALSE),"")</f>
        <v/>
      </c>
      <c r="G1517" s="2" t="str">
        <f>IFERROR(VLOOKUP(C1517,'[1]2017'!$C$2:$N$1876,12,FALSE),"")</f>
        <v/>
      </c>
      <c r="H1517" s="2" t="str">
        <f t="shared" si="70"/>
        <v/>
      </c>
      <c r="I1517" s="6">
        <v>0.55555555555555558</v>
      </c>
      <c r="J1517" s="12">
        <f t="shared" si="71"/>
        <v>585</v>
      </c>
      <c r="K1517" s="1">
        <v>15</v>
      </c>
      <c r="L1517" s="1">
        <v>21</v>
      </c>
      <c r="M1517" s="6">
        <v>0.7142857142857143</v>
      </c>
      <c r="N1517" s="1">
        <v>11</v>
      </c>
      <c r="O1517" s="1">
        <v>21</v>
      </c>
      <c r="P1517" s="6">
        <v>0.52380952380952384</v>
      </c>
      <c r="Q1517" s="1">
        <v>11</v>
      </c>
      <c r="R1517" s="1">
        <v>21</v>
      </c>
      <c r="S1517" s="6">
        <v>0.52380952380952384</v>
      </c>
      <c r="T1517" s="1">
        <v>15</v>
      </c>
      <c r="U1517" s="1">
        <v>17</v>
      </c>
      <c r="V1517" s="6">
        <v>0.88235294117647056</v>
      </c>
      <c r="W1517" s="1">
        <v>15</v>
      </c>
      <c r="X1517" s="1">
        <v>17</v>
      </c>
      <c r="Y1517" s="6">
        <v>0.88235294117647056</v>
      </c>
      <c r="Z1517" s="1">
        <v>15</v>
      </c>
      <c r="AA1517" s="1">
        <v>17</v>
      </c>
      <c r="AB1517" s="6">
        <v>0.88235294117647056</v>
      </c>
      <c r="AC1517" s="1">
        <v>8</v>
      </c>
      <c r="AD1517" s="1">
        <v>10</v>
      </c>
      <c r="AE1517" s="6">
        <v>0.8</v>
      </c>
      <c r="AF1517" s="1">
        <v>6</v>
      </c>
      <c r="AG1517" s="1">
        <v>10</v>
      </c>
      <c r="AH1517" s="6">
        <v>0.6</v>
      </c>
      <c r="AI1517" s="1">
        <v>6</v>
      </c>
      <c r="AJ1517" s="1">
        <v>10</v>
      </c>
      <c r="AK1517" s="6">
        <v>0.6</v>
      </c>
      <c r="AL1517" s="1">
        <v>21</v>
      </c>
      <c r="AM1517" s="1">
        <v>21</v>
      </c>
      <c r="AN1517" s="6">
        <v>1</v>
      </c>
      <c r="AO1517" s="1">
        <v>18</v>
      </c>
      <c r="AP1517" s="1">
        <v>21</v>
      </c>
      <c r="AQ1517" s="6">
        <v>0.8571428571428571</v>
      </c>
      <c r="AR1517" s="1">
        <v>18</v>
      </c>
      <c r="AS1517" s="1">
        <v>21</v>
      </c>
      <c r="AT1517" s="6">
        <v>0.8571428571428571</v>
      </c>
      <c r="AU1517" s="1">
        <v>19</v>
      </c>
      <c r="AV1517" s="1">
        <v>23</v>
      </c>
      <c r="AW1517" s="6">
        <v>0.82608695652173914</v>
      </c>
      <c r="AX1517" s="1">
        <v>19</v>
      </c>
      <c r="AY1517" s="1">
        <v>23</v>
      </c>
      <c r="AZ1517" s="6">
        <v>0.82608695652173914</v>
      </c>
      <c r="BA1517" s="1">
        <v>17</v>
      </c>
      <c r="BB1517" s="1">
        <v>23</v>
      </c>
      <c r="BC1517" s="6">
        <v>0.73913043478260865</v>
      </c>
      <c r="BD1517" s="1">
        <v>92</v>
      </c>
      <c r="BE1517" s="1">
        <v>110</v>
      </c>
      <c r="BF1517" s="6">
        <v>0.83636363636363631</v>
      </c>
      <c r="BG1517" s="1">
        <v>81</v>
      </c>
      <c r="BH1517" s="1">
        <v>110</v>
      </c>
      <c r="BI1517" s="6">
        <v>0.73636363636363633</v>
      </c>
      <c r="BJ1517" s="1">
        <v>77</v>
      </c>
      <c r="BK1517" s="1">
        <v>110</v>
      </c>
      <c r="BL1517" s="6">
        <v>0.7</v>
      </c>
    </row>
    <row r="1518" spans="1:64" hidden="1" x14ac:dyDescent="0.2">
      <c r="A1518" s="2" t="s">
        <v>3601</v>
      </c>
      <c r="B1518" s="2" t="s">
        <v>3602</v>
      </c>
      <c r="C1518" s="2" t="s">
        <v>3632</v>
      </c>
      <c r="D1518" s="2" t="s">
        <v>3633</v>
      </c>
      <c r="E1518" s="2" t="str">
        <f t="shared" si="69"/>
        <v>zzzz</v>
      </c>
      <c r="F1518" s="2" t="str">
        <f>IFERROR(VLOOKUP(C1518,'[1]2017'!$C$2:$N$1876,11,FALSE),"")</f>
        <v/>
      </c>
      <c r="G1518" s="2" t="str">
        <f>IFERROR(VLOOKUP(C1518,'[1]2017'!$C$2:$N$1876,12,FALSE),"")</f>
        <v/>
      </c>
      <c r="H1518" s="2" t="str">
        <f t="shared" si="70"/>
        <v/>
      </c>
      <c r="I1518" s="6">
        <v>0.8666666666666667</v>
      </c>
      <c r="J1518" s="12">
        <f t="shared" si="71"/>
        <v>45</v>
      </c>
      <c r="K1518" s="1">
        <v>26</v>
      </c>
      <c r="L1518" s="1">
        <v>28</v>
      </c>
      <c r="M1518" s="6">
        <v>0.9285714285714286</v>
      </c>
      <c r="N1518" s="1">
        <v>23</v>
      </c>
      <c r="O1518" s="1">
        <v>28</v>
      </c>
      <c r="P1518" s="6">
        <v>0.8214285714285714</v>
      </c>
      <c r="Q1518" s="1">
        <v>23</v>
      </c>
      <c r="R1518" s="1">
        <v>28</v>
      </c>
      <c r="S1518" s="6">
        <v>0.8214285714285714</v>
      </c>
      <c r="T1518" s="1">
        <v>38</v>
      </c>
      <c r="U1518" s="1">
        <v>41</v>
      </c>
      <c r="V1518" s="6">
        <v>0.92682926829268297</v>
      </c>
      <c r="W1518" s="1">
        <v>38</v>
      </c>
      <c r="X1518" s="1">
        <v>41</v>
      </c>
      <c r="Y1518" s="6">
        <v>0.92682926829268297</v>
      </c>
      <c r="Z1518" s="1">
        <v>36</v>
      </c>
      <c r="AA1518" s="1">
        <v>41</v>
      </c>
      <c r="AB1518" s="6">
        <v>0.87804878048780488</v>
      </c>
      <c r="AC1518" s="1">
        <v>25</v>
      </c>
      <c r="AD1518" s="1">
        <v>27</v>
      </c>
      <c r="AE1518" s="6">
        <v>0.92592592592592593</v>
      </c>
      <c r="AF1518" s="1">
        <v>24</v>
      </c>
      <c r="AG1518" s="1">
        <v>27</v>
      </c>
      <c r="AH1518" s="6">
        <v>0.88888888888888884</v>
      </c>
      <c r="AI1518" s="1">
        <v>22</v>
      </c>
      <c r="AJ1518" s="1">
        <v>27</v>
      </c>
      <c r="AK1518" s="6">
        <v>0.81481481481481477</v>
      </c>
      <c r="AL1518" s="1">
        <v>47</v>
      </c>
      <c r="AM1518" s="1">
        <v>49</v>
      </c>
      <c r="AN1518" s="6">
        <v>0.95918367346938771</v>
      </c>
      <c r="AO1518" s="1">
        <v>37</v>
      </c>
      <c r="AP1518" s="1">
        <v>49</v>
      </c>
      <c r="AQ1518" s="6">
        <v>0.75510204081632648</v>
      </c>
      <c r="AR1518" s="1">
        <v>37</v>
      </c>
      <c r="AS1518" s="1">
        <v>49</v>
      </c>
      <c r="AT1518" s="6">
        <v>0.75510204081632648</v>
      </c>
      <c r="AU1518" s="1">
        <v>24</v>
      </c>
      <c r="AV1518" s="1">
        <v>25</v>
      </c>
      <c r="AW1518" s="6">
        <v>0.96</v>
      </c>
      <c r="AX1518" s="1">
        <v>17</v>
      </c>
      <c r="AY1518" s="1">
        <v>25</v>
      </c>
      <c r="AZ1518" s="6">
        <v>0.68</v>
      </c>
      <c r="BA1518" s="1">
        <v>17</v>
      </c>
      <c r="BB1518" s="1">
        <v>25</v>
      </c>
      <c r="BC1518" s="6">
        <v>0.68</v>
      </c>
      <c r="BD1518" s="1">
        <v>188</v>
      </c>
      <c r="BE1518" s="1">
        <v>200</v>
      </c>
      <c r="BF1518" s="6">
        <v>0.94</v>
      </c>
      <c r="BG1518" s="1">
        <v>166</v>
      </c>
      <c r="BH1518" s="1">
        <v>200</v>
      </c>
      <c r="BI1518" s="6">
        <v>0.83</v>
      </c>
      <c r="BJ1518" s="1">
        <v>161</v>
      </c>
      <c r="BK1518" s="1">
        <v>200</v>
      </c>
      <c r="BL1518" s="6">
        <v>0.80500000000000005</v>
      </c>
    </row>
    <row r="1519" spans="1:64" hidden="1" x14ac:dyDescent="0.2">
      <c r="A1519" s="2" t="s">
        <v>3634</v>
      </c>
      <c r="B1519" s="2" t="s">
        <v>3635</v>
      </c>
      <c r="C1519" s="2" t="s">
        <v>3636</v>
      </c>
      <c r="D1519" s="2" t="s">
        <v>3490</v>
      </c>
      <c r="E1519" s="2" t="str">
        <f t="shared" si="69"/>
        <v>zzzz</v>
      </c>
      <c r="F1519" s="2" t="str">
        <f>IFERROR(VLOOKUP(C1519,'[1]2017'!$C$2:$N$1876,11,FALSE),"")</f>
        <v/>
      </c>
      <c r="G1519" s="2" t="str">
        <f>IFERROR(VLOOKUP(C1519,'[1]2017'!$C$2:$N$1876,12,FALSE),"")</f>
        <v/>
      </c>
      <c r="H1519" s="2" t="str">
        <f t="shared" si="70"/>
        <v/>
      </c>
      <c r="I1519" s="6">
        <v>0.53846153846153844</v>
      </c>
      <c r="J1519" s="12">
        <f t="shared" si="71"/>
        <v>612</v>
      </c>
      <c r="K1519" s="1" t="s">
        <v>734</v>
      </c>
      <c r="L1519" s="1" t="s">
        <v>734</v>
      </c>
      <c r="M1519" s="6" t="s">
        <v>734</v>
      </c>
      <c r="N1519" s="1" t="s">
        <v>734</v>
      </c>
      <c r="O1519" s="1" t="s">
        <v>734</v>
      </c>
      <c r="P1519" s="6" t="s">
        <v>734</v>
      </c>
      <c r="Q1519" s="1" t="s">
        <v>734</v>
      </c>
      <c r="R1519" s="1" t="s">
        <v>734</v>
      </c>
      <c r="S1519" s="6" t="s">
        <v>734</v>
      </c>
      <c r="T1519" s="1" t="s">
        <v>734</v>
      </c>
      <c r="U1519" s="1" t="s">
        <v>734</v>
      </c>
      <c r="V1519" s="6" t="s">
        <v>734</v>
      </c>
      <c r="W1519" s="1" t="s">
        <v>734</v>
      </c>
      <c r="X1519" s="1" t="s">
        <v>734</v>
      </c>
      <c r="Y1519" s="6" t="s">
        <v>734</v>
      </c>
      <c r="Z1519" s="1" t="s">
        <v>734</v>
      </c>
      <c r="AA1519" s="1" t="s">
        <v>734</v>
      </c>
      <c r="AB1519" s="6" t="s">
        <v>734</v>
      </c>
      <c r="AC1519" s="1">
        <v>10</v>
      </c>
      <c r="AD1519" s="1">
        <v>10</v>
      </c>
      <c r="AE1519" s="6">
        <v>1</v>
      </c>
      <c r="AF1519" s="1">
        <v>9</v>
      </c>
      <c r="AG1519" s="1">
        <v>10</v>
      </c>
      <c r="AH1519" s="6">
        <v>0.9</v>
      </c>
      <c r="AI1519" s="1">
        <v>9</v>
      </c>
      <c r="AJ1519" s="1">
        <v>10</v>
      </c>
      <c r="AK1519" s="6">
        <v>0.9</v>
      </c>
      <c r="BD1519" s="1">
        <v>33</v>
      </c>
      <c r="BE1519" s="1">
        <v>37</v>
      </c>
      <c r="BF1519" s="6">
        <v>0.89189189189189189</v>
      </c>
      <c r="BG1519" s="1">
        <v>26</v>
      </c>
      <c r="BH1519" s="1">
        <v>37</v>
      </c>
      <c r="BI1519" s="6">
        <v>0.70270270270270274</v>
      </c>
      <c r="BJ1519" s="1">
        <v>26</v>
      </c>
      <c r="BK1519" s="1">
        <v>37</v>
      </c>
      <c r="BL1519" s="6">
        <v>0.70270270270270274</v>
      </c>
    </row>
    <row r="1520" spans="1:64" hidden="1" x14ac:dyDescent="0.2">
      <c r="A1520" s="2" t="s">
        <v>3634</v>
      </c>
      <c r="B1520" s="2" t="s">
        <v>3635</v>
      </c>
      <c r="C1520" s="2" t="s">
        <v>3637</v>
      </c>
      <c r="D1520" s="2" t="s">
        <v>3500</v>
      </c>
      <c r="E1520" s="2" t="str">
        <f t="shared" si="69"/>
        <v>zzzz</v>
      </c>
      <c r="F1520" s="2" t="str">
        <f>IFERROR(VLOOKUP(C1520,'[1]2017'!$C$2:$N$1876,11,FALSE),"")</f>
        <v/>
      </c>
      <c r="G1520" s="2" t="str">
        <f>IFERROR(VLOOKUP(C1520,'[1]2017'!$C$2:$N$1876,12,FALSE),"")</f>
        <v/>
      </c>
      <c r="H1520" s="2" t="str">
        <f t="shared" si="70"/>
        <v/>
      </c>
      <c r="I1520" s="6">
        <v>0.8</v>
      </c>
      <c r="J1520" s="12">
        <f t="shared" si="71"/>
        <v>110</v>
      </c>
      <c r="K1520" s="1" t="s">
        <v>734</v>
      </c>
      <c r="L1520" s="1" t="s">
        <v>734</v>
      </c>
      <c r="M1520" s="6" t="s">
        <v>734</v>
      </c>
      <c r="N1520" s="1" t="s">
        <v>734</v>
      </c>
      <c r="O1520" s="1" t="s">
        <v>734</v>
      </c>
      <c r="P1520" s="6" t="s">
        <v>734</v>
      </c>
      <c r="Q1520" s="1" t="s">
        <v>734</v>
      </c>
      <c r="R1520" s="1" t="s">
        <v>734</v>
      </c>
      <c r="S1520" s="6" t="s">
        <v>734</v>
      </c>
      <c r="T1520" s="1">
        <v>9</v>
      </c>
      <c r="U1520" s="1">
        <v>10</v>
      </c>
      <c r="V1520" s="6">
        <v>0.9</v>
      </c>
      <c r="W1520" s="1">
        <v>9</v>
      </c>
      <c r="X1520" s="1">
        <v>10</v>
      </c>
      <c r="Y1520" s="6">
        <v>0.9</v>
      </c>
      <c r="Z1520" s="1">
        <v>8</v>
      </c>
      <c r="AA1520" s="1">
        <v>10</v>
      </c>
      <c r="AB1520" s="6">
        <v>0.8</v>
      </c>
      <c r="BD1520" s="1">
        <v>23</v>
      </c>
      <c r="BE1520" s="1">
        <v>26</v>
      </c>
      <c r="BF1520" s="6">
        <v>0.88461538461538458</v>
      </c>
      <c r="BG1520" s="1">
        <v>23</v>
      </c>
      <c r="BH1520" s="1">
        <v>27</v>
      </c>
      <c r="BI1520" s="6">
        <v>0.85185185185185186</v>
      </c>
      <c r="BJ1520" s="1">
        <v>20</v>
      </c>
      <c r="BK1520" s="1">
        <v>26</v>
      </c>
      <c r="BL1520" s="6">
        <v>0.76923076923076927</v>
      </c>
    </row>
    <row r="1521" spans="1:64" hidden="1" x14ac:dyDescent="0.2">
      <c r="A1521" s="2" t="s">
        <v>3634</v>
      </c>
      <c r="B1521" s="2" t="s">
        <v>3635</v>
      </c>
      <c r="C1521" s="2" t="s">
        <v>3638</v>
      </c>
      <c r="D1521" s="2" t="s">
        <v>3498</v>
      </c>
      <c r="E1521" s="2" t="str">
        <f t="shared" si="69"/>
        <v>zzzz</v>
      </c>
      <c r="F1521" s="2" t="str">
        <f>IFERROR(VLOOKUP(C1521,'[1]2017'!$C$2:$N$1876,11,FALSE),"")</f>
        <v/>
      </c>
      <c r="G1521" s="2" t="str">
        <f>IFERROR(VLOOKUP(C1521,'[1]2017'!$C$2:$N$1876,12,FALSE),"")</f>
        <v/>
      </c>
      <c r="H1521" s="2" t="str">
        <f t="shared" si="70"/>
        <v/>
      </c>
      <c r="I1521" s="6">
        <v>0.70588235294117652</v>
      </c>
      <c r="J1521" s="12">
        <f t="shared" si="71"/>
        <v>243</v>
      </c>
      <c r="K1521" s="1">
        <v>16</v>
      </c>
      <c r="L1521" s="1">
        <v>20</v>
      </c>
      <c r="M1521" s="6">
        <v>0.8</v>
      </c>
      <c r="N1521" s="1">
        <v>14</v>
      </c>
      <c r="O1521" s="1">
        <v>20</v>
      </c>
      <c r="P1521" s="6">
        <v>0.7</v>
      </c>
      <c r="Q1521" s="1">
        <v>14</v>
      </c>
      <c r="R1521" s="1">
        <v>20</v>
      </c>
      <c r="S1521" s="6">
        <v>0.7</v>
      </c>
      <c r="T1521" s="1" t="s">
        <v>734</v>
      </c>
      <c r="U1521" s="1" t="s">
        <v>734</v>
      </c>
      <c r="V1521" s="6" t="s">
        <v>734</v>
      </c>
      <c r="W1521" s="1" t="s">
        <v>734</v>
      </c>
      <c r="X1521" s="1" t="s">
        <v>734</v>
      </c>
      <c r="Y1521" s="6" t="s">
        <v>734</v>
      </c>
      <c r="Z1521" s="1" t="s">
        <v>734</v>
      </c>
      <c r="AA1521" s="1" t="s">
        <v>734</v>
      </c>
      <c r="AB1521" s="6" t="s">
        <v>734</v>
      </c>
      <c r="AC1521" s="1">
        <v>10</v>
      </c>
      <c r="AD1521" s="1">
        <v>17</v>
      </c>
      <c r="AE1521" s="6">
        <v>0.58823529411764708</v>
      </c>
      <c r="AF1521" s="1">
        <v>9</v>
      </c>
      <c r="AG1521" s="1">
        <v>17</v>
      </c>
      <c r="AH1521" s="6">
        <v>0.52941176470588236</v>
      </c>
      <c r="AI1521" s="1">
        <v>8</v>
      </c>
      <c r="AJ1521" s="1">
        <v>17</v>
      </c>
      <c r="AK1521" s="6">
        <v>0.47058823529411764</v>
      </c>
      <c r="AL1521" s="1">
        <v>6</v>
      </c>
      <c r="AM1521" s="1">
        <v>10</v>
      </c>
      <c r="AN1521" s="6">
        <v>0.6</v>
      </c>
      <c r="AO1521" s="1">
        <v>6</v>
      </c>
      <c r="AP1521" s="1">
        <v>10</v>
      </c>
      <c r="AQ1521" s="6">
        <v>0.6</v>
      </c>
      <c r="AR1521" s="1">
        <v>6</v>
      </c>
      <c r="AS1521" s="1">
        <v>10</v>
      </c>
      <c r="AT1521" s="6">
        <v>0.6</v>
      </c>
      <c r="AU1521" s="1" t="s">
        <v>734</v>
      </c>
      <c r="AV1521" s="1" t="s">
        <v>734</v>
      </c>
      <c r="AW1521" s="6" t="s">
        <v>734</v>
      </c>
      <c r="AX1521" s="1" t="s">
        <v>734</v>
      </c>
      <c r="AY1521" s="1" t="s">
        <v>734</v>
      </c>
      <c r="AZ1521" s="6" t="s">
        <v>734</v>
      </c>
      <c r="BA1521" s="1" t="s">
        <v>734</v>
      </c>
      <c r="BB1521" s="1" t="s">
        <v>734</v>
      </c>
      <c r="BC1521" s="6" t="s">
        <v>734</v>
      </c>
      <c r="BD1521" s="1">
        <v>59</v>
      </c>
      <c r="BE1521" s="1">
        <v>80</v>
      </c>
      <c r="BF1521" s="6">
        <v>0.73750000000000004</v>
      </c>
      <c r="BG1521" s="1">
        <v>53</v>
      </c>
      <c r="BH1521" s="1">
        <v>80</v>
      </c>
      <c r="BI1521" s="6">
        <v>0.66249999999999998</v>
      </c>
      <c r="BJ1521" s="1">
        <v>51</v>
      </c>
      <c r="BK1521" s="1">
        <v>80</v>
      </c>
      <c r="BL1521" s="6">
        <v>0.63749999999999996</v>
      </c>
    </row>
    <row r="1522" spans="1:64" hidden="1" x14ac:dyDescent="0.2">
      <c r="A1522" s="2" t="s">
        <v>3634</v>
      </c>
      <c r="B1522" s="2" t="s">
        <v>3635</v>
      </c>
      <c r="C1522" s="2" t="s">
        <v>3639</v>
      </c>
      <c r="D1522" s="2" t="s">
        <v>3640</v>
      </c>
      <c r="E1522" s="2" t="str">
        <f t="shared" si="69"/>
        <v>zzzz</v>
      </c>
      <c r="F1522" s="2" t="str">
        <f>IFERROR(VLOOKUP(C1522,'[1]2017'!$C$2:$N$1876,11,FALSE),"")</f>
        <v/>
      </c>
      <c r="G1522" s="2" t="str">
        <f>IFERROR(VLOOKUP(C1522,'[1]2017'!$C$2:$N$1876,12,FALSE),"")</f>
        <v/>
      </c>
      <c r="H1522" s="2" t="str">
        <f t="shared" si="70"/>
        <v/>
      </c>
      <c r="I1522" s="6">
        <v>0.77777777777777779</v>
      </c>
      <c r="J1522" s="12">
        <f t="shared" si="71"/>
        <v>138</v>
      </c>
      <c r="K1522" s="1">
        <v>9</v>
      </c>
      <c r="L1522" s="1">
        <v>13</v>
      </c>
      <c r="M1522" s="6">
        <v>0.69230769230769229</v>
      </c>
      <c r="N1522" s="1">
        <v>9</v>
      </c>
      <c r="O1522" s="1">
        <v>13</v>
      </c>
      <c r="P1522" s="6">
        <v>0.69230769230769229</v>
      </c>
      <c r="Q1522" s="1">
        <v>8</v>
      </c>
      <c r="R1522" s="1">
        <v>13</v>
      </c>
      <c r="S1522" s="6">
        <v>0.61538461538461542</v>
      </c>
      <c r="T1522" s="1">
        <v>7</v>
      </c>
      <c r="U1522" s="1">
        <v>12</v>
      </c>
      <c r="V1522" s="6">
        <v>0.58333333333333337</v>
      </c>
      <c r="W1522" s="1">
        <v>7</v>
      </c>
      <c r="X1522" s="1">
        <v>12</v>
      </c>
      <c r="Y1522" s="6">
        <v>0.58333333333333337</v>
      </c>
      <c r="Z1522" s="1">
        <v>5</v>
      </c>
      <c r="AA1522" s="1">
        <v>12</v>
      </c>
      <c r="AB1522" s="6">
        <v>0.41666666666666669</v>
      </c>
      <c r="AC1522" s="1" t="s">
        <v>734</v>
      </c>
      <c r="AD1522" s="1" t="s">
        <v>734</v>
      </c>
      <c r="AE1522" s="6" t="s">
        <v>734</v>
      </c>
      <c r="AF1522" s="1" t="s">
        <v>734</v>
      </c>
      <c r="AG1522" s="1" t="s">
        <v>734</v>
      </c>
      <c r="AH1522" s="6" t="s">
        <v>734</v>
      </c>
      <c r="AI1522" s="1" t="s">
        <v>734</v>
      </c>
      <c r="AJ1522" s="1" t="s">
        <v>734</v>
      </c>
      <c r="AK1522" s="6" t="s">
        <v>734</v>
      </c>
      <c r="BD1522" s="1">
        <v>38</v>
      </c>
      <c r="BE1522" s="1">
        <v>50</v>
      </c>
      <c r="BF1522" s="6">
        <v>0.76</v>
      </c>
      <c r="BG1522" s="1">
        <v>34</v>
      </c>
      <c r="BH1522" s="1">
        <v>50</v>
      </c>
      <c r="BI1522" s="6">
        <v>0.68</v>
      </c>
      <c r="BJ1522" s="1">
        <v>31</v>
      </c>
      <c r="BK1522" s="1">
        <v>50</v>
      </c>
      <c r="BL1522" s="6">
        <v>0.62</v>
      </c>
    </row>
    <row r="1523" spans="1:64" hidden="1" x14ac:dyDescent="0.2">
      <c r="A1523" s="2" t="s">
        <v>3634</v>
      </c>
      <c r="B1523" s="2" t="s">
        <v>3635</v>
      </c>
      <c r="C1523" s="2" t="s">
        <v>3641</v>
      </c>
      <c r="D1523" s="2" t="s">
        <v>3642</v>
      </c>
      <c r="E1523" s="2" t="str">
        <f t="shared" si="69"/>
        <v>zzzz</v>
      </c>
      <c r="F1523" s="2" t="str">
        <f>IFERROR(VLOOKUP(C1523,'[1]2017'!$C$2:$N$1876,11,FALSE),"")</f>
        <v/>
      </c>
      <c r="G1523" s="2" t="str">
        <f>IFERROR(VLOOKUP(C1523,'[1]2017'!$C$2:$N$1876,12,FALSE),"")</f>
        <v/>
      </c>
      <c r="H1523" s="2" t="str">
        <f t="shared" si="70"/>
        <v/>
      </c>
      <c r="I1523" s="6">
        <v>0.94666666666666666</v>
      </c>
      <c r="J1523" s="12">
        <f t="shared" si="71"/>
        <v>9</v>
      </c>
      <c r="K1523" s="1">
        <v>68</v>
      </c>
      <c r="L1523" s="1">
        <v>75</v>
      </c>
      <c r="M1523" s="6">
        <v>0.90666666666666662</v>
      </c>
      <c r="N1523" s="1">
        <v>65</v>
      </c>
      <c r="O1523" s="1">
        <v>75</v>
      </c>
      <c r="P1523" s="6">
        <v>0.8666666666666667</v>
      </c>
      <c r="Q1523" s="1">
        <v>63</v>
      </c>
      <c r="R1523" s="1">
        <v>75</v>
      </c>
      <c r="S1523" s="6">
        <v>0.84</v>
      </c>
      <c r="T1523" s="1">
        <v>67</v>
      </c>
      <c r="U1523" s="1">
        <v>75</v>
      </c>
      <c r="V1523" s="6">
        <v>0.89333333333333331</v>
      </c>
      <c r="W1523" s="1">
        <v>69</v>
      </c>
      <c r="X1523" s="1">
        <v>75</v>
      </c>
      <c r="Y1523" s="6">
        <v>0.92</v>
      </c>
      <c r="Z1523" s="1">
        <v>65</v>
      </c>
      <c r="AA1523" s="1">
        <v>75</v>
      </c>
      <c r="AB1523" s="6">
        <v>0.8666666666666667</v>
      </c>
      <c r="AC1523" s="1">
        <v>72</v>
      </c>
      <c r="AD1523" s="1">
        <v>73</v>
      </c>
      <c r="AE1523" s="6">
        <v>0.98630136986301364</v>
      </c>
      <c r="AF1523" s="1">
        <v>71</v>
      </c>
      <c r="AG1523" s="1">
        <v>73</v>
      </c>
      <c r="AH1523" s="6">
        <v>0.9726027397260274</v>
      </c>
      <c r="AI1523" s="1">
        <v>70</v>
      </c>
      <c r="AJ1523" s="1">
        <v>73</v>
      </c>
      <c r="AK1523" s="6">
        <v>0.95890410958904104</v>
      </c>
      <c r="AL1523" s="1">
        <v>69</v>
      </c>
      <c r="AM1523" s="1">
        <v>72</v>
      </c>
      <c r="AN1523" s="6">
        <v>0.95833333333333337</v>
      </c>
      <c r="AO1523" s="1">
        <v>60</v>
      </c>
      <c r="AP1523" s="1">
        <v>72</v>
      </c>
      <c r="AQ1523" s="6">
        <v>0.83333333333333337</v>
      </c>
      <c r="AR1523" s="1">
        <v>60</v>
      </c>
      <c r="AS1523" s="1">
        <v>72</v>
      </c>
      <c r="AT1523" s="6">
        <v>0.83333333333333337</v>
      </c>
      <c r="AU1523" s="1">
        <v>73</v>
      </c>
      <c r="AV1523" s="1">
        <v>74</v>
      </c>
      <c r="AW1523" s="6">
        <v>0.98648648648648651</v>
      </c>
      <c r="AX1523" s="1">
        <v>68</v>
      </c>
      <c r="AY1523" s="1">
        <v>74</v>
      </c>
      <c r="AZ1523" s="6">
        <v>0.91891891891891897</v>
      </c>
      <c r="BA1523" s="1">
        <v>68</v>
      </c>
      <c r="BB1523" s="1">
        <v>74</v>
      </c>
      <c r="BC1523" s="6">
        <v>0.91891891891891897</v>
      </c>
      <c r="BD1523" s="1">
        <v>424</v>
      </c>
      <c r="BE1523" s="1">
        <v>444</v>
      </c>
      <c r="BF1523" s="6">
        <v>0.95495495495495497</v>
      </c>
      <c r="BG1523" s="1">
        <v>404</v>
      </c>
      <c r="BH1523" s="1">
        <v>444</v>
      </c>
      <c r="BI1523" s="6">
        <v>0.90990990990990994</v>
      </c>
      <c r="BJ1523" s="1">
        <v>397</v>
      </c>
      <c r="BK1523" s="1">
        <v>444</v>
      </c>
      <c r="BL1523" s="6">
        <v>0.89414414414414412</v>
      </c>
    </row>
    <row r="1524" spans="1:64" hidden="1" x14ac:dyDescent="0.2">
      <c r="A1524" s="2" t="s">
        <v>3634</v>
      </c>
      <c r="B1524" s="2" t="s">
        <v>3635</v>
      </c>
      <c r="C1524" s="2" t="s">
        <v>3643</v>
      </c>
      <c r="D1524" s="2" t="s">
        <v>3644</v>
      </c>
      <c r="E1524" s="2" t="str">
        <f t="shared" si="69"/>
        <v>zzzz</v>
      </c>
      <c r="F1524" s="2" t="str">
        <f>IFERROR(VLOOKUP(C1524,'[1]2017'!$C$2:$N$1876,11,FALSE),"")</f>
        <v/>
      </c>
      <c r="G1524" s="2" t="str">
        <f>IFERROR(VLOOKUP(C1524,'[1]2017'!$C$2:$N$1876,12,FALSE),"")</f>
        <v/>
      </c>
      <c r="H1524" s="2" t="str">
        <f t="shared" si="70"/>
        <v/>
      </c>
      <c r="I1524" s="6">
        <v>0.88235294117647056</v>
      </c>
      <c r="J1524" s="12">
        <f t="shared" si="71"/>
        <v>35</v>
      </c>
      <c r="K1524" s="1">
        <v>44</v>
      </c>
      <c r="L1524" s="1">
        <v>51</v>
      </c>
      <c r="M1524" s="6">
        <v>0.86274509803921573</v>
      </c>
      <c r="N1524" s="1">
        <v>49</v>
      </c>
      <c r="O1524" s="1">
        <v>51</v>
      </c>
      <c r="P1524" s="6">
        <v>0.96078431372549022</v>
      </c>
      <c r="Q1524" s="1">
        <v>43</v>
      </c>
      <c r="R1524" s="1">
        <v>51</v>
      </c>
      <c r="S1524" s="6">
        <v>0.84313725490196079</v>
      </c>
      <c r="T1524" s="1">
        <v>44</v>
      </c>
      <c r="U1524" s="1">
        <v>50</v>
      </c>
      <c r="V1524" s="6">
        <v>0.88</v>
      </c>
      <c r="W1524" s="1">
        <v>44</v>
      </c>
      <c r="X1524" s="1">
        <v>50</v>
      </c>
      <c r="Y1524" s="6">
        <v>0.88</v>
      </c>
      <c r="Z1524" s="1">
        <v>40</v>
      </c>
      <c r="AA1524" s="1">
        <v>50</v>
      </c>
      <c r="AB1524" s="6">
        <v>0.8</v>
      </c>
      <c r="AC1524" s="1">
        <v>47</v>
      </c>
      <c r="AD1524" s="1">
        <v>48</v>
      </c>
      <c r="AE1524" s="6">
        <v>0.97916666666666663</v>
      </c>
      <c r="AF1524" s="1">
        <v>45</v>
      </c>
      <c r="AG1524" s="1">
        <v>48</v>
      </c>
      <c r="AH1524" s="6">
        <v>0.9375</v>
      </c>
      <c r="AI1524" s="1">
        <v>44</v>
      </c>
      <c r="AJ1524" s="1">
        <v>48</v>
      </c>
      <c r="AK1524" s="6">
        <v>0.91666666666666663</v>
      </c>
      <c r="AL1524" s="1">
        <v>46</v>
      </c>
      <c r="AM1524" s="1">
        <v>48</v>
      </c>
      <c r="AN1524" s="6">
        <v>0.95833333333333337</v>
      </c>
      <c r="AO1524" s="1">
        <v>43</v>
      </c>
      <c r="AP1524" s="1">
        <v>49</v>
      </c>
      <c r="AQ1524" s="6">
        <v>0.87755102040816324</v>
      </c>
      <c r="AR1524" s="1">
        <v>41</v>
      </c>
      <c r="AS1524" s="1">
        <v>48</v>
      </c>
      <c r="AT1524" s="6">
        <v>0.85416666666666663</v>
      </c>
      <c r="AU1524" s="1">
        <v>46</v>
      </c>
      <c r="AV1524" s="1">
        <v>52</v>
      </c>
      <c r="AW1524" s="6">
        <v>0.88461538461538458</v>
      </c>
      <c r="AX1524" s="1">
        <v>43</v>
      </c>
      <c r="AY1524" s="1">
        <v>52</v>
      </c>
      <c r="AZ1524" s="6">
        <v>0.82692307692307687</v>
      </c>
      <c r="BA1524" s="1">
        <v>40</v>
      </c>
      <c r="BB1524" s="1">
        <v>52</v>
      </c>
      <c r="BC1524" s="6">
        <v>0.76923076923076927</v>
      </c>
      <c r="BD1524" s="1">
        <v>275</v>
      </c>
      <c r="BE1524" s="1">
        <v>300</v>
      </c>
      <c r="BF1524" s="6">
        <v>0.91666666666666663</v>
      </c>
      <c r="BG1524" s="1">
        <v>269</v>
      </c>
      <c r="BH1524" s="1">
        <v>301</v>
      </c>
      <c r="BI1524" s="6">
        <v>0.89368770764119598</v>
      </c>
      <c r="BJ1524" s="1">
        <v>253</v>
      </c>
      <c r="BK1524" s="1">
        <v>300</v>
      </c>
      <c r="BL1524" s="6">
        <v>0.84333333333333338</v>
      </c>
    </row>
    <row r="1525" spans="1:64" hidden="1" x14ac:dyDescent="0.2">
      <c r="A1525" s="2" t="s">
        <v>3634</v>
      </c>
      <c r="B1525" s="2" t="s">
        <v>3635</v>
      </c>
      <c r="C1525" s="2" t="s">
        <v>3645</v>
      </c>
      <c r="D1525" s="2" t="s">
        <v>3646</v>
      </c>
      <c r="E1525" s="2" t="str">
        <f t="shared" si="69"/>
        <v>zzzz</v>
      </c>
      <c r="F1525" s="2" t="str">
        <f>IFERROR(VLOOKUP(C1525,'[1]2017'!$C$2:$N$1876,11,FALSE),"")</f>
        <v/>
      </c>
      <c r="G1525" s="2" t="str">
        <f>IFERROR(VLOOKUP(C1525,'[1]2017'!$C$2:$N$1876,12,FALSE),"")</f>
        <v/>
      </c>
      <c r="H1525" s="2" t="str">
        <f t="shared" si="70"/>
        <v/>
      </c>
      <c r="I1525" s="6">
        <v>0.92727272727272725</v>
      </c>
      <c r="J1525" s="12">
        <f t="shared" si="71"/>
        <v>17</v>
      </c>
      <c r="K1525" s="1">
        <v>39</v>
      </c>
      <c r="L1525" s="1">
        <v>45</v>
      </c>
      <c r="M1525" s="6">
        <v>0.8666666666666667</v>
      </c>
      <c r="N1525" s="1">
        <v>42</v>
      </c>
      <c r="O1525" s="1">
        <v>45</v>
      </c>
      <c r="P1525" s="6">
        <v>0.93333333333333335</v>
      </c>
      <c r="Q1525" s="1">
        <v>37</v>
      </c>
      <c r="R1525" s="1">
        <v>45</v>
      </c>
      <c r="S1525" s="6">
        <v>0.82222222222222219</v>
      </c>
      <c r="T1525" s="1">
        <v>43</v>
      </c>
      <c r="U1525" s="1">
        <v>49</v>
      </c>
      <c r="V1525" s="6">
        <v>0.87755102040816324</v>
      </c>
      <c r="W1525" s="1">
        <v>46</v>
      </c>
      <c r="X1525" s="1">
        <v>49</v>
      </c>
      <c r="Y1525" s="6">
        <v>0.93877551020408168</v>
      </c>
      <c r="Z1525" s="1">
        <v>42</v>
      </c>
      <c r="AA1525" s="1">
        <v>49</v>
      </c>
      <c r="AB1525" s="6">
        <v>0.8571428571428571</v>
      </c>
      <c r="AC1525" s="1">
        <v>46</v>
      </c>
      <c r="AD1525" s="1">
        <v>50</v>
      </c>
      <c r="AE1525" s="6">
        <v>0.92</v>
      </c>
      <c r="AF1525" s="1">
        <v>47</v>
      </c>
      <c r="AG1525" s="1">
        <v>50</v>
      </c>
      <c r="AH1525" s="6">
        <v>0.94</v>
      </c>
      <c r="AI1525" s="1">
        <v>45</v>
      </c>
      <c r="AJ1525" s="1">
        <v>50</v>
      </c>
      <c r="AK1525" s="6">
        <v>0.9</v>
      </c>
      <c r="AL1525" s="1">
        <v>50</v>
      </c>
      <c r="AM1525" s="1">
        <v>53</v>
      </c>
      <c r="AN1525" s="6">
        <v>0.94339622641509435</v>
      </c>
      <c r="AO1525" s="1">
        <v>47</v>
      </c>
      <c r="AP1525" s="1">
        <v>53</v>
      </c>
      <c r="AQ1525" s="6">
        <v>0.8867924528301887</v>
      </c>
      <c r="AR1525" s="1">
        <v>44</v>
      </c>
      <c r="AS1525" s="1">
        <v>53</v>
      </c>
      <c r="AT1525" s="6">
        <v>0.83018867924528306</v>
      </c>
      <c r="AU1525" s="1">
        <v>42</v>
      </c>
      <c r="AV1525" s="1">
        <v>51</v>
      </c>
      <c r="AW1525" s="6">
        <v>0.82352941176470584</v>
      </c>
      <c r="AX1525" s="1">
        <v>48</v>
      </c>
      <c r="AY1525" s="1">
        <v>51</v>
      </c>
      <c r="AZ1525" s="6">
        <v>0.94117647058823528</v>
      </c>
      <c r="BA1525" s="1">
        <v>42</v>
      </c>
      <c r="BB1525" s="1">
        <v>51</v>
      </c>
      <c r="BC1525" s="6">
        <v>0.82352941176470584</v>
      </c>
      <c r="BD1525" s="1">
        <v>272</v>
      </c>
      <c r="BE1525" s="1">
        <v>303</v>
      </c>
      <c r="BF1525" s="6">
        <v>0.89768976897689767</v>
      </c>
      <c r="BG1525" s="1">
        <v>281</v>
      </c>
      <c r="BH1525" s="1">
        <v>303</v>
      </c>
      <c r="BI1525" s="6">
        <v>0.9273927392739274</v>
      </c>
      <c r="BJ1525" s="1">
        <v>261</v>
      </c>
      <c r="BK1525" s="1">
        <v>303</v>
      </c>
      <c r="BL1525" s="6">
        <v>0.86138613861386137</v>
      </c>
    </row>
    <row r="1526" spans="1:64" hidden="1" x14ac:dyDescent="0.2">
      <c r="A1526" s="2" t="s">
        <v>3634</v>
      </c>
      <c r="B1526" s="2" t="s">
        <v>3635</v>
      </c>
      <c r="C1526" s="2" t="s">
        <v>3647</v>
      </c>
      <c r="D1526" s="2" t="s">
        <v>3648</v>
      </c>
      <c r="E1526" s="2" t="str">
        <f t="shared" si="69"/>
        <v>zzzz</v>
      </c>
      <c r="F1526" s="2" t="str">
        <f>IFERROR(VLOOKUP(C1526,'[1]2017'!$C$2:$N$1876,11,FALSE),"")</f>
        <v/>
      </c>
      <c r="G1526" s="2" t="str">
        <f>IFERROR(VLOOKUP(C1526,'[1]2017'!$C$2:$N$1876,12,FALSE),"")</f>
        <v/>
      </c>
      <c r="H1526" s="2" t="str">
        <f t="shared" si="70"/>
        <v/>
      </c>
      <c r="I1526" s="6">
        <v>0.92105263157894735</v>
      </c>
      <c r="J1526" s="12">
        <f t="shared" si="71"/>
        <v>20</v>
      </c>
      <c r="K1526" s="1">
        <v>18</v>
      </c>
      <c r="L1526" s="1">
        <v>23</v>
      </c>
      <c r="M1526" s="6">
        <v>0.78260869565217395</v>
      </c>
      <c r="N1526" s="1">
        <v>17</v>
      </c>
      <c r="O1526" s="1">
        <v>24</v>
      </c>
      <c r="P1526" s="6">
        <v>0.70833333333333337</v>
      </c>
      <c r="Q1526" s="1">
        <v>16</v>
      </c>
      <c r="R1526" s="1">
        <v>23</v>
      </c>
      <c r="S1526" s="6">
        <v>0.69565217391304346</v>
      </c>
      <c r="T1526" s="1">
        <v>40</v>
      </c>
      <c r="U1526" s="1">
        <v>40</v>
      </c>
      <c r="V1526" s="6">
        <v>1</v>
      </c>
      <c r="W1526" s="1">
        <v>33</v>
      </c>
      <c r="X1526" s="1">
        <v>40</v>
      </c>
      <c r="Y1526" s="6">
        <v>0.82499999999999996</v>
      </c>
      <c r="Z1526" s="1">
        <v>33</v>
      </c>
      <c r="AA1526" s="1">
        <v>40</v>
      </c>
      <c r="AB1526" s="6">
        <v>0.82499999999999996</v>
      </c>
      <c r="AC1526" s="1">
        <v>34</v>
      </c>
      <c r="AD1526" s="1">
        <v>36</v>
      </c>
      <c r="AE1526" s="6">
        <v>0.94444444444444442</v>
      </c>
      <c r="AF1526" s="1">
        <v>33</v>
      </c>
      <c r="AG1526" s="1">
        <v>36</v>
      </c>
      <c r="AH1526" s="6">
        <v>0.91666666666666663</v>
      </c>
      <c r="AI1526" s="1">
        <v>32</v>
      </c>
      <c r="AJ1526" s="1">
        <v>36</v>
      </c>
      <c r="AK1526" s="6">
        <v>0.88888888888888884</v>
      </c>
      <c r="AL1526" s="1">
        <v>34</v>
      </c>
      <c r="AM1526" s="1">
        <v>37</v>
      </c>
      <c r="AN1526" s="6">
        <v>0.91891891891891897</v>
      </c>
      <c r="AO1526" s="1">
        <v>31</v>
      </c>
      <c r="AP1526" s="1">
        <v>37</v>
      </c>
      <c r="AQ1526" s="6">
        <v>0.83783783783783783</v>
      </c>
      <c r="AR1526" s="1">
        <v>30</v>
      </c>
      <c r="AS1526" s="1">
        <v>37</v>
      </c>
      <c r="AT1526" s="6">
        <v>0.81081081081081086</v>
      </c>
      <c r="AU1526" s="1">
        <v>31</v>
      </c>
      <c r="AV1526" s="1">
        <v>35</v>
      </c>
      <c r="AW1526" s="6">
        <v>0.88571428571428568</v>
      </c>
      <c r="AX1526" s="1">
        <v>28</v>
      </c>
      <c r="AY1526" s="1">
        <v>35</v>
      </c>
      <c r="AZ1526" s="6">
        <v>0.8</v>
      </c>
      <c r="BA1526" s="1">
        <v>26</v>
      </c>
      <c r="BB1526" s="1">
        <v>35</v>
      </c>
      <c r="BC1526" s="6">
        <v>0.74285714285714288</v>
      </c>
      <c r="BD1526" s="1">
        <v>194</v>
      </c>
      <c r="BE1526" s="1">
        <v>209</v>
      </c>
      <c r="BF1526" s="6">
        <v>0.92822966507177029</v>
      </c>
      <c r="BG1526" s="1">
        <v>178</v>
      </c>
      <c r="BH1526" s="1">
        <v>210</v>
      </c>
      <c r="BI1526" s="6">
        <v>0.84761904761904761</v>
      </c>
      <c r="BJ1526" s="1">
        <v>172</v>
      </c>
      <c r="BK1526" s="1">
        <v>209</v>
      </c>
      <c r="BL1526" s="6">
        <v>0.82296650717703346</v>
      </c>
    </row>
    <row r="1527" spans="1:64" hidden="1" x14ac:dyDescent="0.2">
      <c r="A1527" s="2" t="s">
        <v>3634</v>
      </c>
      <c r="B1527" s="2" t="s">
        <v>3635</v>
      </c>
      <c r="C1527" s="2" t="s">
        <v>3649</v>
      </c>
      <c r="D1527" s="2" t="s">
        <v>3650</v>
      </c>
      <c r="E1527" s="2" t="str">
        <f t="shared" si="69"/>
        <v>zzzz</v>
      </c>
      <c r="F1527" s="2" t="str">
        <f>IFERROR(VLOOKUP(C1527,'[1]2017'!$C$2:$N$1876,11,FALSE),"")</f>
        <v/>
      </c>
      <c r="G1527" s="2" t="str">
        <f>IFERROR(VLOOKUP(C1527,'[1]2017'!$C$2:$N$1876,12,FALSE),"")</f>
        <v/>
      </c>
      <c r="H1527" s="2" t="str">
        <f t="shared" si="70"/>
        <v/>
      </c>
      <c r="I1527" s="6">
        <v>0.69230769230769229</v>
      </c>
      <c r="J1527" s="12">
        <f t="shared" si="71"/>
        <v>275</v>
      </c>
      <c r="K1527" s="1">
        <v>26</v>
      </c>
      <c r="L1527" s="1">
        <v>32</v>
      </c>
      <c r="M1527" s="6">
        <v>0.8125</v>
      </c>
      <c r="N1527" s="1">
        <v>26</v>
      </c>
      <c r="O1527" s="1">
        <v>32</v>
      </c>
      <c r="P1527" s="6">
        <v>0.8125</v>
      </c>
      <c r="Q1527" s="1">
        <v>25</v>
      </c>
      <c r="R1527" s="1">
        <v>32</v>
      </c>
      <c r="S1527" s="6">
        <v>0.78125</v>
      </c>
      <c r="T1527" s="1">
        <v>22</v>
      </c>
      <c r="U1527" s="1">
        <v>27</v>
      </c>
      <c r="V1527" s="6">
        <v>0.81481481481481477</v>
      </c>
      <c r="W1527" s="1">
        <v>22</v>
      </c>
      <c r="X1527" s="1">
        <v>27</v>
      </c>
      <c r="Y1527" s="6">
        <v>0.81481481481481477</v>
      </c>
      <c r="Z1527" s="1">
        <v>20</v>
      </c>
      <c r="AA1527" s="1">
        <v>27</v>
      </c>
      <c r="AB1527" s="6">
        <v>0.7407407407407407</v>
      </c>
      <c r="AC1527" s="1">
        <v>21</v>
      </c>
      <c r="AD1527" s="1">
        <v>27</v>
      </c>
      <c r="AE1527" s="6">
        <v>0.77777777777777779</v>
      </c>
      <c r="AF1527" s="1">
        <v>19</v>
      </c>
      <c r="AG1527" s="1">
        <v>27</v>
      </c>
      <c r="AH1527" s="6">
        <v>0.70370370370370372</v>
      </c>
      <c r="AI1527" s="1">
        <v>18</v>
      </c>
      <c r="AJ1527" s="1">
        <v>27</v>
      </c>
      <c r="AK1527" s="6">
        <v>0.66666666666666663</v>
      </c>
      <c r="AL1527" s="1">
        <v>23</v>
      </c>
      <c r="AM1527" s="1">
        <v>27</v>
      </c>
      <c r="AN1527" s="6">
        <v>0.85185185185185186</v>
      </c>
      <c r="AO1527" s="1">
        <v>19</v>
      </c>
      <c r="AP1527" s="1">
        <v>27</v>
      </c>
      <c r="AQ1527" s="6">
        <v>0.70370370370370372</v>
      </c>
      <c r="AR1527" s="1">
        <v>19</v>
      </c>
      <c r="AS1527" s="1">
        <v>27</v>
      </c>
      <c r="AT1527" s="6">
        <v>0.70370370370370372</v>
      </c>
      <c r="AU1527" s="1">
        <v>7</v>
      </c>
      <c r="AV1527" s="1">
        <v>11</v>
      </c>
      <c r="AW1527" s="6">
        <v>0.63636363636363635</v>
      </c>
      <c r="AX1527" s="1">
        <v>5</v>
      </c>
      <c r="AY1527" s="1">
        <v>11</v>
      </c>
      <c r="AZ1527" s="6">
        <v>0.45454545454545453</v>
      </c>
      <c r="BA1527" s="1">
        <v>5</v>
      </c>
      <c r="BB1527" s="1">
        <v>11</v>
      </c>
      <c r="BC1527" s="6">
        <v>0.45454545454545453</v>
      </c>
      <c r="BD1527" s="1">
        <v>120</v>
      </c>
      <c r="BE1527" s="1">
        <v>151</v>
      </c>
      <c r="BF1527" s="6">
        <v>0.79470198675496684</v>
      </c>
      <c r="BG1527" s="1">
        <v>110</v>
      </c>
      <c r="BH1527" s="1">
        <v>150</v>
      </c>
      <c r="BI1527" s="6">
        <v>0.73333333333333328</v>
      </c>
      <c r="BJ1527" s="1">
        <v>105</v>
      </c>
      <c r="BK1527" s="1">
        <v>150</v>
      </c>
      <c r="BL1527" s="6">
        <v>0.7</v>
      </c>
    </row>
    <row r="1528" spans="1:64" hidden="1" x14ac:dyDescent="0.2">
      <c r="A1528" s="2" t="s">
        <v>3634</v>
      </c>
      <c r="B1528" s="2" t="s">
        <v>3635</v>
      </c>
      <c r="C1528" s="2" t="s">
        <v>3651</v>
      </c>
      <c r="D1528" s="2" t="s">
        <v>3652</v>
      </c>
      <c r="E1528" s="2" t="str">
        <f t="shared" si="69"/>
        <v>zzzz</v>
      </c>
      <c r="F1528" s="2" t="str">
        <f>IFERROR(VLOOKUP(C1528,'[1]2017'!$C$2:$N$1876,11,FALSE),"")</f>
        <v/>
      </c>
      <c r="G1528" s="2" t="str">
        <f>IFERROR(VLOOKUP(C1528,'[1]2017'!$C$2:$N$1876,12,FALSE),"")</f>
        <v/>
      </c>
      <c r="H1528" s="2" t="str">
        <f t="shared" si="70"/>
        <v/>
      </c>
      <c r="I1528" s="6">
        <v>0.8666666666666667</v>
      </c>
      <c r="J1528" s="12">
        <f t="shared" si="71"/>
        <v>45</v>
      </c>
      <c r="K1528" s="1">
        <v>14</v>
      </c>
      <c r="L1528" s="1">
        <v>18</v>
      </c>
      <c r="M1528" s="6">
        <v>0.77777777777777779</v>
      </c>
      <c r="N1528" s="1">
        <v>14</v>
      </c>
      <c r="O1528" s="1">
        <v>18</v>
      </c>
      <c r="P1528" s="6">
        <v>0.77777777777777779</v>
      </c>
      <c r="Q1528" s="1">
        <v>12</v>
      </c>
      <c r="R1528" s="1">
        <v>18</v>
      </c>
      <c r="S1528" s="6">
        <v>0.66666666666666663</v>
      </c>
      <c r="T1528" s="1">
        <v>12</v>
      </c>
      <c r="U1528" s="1">
        <v>13</v>
      </c>
      <c r="V1528" s="6">
        <v>0.92307692307692313</v>
      </c>
      <c r="W1528" s="1">
        <v>11</v>
      </c>
      <c r="X1528" s="1">
        <v>13</v>
      </c>
      <c r="Y1528" s="6">
        <v>0.84615384615384615</v>
      </c>
      <c r="Z1528" s="1">
        <v>11</v>
      </c>
      <c r="AA1528" s="1">
        <v>13</v>
      </c>
      <c r="AB1528" s="6">
        <v>0.84615384615384615</v>
      </c>
      <c r="BD1528" s="1">
        <v>39</v>
      </c>
      <c r="BE1528" s="1">
        <v>46</v>
      </c>
      <c r="BF1528" s="6">
        <v>0.84782608695652173</v>
      </c>
      <c r="BG1528" s="1">
        <v>38</v>
      </c>
      <c r="BH1528" s="1">
        <v>46</v>
      </c>
      <c r="BI1528" s="6">
        <v>0.82608695652173914</v>
      </c>
      <c r="BJ1528" s="1">
        <v>36</v>
      </c>
      <c r="BK1528" s="1">
        <v>46</v>
      </c>
      <c r="BL1528" s="6">
        <v>0.78260869565217395</v>
      </c>
    </row>
    <row r="1529" spans="1:64" hidden="1" x14ac:dyDescent="0.2">
      <c r="A1529" s="2" t="s">
        <v>3634</v>
      </c>
      <c r="B1529" s="2" t="s">
        <v>3635</v>
      </c>
      <c r="C1529" s="2" t="s">
        <v>3653</v>
      </c>
      <c r="D1529" s="2" t="s">
        <v>3498</v>
      </c>
      <c r="E1529" s="2" t="str">
        <f t="shared" si="69"/>
        <v>zzzz</v>
      </c>
      <c r="F1529" s="2" t="str">
        <f>IFERROR(VLOOKUP(C1529,'[1]2017'!$C$2:$N$1876,11,FALSE),"")</f>
        <v/>
      </c>
      <c r="G1529" s="2" t="str">
        <f>IFERROR(VLOOKUP(C1529,'[1]2017'!$C$2:$N$1876,12,FALSE),"")</f>
        <v/>
      </c>
      <c r="H1529" s="2" t="str">
        <f t="shared" si="70"/>
        <v/>
      </c>
      <c r="I1529" s="6" t="s">
        <v>734</v>
      </c>
      <c r="J1529" s="12" t="e">
        <f t="shared" si="71"/>
        <v>#VALUE!</v>
      </c>
      <c r="K1529" s="1" t="s">
        <v>734</v>
      </c>
      <c r="L1529" s="1" t="s">
        <v>734</v>
      </c>
      <c r="M1529" s="6" t="s">
        <v>734</v>
      </c>
      <c r="N1529" s="1" t="s">
        <v>734</v>
      </c>
      <c r="O1529" s="1" t="s">
        <v>734</v>
      </c>
      <c r="P1529" s="6" t="s">
        <v>734</v>
      </c>
      <c r="Q1529" s="1" t="s">
        <v>734</v>
      </c>
      <c r="R1529" s="1" t="s">
        <v>734</v>
      </c>
      <c r="S1529" s="6" t="s">
        <v>734</v>
      </c>
      <c r="T1529" s="1" t="s">
        <v>734</v>
      </c>
      <c r="U1529" s="1" t="s">
        <v>734</v>
      </c>
      <c r="V1529" s="6" t="s">
        <v>734</v>
      </c>
      <c r="W1529" s="1" t="s">
        <v>734</v>
      </c>
      <c r="X1529" s="1" t="s">
        <v>734</v>
      </c>
      <c r="Y1529" s="6" t="s">
        <v>734</v>
      </c>
      <c r="Z1529" s="1" t="s">
        <v>734</v>
      </c>
      <c r="AA1529" s="1" t="s">
        <v>734</v>
      </c>
      <c r="AB1529" s="6" t="s">
        <v>734</v>
      </c>
      <c r="AC1529" s="1" t="s">
        <v>734</v>
      </c>
      <c r="AD1529" s="1" t="s">
        <v>734</v>
      </c>
      <c r="AE1529" s="6" t="s">
        <v>734</v>
      </c>
      <c r="AF1529" s="1" t="s">
        <v>734</v>
      </c>
      <c r="AG1529" s="1" t="s">
        <v>734</v>
      </c>
      <c r="AH1529" s="6" t="s">
        <v>734</v>
      </c>
      <c r="AI1529" s="1" t="s">
        <v>734</v>
      </c>
      <c r="AJ1529" s="1" t="s">
        <v>734</v>
      </c>
      <c r="AK1529" s="6" t="s">
        <v>734</v>
      </c>
      <c r="AL1529" s="1" t="s">
        <v>734</v>
      </c>
      <c r="AM1529" s="1" t="s">
        <v>734</v>
      </c>
      <c r="AN1529" s="6" t="s">
        <v>734</v>
      </c>
      <c r="AO1529" s="1" t="s">
        <v>734</v>
      </c>
      <c r="AP1529" s="1" t="s">
        <v>734</v>
      </c>
      <c r="AQ1529" s="6" t="s">
        <v>734</v>
      </c>
      <c r="AR1529" s="1" t="s">
        <v>734</v>
      </c>
      <c r="AS1529" s="1" t="s">
        <v>734</v>
      </c>
      <c r="AT1529" s="6" t="s">
        <v>734</v>
      </c>
      <c r="AU1529" s="1" t="s">
        <v>734</v>
      </c>
      <c r="AV1529" s="1" t="s">
        <v>734</v>
      </c>
      <c r="AW1529" s="6" t="s">
        <v>734</v>
      </c>
      <c r="AX1529" s="1" t="s">
        <v>734</v>
      </c>
      <c r="AY1529" s="1" t="s">
        <v>734</v>
      </c>
      <c r="AZ1529" s="6" t="s">
        <v>734</v>
      </c>
      <c r="BA1529" s="1" t="s">
        <v>734</v>
      </c>
      <c r="BB1529" s="1" t="s">
        <v>734</v>
      </c>
      <c r="BC1529" s="6" t="s">
        <v>734</v>
      </c>
      <c r="BD1529" s="1">
        <v>34</v>
      </c>
      <c r="BE1529" s="1">
        <v>46</v>
      </c>
      <c r="BF1529" s="6">
        <v>0.73913043478260865</v>
      </c>
      <c r="BG1529" s="1">
        <v>23</v>
      </c>
      <c r="BH1529" s="1">
        <v>45</v>
      </c>
      <c r="BI1529" s="6">
        <v>0.51111111111111107</v>
      </c>
      <c r="BJ1529" s="1">
        <v>23</v>
      </c>
      <c r="BK1529" s="1">
        <v>45</v>
      </c>
      <c r="BL1529" s="6">
        <v>0.51111111111111107</v>
      </c>
    </row>
    <row r="1530" spans="1:64" hidden="1" x14ac:dyDescent="0.2">
      <c r="A1530" s="2" t="s">
        <v>3634</v>
      </c>
      <c r="B1530" s="2" t="s">
        <v>3635</v>
      </c>
      <c r="C1530" s="2" t="s">
        <v>3654</v>
      </c>
      <c r="D1530" s="2" t="s">
        <v>3655</v>
      </c>
      <c r="E1530" s="2" t="str">
        <f t="shared" si="69"/>
        <v>zzzz</v>
      </c>
      <c r="F1530" s="2" t="str">
        <f>IFERROR(VLOOKUP(C1530,'[1]2017'!$C$2:$N$1876,11,FALSE),"")</f>
        <v/>
      </c>
      <c r="G1530" s="2" t="str">
        <f>IFERROR(VLOOKUP(C1530,'[1]2017'!$C$2:$N$1876,12,FALSE),"")</f>
        <v/>
      </c>
      <c r="H1530" s="2" t="str">
        <f t="shared" si="70"/>
        <v/>
      </c>
      <c r="I1530" s="6">
        <v>0.47826086956521741</v>
      </c>
      <c r="J1530" s="12">
        <f t="shared" si="71"/>
        <v>758</v>
      </c>
      <c r="K1530" s="1">
        <v>12</v>
      </c>
      <c r="L1530" s="1">
        <v>29</v>
      </c>
      <c r="M1530" s="6">
        <v>0.41379310344827586</v>
      </c>
      <c r="N1530" s="1">
        <v>12</v>
      </c>
      <c r="O1530" s="1">
        <v>29</v>
      </c>
      <c r="P1530" s="6">
        <v>0.41379310344827586</v>
      </c>
      <c r="Q1530" s="1">
        <v>7</v>
      </c>
      <c r="R1530" s="1">
        <v>29</v>
      </c>
      <c r="S1530" s="6">
        <v>0.2413793103448276</v>
      </c>
      <c r="T1530" s="1">
        <v>15</v>
      </c>
      <c r="U1530" s="1">
        <v>25</v>
      </c>
      <c r="V1530" s="6">
        <v>0.6</v>
      </c>
      <c r="W1530" s="1">
        <v>15</v>
      </c>
      <c r="X1530" s="1">
        <v>25</v>
      </c>
      <c r="Y1530" s="6">
        <v>0.6</v>
      </c>
      <c r="Z1530" s="1">
        <v>11</v>
      </c>
      <c r="AA1530" s="1">
        <v>25</v>
      </c>
      <c r="AB1530" s="6">
        <v>0.44</v>
      </c>
      <c r="AC1530" s="1">
        <v>13</v>
      </c>
      <c r="AD1530" s="1">
        <v>16</v>
      </c>
      <c r="AE1530" s="6">
        <v>0.8125</v>
      </c>
      <c r="AF1530" s="1">
        <v>11</v>
      </c>
      <c r="AG1530" s="1">
        <v>16</v>
      </c>
      <c r="AH1530" s="6">
        <v>0.6875</v>
      </c>
      <c r="AI1530" s="1">
        <v>10</v>
      </c>
      <c r="AJ1530" s="1">
        <v>16</v>
      </c>
      <c r="AK1530" s="6">
        <v>0.625</v>
      </c>
      <c r="AL1530" s="1">
        <v>9</v>
      </c>
      <c r="AM1530" s="1">
        <v>13</v>
      </c>
      <c r="AN1530" s="6">
        <v>0.69230769230769229</v>
      </c>
      <c r="AO1530" s="1">
        <v>4</v>
      </c>
      <c r="AP1530" s="1">
        <v>13</v>
      </c>
      <c r="AQ1530" s="6">
        <v>0.30769230769230771</v>
      </c>
      <c r="AR1530" s="1">
        <v>4</v>
      </c>
      <c r="AS1530" s="1">
        <v>13</v>
      </c>
      <c r="AT1530" s="6">
        <v>0.30769230769230771</v>
      </c>
      <c r="AU1530" s="1">
        <v>4</v>
      </c>
      <c r="AV1530" s="1">
        <v>11</v>
      </c>
      <c r="AW1530" s="6">
        <v>0.36363636363636365</v>
      </c>
      <c r="AX1530" s="1">
        <v>2</v>
      </c>
      <c r="AY1530" s="1">
        <v>11</v>
      </c>
      <c r="AZ1530" s="6">
        <v>0.18181818181818182</v>
      </c>
      <c r="BA1530" s="1">
        <v>2</v>
      </c>
      <c r="BB1530" s="1">
        <v>11</v>
      </c>
      <c r="BC1530" s="6">
        <v>0.18181818181818182</v>
      </c>
      <c r="BD1530" s="1">
        <v>69</v>
      </c>
      <c r="BE1530" s="1">
        <v>117</v>
      </c>
      <c r="BF1530" s="6">
        <v>0.58974358974358976</v>
      </c>
      <c r="BG1530" s="1">
        <v>57</v>
      </c>
      <c r="BH1530" s="1">
        <v>117</v>
      </c>
      <c r="BI1530" s="6">
        <v>0.48717948717948717</v>
      </c>
      <c r="BJ1530" s="1">
        <v>45</v>
      </c>
      <c r="BK1530" s="1">
        <v>117</v>
      </c>
      <c r="BL1530" s="6">
        <v>0.38461538461538464</v>
      </c>
    </row>
    <row r="1531" spans="1:64" hidden="1" x14ac:dyDescent="0.2">
      <c r="A1531" s="2" t="s">
        <v>3634</v>
      </c>
      <c r="B1531" s="2" t="s">
        <v>3635</v>
      </c>
      <c r="C1531" s="2" t="s">
        <v>3656</v>
      </c>
      <c r="D1531" s="2" t="s">
        <v>3657</v>
      </c>
      <c r="E1531" s="2" t="str">
        <f t="shared" si="69"/>
        <v>zzzz</v>
      </c>
      <c r="F1531" s="2" t="str">
        <f>IFERROR(VLOOKUP(C1531,'[1]2017'!$C$2:$N$1876,11,FALSE),"")</f>
        <v/>
      </c>
      <c r="G1531" s="2" t="str">
        <f>IFERROR(VLOOKUP(C1531,'[1]2017'!$C$2:$N$1876,12,FALSE),"")</f>
        <v/>
      </c>
      <c r="H1531" s="2" t="str">
        <f t="shared" si="70"/>
        <v/>
      </c>
      <c r="J1531" s="12">
        <f t="shared" si="71"/>
        <v>1215</v>
      </c>
      <c r="AL1531" s="1">
        <v>60</v>
      </c>
      <c r="AM1531" s="1">
        <v>67</v>
      </c>
      <c r="AN1531" s="6">
        <v>0.89552238805970152</v>
      </c>
      <c r="AO1531" s="1">
        <v>55</v>
      </c>
      <c r="AP1531" s="1">
        <v>66</v>
      </c>
      <c r="AQ1531" s="6">
        <v>0.83333333333333337</v>
      </c>
      <c r="AR1531" s="1">
        <v>54</v>
      </c>
      <c r="AS1531" s="1">
        <v>66</v>
      </c>
      <c r="AT1531" s="6">
        <v>0.81818181818181823</v>
      </c>
      <c r="AU1531" s="1">
        <v>62</v>
      </c>
      <c r="AV1531" s="1">
        <v>72</v>
      </c>
      <c r="AW1531" s="6">
        <v>0.86111111111111116</v>
      </c>
      <c r="AX1531" s="1">
        <v>59</v>
      </c>
      <c r="AY1531" s="1">
        <v>72</v>
      </c>
      <c r="AZ1531" s="6">
        <v>0.81944444444444442</v>
      </c>
      <c r="BA1531" s="1">
        <v>56</v>
      </c>
      <c r="BB1531" s="1">
        <v>72</v>
      </c>
      <c r="BC1531" s="6">
        <v>0.77777777777777779</v>
      </c>
      <c r="BD1531" s="1">
        <v>122</v>
      </c>
      <c r="BE1531" s="1">
        <v>139</v>
      </c>
      <c r="BF1531" s="6">
        <v>0.87769784172661869</v>
      </c>
      <c r="BG1531" s="1">
        <v>114</v>
      </c>
      <c r="BH1531" s="1">
        <v>138</v>
      </c>
      <c r="BI1531" s="6">
        <v>0.82608695652173914</v>
      </c>
      <c r="BJ1531" s="1">
        <v>110</v>
      </c>
      <c r="BK1531" s="1">
        <v>138</v>
      </c>
      <c r="BL1531" s="6">
        <v>0.79710144927536231</v>
      </c>
    </row>
    <row r="1532" spans="1:64" hidden="1" x14ac:dyDescent="0.2">
      <c r="A1532" s="2" t="s">
        <v>3634</v>
      </c>
      <c r="B1532" s="2" t="s">
        <v>3635</v>
      </c>
      <c r="C1532" s="2" t="s">
        <v>3658</v>
      </c>
      <c r="D1532" s="2" t="s">
        <v>3659</v>
      </c>
      <c r="E1532" s="2" t="str">
        <f t="shared" si="69"/>
        <v>zzzz</v>
      </c>
      <c r="F1532" s="2" t="str">
        <f>IFERROR(VLOOKUP(C1532,'[1]2017'!$C$2:$N$1876,11,FALSE),"")</f>
        <v/>
      </c>
      <c r="G1532" s="2" t="str">
        <f>IFERROR(VLOOKUP(C1532,'[1]2017'!$C$2:$N$1876,12,FALSE),"")</f>
        <v/>
      </c>
      <c r="H1532" s="2" t="str">
        <f t="shared" si="70"/>
        <v/>
      </c>
      <c r="J1532" s="12">
        <f t="shared" si="71"/>
        <v>1215</v>
      </c>
      <c r="K1532" s="1">
        <v>36</v>
      </c>
      <c r="L1532" s="1">
        <v>44</v>
      </c>
      <c r="M1532" s="6">
        <v>0.81818181818181823</v>
      </c>
      <c r="N1532" s="1">
        <v>38</v>
      </c>
      <c r="O1532" s="1">
        <v>44</v>
      </c>
      <c r="P1532" s="6">
        <v>0.86363636363636365</v>
      </c>
      <c r="Q1532" s="1">
        <v>34</v>
      </c>
      <c r="R1532" s="1">
        <v>44</v>
      </c>
      <c r="S1532" s="6">
        <v>0.77272727272727271</v>
      </c>
      <c r="T1532" s="1">
        <v>32</v>
      </c>
      <c r="U1532" s="1">
        <v>41</v>
      </c>
      <c r="V1532" s="6">
        <v>0.78048780487804881</v>
      </c>
      <c r="W1532" s="1" t="s">
        <v>734</v>
      </c>
      <c r="X1532" s="1" t="s">
        <v>734</v>
      </c>
      <c r="Y1532" s="6" t="s">
        <v>734</v>
      </c>
      <c r="Z1532" s="1" t="s">
        <v>734</v>
      </c>
      <c r="AA1532" s="1" t="s">
        <v>734</v>
      </c>
      <c r="AB1532" s="6" t="s">
        <v>734</v>
      </c>
      <c r="AC1532" s="1">
        <v>29</v>
      </c>
      <c r="AD1532" s="1">
        <v>39</v>
      </c>
      <c r="AE1532" s="6">
        <v>0.74358974358974361</v>
      </c>
      <c r="AF1532" s="1" t="s">
        <v>734</v>
      </c>
      <c r="AG1532" s="1" t="s">
        <v>734</v>
      </c>
      <c r="AH1532" s="6" t="s">
        <v>734</v>
      </c>
      <c r="AI1532" s="1" t="s">
        <v>734</v>
      </c>
      <c r="AJ1532" s="1" t="s">
        <v>734</v>
      </c>
      <c r="AK1532" s="6" t="s">
        <v>734</v>
      </c>
      <c r="BD1532" s="1">
        <v>97</v>
      </c>
      <c r="BE1532" s="1">
        <v>124</v>
      </c>
      <c r="BF1532" s="6">
        <v>0.782258064516129</v>
      </c>
      <c r="BG1532" s="1">
        <v>42</v>
      </c>
      <c r="BH1532" s="1">
        <v>53</v>
      </c>
      <c r="BI1532" s="6">
        <v>0.79245283018867929</v>
      </c>
      <c r="BJ1532" s="1">
        <v>36</v>
      </c>
      <c r="BK1532" s="1">
        <v>53</v>
      </c>
      <c r="BL1532" s="6">
        <v>0.67924528301886788</v>
      </c>
    </row>
    <row r="1533" spans="1:64" x14ac:dyDescent="0.2">
      <c r="A1533" s="2" t="s">
        <v>3634</v>
      </c>
      <c r="B1533" s="2" t="s">
        <v>3635</v>
      </c>
      <c r="C1533" s="2" t="s">
        <v>3660</v>
      </c>
      <c r="D1533" s="2" t="s">
        <v>3661</v>
      </c>
      <c r="E1533" s="2" t="str">
        <f t="shared" si="69"/>
        <v>Saint Lawrence Elementary School</v>
      </c>
      <c r="F1533" s="2" t="str">
        <f>IFERROR(VLOOKUP(C1533,'[1]2017'!$C$2:$N$1876,11,FALSE),"")</f>
        <v/>
      </c>
      <c r="G1533" s="2" t="str">
        <f>IFERROR(VLOOKUP(C1533,'[1]2017'!$C$2:$N$1876,12,FALSE),"")</f>
        <v/>
      </c>
      <c r="H1533" s="2" t="str">
        <f t="shared" si="70"/>
        <v/>
      </c>
      <c r="I1533" s="6">
        <v>0.68292682926829273</v>
      </c>
      <c r="J1533" s="12">
        <f t="shared" si="71"/>
        <v>297</v>
      </c>
      <c r="K1533" s="1">
        <v>25</v>
      </c>
      <c r="L1533" s="1">
        <v>30</v>
      </c>
      <c r="M1533" s="6">
        <v>0.83333333333333337</v>
      </c>
      <c r="N1533" s="1">
        <v>24</v>
      </c>
      <c r="O1533" s="1">
        <v>31</v>
      </c>
      <c r="P1533" s="6">
        <v>0.77419354838709675</v>
      </c>
      <c r="Q1533" s="1">
        <v>23</v>
      </c>
      <c r="R1533" s="1">
        <v>30</v>
      </c>
      <c r="S1533" s="6">
        <v>0.76666666666666672</v>
      </c>
      <c r="T1533" s="1">
        <v>38</v>
      </c>
      <c r="U1533" s="1">
        <v>51</v>
      </c>
      <c r="V1533" s="6">
        <v>0.74509803921568629</v>
      </c>
      <c r="W1533" s="1">
        <v>33</v>
      </c>
      <c r="X1533" s="1">
        <v>51</v>
      </c>
      <c r="Y1533" s="6">
        <v>0.6470588235294118</v>
      </c>
      <c r="Z1533" s="1">
        <v>29</v>
      </c>
      <c r="AA1533" s="1">
        <v>51</v>
      </c>
      <c r="AB1533" s="6">
        <v>0.56862745098039214</v>
      </c>
      <c r="AC1533" s="1">
        <v>30</v>
      </c>
      <c r="AD1533" s="1">
        <v>33</v>
      </c>
      <c r="AE1533" s="6">
        <v>0.90909090909090906</v>
      </c>
      <c r="AF1533" s="1">
        <v>25</v>
      </c>
      <c r="AG1533" s="1">
        <v>33</v>
      </c>
      <c r="AH1533" s="6">
        <v>0.75757575757575757</v>
      </c>
      <c r="AI1533" s="1">
        <v>25</v>
      </c>
      <c r="AJ1533" s="1">
        <v>33</v>
      </c>
      <c r="AK1533" s="6">
        <v>0.75757575757575757</v>
      </c>
      <c r="BD1533" s="1">
        <v>132</v>
      </c>
      <c r="BE1533" s="1">
        <v>156</v>
      </c>
      <c r="BF1533" s="6">
        <v>0.84615384615384615</v>
      </c>
      <c r="BG1533" s="1">
        <v>110</v>
      </c>
      <c r="BH1533" s="1">
        <v>156</v>
      </c>
      <c r="BI1533" s="6">
        <v>0.70512820512820518</v>
      </c>
      <c r="BJ1533" s="1">
        <v>105</v>
      </c>
      <c r="BK1533" s="1">
        <v>155</v>
      </c>
      <c r="BL1533" s="6">
        <v>0.67741935483870963</v>
      </c>
    </row>
    <row r="1534" spans="1:64" hidden="1" x14ac:dyDescent="0.2">
      <c r="A1534" s="2" t="s">
        <v>3634</v>
      </c>
      <c r="B1534" s="2" t="s">
        <v>3635</v>
      </c>
      <c r="C1534" s="2" t="s">
        <v>3662</v>
      </c>
      <c r="D1534" s="2" t="s">
        <v>3663</v>
      </c>
      <c r="E1534" s="2" t="str">
        <f t="shared" si="69"/>
        <v>zzzz</v>
      </c>
      <c r="F1534" s="2" t="str">
        <f>IFERROR(VLOOKUP(C1534,'[1]2017'!$C$2:$N$1876,11,FALSE),"")</f>
        <v/>
      </c>
      <c r="G1534" s="2" t="str">
        <f>IFERROR(VLOOKUP(C1534,'[1]2017'!$C$2:$N$1876,12,FALSE),"")</f>
        <v/>
      </c>
      <c r="H1534" s="2" t="str">
        <f t="shared" si="70"/>
        <v/>
      </c>
      <c r="I1534" s="6">
        <v>0.76190476190476186</v>
      </c>
      <c r="J1534" s="12">
        <f t="shared" si="71"/>
        <v>160</v>
      </c>
      <c r="BD1534" s="1">
        <v>38</v>
      </c>
      <c r="BE1534" s="1">
        <v>42</v>
      </c>
      <c r="BF1534" s="6">
        <v>0.90476190476190477</v>
      </c>
      <c r="BG1534" s="1">
        <v>34</v>
      </c>
      <c r="BH1534" s="1">
        <v>42</v>
      </c>
      <c r="BI1534" s="6">
        <v>0.80952380952380953</v>
      </c>
      <c r="BJ1534" s="1">
        <v>32</v>
      </c>
      <c r="BK1534" s="1">
        <v>42</v>
      </c>
      <c r="BL1534" s="6">
        <v>0.76190476190476186</v>
      </c>
    </row>
    <row r="1535" spans="1:64" hidden="1" x14ac:dyDescent="0.2">
      <c r="A1535" s="2" t="s">
        <v>3664</v>
      </c>
      <c r="B1535" s="2" t="s">
        <v>3665</v>
      </c>
      <c r="C1535" s="2" t="s">
        <v>3666</v>
      </c>
      <c r="D1535" s="2" t="s">
        <v>3667</v>
      </c>
      <c r="E1535" s="2" t="str">
        <f t="shared" si="69"/>
        <v>zzzz</v>
      </c>
      <c r="F1535" s="2" t="str">
        <f>IFERROR(VLOOKUP(C1535,'[1]2017'!$C$2:$N$1876,11,FALSE),"")</f>
        <v/>
      </c>
      <c r="G1535" s="2" t="str">
        <f>IFERROR(VLOOKUP(C1535,'[1]2017'!$C$2:$N$1876,12,FALSE),"")</f>
        <v/>
      </c>
      <c r="H1535" s="2" t="str">
        <f t="shared" si="70"/>
        <v/>
      </c>
      <c r="J1535" s="12">
        <f t="shared" si="71"/>
        <v>1215</v>
      </c>
      <c r="T1535" s="1">
        <v>18</v>
      </c>
      <c r="U1535" s="1">
        <v>29</v>
      </c>
      <c r="V1535" s="6">
        <v>0.62068965517241381</v>
      </c>
      <c r="W1535" s="1">
        <v>21</v>
      </c>
      <c r="X1535" s="1">
        <v>29</v>
      </c>
      <c r="Y1535" s="6">
        <v>0.72413793103448276</v>
      </c>
      <c r="Z1535" s="1">
        <v>16</v>
      </c>
      <c r="AA1535" s="1">
        <v>29</v>
      </c>
      <c r="AB1535" s="6">
        <v>0.55172413793103448</v>
      </c>
      <c r="AC1535" s="1">
        <v>22</v>
      </c>
      <c r="AD1535" s="1">
        <v>30</v>
      </c>
      <c r="AE1535" s="6">
        <v>0.73333333333333328</v>
      </c>
      <c r="AF1535" s="1">
        <v>19</v>
      </c>
      <c r="AG1535" s="1">
        <v>30</v>
      </c>
      <c r="AH1535" s="6">
        <v>0.6333333333333333</v>
      </c>
      <c r="AI1535" s="1">
        <v>18</v>
      </c>
      <c r="AJ1535" s="1">
        <v>30</v>
      </c>
      <c r="AK1535" s="6">
        <v>0.6</v>
      </c>
      <c r="AL1535" s="1">
        <v>13</v>
      </c>
      <c r="AM1535" s="1">
        <v>20</v>
      </c>
      <c r="AN1535" s="6">
        <v>0.65</v>
      </c>
      <c r="AO1535" s="1">
        <v>7</v>
      </c>
      <c r="AP1535" s="1">
        <v>20</v>
      </c>
      <c r="AQ1535" s="6">
        <v>0.35</v>
      </c>
      <c r="AR1535" s="1">
        <v>6</v>
      </c>
      <c r="AS1535" s="1">
        <v>20</v>
      </c>
      <c r="AT1535" s="6">
        <v>0.3</v>
      </c>
      <c r="AU1535" s="1">
        <v>11</v>
      </c>
      <c r="AV1535" s="1">
        <v>19</v>
      </c>
      <c r="AW1535" s="6">
        <v>0.57894736842105265</v>
      </c>
      <c r="AX1535" s="1">
        <v>6</v>
      </c>
      <c r="AY1535" s="1">
        <v>19</v>
      </c>
      <c r="AZ1535" s="6">
        <v>0.31578947368421051</v>
      </c>
      <c r="BA1535" s="1">
        <v>6</v>
      </c>
      <c r="BB1535" s="1">
        <v>19</v>
      </c>
      <c r="BC1535" s="6">
        <v>0.31578947368421051</v>
      </c>
      <c r="BD1535" s="1">
        <v>64</v>
      </c>
      <c r="BE1535" s="1">
        <v>98</v>
      </c>
      <c r="BF1535" s="6">
        <v>0.65306122448979587</v>
      </c>
      <c r="BG1535" s="1">
        <v>53</v>
      </c>
      <c r="BH1535" s="1">
        <v>98</v>
      </c>
      <c r="BI1535" s="6">
        <v>0.54081632653061229</v>
      </c>
      <c r="BJ1535" s="1">
        <v>46</v>
      </c>
      <c r="BK1535" s="1">
        <v>98</v>
      </c>
      <c r="BL1535" s="6">
        <v>0.46938775510204084</v>
      </c>
    </row>
    <row r="1536" spans="1:64" x14ac:dyDescent="0.2">
      <c r="A1536" s="2" t="s">
        <v>3664</v>
      </c>
      <c r="B1536" s="2" t="s">
        <v>3665</v>
      </c>
      <c r="C1536" s="2" t="s">
        <v>3668</v>
      </c>
      <c r="D1536" s="2" t="s">
        <v>3669</v>
      </c>
      <c r="E1536" s="2" t="str">
        <f t="shared" si="69"/>
        <v>Washington Catholic Elementary Sch</v>
      </c>
      <c r="F1536" s="2" t="str">
        <f>IFERROR(VLOOKUP(C1536,'[1]2017'!$C$2:$N$1876,11,FALSE),"")</f>
        <v/>
      </c>
      <c r="G1536" s="2" t="str">
        <f>IFERROR(VLOOKUP(C1536,'[1]2017'!$C$2:$N$1876,12,FALSE),"")</f>
        <v/>
      </c>
      <c r="H1536" s="2" t="str">
        <f t="shared" si="70"/>
        <v/>
      </c>
      <c r="I1536" s="6">
        <v>0.3125</v>
      </c>
      <c r="J1536" s="12">
        <f t="shared" si="71"/>
        <v>1025</v>
      </c>
      <c r="K1536" s="1">
        <v>21</v>
      </c>
      <c r="L1536" s="1">
        <v>32</v>
      </c>
      <c r="M1536" s="6">
        <v>0.65625</v>
      </c>
      <c r="N1536" s="1">
        <v>16</v>
      </c>
      <c r="O1536" s="1">
        <v>32</v>
      </c>
      <c r="P1536" s="6">
        <v>0.5</v>
      </c>
      <c r="Q1536" s="1">
        <v>14</v>
      </c>
      <c r="R1536" s="1">
        <v>32</v>
      </c>
      <c r="S1536" s="6">
        <v>0.4375</v>
      </c>
      <c r="BD1536" s="1">
        <v>41</v>
      </c>
      <c r="BE1536" s="1">
        <v>64</v>
      </c>
      <c r="BF1536" s="6">
        <v>0.640625</v>
      </c>
      <c r="BG1536" s="1">
        <v>26</v>
      </c>
      <c r="BH1536" s="1">
        <v>64</v>
      </c>
      <c r="BI1536" s="6">
        <v>0.40625</v>
      </c>
      <c r="BJ1536" s="1">
        <v>24</v>
      </c>
      <c r="BK1536" s="1">
        <v>64</v>
      </c>
      <c r="BL1536" s="6">
        <v>0.375</v>
      </c>
    </row>
    <row r="1537" spans="1:64" hidden="1" x14ac:dyDescent="0.2">
      <c r="A1537" s="2" t="s">
        <v>3664</v>
      </c>
      <c r="B1537" s="2" t="s">
        <v>3665</v>
      </c>
      <c r="C1537" s="2" t="s">
        <v>3670</v>
      </c>
      <c r="D1537" s="2" t="s">
        <v>3671</v>
      </c>
      <c r="E1537" s="2" t="str">
        <f t="shared" si="69"/>
        <v>zzzz</v>
      </c>
      <c r="F1537" s="2" t="str">
        <f>IFERROR(VLOOKUP(C1537,'[1]2017'!$C$2:$N$1876,11,FALSE),"")</f>
        <v/>
      </c>
      <c r="G1537" s="2" t="str">
        <f>IFERROR(VLOOKUP(C1537,'[1]2017'!$C$2:$N$1876,12,FALSE),"")</f>
        <v/>
      </c>
      <c r="H1537" s="2" t="str">
        <f t="shared" si="70"/>
        <v/>
      </c>
      <c r="I1537" s="6">
        <v>0.875</v>
      </c>
      <c r="J1537" s="12">
        <f t="shared" si="71"/>
        <v>37</v>
      </c>
      <c r="K1537" s="1">
        <v>47</v>
      </c>
      <c r="L1537" s="1">
        <v>49</v>
      </c>
      <c r="M1537" s="6">
        <v>0.95918367346938771</v>
      </c>
      <c r="N1537" s="1">
        <v>46</v>
      </c>
      <c r="O1537" s="1">
        <v>49</v>
      </c>
      <c r="P1537" s="6">
        <v>0.93877551020408168</v>
      </c>
      <c r="Q1537" s="1">
        <v>44</v>
      </c>
      <c r="R1537" s="1">
        <v>49</v>
      </c>
      <c r="S1537" s="6">
        <v>0.89795918367346939</v>
      </c>
      <c r="T1537" s="1">
        <v>31</v>
      </c>
      <c r="U1537" s="1">
        <v>39</v>
      </c>
      <c r="V1537" s="6">
        <v>0.79487179487179482</v>
      </c>
      <c r="W1537" s="1">
        <v>33</v>
      </c>
      <c r="X1537" s="1">
        <v>39</v>
      </c>
      <c r="Y1537" s="6">
        <v>0.84615384615384615</v>
      </c>
      <c r="Z1537" s="1">
        <v>30</v>
      </c>
      <c r="AA1537" s="1">
        <v>39</v>
      </c>
      <c r="AB1537" s="6">
        <v>0.76923076923076927</v>
      </c>
      <c r="AC1537" s="1">
        <v>28</v>
      </c>
      <c r="AD1537" s="1">
        <v>32</v>
      </c>
      <c r="AE1537" s="6">
        <v>0.875</v>
      </c>
      <c r="AF1537" s="1">
        <v>28</v>
      </c>
      <c r="AG1537" s="1">
        <v>32</v>
      </c>
      <c r="AH1537" s="6">
        <v>0.875</v>
      </c>
      <c r="AI1537" s="1">
        <v>25</v>
      </c>
      <c r="AJ1537" s="1">
        <v>32</v>
      </c>
      <c r="AK1537" s="6">
        <v>0.78125</v>
      </c>
      <c r="AL1537" s="1">
        <v>16</v>
      </c>
      <c r="AM1537" s="1">
        <v>20</v>
      </c>
      <c r="AN1537" s="6">
        <v>0.8</v>
      </c>
      <c r="AO1537" s="1">
        <v>17</v>
      </c>
      <c r="AP1537" s="1">
        <v>20</v>
      </c>
      <c r="AQ1537" s="6">
        <v>0.85</v>
      </c>
      <c r="AR1537" s="1">
        <v>16</v>
      </c>
      <c r="AS1537" s="1">
        <v>20</v>
      </c>
      <c r="AT1537" s="6">
        <v>0.8</v>
      </c>
      <c r="AU1537" s="1">
        <v>12</v>
      </c>
      <c r="AV1537" s="1">
        <v>19</v>
      </c>
      <c r="AW1537" s="6">
        <v>0.63157894736842102</v>
      </c>
      <c r="AX1537" s="1">
        <v>17</v>
      </c>
      <c r="AY1537" s="1">
        <v>19</v>
      </c>
      <c r="AZ1537" s="6">
        <v>0.89473684210526316</v>
      </c>
      <c r="BA1537" s="1">
        <v>12</v>
      </c>
      <c r="BB1537" s="1">
        <v>19</v>
      </c>
      <c r="BC1537" s="6">
        <v>0.63157894736842102</v>
      </c>
      <c r="BD1537" s="1">
        <v>173</v>
      </c>
      <c r="BE1537" s="1">
        <v>199</v>
      </c>
      <c r="BF1537" s="6">
        <v>0.8693467336683417</v>
      </c>
      <c r="BG1537" s="1">
        <v>177</v>
      </c>
      <c r="BH1537" s="1">
        <v>199</v>
      </c>
      <c r="BI1537" s="6">
        <v>0.88944723618090449</v>
      </c>
      <c r="BJ1537" s="1">
        <v>162</v>
      </c>
      <c r="BK1537" s="1">
        <v>199</v>
      </c>
      <c r="BL1537" s="6">
        <v>0.81407035175879394</v>
      </c>
    </row>
    <row r="1538" spans="1:64" hidden="1" x14ac:dyDescent="0.2">
      <c r="A1538" s="2" t="s">
        <v>3664</v>
      </c>
      <c r="B1538" s="2" t="s">
        <v>3665</v>
      </c>
      <c r="C1538" s="2" t="s">
        <v>3672</v>
      </c>
      <c r="D1538" s="2" t="s">
        <v>3673</v>
      </c>
      <c r="E1538" s="2" t="str">
        <f t="shared" si="69"/>
        <v>zzzz</v>
      </c>
      <c r="F1538" s="2" t="str">
        <f>IFERROR(VLOOKUP(C1538,'[1]2017'!$C$2:$N$1876,11,FALSE),"")</f>
        <v/>
      </c>
      <c r="G1538" s="2" t="str">
        <f>IFERROR(VLOOKUP(C1538,'[1]2017'!$C$2:$N$1876,12,FALSE),"")</f>
        <v/>
      </c>
      <c r="H1538" s="2" t="str">
        <f t="shared" si="70"/>
        <v/>
      </c>
      <c r="I1538" s="6">
        <v>0.6470588235294118</v>
      </c>
      <c r="J1538" s="12">
        <f t="shared" si="71"/>
        <v>370</v>
      </c>
      <c r="K1538" s="1">
        <v>10</v>
      </c>
      <c r="L1538" s="1">
        <v>12</v>
      </c>
      <c r="M1538" s="6">
        <v>0.83333333333333337</v>
      </c>
      <c r="N1538" s="1">
        <v>9</v>
      </c>
      <c r="O1538" s="1">
        <v>12</v>
      </c>
      <c r="P1538" s="6">
        <v>0.75</v>
      </c>
      <c r="Q1538" s="1">
        <v>9</v>
      </c>
      <c r="R1538" s="1">
        <v>12</v>
      </c>
      <c r="S1538" s="6">
        <v>0.75</v>
      </c>
      <c r="T1538" s="1">
        <v>17</v>
      </c>
      <c r="U1538" s="1">
        <v>19</v>
      </c>
      <c r="V1538" s="6">
        <v>0.89473684210526316</v>
      </c>
      <c r="W1538" s="1">
        <v>14</v>
      </c>
      <c r="X1538" s="1">
        <v>19</v>
      </c>
      <c r="Y1538" s="6">
        <v>0.73684210526315785</v>
      </c>
      <c r="Z1538" s="1">
        <v>13</v>
      </c>
      <c r="AA1538" s="1">
        <v>19</v>
      </c>
      <c r="AB1538" s="6">
        <v>0.68421052631578949</v>
      </c>
      <c r="BD1538" s="1">
        <v>43</v>
      </c>
      <c r="BE1538" s="1">
        <v>48</v>
      </c>
      <c r="BF1538" s="6">
        <v>0.89583333333333337</v>
      </c>
      <c r="BG1538" s="1">
        <v>34</v>
      </c>
      <c r="BH1538" s="1">
        <v>48</v>
      </c>
      <c r="BI1538" s="6">
        <v>0.70833333333333337</v>
      </c>
      <c r="BJ1538" s="1">
        <v>33</v>
      </c>
      <c r="BK1538" s="1">
        <v>48</v>
      </c>
      <c r="BL1538" s="6">
        <v>0.6875</v>
      </c>
    </row>
    <row r="1539" spans="1:64" hidden="1" x14ac:dyDescent="0.2">
      <c r="A1539" s="2" t="s">
        <v>3664</v>
      </c>
      <c r="B1539" s="2" t="s">
        <v>3665</v>
      </c>
      <c r="C1539" s="2" t="s">
        <v>3674</v>
      </c>
      <c r="D1539" s="2" t="s">
        <v>3655</v>
      </c>
      <c r="E1539" s="2" t="str">
        <f t="shared" si="69"/>
        <v>zzzz</v>
      </c>
      <c r="F1539" s="2" t="str">
        <f>IFERROR(VLOOKUP(C1539,'[1]2017'!$C$2:$N$1876,11,FALSE),"")</f>
        <v/>
      </c>
      <c r="G1539" s="2" t="str">
        <f>IFERROR(VLOOKUP(C1539,'[1]2017'!$C$2:$N$1876,12,FALSE),"")</f>
        <v/>
      </c>
      <c r="H1539" s="2" t="str">
        <f t="shared" si="70"/>
        <v/>
      </c>
      <c r="I1539" s="6">
        <v>0.72727272727272729</v>
      </c>
      <c r="J1539" s="12">
        <f t="shared" si="71"/>
        <v>211</v>
      </c>
      <c r="K1539" s="1">
        <v>12</v>
      </c>
      <c r="L1539" s="1">
        <v>15</v>
      </c>
      <c r="M1539" s="6">
        <v>0.8</v>
      </c>
      <c r="N1539" s="1">
        <v>12</v>
      </c>
      <c r="O1539" s="1">
        <v>15</v>
      </c>
      <c r="P1539" s="6">
        <v>0.8</v>
      </c>
      <c r="Q1539" s="1">
        <v>10</v>
      </c>
      <c r="R1539" s="1">
        <v>15</v>
      </c>
      <c r="S1539" s="6">
        <v>0.66666666666666663</v>
      </c>
      <c r="T1539" s="1">
        <v>12</v>
      </c>
      <c r="U1539" s="1">
        <v>14</v>
      </c>
      <c r="V1539" s="6">
        <v>0.8571428571428571</v>
      </c>
      <c r="W1539" s="1">
        <v>13</v>
      </c>
      <c r="X1539" s="1">
        <v>14</v>
      </c>
      <c r="Y1539" s="6">
        <v>0.9285714285714286</v>
      </c>
      <c r="Z1539" s="1">
        <v>11</v>
      </c>
      <c r="AA1539" s="1">
        <v>14</v>
      </c>
      <c r="AB1539" s="6">
        <v>0.7857142857142857</v>
      </c>
      <c r="BD1539" s="1">
        <v>34</v>
      </c>
      <c r="BE1539" s="1">
        <v>40</v>
      </c>
      <c r="BF1539" s="6">
        <v>0.85</v>
      </c>
      <c r="BG1539" s="1">
        <v>34</v>
      </c>
      <c r="BH1539" s="1">
        <v>40</v>
      </c>
      <c r="BI1539" s="6">
        <v>0.85</v>
      </c>
      <c r="BJ1539" s="1">
        <v>29</v>
      </c>
      <c r="BK1539" s="1">
        <v>40</v>
      </c>
      <c r="BL1539" s="6">
        <v>0.72499999999999998</v>
      </c>
    </row>
    <row r="1540" spans="1:64" hidden="1" x14ac:dyDescent="0.2">
      <c r="A1540" s="2" t="s">
        <v>3664</v>
      </c>
      <c r="B1540" s="2" t="s">
        <v>3665</v>
      </c>
      <c r="C1540" s="2" t="s">
        <v>3675</v>
      </c>
      <c r="D1540" s="2" t="s">
        <v>3676</v>
      </c>
      <c r="E1540" s="2" t="str">
        <f t="shared" ref="E1540:E1603" si="72">IFERROR(IF(SEARCH("Elementary",D1540,1)&gt;0,D1540,"zzz"),"zzzz")</f>
        <v>zzzz</v>
      </c>
      <c r="F1540" s="2" t="str">
        <f>IFERROR(VLOOKUP(C1540,'[1]2017'!$C$2:$N$1876,11,FALSE),"")</f>
        <v/>
      </c>
      <c r="G1540" s="2" t="str">
        <f>IFERROR(VLOOKUP(C1540,'[1]2017'!$C$2:$N$1876,12,FALSE),"")</f>
        <v/>
      </c>
      <c r="H1540" s="2" t="str">
        <f t="shared" si="70"/>
        <v/>
      </c>
      <c r="I1540" s="6">
        <v>0.84615384615384615</v>
      </c>
      <c r="J1540" s="12">
        <f t="shared" si="71"/>
        <v>68</v>
      </c>
      <c r="K1540" s="1">
        <v>12</v>
      </c>
      <c r="L1540" s="1">
        <v>14</v>
      </c>
      <c r="M1540" s="6">
        <v>0.8571428571428571</v>
      </c>
      <c r="N1540" s="1">
        <v>14</v>
      </c>
      <c r="O1540" s="1">
        <v>14</v>
      </c>
      <c r="P1540" s="6">
        <v>1</v>
      </c>
      <c r="Q1540" s="1">
        <v>12</v>
      </c>
      <c r="R1540" s="1">
        <v>14</v>
      </c>
      <c r="S1540" s="6">
        <v>0.8571428571428571</v>
      </c>
      <c r="T1540" s="1">
        <v>17</v>
      </c>
      <c r="U1540" s="1">
        <v>18</v>
      </c>
      <c r="V1540" s="6">
        <v>0.94444444444444442</v>
      </c>
      <c r="W1540" s="1">
        <v>17</v>
      </c>
      <c r="X1540" s="1">
        <v>18</v>
      </c>
      <c r="Y1540" s="6">
        <v>0.94444444444444442</v>
      </c>
      <c r="Z1540" s="1">
        <v>16</v>
      </c>
      <c r="AA1540" s="1">
        <v>18</v>
      </c>
      <c r="AB1540" s="6">
        <v>0.88888888888888884</v>
      </c>
      <c r="AC1540" s="1">
        <v>22</v>
      </c>
      <c r="AD1540" s="1">
        <v>30</v>
      </c>
      <c r="AE1540" s="6">
        <v>0.73333333333333328</v>
      </c>
      <c r="AF1540" s="1">
        <v>23</v>
      </c>
      <c r="AG1540" s="1">
        <v>30</v>
      </c>
      <c r="AH1540" s="6">
        <v>0.76666666666666672</v>
      </c>
      <c r="AI1540" s="1">
        <v>20</v>
      </c>
      <c r="AJ1540" s="1">
        <v>30</v>
      </c>
      <c r="AK1540" s="6">
        <v>0.66666666666666663</v>
      </c>
      <c r="AL1540" s="1">
        <v>15</v>
      </c>
      <c r="AM1540" s="1">
        <v>20</v>
      </c>
      <c r="AN1540" s="6">
        <v>0.75</v>
      </c>
      <c r="AO1540" s="1">
        <v>14</v>
      </c>
      <c r="AP1540" s="1">
        <v>20</v>
      </c>
      <c r="AQ1540" s="6">
        <v>0.7</v>
      </c>
      <c r="AR1540" s="1">
        <v>12</v>
      </c>
      <c r="AS1540" s="1">
        <v>20</v>
      </c>
      <c r="AT1540" s="6">
        <v>0.6</v>
      </c>
      <c r="AU1540" s="1">
        <v>13</v>
      </c>
      <c r="AV1540" s="1">
        <v>23</v>
      </c>
      <c r="AW1540" s="6">
        <v>0.56521739130434778</v>
      </c>
      <c r="AX1540" s="1">
        <v>14</v>
      </c>
      <c r="AY1540" s="1">
        <v>23</v>
      </c>
      <c r="AZ1540" s="6">
        <v>0.60869565217391308</v>
      </c>
      <c r="BA1540" s="1">
        <v>10</v>
      </c>
      <c r="BB1540" s="1">
        <v>23</v>
      </c>
      <c r="BC1540" s="6">
        <v>0.43478260869565216</v>
      </c>
      <c r="BD1540" s="1">
        <v>91</v>
      </c>
      <c r="BE1540" s="1">
        <v>118</v>
      </c>
      <c r="BF1540" s="6">
        <v>0.77118644067796616</v>
      </c>
      <c r="BG1540" s="1">
        <v>94</v>
      </c>
      <c r="BH1540" s="1">
        <v>118</v>
      </c>
      <c r="BI1540" s="6">
        <v>0.79661016949152541</v>
      </c>
      <c r="BJ1540" s="1">
        <v>81</v>
      </c>
      <c r="BK1540" s="1">
        <v>118</v>
      </c>
      <c r="BL1540" s="6">
        <v>0.68644067796610164</v>
      </c>
    </row>
    <row r="1541" spans="1:64" hidden="1" x14ac:dyDescent="0.2">
      <c r="A1541" s="2" t="s">
        <v>3664</v>
      </c>
      <c r="B1541" s="2" t="s">
        <v>3665</v>
      </c>
      <c r="C1541" s="2" t="s">
        <v>3677</v>
      </c>
      <c r="D1541" s="2" t="s">
        <v>3678</v>
      </c>
      <c r="E1541" s="2" t="str">
        <f t="shared" si="72"/>
        <v>zzzz</v>
      </c>
      <c r="F1541" s="2" t="str">
        <f>IFERROR(VLOOKUP(C1541,'[1]2017'!$C$2:$N$1876,11,FALSE),"")</f>
        <v/>
      </c>
      <c r="G1541" s="2" t="str">
        <f>IFERROR(VLOOKUP(C1541,'[1]2017'!$C$2:$N$1876,12,FALSE),"")</f>
        <v/>
      </c>
      <c r="H1541" s="2" t="str">
        <f t="shared" ref="H1541:H1604" si="73">IFERROR(F1541/G1541,"")</f>
        <v/>
      </c>
      <c r="I1541" s="6">
        <v>0.84615384615384615</v>
      </c>
      <c r="J1541" s="12">
        <f t="shared" ref="J1541:J1604" si="74">RANK(I1541,$I$4:$I$1705,0)</f>
        <v>68</v>
      </c>
      <c r="K1541" s="1">
        <v>20</v>
      </c>
      <c r="L1541" s="1">
        <v>22</v>
      </c>
      <c r="M1541" s="6">
        <v>0.90909090909090906</v>
      </c>
      <c r="N1541" s="1">
        <v>17</v>
      </c>
      <c r="O1541" s="1">
        <v>22</v>
      </c>
      <c r="P1541" s="6">
        <v>0.77272727272727271</v>
      </c>
      <c r="Q1541" s="1">
        <v>15</v>
      </c>
      <c r="R1541" s="1">
        <v>22</v>
      </c>
      <c r="S1541" s="6">
        <v>0.68181818181818177</v>
      </c>
      <c r="T1541" s="1">
        <v>18</v>
      </c>
      <c r="U1541" s="1">
        <v>18</v>
      </c>
      <c r="V1541" s="6">
        <v>1</v>
      </c>
      <c r="W1541" s="1">
        <v>15</v>
      </c>
      <c r="X1541" s="1">
        <v>18</v>
      </c>
      <c r="Y1541" s="6">
        <v>0.83333333333333337</v>
      </c>
      <c r="Z1541" s="1">
        <v>15</v>
      </c>
      <c r="AA1541" s="1">
        <v>18</v>
      </c>
      <c r="AB1541" s="6">
        <v>0.83333333333333337</v>
      </c>
      <c r="BD1541" s="1">
        <v>50</v>
      </c>
      <c r="BE1541" s="1">
        <v>53</v>
      </c>
      <c r="BF1541" s="6">
        <v>0.94339622641509435</v>
      </c>
      <c r="BG1541" s="1">
        <v>43</v>
      </c>
      <c r="BH1541" s="1">
        <v>53</v>
      </c>
      <c r="BI1541" s="6">
        <v>0.81132075471698117</v>
      </c>
      <c r="BJ1541" s="1">
        <v>41</v>
      </c>
      <c r="BK1541" s="1">
        <v>53</v>
      </c>
      <c r="BL1541" s="6">
        <v>0.77358490566037741</v>
      </c>
    </row>
    <row r="1542" spans="1:64" hidden="1" x14ac:dyDescent="0.2">
      <c r="A1542" s="2" t="s">
        <v>3664</v>
      </c>
      <c r="B1542" s="2" t="s">
        <v>3665</v>
      </c>
      <c r="C1542" s="2" t="s">
        <v>3679</v>
      </c>
      <c r="D1542" s="2" t="s">
        <v>3680</v>
      </c>
      <c r="E1542" s="2" t="str">
        <f t="shared" si="72"/>
        <v>zzzz</v>
      </c>
      <c r="F1542" s="2" t="str">
        <f>IFERROR(VLOOKUP(C1542,'[1]2017'!$C$2:$N$1876,11,FALSE),"")</f>
        <v/>
      </c>
      <c r="G1542" s="2" t="str">
        <f>IFERROR(VLOOKUP(C1542,'[1]2017'!$C$2:$N$1876,12,FALSE),"")</f>
        <v/>
      </c>
      <c r="H1542" s="2" t="str">
        <f t="shared" si="73"/>
        <v/>
      </c>
      <c r="J1542" s="12">
        <f t="shared" si="74"/>
        <v>1215</v>
      </c>
      <c r="AC1542" s="1">
        <v>14</v>
      </c>
      <c r="AD1542" s="1">
        <v>17</v>
      </c>
      <c r="AE1542" s="6">
        <v>0.82352941176470584</v>
      </c>
      <c r="AF1542" s="1">
        <v>11</v>
      </c>
      <c r="AG1542" s="1">
        <v>17</v>
      </c>
      <c r="AH1542" s="6">
        <v>0.6470588235294118</v>
      </c>
      <c r="AI1542" s="1">
        <v>11</v>
      </c>
      <c r="AJ1542" s="1">
        <v>17</v>
      </c>
      <c r="AK1542" s="6">
        <v>0.6470588235294118</v>
      </c>
      <c r="AL1542" s="1">
        <v>9</v>
      </c>
      <c r="AM1542" s="1">
        <v>12</v>
      </c>
      <c r="AN1542" s="6">
        <v>0.75</v>
      </c>
      <c r="AO1542" s="1">
        <v>7</v>
      </c>
      <c r="AP1542" s="1">
        <v>12</v>
      </c>
      <c r="AQ1542" s="6">
        <v>0.58333333333333337</v>
      </c>
      <c r="AR1542" s="1">
        <v>7</v>
      </c>
      <c r="AS1542" s="1">
        <v>12</v>
      </c>
      <c r="AT1542" s="6">
        <v>0.58333333333333337</v>
      </c>
      <c r="AU1542" s="1">
        <v>15</v>
      </c>
      <c r="AV1542" s="1">
        <v>23</v>
      </c>
      <c r="AW1542" s="6">
        <v>0.65217391304347827</v>
      </c>
      <c r="AX1542" s="1">
        <v>12</v>
      </c>
      <c r="AY1542" s="1">
        <v>23</v>
      </c>
      <c r="AZ1542" s="6">
        <v>0.52173913043478259</v>
      </c>
      <c r="BA1542" s="1">
        <v>11</v>
      </c>
      <c r="BB1542" s="1">
        <v>23</v>
      </c>
      <c r="BC1542" s="6">
        <v>0.47826086956521741</v>
      </c>
      <c r="BD1542" s="1">
        <v>38</v>
      </c>
      <c r="BE1542" s="1">
        <v>52</v>
      </c>
      <c r="BF1542" s="6">
        <v>0.73076923076923073</v>
      </c>
      <c r="BG1542" s="1">
        <v>30</v>
      </c>
      <c r="BH1542" s="1">
        <v>52</v>
      </c>
      <c r="BI1542" s="6">
        <v>0.57692307692307687</v>
      </c>
      <c r="BJ1542" s="1">
        <v>29</v>
      </c>
      <c r="BK1542" s="1">
        <v>52</v>
      </c>
      <c r="BL1542" s="6">
        <v>0.55769230769230771</v>
      </c>
    </row>
    <row r="1543" spans="1:64" x14ac:dyDescent="0.2">
      <c r="A1543" s="2" t="s">
        <v>3664</v>
      </c>
      <c r="B1543" s="2" t="s">
        <v>3665</v>
      </c>
      <c r="C1543" s="2" t="s">
        <v>3681</v>
      </c>
      <c r="D1543" s="2" t="s">
        <v>3682</v>
      </c>
      <c r="E1543" s="2" t="str">
        <f t="shared" si="72"/>
        <v>Flaget Elementary School</v>
      </c>
      <c r="F1543" s="2" t="str">
        <f>IFERROR(VLOOKUP(C1543,'[1]2017'!$C$2:$N$1876,11,FALSE),"")</f>
        <v/>
      </c>
      <c r="G1543" s="2" t="str">
        <f>IFERROR(VLOOKUP(C1543,'[1]2017'!$C$2:$N$1876,12,FALSE),"")</f>
        <v/>
      </c>
      <c r="H1543" s="2" t="str">
        <f t="shared" si="73"/>
        <v/>
      </c>
      <c r="I1543" s="6">
        <v>0.96969696969696972</v>
      </c>
      <c r="J1543" s="12">
        <f t="shared" si="74"/>
        <v>5</v>
      </c>
      <c r="K1543" s="1">
        <v>26</v>
      </c>
      <c r="L1543" s="1">
        <v>32</v>
      </c>
      <c r="M1543" s="6">
        <v>0.8125</v>
      </c>
      <c r="N1543" s="1">
        <v>24</v>
      </c>
      <c r="O1543" s="1">
        <v>32</v>
      </c>
      <c r="P1543" s="6">
        <v>0.75</v>
      </c>
      <c r="Q1543" s="1">
        <v>22</v>
      </c>
      <c r="R1543" s="1">
        <v>32</v>
      </c>
      <c r="S1543" s="6">
        <v>0.6875</v>
      </c>
      <c r="T1543" s="1">
        <v>29</v>
      </c>
      <c r="U1543" s="1">
        <v>35</v>
      </c>
      <c r="V1543" s="6">
        <v>0.82857142857142863</v>
      </c>
      <c r="W1543" s="1">
        <v>29</v>
      </c>
      <c r="X1543" s="1">
        <v>35</v>
      </c>
      <c r="Y1543" s="6">
        <v>0.82857142857142863</v>
      </c>
      <c r="Z1543" s="1">
        <v>28</v>
      </c>
      <c r="AA1543" s="1">
        <v>35</v>
      </c>
      <c r="AB1543" s="6">
        <v>0.8</v>
      </c>
      <c r="BD1543" s="1">
        <v>87</v>
      </c>
      <c r="BE1543" s="1">
        <v>100</v>
      </c>
      <c r="BF1543" s="6">
        <v>0.87</v>
      </c>
      <c r="BG1543" s="1">
        <v>86</v>
      </c>
      <c r="BH1543" s="1">
        <v>100</v>
      </c>
      <c r="BI1543" s="6">
        <v>0.86</v>
      </c>
      <c r="BJ1543" s="1">
        <v>82</v>
      </c>
      <c r="BK1543" s="1">
        <v>100</v>
      </c>
      <c r="BL1543" s="6">
        <v>0.82</v>
      </c>
    </row>
    <row r="1544" spans="1:64" hidden="1" x14ac:dyDescent="0.2">
      <c r="A1544" s="2" t="s">
        <v>3664</v>
      </c>
      <c r="B1544" s="2" t="s">
        <v>3665</v>
      </c>
      <c r="C1544" s="2" t="s">
        <v>3683</v>
      </c>
      <c r="D1544" s="2" t="s">
        <v>3684</v>
      </c>
      <c r="E1544" s="2" t="str">
        <f t="shared" si="72"/>
        <v>zzzz</v>
      </c>
      <c r="F1544" s="2" t="str">
        <f>IFERROR(VLOOKUP(C1544,'[1]2017'!$C$2:$N$1876,11,FALSE),"")</f>
        <v/>
      </c>
      <c r="G1544" s="2" t="str">
        <f>IFERROR(VLOOKUP(C1544,'[1]2017'!$C$2:$N$1876,12,FALSE),"")</f>
        <v/>
      </c>
      <c r="H1544" s="2" t="str">
        <f t="shared" si="73"/>
        <v/>
      </c>
      <c r="I1544" s="6">
        <v>1</v>
      </c>
      <c r="J1544" s="12">
        <f t="shared" si="74"/>
        <v>1</v>
      </c>
      <c r="K1544" s="1">
        <v>10</v>
      </c>
      <c r="L1544" s="1">
        <v>13</v>
      </c>
      <c r="M1544" s="6">
        <v>0.76923076923076927</v>
      </c>
      <c r="N1544" s="1">
        <v>9</v>
      </c>
      <c r="O1544" s="1">
        <v>13</v>
      </c>
      <c r="P1544" s="6">
        <v>0.69230769230769229</v>
      </c>
      <c r="Q1544" s="1">
        <v>8</v>
      </c>
      <c r="R1544" s="1">
        <v>13</v>
      </c>
      <c r="S1544" s="6">
        <v>0.61538461538461542</v>
      </c>
      <c r="T1544" s="1" t="s">
        <v>734</v>
      </c>
      <c r="U1544" s="1" t="s">
        <v>734</v>
      </c>
      <c r="V1544" s="6" t="s">
        <v>734</v>
      </c>
      <c r="W1544" s="1" t="s">
        <v>734</v>
      </c>
      <c r="X1544" s="1" t="s">
        <v>734</v>
      </c>
      <c r="Y1544" s="6" t="s">
        <v>734</v>
      </c>
      <c r="Z1544" s="1" t="s">
        <v>734</v>
      </c>
      <c r="AA1544" s="1" t="s">
        <v>734</v>
      </c>
      <c r="AB1544" s="6" t="s">
        <v>734</v>
      </c>
      <c r="BD1544" s="1">
        <v>23</v>
      </c>
      <c r="BE1544" s="1">
        <v>29</v>
      </c>
      <c r="BF1544" s="6">
        <v>0.7931034482758621</v>
      </c>
      <c r="BG1544" s="1">
        <v>24</v>
      </c>
      <c r="BH1544" s="1">
        <v>29</v>
      </c>
      <c r="BI1544" s="6">
        <v>0.82758620689655171</v>
      </c>
      <c r="BJ1544" s="1">
        <v>21</v>
      </c>
      <c r="BK1544" s="1">
        <v>29</v>
      </c>
      <c r="BL1544" s="6">
        <v>0.72413793103448276</v>
      </c>
    </row>
    <row r="1545" spans="1:64" hidden="1" x14ac:dyDescent="0.2">
      <c r="A1545" s="2" t="s">
        <v>3664</v>
      </c>
      <c r="B1545" s="2" t="s">
        <v>3665</v>
      </c>
      <c r="C1545" s="2" t="s">
        <v>3685</v>
      </c>
      <c r="D1545" s="2" t="s">
        <v>3686</v>
      </c>
      <c r="E1545" s="2" t="str">
        <f t="shared" si="72"/>
        <v>zzzz</v>
      </c>
      <c r="F1545" s="2" t="str">
        <f>IFERROR(VLOOKUP(C1545,'[1]2017'!$C$2:$N$1876,11,FALSE),"")</f>
        <v/>
      </c>
      <c r="G1545" s="2" t="str">
        <f>IFERROR(VLOOKUP(C1545,'[1]2017'!$C$2:$N$1876,12,FALSE),"")</f>
        <v/>
      </c>
      <c r="H1545" s="2" t="str">
        <f t="shared" si="73"/>
        <v/>
      </c>
      <c r="I1545" s="6">
        <v>1</v>
      </c>
      <c r="J1545" s="12">
        <f t="shared" si="74"/>
        <v>1</v>
      </c>
      <c r="K1545" s="1">
        <v>15</v>
      </c>
      <c r="L1545" s="1">
        <v>17</v>
      </c>
      <c r="M1545" s="6">
        <v>0.88235294117647056</v>
      </c>
      <c r="N1545" s="1">
        <v>16</v>
      </c>
      <c r="O1545" s="1">
        <v>17</v>
      </c>
      <c r="P1545" s="6">
        <v>0.94117647058823528</v>
      </c>
      <c r="Q1545" s="1">
        <v>15</v>
      </c>
      <c r="R1545" s="1">
        <v>17</v>
      </c>
      <c r="S1545" s="6">
        <v>0.88235294117647056</v>
      </c>
      <c r="T1545" s="1">
        <v>23</v>
      </c>
      <c r="U1545" s="1">
        <v>26</v>
      </c>
      <c r="V1545" s="6">
        <v>0.88461538461538458</v>
      </c>
      <c r="W1545" s="1">
        <v>24</v>
      </c>
      <c r="X1545" s="1">
        <v>26</v>
      </c>
      <c r="Y1545" s="6">
        <v>0.92307692307692313</v>
      </c>
      <c r="Z1545" s="1">
        <v>22</v>
      </c>
      <c r="AA1545" s="1">
        <v>26</v>
      </c>
      <c r="AB1545" s="6">
        <v>0.84615384615384615</v>
      </c>
      <c r="AC1545" s="1">
        <v>20</v>
      </c>
      <c r="AD1545" s="1">
        <v>23</v>
      </c>
      <c r="AE1545" s="6">
        <v>0.86956521739130432</v>
      </c>
      <c r="AF1545" s="1">
        <v>21</v>
      </c>
      <c r="AG1545" s="1">
        <v>23</v>
      </c>
      <c r="AH1545" s="6">
        <v>0.91304347826086951</v>
      </c>
      <c r="AI1545" s="1">
        <v>19</v>
      </c>
      <c r="AJ1545" s="1">
        <v>23</v>
      </c>
      <c r="AK1545" s="6">
        <v>0.82608695652173914</v>
      </c>
      <c r="AL1545" s="1">
        <v>24</v>
      </c>
      <c r="AM1545" s="1">
        <v>25</v>
      </c>
      <c r="AN1545" s="6">
        <v>0.96</v>
      </c>
      <c r="AO1545" s="1">
        <v>23</v>
      </c>
      <c r="AP1545" s="1">
        <v>25</v>
      </c>
      <c r="AQ1545" s="6">
        <v>0.92</v>
      </c>
      <c r="AR1545" s="1">
        <v>22</v>
      </c>
      <c r="AS1545" s="1">
        <v>25</v>
      </c>
      <c r="AT1545" s="6">
        <v>0.88</v>
      </c>
      <c r="AU1545" s="1">
        <v>18</v>
      </c>
      <c r="AV1545" s="1">
        <v>19</v>
      </c>
      <c r="AW1545" s="6">
        <v>0.94736842105263153</v>
      </c>
      <c r="AX1545" s="1">
        <v>18</v>
      </c>
      <c r="AY1545" s="1">
        <v>19</v>
      </c>
      <c r="AZ1545" s="6">
        <v>0.94736842105263153</v>
      </c>
      <c r="BA1545" s="1">
        <v>17</v>
      </c>
      <c r="BB1545" s="1">
        <v>19</v>
      </c>
      <c r="BC1545" s="6">
        <v>0.89473684210526316</v>
      </c>
      <c r="BD1545" s="1">
        <v>117</v>
      </c>
      <c r="BE1545" s="1">
        <v>127</v>
      </c>
      <c r="BF1545" s="6">
        <v>0.92125984251968507</v>
      </c>
      <c r="BG1545" s="1">
        <v>119</v>
      </c>
      <c r="BH1545" s="1">
        <v>127</v>
      </c>
      <c r="BI1545" s="6">
        <v>0.93700787401574803</v>
      </c>
      <c r="BJ1545" s="1">
        <v>112</v>
      </c>
      <c r="BK1545" s="1">
        <v>127</v>
      </c>
      <c r="BL1545" s="6">
        <v>0.88188976377952755</v>
      </c>
    </row>
    <row r="1546" spans="1:64" hidden="1" x14ac:dyDescent="0.2">
      <c r="A1546" s="2" t="s">
        <v>3664</v>
      </c>
      <c r="B1546" s="2" t="s">
        <v>3665</v>
      </c>
      <c r="C1546" s="2" t="s">
        <v>3687</v>
      </c>
      <c r="D1546" s="2" t="s">
        <v>3688</v>
      </c>
      <c r="E1546" s="2" t="str">
        <f t="shared" si="72"/>
        <v>zzzz</v>
      </c>
      <c r="F1546" s="2" t="str">
        <f>IFERROR(VLOOKUP(C1546,'[1]2017'!$C$2:$N$1876,11,FALSE),"")</f>
        <v/>
      </c>
      <c r="G1546" s="2" t="str">
        <f>IFERROR(VLOOKUP(C1546,'[1]2017'!$C$2:$N$1876,12,FALSE),"")</f>
        <v/>
      </c>
      <c r="H1546" s="2" t="str">
        <f t="shared" si="73"/>
        <v/>
      </c>
      <c r="I1546" s="6">
        <v>1</v>
      </c>
      <c r="J1546" s="12">
        <f t="shared" si="74"/>
        <v>1</v>
      </c>
      <c r="K1546" s="1">
        <v>14</v>
      </c>
      <c r="L1546" s="1">
        <v>14</v>
      </c>
      <c r="M1546" s="6">
        <v>1</v>
      </c>
      <c r="N1546" s="1">
        <v>14</v>
      </c>
      <c r="O1546" s="1">
        <v>14</v>
      </c>
      <c r="P1546" s="6">
        <v>1</v>
      </c>
      <c r="Q1546" s="1">
        <v>14</v>
      </c>
      <c r="R1546" s="1">
        <v>14</v>
      </c>
      <c r="S1546" s="6">
        <v>1</v>
      </c>
      <c r="T1546" s="1">
        <v>14</v>
      </c>
      <c r="U1546" s="1">
        <v>15</v>
      </c>
      <c r="V1546" s="6">
        <v>0.93333333333333335</v>
      </c>
      <c r="W1546" s="1">
        <v>15</v>
      </c>
      <c r="X1546" s="1">
        <v>15</v>
      </c>
      <c r="Y1546" s="6">
        <v>1</v>
      </c>
      <c r="Z1546" s="1">
        <v>14</v>
      </c>
      <c r="AA1546" s="1">
        <v>15</v>
      </c>
      <c r="AB1546" s="6">
        <v>0.93333333333333335</v>
      </c>
      <c r="AC1546" s="1">
        <v>15</v>
      </c>
      <c r="AD1546" s="1">
        <v>16</v>
      </c>
      <c r="AE1546" s="6">
        <v>0.9375</v>
      </c>
      <c r="AF1546" s="1">
        <v>16</v>
      </c>
      <c r="AG1546" s="1">
        <v>16</v>
      </c>
      <c r="AH1546" s="6">
        <v>1</v>
      </c>
      <c r="AI1546" s="1">
        <v>15</v>
      </c>
      <c r="AJ1546" s="1">
        <v>16</v>
      </c>
      <c r="AK1546" s="6">
        <v>0.9375</v>
      </c>
      <c r="AL1546" s="1">
        <v>19</v>
      </c>
      <c r="AM1546" s="1">
        <v>19</v>
      </c>
      <c r="AN1546" s="6">
        <v>1</v>
      </c>
      <c r="AO1546" s="1">
        <v>19</v>
      </c>
      <c r="AP1546" s="1">
        <v>19</v>
      </c>
      <c r="AQ1546" s="6">
        <v>1</v>
      </c>
      <c r="AR1546" s="1">
        <v>19</v>
      </c>
      <c r="AS1546" s="1">
        <v>19</v>
      </c>
      <c r="AT1546" s="6">
        <v>1</v>
      </c>
      <c r="AU1546" s="1">
        <v>9</v>
      </c>
      <c r="AV1546" s="1">
        <v>10</v>
      </c>
      <c r="AW1546" s="6">
        <v>0.9</v>
      </c>
      <c r="AX1546" s="1">
        <v>10</v>
      </c>
      <c r="AY1546" s="1">
        <v>10</v>
      </c>
      <c r="AZ1546" s="6">
        <v>1</v>
      </c>
      <c r="BA1546" s="1">
        <v>9</v>
      </c>
      <c r="BB1546" s="1">
        <v>10</v>
      </c>
      <c r="BC1546" s="6">
        <v>0.9</v>
      </c>
      <c r="BD1546" s="1">
        <v>82</v>
      </c>
      <c r="BE1546" s="1">
        <v>85</v>
      </c>
      <c r="BF1546" s="6">
        <v>0.96470588235294119</v>
      </c>
      <c r="BG1546" s="1">
        <v>85</v>
      </c>
      <c r="BH1546" s="1">
        <v>85</v>
      </c>
      <c r="BI1546" s="6">
        <v>1</v>
      </c>
      <c r="BJ1546" s="1">
        <v>82</v>
      </c>
      <c r="BK1546" s="1">
        <v>85</v>
      </c>
      <c r="BL1546" s="6">
        <v>0.96470588235294119</v>
      </c>
    </row>
    <row r="1547" spans="1:64" hidden="1" x14ac:dyDescent="0.2">
      <c r="A1547" s="2" t="s">
        <v>3664</v>
      </c>
      <c r="B1547" s="2" t="s">
        <v>3665</v>
      </c>
      <c r="C1547" s="2" t="s">
        <v>3689</v>
      </c>
      <c r="D1547" s="2" t="s">
        <v>3690</v>
      </c>
      <c r="E1547" s="2" t="str">
        <f t="shared" si="72"/>
        <v>zzzz</v>
      </c>
      <c r="F1547" s="2" t="str">
        <f>IFERROR(VLOOKUP(C1547,'[1]2017'!$C$2:$N$1876,11,FALSE),"")</f>
        <v/>
      </c>
      <c r="G1547" s="2" t="str">
        <f>IFERROR(VLOOKUP(C1547,'[1]2017'!$C$2:$N$1876,12,FALSE),"")</f>
        <v/>
      </c>
      <c r="H1547" s="2" t="str">
        <f t="shared" si="73"/>
        <v/>
      </c>
      <c r="I1547" s="6">
        <v>0.5625</v>
      </c>
      <c r="J1547" s="12">
        <f t="shared" si="74"/>
        <v>561</v>
      </c>
      <c r="K1547" s="1">
        <v>19</v>
      </c>
      <c r="L1547" s="1">
        <v>21</v>
      </c>
      <c r="M1547" s="6">
        <v>0.90476190476190477</v>
      </c>
      <c r="N1547" s="1">
        <v>18</v>
      </c>
      <c r="O1547" s="1">
        <v>21</v>
      </c>
      <c r="P1547" s="6">
        <v>0.8571428571428571</v>
      </c>
      <c r="Q1547" s="1">
        <v>17</v>
      </c>
      <c r="R1547" s="1">
        <v>21</v>
      </c>
      <c r="S1547" s="6">
        <v>0.80952380952380953</v>
      </c>
      <c r="T1547" s="1">
        <v>9</v>
      </c>
      <c r="U1547" s="1">
        <v>15</v>
      </c>
      <c r="V1547" s="6">
        <v>0.6</v>
      </c>
      <c r="W1547" s="1">
        <v>11</v>
      </c>
      <c r="X1547" s="1">
        <v>15</v>
      </c>
      <c r="Y1547" s="6">
        <v>0.73333333333333328</v>
      </c>
      <c r="Z1547" s="1">
        <v>9</v>
      </c>
      <c r="AA1547" s="1">
        <v>15</v>
      </c>
      <c r="AB1547" s="6">
        <v>0.6</v>
      </c>
      <c r="AC1547" s="1" t="s">
        <v>734</v>
      </c>
      <c r="AD1547" s="1" t="s">
        <v>734</v>
      </c>
      <c r="AE1547" s="6" t="s">
        <v>734</v>
      </c>
      <c r="AF1547" s="1" t="s">
        <v>734</v>
      </c>
      <c r="AG1547" s="1" t="s">
        <v>734</v>
      </c>
      <c r="AH1547" s="6" t="s">
        <v>734</v>
      </c>
      <c r="AI1547" s="1" t="s">
        <v>734</v>
      </c>
      <c r="AJ1547" s="1" t="s">
        <v>734</v>
      </c>
      <c r="AK1547" s="6" t="s">
        <v>734</v>
      </c>
      <c r="AL1547" s="1">
        <v>12</v>
      </c>
      <c r="AM1547" s="1">
        <v>13</v>
      </c>
      <c r="AN1547" s="6">
        <v>0.92307692307692313</v>
      </c>
      <c r="AO1547" s="1">
        <v>7</v>
      </c>
      <c r="AP1547" s="1">
        <v>13</v>
      </c>
      <c r="AQ1547" s="6">
        <v>0.53846153846153844</v>
      </c>
      <c r="AR1547" s="1">
        <v>7</v>
      </c>
      <c r="AS1547" s="1">
        <v>13</v>
      </c>
      <c r="AT1547" s="6">
        <v>0.53846153846153844</v>
      </c>
      <c r="AU1547" s="1" t="s">
        <v>734</v>
      </c>
      <c r="AV1547" s="1" t="s">
        <v>734</v>
      </c>
      <c r="AW1547" s="6" t="s">
        <v>734</v>
      </c>
      <c r="AX1547" s="1" t="s">
        <v>734</v>
      </c>
      <c r="AY1547" s="1" t="s">
        <v>734</v>
      </c>
      <c r="AZ1547" s="6" t="s">
        <v>734</v>
      </c>
      <c r="BA1547" s="1" t="s">
        <v>734</v>
      </c>
      <c r="BB1547" s="1" t="s">
        <v>734</v>
      </c>
      <c r="BC1547" s="6" t="s">
        <v>734</v>
      </c>
      <c r="BD1547" s="1">
        <v>64</v>
      </c>
      <c r="BE1547" s="1">
        <v>81</v>
      </c>
      <c r="BF1547" s="6">
        <v>0.79012345679012341</v>
      </c>
      <c r="BG1547" s="1">
        <v>61</v>
      </c>
      <c r="BH1547" s="1">
        <v>81</v>
      </c>
      <c r="BI1547" s="6">
        <v>0.75308641975308643</v>
      </c>
      <c r="BJ1547" s="1">
        <v>56</v>
      </c>
      <c r="BK1547" s="1">
        <v>81</v>
      </c>
      <c r="BL1547" s="6">
        <v>0.69135802469135799</v>
      </c>
    </row>
    <row r="1548" spans="1:64" hidden="1" x14ac:dyDescent="0.2">
      <c r="A1548" s="2" t="s">
        <v>3664</v>
      </c>
      <c r="B1548" s="2" t="s">
        <v>3665</v>
      </c>
      <c r="C1548" s="2" t="s">
        <v>3691</v>
      </c>
      <c r="D1548" s="2" t="s">
        <v>3692</v>
      </c>
      <c r="E1548" s="2" t="str">
        <f t="shared" si="72"/>
        <v>zzzz</v>
      </c>
      <c r="F1548" s="2" t="str">
        <f>IFERROR(VLOOKUP(C1548,'[1]2017'!$C$2:$N$1876,11,FALSE),"")</f>
        <v/>
      </c>
      <c r="G1548" s="2" t="str">
        <f>IFERROR(VLOOKUP(C1548,'[1]2017'!$C$2:$N$1876,12,FALSE),"")</f>
        <v/>
      </c>
      <c r="H1548" s="2" t="str">
        <f t="shared" si="73"/>
        <v/>
      </c>
      <c r="I1548" s="6">
        <v>0.5</v>
      </c>
      <c r="J1548" s="12">
        <f t="shared" si="74"/>
        <v>691</v>
      </c>
      <c r="K1548" s="1">
        <v>9</v>
      </c>
      <c r="L1548" s="1">
        <v>13</v>
      </c>
      <c r="M1548" s="6">
        <v>0.69230769230769229</v>
      </c>
      <c r="N1548" s="1">
        <v>9</v>
      </c>
      <c r="O1548" s="1">
        <v>13</v>
      </c>
      <c r="P1548" s="6">
        <v>0.69230769230769229</v>
      </c>
      <c r="Q1548" s="1">
        <v>9</v>
      </c>
      <c r="R1548" s="1">
        <v>13</v>
      </c>
      <c r="S1548" s="6">
        <v>0.69230769230769229</v>
      </c>
      <c r="T1548" s="1">
        <v>11</v>
      </c>
      <c r="U1548" s="1">
        <v>18</v>
      </c>
      <c r="V1548" s="6">
        <v>0.61111111111111116</v>
      </c>
      <c r="W1548" s="1">
        <v>10</v>
      </c>
      <c r="X1548" s="1">
        <v>18</v>
      </c>
      <c r="Y1548" s="6">
        <v>0.55555555555555558</v>
      </c>
      <c r="Z1548" s="1">
        <v>8</v>
      </c>
      <c r="AA1548" s="1">
        <v>18</v>
      </c>
      <c r="AB1548" s="6">
        <v>0.44444444444444442</v>
      </c>
      <c r="AC1548" s="1">
        <v>10</v>
      </c>
      <c r="AD1548" s="1">
        <v>16</v>
      </c>
      <c r="AE1548" s="6">
        <v>0.625</v>
      </c>
      <c r="AF1548" s="1">
        <v>13</v>
      </c>
      <c r="AG1548" s="1">
        <v>16</v>
      </c>
      <c r="AH1548" s="6">
        <v>0.8125</v>
      </c>
      <c r="AI1548" s="1">
        <v>9</v>
      </c>
      <c r="AJ1548" s="1">
        <v>16</v>
      </c>
      <c r="AK1548" s="6">
        <v>0.5625</v>
      </c>
      <c r="AL1548" s="1">
        <v>19</v>
      </c>
      <c r="AM1548" s="1">
        <v>23</v>
      </c>
      <c r="AN1548" s="6">
        <v>0.82608695652173914</v>
      </c>
      <c r="AO1548" s="1">
        <v>13</v>
      </c>
      <c r="AP1548" s="1">
        <v>23</v>
      </c>
      <c r="AQ1548" s="6">
        <v>0.56521739130434778</v>
      </c>
      <c r="AR1548" s="1">
        <v>13</v>
      </c>
      <c r="AS1548" s="1">
        <v>23</v>
      </c>
      <c r="AT1548" s="6">
        <v>0.56521739130434778</v>
      </c>
      <c r="AU1548" s="1">
        <v>7</v>
      </c>
      <c r="AV1548" s="1">
        <v>10</v>
      </c>
      <c r="AW1548" s="6">
        <v>0.7</v>
      </c>
      <c r="AX1548" s="1">
        <v>5</v>
      </c>
      <c r="AY1548" s="1">
        <v>10</v>
      </c>
      <c r="AZ1548" s="6">
        <v>0.5</v>
      </c>
      <c r="BA1548" s="1">
        <v>5</v>
      </c>
      <c r="BB1548" s="1">
        <v>10</v>
      </c>
      <c r="BC1548" s="6">
        <v>0.5</v>
      </c>
      <c r="BD1548" s="1">
        <v>64</v>
      </c>
      <c r="BE1548" s="1">
        <v>90</v>
      </c>
      <c r="BF1548" s="6">
        <v>0.71111111111111114</v>
      </c>
      <c r="BG1548" s="1">
        <v>55</v>
      </c>
      <c r="BH1548" s="1">
        <v>90</v>
      </c>
      <c r="BI1548" s="6">
        <v>0.61111111111111116</v>
      </c>
      <c r="BJ1548" s="1">
        <v>49</v>
      </c>
      <c r="BK1548" s="1">
        <v>90</v>
      </c>
      <c r="BL1548" s="6">
        <v>0.5444444444444444</v>
      </c>
    </row>
    <row r="1549" spans="1:64" hidden="1" x14ac:dyDescent="0.2">
      <c r="A1549" s="2" t="s">
        <v>3664</v>
      </c>
      <c r="B1549" s="2" t="s">
        <v>3665</v>
      </c>
      <c r="C1549" s="2" t="s">
        <v>3693</v>
      </c>
      <c r="D1549" s="2" t="s">
        <v>3694</v>
      </c>
      <c r="E1549" s="2" t="str">
        <f t="shared" si="72"/>
        <v>zzzz</v>
      </c>
      <c r="F1549" s="2" t="str">
        <f>IFERROR(VLOOKUP(C1549,'[1]2017'!$C$2:$N$1876,11,FALSE),"")</f>
        <v/>
      </c>
      <c r="G1549" s="2" t="str">
        <f>IFERROR(VLOOKUP(C1549,'[1]2017'!$C$2:$N$1876,12,FALSE),"")</f>
        <v/>
      </c>
      <c r="H1549" s="2" t="str">
        <f t="shared" si="73"/>
        <v/>
      </c>
      <c r="I1549" s="6">
        <v>0.93333333333333335</v>
      </c>
      <c r="J1549" s="12">
        <f t="shared" si="74"/>
        <v>14</v>
      </c>
      <c r="K1549" s="1">
        <v>24</v>
      </c>
      <c r="L1549" s="1">
        <v>28</v>
      </c>
      <c r="M1549" s="6">
        <v>0.8571428571428571</v>
      </c>
      <c r="N1549" s="1">
        <v>24</v>
      </c>
      <c r="O1549" s="1">
        <v>28</v>
      </c>
      <c r="P1549" s="6">
        <v>0.8571428571428571</v>
      </c>
      <c r="Q1549" s="1">
        <v>23</v>
      </c>
      <c r="R1549" s="1">
        <v>28</v>
      </c>
      <c r="S1549" s="6">
        <v>0.8214285714285714</v>
      </c>
      <c r="T1549" s="1">
        <v>24</v>
      </c>
      <c r="U1549" s="1">
        <v>25</v>
      </c>
      <c r="V1549" s="6">
        <v>0.96</v>
      </c>
      <c r="W1549" s="1">
        <v>23</v>
      </c>
      <c r="X1549" s="1">
        <v>25</v>
      </c>
      <c r="Y1549" s="6">
        <v>0.92</v>
      </c>
      <c r="Z1549" s="1">
        <v>23</v>
      </c>
      <c r="AA1549" s="1">
        <v>25</v>
      </c>
      <c r="AB1549" s="6">
        <v>0.92</v>
      </c>
      <c r="AC1549" s="1">
        <v>12</v>
      </c>
      <c r="AD1549" s="1">
        <v>15</v>
      </c>
      <c r="AE1549" s="6">
        <v>0.8</v>
      </c>
      <c r="AF1549" s="1">
        <v>13</v>
      </c>
      <c r="AG1549" s="1">
        <v>15</v>
      </c>
      <c r="AH1549" s="6">
        <v>0.8666666666666667</v>
      </c>
      <c r="AI1549" s="1">
        <v>11</v>
      </c>
      <c r="AJ1549" s="1">
        <v>15</v>
      </c>
      <c r="AK1549" s="6">
        <v>0.73333333333333328</v>
      </c>
      <c r="AL1549" s="1">
        <v>25</v>
      </c>
      <c r="AM1549" s="1">
        <v>26</v>
      </c>
      <c r="AN1549" s="6">
        <v>0.96153846153846156</v>
      </c>
      <c r="AO1549" s="1">
        <v>21</v>
      </c>
      <c r="AP1549" s="1">
        <v>26</v>
      </c>
      <c r="AQ1549" s="6">
        <v>0.80769230769230771</v>
      </c>
      <c r="AR1549" s="1">
        <v>21</v>
      </c>
      <c r="AS1549" s="1">
        <v>26</v>
      </c>
      <c r="AT1549" s="6">
        <v>0.80769230769230771</v>
      </c>
      <c r="AU1549" s="1">
        <v>21</v>
      </c>
      <c r="AV1549" s="1">
        <v>22</v>
      </c>
      <c r="AW1549" s="6">
        <v>0.95454545454545459</v>
      </c>
      <c r="AX1549" s="1">
        <v>21</v>
      </c>
      <c r="AY1549" s="1">
        <v>22</v>
      </c>
      <c r="AZ1549" s="6">
        <v>0.95454545454545459</v>
      </c>
      <c r="BA1549" s="1">
        <v>20</v>
      </c>
      <c r="BB1549" s="1">
        <v>22</v>
      </c>
      <c r="BC1549" s="6">
        <v>0.90909090909090906</v>
      </c>
      <c r="BD1549" s="1">
        <v>121</v>
      </c>
      <c r="BE1549" s="1">
        <v>131</v>
      </c>
      <c r="BF1549" s="6">
        <v>0.92366412213740456</v>
      </c>
      <c r="BG1549" s="1">
        <v>116</v>
      </c>
      <c r="BH1549" s="1">
        <v>131</v>
      </c>
      <c r="BI1549" s="6">
        <v>0.8854961832061069</v>
      </c>
      <c r="BJ1549" s="1">
        <v>112</v>
      </c>
      <c r="BK1549" s="1">
        <v>131</v>
      </c>
      <c r="BL1549" s="6">
        <v>0.85496183206106868</v>
      </c>
    </row>
    <row r="1550" spans="1:64" hidden="1" x14ac:dyDescent="0.2">
      <c r="A1550" s="2" t="s">
        <v>3664</v>
      </c>
      <c r="B1550" s="2" t="s">
        <v>3665</v>
      </c>
      <c r="C1550" s="2" t="s">
        <v>3695</v>
      </c>
      <c r="D1550" s="2" t="s">
        <v>3696</v>
      </c>
      <c r="E1550" s="2" t="str">
        <f t="shared" si="72"/>
        <v>zzzz</v>
      </c>
      <c r="F1550" s="2" t="str">
        <f>IFERROR(VLOOKUP(C1550,'[1]2017'!$C$2:$N$1876,11,FALSE),"")</f>
        <v/>
      </c>
      <c r="G1550" s="2" t="str">
        <f>IFERROR(VLOOKUP(C1550,'[1]2017'!$C$2:$N$1876,12,FALSE),"")</f>
        <v/>
      </c>
      <c r="H1550" s="2" t="str">
        <f t="shared" si="73"/>
        <v/>
      </c>
      <c r="I1550" s="6">
        <v>0.91489361702127658</v>
      </c>
      <c r="J1550" s="12">
        <f t="shared" si="74"/>
        <v>21</v>
      </c>
      <c r="K1550" s="1">
        <v>27</v>
      </c>
      <c r="L1550" s="1">
        <v>31</v>
      </c>
      <c r="M1550" s="6">
        <v>0.87096774193548387</v>
      </c>
      <c r="N1550" s="1">
        <v>28</v>
      </c>
      <c r="O1550" s="1">
        <v>31</v>
      </c>
      <c r="P1550" s="6">
        <v>0.90322580645161288</v>
      </c>
      <c r="Q1550" s="1">
        <v>25</v>
      </c>
      <c r="R1550" s="1">
        <v>31</v>
      </c>
      <c r="S1550" s="6">
        <v>0.80645161290322576</v>
      </c>
      <c r="T1550" s="1">
        <v>35</v>
      </c>
      <c r="U1550" s="1">
        <v>39</v>
      </c>
      <c r="V1550" s="6">
        <v>0.89743589743589747</v>
      </c>
      <c r="W1550" s="1">
        <v>39</v>
      </c>
      <c r="X1550" s="1">
        <v>40</v>
      </c>
      <c r="Y1550" s="6">
        <v>0.97499999999999998</v>
      </c>
      <c r="Z1550" s="1">
        <v>35</v>
      </c>
      <c r="AA1550" s="1">
        <v>39</v>
      </c>
      <c r="AB1550" s="6">
        <v>0.89743589743589747</v>
      </c>
      <c r="AC1550" s="1">
        <v>35</v>
      </c>
      <c r="AD1550" s="1">
        <v>36</v>
      </c>
      <c r="AE1550" s="6">
        <v>0.97222222222222221</v>
      </c>
      <c r="AF1550" s="1">
        <v>30</v>
      </c>
      <c r="AG1550" s="1">
        <v>36</v>
      </c>
      <c r="AH1550" s="6">
        <v>0.83333333333333337</v>
      </c>
      <c r="AI1550" s="1">
        <v>30</v>
      </c>
      <c r="AJ1550" s="1">
        <v>36</v>
      </c>
      <c r="AK1550" s="6">
        <v>0.83333333333333337</v>
      </c>
      <c r="AL1550" s="1">
        <v>35</v>
      </c>
      <c r="AM1550" s="1">
        <v>36</v>
      </c>
      <c r="AN1550" s="6">
        <v>0.97222222222222221</v>
      </c>
      <c r="AO1550" s="1">
        <v>31</v>
      </c>
      <c r="AP1550" s="1">
        <v>36</v>
      </c>
      <c r="AQ1550" s="6">
        <v>0.86111111111111116</v>
      </c>
      <c r="AR1550" s="1">
        <v>31</v>
      </c>
      <c r="AS1550" s="1">
        <v>36</v>
      </c>
      <c r="AT1550" s="6">
        <v>0.86111111111111116</v>
      </c>
      <c r="AU1550" s="1">
        <v>44</v>
      </c>
      <c r="AV1550" s="1">
        <v>45</v>
      </c>
      <c r="AW1550" s="6">
        <v>0.97777777777777775</v>
      </c>
      <c r="AX1550" s="1">
        <v>45</v>
      </c>
      <c r="AY1550" s="1">
        <v>45</v>
      </c>
      <c r="AZ1550" s="6">
        <v>1</v>
      </c>
      <c r="BA1550" s="1">
        <v>44</v>
      </c>
      <c r="BB1550" s="1">
        <v>45</v>
      </c>
      <c r="BC1550" s="6">
        <v>0.97777777777777775</v>
      </c>
      <c r="BD1550" s="1">
        <v>223</v>
      </c>
      <c r="BE1550" s="1">
        <v>234</v>
      </c>
      <c r="BF1550" s="6">
        <v>0.95299145299145294</v>
      </c>
      <c r="BG1550" s="1">
        <v>216</v>
      </c>
      <c r="BH1550" s="1">
        <v>235</v>
      </c>
      <c r="BI1550" s="6">
        <v>0.91914893617021276</v>
      </c>
      <c r="BJ1550" s="1">
        <v>208</v>
      </c>
      <c r="BK1550" s="1">
        <v>234</v>
      </c>
      <c r="BL1550" s="6">
        <v>0.88888888888888884</v>
      </c>
    </row>
    <row r="1551" spans="1:64" hidden="1" x14ac:dyDescent="0.2">
      <c r="A1551" s="2" t="s">
        <v>3664</v>
      </c>
      <c r="B1551" s="2" t="s">
        <v>3665</v>
      </c>
      <c r="C1551" s="2" t="s">
        <v>3697</v>
      </c>
      <c r="D1551" s="2" t="s">
        <v>3698</v>
      </c>
      <c r="E1551" s="2" t="str">
        <f t="shared" si="72"/>
        <v>zzzz</v>
      </c>
      <c r="F1551" s="2" t="str">
        <f>IFERROR(VLOOKUP(C1551,'[1]2017'!$C$2:$N$1876,11,FALSE),"")</f>
        <v/>
      </c>
      <c r="G1551" s="2" t="str">
        <f>IFERROR(VLOOKUP(C1551,'[1]2017'!$C$2:$N$1876,12,FALSE),"")</f>
        <v/>
      </c>
      <c r="H1551" s="2" t="str">
        <f t="shared" si="73"/>
        <v/>
      </c>
      <c r="I1551" s="6">
        <v>0.58333333333333337</v>
      </c>
      <c r="J1551" s="12">
        <f t="shared" si="74"/>
        <v>512</v>
      </c>
      <c r="K1551" s="1">
        <v>13</v>
      </c>
      <c r="L1551" s="1">
        <v>21</v>
      </c>
      <c r="M1551" s="6">
        <v>0.61904761904761907</v>
      </c>
      <c r="N1551" s="1">
        <v>12</v>
      </c>
      <c r="O1551" s="1">
        <v>20</v>
      </c>
      <c r="P1551" s="6">
        <v>0.6</v>
      </c>
      <c r="Q1551" s="1">
        <v>10</v>
      </c>
      <c r="R1551" s="1">
        <v>20</v>
      </c>
      <c r="S1551" s="6">
        <v>0.5</v>
      </c>
      <c r="T1551" s="1">
        <v>16</v>
      </c>
      <c r="U1551" s="1">
        <v>21</v>
      </c>
      <c r="V1551" s="6">
        <v>0.76190476190476186</v>
      </c>
      <c r="W1551" s="1">
        <v>14</v>
      </c>
      <c r="X1551" s="1">
        <v>21</v>
      </c>
      <c r="Y1551" s="6">
        <v>0.66666666666666663</v>
      </c>
      <c r="Z1551" s="1">
        <v>14</v>
      </c>
      <c r="AA1551" s="1">
        <v>21</v>
      </c>
      <c r="AB1551" s="6">
        <v>0.66666666666666663</v>
      </c>
      <c r="AC1551" s="1">
        <v>22</v>
      </c>
      <c r="AD1551" s="1">
        <v>28</v>
      </c>
      <c r="AE1551" s="6">
        <v>0.7857142857142857</v>
      </c>
      <c r="AF1551" s="1">
        <v>17</v>
      </c>
      <c r="AG1551" s="1">
        <v>28</v>
      </c>
      <c r="AH1551" s="6">
        <v>0.6071428571428571</v>
      </c>
      <c r="AI1551" s="1">
        <v>16</v>
      </c>
      <c r="AJ1551" s="1">
        <v>28</v>
      </c>
      <c r="AK1551" s="6">
        <v>0.5714285714285714</v>
      </c>
      <c r="AL1551" s="1">
        <v>16</v>
      </c>
      <c r="AM1551" s="1">
        <v>20</v>
      </c>
      <c r="AN1551" s="6">
        <v>0.8</v>
      </c>
      <c r="AO1551" s="1">
        <v>9</v>
      </c>
      <c r="AP1551" s="1">
        <v>20</v>
      </c>
      <c r="AQ1551" s="6">
        <v>0.45</v>
      </c>
      <c r="AR1551" s="1">
        <v>8</v>
      </c>
      <c r="AS1551" s="1">
        <v>20</v>
      </c>
      <c r="AT1551" s="6">
        <v>0.4</v>
      </c>
      <c r="AU1551" s="1">
        <v>16</v>
      </c>
      <c r="AV1551" s="1">
        <v>22</v>
      </c>
      <c r="AW1551" s="6">
        <v>0.72727272727272729</v>
      </c>
      <c r="AX1551" s="1">
        <v>17</v>
      </c>
      <c r="AY1551" s="1">
        <v>22</v>
      </c>
      <c r="AZ1551" s="6">
        <v>0.77272727272727271</v>
      </c>
      <c r="BA1551" s="1">
        <v>15</v>
      </c>
      <c r="BB1551" s="1">
        <v>22</v>
      </c>
      <c r="BC1551" s="6">
        <v>0.68181818181818177</v>
      </c>
      <c r="BD1551" s="1">
        <v>100</v>
      </c>
      <c r="BE1551" s="1">
        <v>136</v>
      </c>
      <c r="BF1551" s="6">
        <v>0.73529411764705888</v>
      </c>
      <c r="BG1551" s="1">
        <v>84</v>
      </c>
      <c r="BH1551" s="1">
        <v>135</v>
      </c>
      <c r="BI1551" s="6">
        <v>0.62222222222222223</v>
      </c>
      <c r="BJ1551" s="1">
        <v>77</v>
      </c>
      <c r="BK1551" s="1">
        <v>135</v>
      </c>
      <c r="BL1551" s="6">
        <v>0.57037037037037042</v>
      </c>
    </row>
    <row r="1552" spans="1:64" hidden="1" x14ac:dyDescent="0.2">
      <c r="A1552" s="2" t="s">
        <v>3664</v>
      </c>
      <c r="B1552" s="2" t="s">
        <v>3665</v>
      </c>
      <c r="C1552" s="2" t="s">
        <v>3699</v>
      </c>
      <c r="D1552" s="2" t="s">
        <v>3700</v>
      </c>
      <c r="E1552" s="2" t="str">
        <f t="shared" si="72"/>
        <v>zzzz</v>
      </c>
      <c r="F1552" s="2" t="str">
        <f>IFERROR(VLOOKUP(C1552,'[1]2017'!$C$2:$N$1876,11,FALSE),"")</f>
        <v/>
      </c>
      <c r="G1552" s="2" t="str">
        <f>IFERROR(VLOOKUP(C1552,'[1]2017'!$C$2:$N$1876,12,FALSE),"")</f>
        <v/>
      </c>
      <c r="H1552" s="2" t="str">
        <f t="shared" si="73"/>
        <v/>
      </c>
      <c r="I1552" s="6">
        <v>0.90909090909090906</v>
      </c>
      <c r="J1552" s="12">
        <f t="shared" si="74"/>
        <v>25</v>
      </c>
      <c r="K1552" s="1">
        <v>39</v>
      </c>
      <c r="L1552" s="1">
        <v>42</v>
      </c>
      <c r="M1552" s="6">
        <v>0.9285714285714286</v>
      </c>
      <c r="N1552" s="1">
        <v>33</v>
      </c>
      <c r="O1552" s="1">
        <v>42</v>
      </c>
      <c r="P1552" s="6">
        <v>0.7857142857142857</v>
      </c>
      <c r="Q1552" s="1">
        <v>32</v>
      </c>
      <c r="R1552" s="1">
        <v>42</v>
      </c>
      <c r="S1552" s="6">
        <v>0.76190476190476186</v>
      </c>
      <c r="T1552" s="1">
        <v>35</v>
      </c>
      <c r="U1552" s="1">
        <v>36</v>
      </c>
      <c r="V1552" s="6">
        <v>0.97222222222222221</v>
      </c>
      <c r="W1552" s="1">
        <v>33</v>
      </c>
      <c r="X1552" s="1">
        <v>36</v>
      </c>
      <c r="Y1552" s="6">
        <v>0.91666666666666663</v>
      </c>
      <c r="Z1552" s="1">
        <v>32</v>
      </c>
      <c r="AA1552" s="1">
        <v>36</v>
      </c>
      <c r="AB1552" s="6">
        <v>0.88888888888888884</v>
      </c>
      <c r="AC1552" s="1">
        <v>42</v>
      </c>
      <c r="AD1552" s="1">
        <v>45</v>
      </c>
      <c r="AE1552" s="6">
        <v>0.93333333333333335</v>
      </c>
      <c r="AF1552" s="1">
        <v>34</v>
      </c>
      <c r="AG1552" s="1">
        <v>45</v>
      </c>
      <c r="AH1552" s="6">
        <v>0.75555555555555554</v>
      </c>
      <c r="AI1552" s="1">
        <v>33</v>
      </c>
      <c r="AJ1552" s="1">
        <v>45</v>
      </c>
      <c r="AK1552" s="6">
        <v>0.73333333333333328</v>
      </c>
      <c r="AL1552" s="1">
        <v>24</v>
      </c>
      <c r="AM1552" s="1">
        <v>27</v>
      </c>
      <c r="AN1552" s="6">
        <v>0.88888888888888884</v>
      </c>
      <c r="AO1552" s="1">
        <v>21</v>
      </c>
      <c r="AP1552" s="1">
        <v>27</v>
      </c>
      <c r="AQ1552" s="6">
        <v>0.77777777777777779</v>
      </c>
      <c r="AR1552" s="1">
        <v>19</v>
      </c>
      <c r="AS1552" s="1">
        <v>27</v>
      </c>
      <c r="AT1552" s="6">
        <v>0.70370370370370372</v>
      </c>
      <c r="AU1552" s="1">
        <v>23</v>
      </c>
      <c r="AV1552" s="1">
        <v>27</v>
      </c>
      <c r="AW1552" s="6">
        <v>0.85185185185185186</v>
      </c>
      <c r="AX1552" s="1">
        <v>20</v>
      </c>
      <c r="AY1552" s="1">
        <v>27</v>
      </c>
      <c r="AZ1552" s="6">
        <v>0.7407407407407407</v>
      </c>
      <c r="BA1552" s="1">
        <v>17</v>
      </c>
      <c r="BB1552" s="1">
        <v>27</v>
      </c>
      <c r="BC1552" s="6">
        <v>0.62962962962962965</v>
      </c>
      <c r="BD1552" s="1">
        <v>206</v>
      </c>
      <c r="BE1552" s="1">
        <v>221</v>
      </c>
      <c r="BF1552" s="6">
        <v>0.9321266968325792</v>
      </c>
      <c r="BG1552" s="1">
        <v>183</v>
      </c>
      <c r="BH1552" s="1">
        <v>223</v>
      </c>
      <c r="BI1552" s="6">
        <v>0.820627802690583</v>
      </c>
      <c r="BJ1552" s="1">
        <v>173</v>
      </c>
      <c r="BK1552" s="1">
        <v>221</v>
      </c>
      <c r="BL1552" s="6">
        <v>0.78280542986425339</v>
      </c>
    </row>
    <row r="1553" spans="1:64" hidden="1" x14ac:dyDescent="0.2">
      <c r="A1553" s="2" t="s">
        <v>3664</v>
      </c>
      <c r="B1553" s="2" t="s">
        <v>3665</v>
      </c>
      <c r="C1553" s="2" t="s">
        <v>3701</v>
      </c>
      <c r="D1553" s="2" t="s">
        <v>3702</v>
      </c>
      <c r="E1553" s="2" t="str">
        <f t="shared" si="72"/>
        <v>zzzz</v>
      </c>
      <c r="F1553" s="2" t="str">
        <f>IFERROR(VLOOKUP(C1553,'[1]2017'!$C$2:$N$1876,11,FALSE),"")</f>
        <v/>
      </c>
      <c r="G1553" s="2" t="str">
        <f>IFERROR(VLOOKUP(C1553,'[1]2017'!$C$2:$N$1876,12,FALSE),"")</f>
        <v/>
      </c>
      <c r="H1553" s="2" t="str">
        <f t="shared" si="73"/>
        <v/>
      </c>
      <c r="I1553" s="6">
        <v>0.53333333333333333</v>
      </c>
      <c r="J1553" s="12">
        <f t="shared" si="74"/>
        <v>626</v>
      </c>
      <c r="K1553" s="1">
        <v>14</v>
      </c>
      <c r="L1553" s="1">
        <v>22</v>
      </c>
      <c r="M1553" s="6">
        <v>0.63636363636363635</v>
      </c>
      <c r="N1553" s="1">
        <v>18</v>
      </c>
      <c r="O1553" s="1">
        <v>22</v>
      </c>
      <c r="P1553" s="6">
        <v>0.81818181818181823</v>
      </c>
      <c r="Q1553" s="1">
        <v>14</v>
      </c>
      <c r="R1553" s="1">
        <v>22</v>
      </c>
      <c r="S1553" s="6">
        <v>0.63636363636363635</v>
      </c>
      <c r="T1553" s="1">
        <v>8</v>
      </c>
      <c r="U1553" s="1">
        <v>14</v>
      </c>
      <c r="V1553" s="6">
        <v>0.5714285714285714</v>
      </c>
      <c r="W1553" s="1">
        <v>8</v>
      </c>
      <c r="X1553" s="1">
        <v>14</v>
      </c>
      <c r="Y1553" s="6">
        <v>0.5714285714285714</v>
      </c>
      <c r="Z1553" s="1">
        <v>7</v>
      </c>
      <c r="AA1553" s="1">
        <v>14</v>
      </c>
      <c r="AB1553" s="6">
        <v>0.5</v>
      </c>
      <c r="AC1553" s="1">
        <v>13</v>
      </c>
      <c r="AD1553" s="1">
        <v>19</v>
      </c>
      <c r="AE1553" s="6">
        <v>0.68421052631578949</v>
      </c>
      <c r="AF1553" s="1">
        <v>11</v>
      </c>
      <c r="AG1553" s="1">
        <v>19</v>
      </c>
      <c r="AH1553" s="6">
        <v>0.57894736842105265</v>
      </c>
      <c r="AI1553" s="1">
        <v>10</v>
      </c>
      <c r="AJ1553" s="1">
        <v>18</v>
      </c>
      <c r="AK1553" s="6">
        <v>0.55555555555555558</v>
      </c>
      <c r="AL1553" s="1">
        <v>11</v>
      </c>
      <c r="AM1553" s="1">
        <v>20</v>
      </c>
      <c r="AN1553" s="6">
        <v>0.55000000000000004</v>
      </c>
      <c r="AO1553" s="1">
        <v>9</v>
      </c>
      <c r="AP1553" s="1">
        <v>20</v>
      </c>
      <c r="AQ1553" s="6">
        <v>0.45</v>
      </c>
      <c r="AR1553" s="1">
        <v>7</v>
      </c>
      <c r="AS1553" s="1">
        <v>20</v>
      </c>
      <c r="AT1553" s="6">
        <v>0.35</v>
      </c>
      <c r="AU1553" s="1">
        <v>8</v>
      </c>
      <c r="AV1553" s="1">
        <v>13</v>
      </c>
      <c r="AW1553" s="6">
        <v>0.61538461538461542</v>
      </c>
      <c r="AX1553" s="1">
        <v>7</v>
      </c>
      <c r="AY1553" s="1">
        <v>13</v>
      </c>
      <c r="AZ1553" s="6">
        <v>0.53846153846153844</v>
      </c>
      <c r="BA1553" s="1">
        <v>7</v>
      </c>
      <c r="BB1553" s="1">
        <v>13</v>
      </c>
      <c r="BC1553" s="6">
        <v>0.53846153846153844</v>
      </c>
      <c r="BD1553" s="1">
        <v>66</v>
      </c>
      <c r="BE1553" s="1">
        <v>103</v>
      </c>
      <c r="BF1553" s="6">
        <v>0.64077669902912626</v>
      </c>
      <c r="BG1553" s="1">
        <v>61</v>
      </c>
      <c r="BH1553" s="1">
        <v>103</v>
      </c>
      <c r="BI1553" s="6">
        <v>0.59223300970873782</v>
      </c>
      <c r="BJ1553" s="1">
        <v>53</v>
      </c>
      <c r="BK1553" s="1">
        <v>102</v>
      </c>
      <c r="BL1553" s="6">
        <v>0.51960784313725494</v>
      </c>
    </row>
    <row r="1554" spans="1:64" hidden="1" x14ac:dyDescent="0.2">
      <c r="A1554" s="2" t="s">
        <v>3664</v>
      </c>
      <c r="B1554" s="2" t="s">
        <v>3665</v>
      </c>
      <c r="C1554" s="2" t="s">
        <v>3703</v>
      </c>
      <c r="D1554" s="2" t="s">
        <v>3704</v>
      </c>
      <c r="E1554" s="2" t="str">
        <f t="shared" si="72"/>
        <v>zzzz</v>
      </c>
      <c r="F1554" s="2" t="str">
        <f>IFERROR(VLOOKUP(C1554,'[1]2017'!$C$2:$N$1876,11,FALSE),"")</f>
        <v/>
      </c>
      <c r="G1554" s="2" t="str">
        <f>IFERROR(VLOOKUP(C1554,'[1]2017'!$C$2:$N$1876,12,FALSE),"")</f>
        <v/>
      </c>
      <c r="H1554" s="2" t="str">
        <f t="shared" si="73"/>
        <v/>
      </c>
      <c r="I1554" s="6">
        <v>0.38095238095238093</v>
      </c>
      <c r="J1554" s="12">
        <f t="shared" si="74"/>
        <v>930</v>
      </c>
      <c r="K1554" s="1">
        <v>14</v>
      </c>
      <c r="L1554" s="1">
        <v>22</v>
      </c>
      <c r="M1554" s="6">
        <v>0.63636363636363635</v>
      </c>
      <c r="N1554" s="1">
        <v>14</v>
      </c>
      <c r="O1554" s="1">
        <v>22</v>
      </c>
      <c r="P1554" s="6">
        <v>0.63636363636363635</v>
      </c>
      <c r="Q1554" s="1">
        <v>12</v>
      </c>
      <c r="R1554" s="1">
        <v>22</v>
      </c>
      <c r="S1554" s="6">
        <v>0.54545454545454541</v>
      </c>
      <c r="T1554" s="1">
        <v>12</v>
      </c>
      <c r="U1554" s="1">
        <v>21</v>
      </c>
      <c r="V1554" s="6">
        <v>0.5714285714285714</v>
      </c>
      <c r="W1554" s="1">
        <v>14</v>
      </c>
      <c r="X1554" s="1">
        <v>21</v>
      </c>
      <c r="Y1554" s="6">
        <v>0.66666666666666663</v>
      </c>
      <c r="Z1554" s="1">
        <v>12</v>
      </c>
      <c r="AA1554" s="1">
        <v>21</v>
      </c>
      <c r="AB1554" s="6">
        <v>0.5714285714285714</v>
      </c>
      <c r="AC1554" s="1">
        <v>10</v>
      </c>
      <c r="AD1554" s="1">
        <v>13</v>
      </c>
      <c r="AE1554" s="6">
        <v>0.76923076923076927</v>
      </c>
      <c r="AF1554" s="1">
        <v>10</v>
      </c>
      <c r="AG1554" s="1">
        <v>13</v>
      </c>
      <c r="AH1554" s="6">
        <v>0.76923076923076927</v>
      </c>
      <c r="AI1554" s="1">
        <v>9</v>
      </c>
      <c r="AJ1554" s="1">
        <v>13</v>
      </c>
      <c r="AK1554" s="6">
        <v>0.69230769230769229</v>
      </c>
      <c r="AL1554" s="1">
        <v>9</v>
      </c>
      <c r="AM1554" s="1">
        <v>17</v>
      </c>
      <c r="AN1554" s="6">
        <v>0.52941176470588236</v>
      </c>
      <c r="AO1554" s="1">
        <v>7</v>
      </c>
      <c r="AP1554" s="1">
        <v>17</v>
      </c>
      <c r="AQ1554" s="6">
        <v>0.41176470588235292</v>
      </c>
      <c r="AR1554" s="1">
        <v>5</v>
      </c>
      <c r="AS1554" s="1">
        <v>17</v>
      </c>
      <c r="AT1554" s="6">
        <v>0.29411764705882354</v>
      </c>
      <c r="AU1554" s="1">
        <v>12</v>
      </c>
      <c r="AV1554" s="1">
        <v>15</v>
      </c>
      <c r="AW1554" s="6">
        <v>0.8</v>
      </c>
      <c r="AX1554" s="1">
        <v>13</v>
      </c>
      <c r="AY1554" s="1">
        <v>15</v>
      </c>
      <c r="AZ1554" s="6">
        <v>0.8666666666666667</v>
      </c>
      <c r="BA1554" s="1">
        <v>12</v>
      </c>
      <c r="BB1554" s="1">
        <v>15</v>
      </c>
      <c r="BC1554" s="6">
        <v>0.8</v>
      </c>
      <c r="BD1554" s="1">
        <v>71</v>
      </c>
      <c r="BE1554" s="1">
        <v>109</v>
      </c>
      <c r="BF1554" s="6">
        <v>0.65137614678899081</v>
      </c>
      <c r="BG1554" s="1">
        <v>68</v>
      </c>
      <c r="BH1554" s="1">
        <v>109</v>
      </c>
      <c r="BI1554" s="6">
        <v>0.62385321100917435</v>
      </c>
      <c r="BJ1554" s="1">
        <v>58</v>
      </c>
      <c r="BK1554" s="1">
        <v>109</v>
      </c>
      <c r="BL1554" s="6">
        <v>0.5321100917431193</v>
      </c>
    </row>
    <row r="1555" spans="1:64" hidden="1" x14ac:dyDescent="0.2">
      <c r="A1555" s="2" t="s">
        <v>3664</v>
      </c>
      <c r="B1555" s="2" t="s">
        <v>3665</v>
      </c>
      <c r="C1555" s="2" t="s">
        <v>3705</v>
      </c>
      <c r="D1555" s="2" t="s">
        <v>3706</v>
      </c>
      <c r="E1555" s="2" t="str">
        <f t="shared" si="72"/>
        <v>zzzz</v>
      </c>
      <c r="F1555" s="2" t="str">
        <f>IFERROR(VLOOKUP(C1555,'[1]2017'!$C$2:$N$1876,11,FALSE),"")</f>
        <v/>
      </c>
      <c r="G1555" s="2" t="str">
        <f>IFERROR(VLOOKUP(C1555,'[1]2017'!$C$2:$N$1876,12,FALSE),"")</f>
        <v/>
      </c>
      <c r="H1555" s="2" t="str">
        <f t="shared" si="73"/>
        <v/>
      </c>
      <c r="I1555" s="6">
        <v>0.87179487179487181</v>
      </c>
      <c r="J1555" s="12">
        <f t="shared" si="74"/>
        <v>41</v>
      </c>
      <c r="K1555" s="1">
        <v>42</v>
      </c>
      <c r="L1555" s="1">
        <v>46</v>
      </c>
      <c r="M1555" s="6">
        <v>0.91304347826086951</v>
      </c>
      <c r="N1555" s="1">
        <v>42</v>
      </c>
      <c r="O1555" s="1">
        <v>46</v>
      </c>
      <c r="P1555" s="6">
        <v>0.91304347826086951</v>
      </c>
      <c r="Q1555" s="1">
        <v>40</v>
      </c>
      <c r="R1555" s="1">
        <v>46</v>
      </c>
      <c r="S1555" s="6">
        <v>0.86956521739130432</v>
      </c>
      <c r="T1555" s="1">
        <v>32</v>
      </c>
      <c r="U1555" s="1">
        <v>40</v>
      </c>
      <c r="V1555" s="6">
        <v>0.8</v>
      </c>
      <c r="W1555" s="1">
        <v>36</v>
      </c>
      <c r="X1555" s="1">
        <v>40</v>
      </c>
      <c r="Y1555" s="6">
        <v>0.9</v>
      </c>
      <c r="Z1555" s="1">
        <v>32</v>
      </c>
      <c r="AA1555" s="1">
        <v>40</v>
      </c>
      <c r="AB1555" s="6">
        <v>0.8</v>
      </c>
      <c r="AC1555" s="1">
        <v>38</v>
      </c>
      <c r="AD1555" s="1">
        <v>41</v>
      </c>
      <c r="AE1555" s="6">
        <v>0.92682926829268297</v>
      </c>
      <c r="AF1555" s="1">
        <v>38</v>
      </c>
      <c r="AG1555" s="1">
        <v>42</v>
      </c>
      <c r="AH1555" s="6">
        <v>0.90476190476190477</v>
      </c>
      <c r="AI1555" s="1">
        <v>36</v>
      </c>
      <c r="AJ1555" s="1">
        <v>41</v>
      </c>
      <c r="AK1555" s="6">
        <v>0.87804878048780488</v>
      </c>
      <c r="AL1555" s="1">
        <v>40</v>
      </c>
      <c r="AM1555" s="1">
        <v>43</v>
      </c>
      <c r="AN1555" s="6">
        <v>0.93023255813953487</v>
      </c>
      <c r="AO1555" s="1">
        <v>36</v>
      </c>
      <c r="AP1555" s="1">
        <v>43</v>
      </c>
      <c r="AQ1555" s="6">
        <v>0.83720930232558144</v>
      </c>
      <c r="AR1555" s="1">
        <v>34</v>
      </c>
      <c r="AS1555" s="1">
        <v>43</v>
      </c>
      <c r="AT1555" s="6">
        <v>0.79069767441860461</v>
      </c>
      <c r="AU1555" s="1">
        <v>36</v>
      </c>
      <c r="AV1555" s="1">
        <v>41</v>
      </c>
      <c r="AW1555" s="6">
        <v>0.87804878048780488</v>
      </c>
      <c r="AX1555" s="1">
        <v>36</v>
      </c>
      <c r="AY1555" s="1">
        <v>41</v>
      </c>
      <c r="AZ1555" s="6">
        <v>0.87804878048780488</v>
      </c>
      <c r="BA1555" s="1">
        <v>34</v>
      </c>
      <c r="BB1555" s="1">
        <v>41</v>
      </c>
      <c r="BC1555" s="6">
        <v>0.82926829268292679</v>
      </c>
      <c r="BD1555" s="1">
        <v>226</v>
      </c>
      <c r="BE1555" s="1">
        <v>250</v>
      </c>
      <c r="BF1555" s="6">
        <v>0.90400000000000003</v>
      </c>
      <c r="BG1555" s="1">
        <v>223</v>
      </c>
      <c r="BH1555" s="1">
        <v>251</v>
      </c>
      <c r="BI1555" s="6">
        <v>0.88844621513944222</v>
      </c>
      <c r="BJ1555" s="1">
        <v>210</v>
      </c>
      <c r="BK1555" s="1">
        <v>250</v>
      </c>
      <c r="BL1555" s="6">
        <v>0.84</v>
      </c>
    </row>
    <row r="1556" spans="1:64" hidden="1" x14ac:dyDescent="0.2">
      <c r="A1556" s="2" t="s">
        <v>3664</v>
      </c>
      <c r="B1556" s="2" t="s">
        <v>3665</v>
      </c>
      <c r="C1556" s="2" t="s">
        <v>3707</v>
      </c>
      <c r="D1556" s="2" t="s">
        <v>3515</v>
      </c>
      <c r="E1556" s="2" t="str">
        <f t="shared" si="72"/>
        <v>zzzz</v>
      </c>
      <c r="F1556" s="2" t="str">
        <f>IFERROR(VLOOKUP(C1556,'[1]2017'!$C$2:$N$1876,11,FALSE),"")</f>
        <v/>
      </c>
      <c r="G1556" s="2" t="str">
        <f>IFERROR(VLOOKUP(C1556,'[1]2017'!$C$2:$N$1876,12,FALSE),"")</f>
        <v/>
      </c>
      <c r="H1556" s="2" t="str">
        <f t="shared" si="73"/>
        <v/>
      </c>
      <c r="I1556" s="6">
        <v>0.875</v>
      </c>
      <c r="J1556" s="12">
        <f t="shared" si="74"/>
        <v>37</v>
      </c>
      <c r="K1556" s="1">
        <v>14</v>
      </c>
      <c r="L1556" s="1">
        <v>17</v>
      </c>
      <c r="M1556" s="6">
        <v>0.82352941176470584</v>
      </c>
      <c r="N1556" s="1">
        <v>7</v>
      </c>
      <c r="O1556" s="1">
        <v>17</v>
      </c>
      <c r="P1556" s="6">
        <v>0.41176470588235292</v>
      </c>
      <c r="Q1556" s="1">
        <v>7</v>
      </c>
      <c r="R1556" s="1">
        <v>17</v>
      </c>
      <c r="S1556" s="6">
        <v>0.41176470588235292</v>
      </c>
      <c r="T1556" s="1">
        <v>15</v>
      </c>
      <c r="U1556" s="1">
        <v>18</v>
      </c>
      <c r="V1556" s="6">
        <v>0.83333333333333337</v>
      </c>
      <c r="W1556" s="1">
        <v>17</v>
      </c>
      <c r="X1556" s="1">
        <v>18</v>
      </c>
      <c r="Y1556" s="6">
        <v>0.94444444444444442</v>
      </c>
      <c r="Z1556" s="1">
        <v>15</v>
      </c>
      <c r="AA1556" s="1">
        <v>18</v>
      </c>
      <c r="AB1556" s="6">
        <v>0.83333333333333337</v>
      </c>
      <c r="AC1556" s="1">
        <v>19</v>
      </c>
      <c r="AD1556" s="1">
        <v>21</v>
      </c>
      <c r="AE1556" s="6">
        <v>0.90476190476190477</v>
      </c>
      <c r="AF1556" s="1">
        <v>20</v>
      </c>
      <c r="AG1556" s="1">
        <v>21</v>
      </c>
      <c r="AH1556" s="6">
        <v>0.95238095238095233</v>
      </c>
      <c r="AI1556" s="1">
        <v>18</v>
      </c>
      <c r="AJ1556" s="1">
        <v>21</v>
      </c>
      <c r="AK1556" s="6">
        <v>0.8571428571428571</v>
      </c>
      <c r="AL1556" s="1">
        <v>16</v>
      </c>
      <c r="AM1556" s="1">
        <v>17</v>
      </c>
      <c r="AN1556" s="6">
        <v>0.94117647058823528</v>
      </c>
      <c r="AO1556" s="1">
        <v>15</v>
      </c>
      <c r="AP1556" s="1">
        <v>17</v>
      </c>
      <c r="AQ1556" s="6">
        <v>0.88235294117647056</v>
      </c>
      <c r="AR1556" s="1">
        <v>15</v>
      </c>
      <c r="AS1556" s="1">
        <v>17</v>
      </c>
      <c r="AT1556" s="6">
        <v>0.88235294117647056</v>
      </c>
      <c r="AU1556" s="1">
        <v>18</v>
      </c>
      <c r="AV1556" s="1">
        <v>24</v>
      </c>
      <c r="AW1556" s="6">
        <v>0.75</v>
      </c>
      <c r="AX1556" s="1">
        <v>19</v>
      </c>
      <c r="AY1556" s="1">
        <v>24</v>
      </c>
      <c r="AZ1556" s="6">
        <v>0.79166666666666663</v>
      </c>
      <c r="BA1556" s="1">
        <v>16</v>
      </c>
      <c r="BB1556" s="1">
        <v>24</v>
      </c>
      <c r="BC1556" s="6">
        <v>0.66666666666666663</v>
      </c>
      <c r="BD1556" s="1">
        <v>106</v>
      </c>
      <c r="BE1556" s="1">
        <v>121</v>
      </c>
      <c r="BF1556" s="6">
        <v>0.87603305785123964</v>
      </c>
      <c r="BG1556" s="1">
        <v>99</v>
      </c>
      <c r="BH1556" s="1">
        <v>121</v>
      </c>
      <c r="BI1556" s="6">
        <v>0.81818181818181823</v>
      </c>
      <c r="BJ1556" s="1">
        <v>92</v>
      </c>
      <c r="BK1556" s="1">
        <v>121</v>
      </c>
      <c r="BL1556" s="6">
        <v>0.76033057851239672</v>
      </c>
    </row>
    <row r="1557" spans="1:64" hidden="1" x14ac:dyDescent="0.2">
      <c r="A1557" s="2" t="s">
        <v>3664</v>
      </c>
      <c r="B1557" s="2" t="s">
        <v>3665</v>
      </c>
      <c r="C1557" s="2" t="s">
        <v>3708</v>
      </c>
      <c r="D1557" s="2" t="s">
        <v>3709</v>
      </c>
      <c r="E1557" s="2" t="str">
        <f t="shared" si="72"/>
        <v>zzzz</v>
      </c>
      <c r="F1557" s="2" t="str">
        <f>IFERROR(VLOOKUP(C1557,'[1]2017'!$C$2:$N$1876,11,FALSE),"")</f>
        <v/>
      </c>
      <c r="G1557" s="2" t="str">
        <f>IFERROR(VLOOKUP(C1557,'[1]2017'!$C$2:$N$1876,12,FALSE),"")</f>
        <v/>
      </c>
      <c r="H1557" s="2" t="str">
        <f t="shared" si="73"/>
        <v/>
      </c>
      <c r="I1557" s="6">
        <v>0.82352941176470584</v>
      </c>
      <c r="J1557" s="12">
        <f t="shared" si="74"/>
        <v>91</v>
      </c>
      <c r="K1557" s="1">
        <v>33</v>
      </c>
      <c r="L1557" s="1">
        <v>36</v>
      </c>
      <c r="M1557" s="6">
        <v>0.91666666666666663</v>
      </c>
      <c r="N1557" s="1">
        <v>35</v>
      </c>
      <c r="O1557" s="1">
        <v>36</v>
      </c>
      <c r="P1557" s="6">
        <v>0.97222222222222221</v>
      </c>
      <c r="Q1557" s="1">
        <v>32</v>
      </c>
      <c r="R1557" s="1">
        <v>36</v>
      </c>
      <c r="S1557" s="6">
        <v>0.88888888888888884</v>
      </c>
      <c r="T1557" s="1">
        <v>24</v>
      </c>
      <c r="U1557" s="1">
        <v>26</v>
      </c>
      <c r="V1557" s="6">
        <v>0.92307692307692313</v>
      </c>
      <c r="W1557" s="1">
        <v>24</v>
      </c>
      <c r="X1557" s="1">
        <v>26</v>
      </c>
      <c r="Y1557" s="6">
        <v>0.92307692307692313</v>
      </c>
      <c r="Z1557" s="1">
        <v>22</v>
      </c>
      <c r="AA1557" s="1">
        <v>26</v>
      </c>
      <c r="AB1557" s="6">
        <v>0.84615384615384615</v>
      </c>
      <c r="AC1557" s="1">
        <v>30</v>
      </c>
      <c r="AD1557" s="1">
        <v>34</v>
      </c>
      <c r="AE1557" s="6">
        <v>0.88235294117647056</v>
      </c>
      <c r="AF1557" s="1">
        <v>26</v>
      </c>
      <c r="AG1557" s="1">
        <v>34</v>
      </c>
      <c r="AH1557" s="6">
        <v>0.76470588235294112</v>
      </c>
      <c r="AI1557" s="1">
        <v>26</v>
      </c>
      <c r="AJ1557" s="1">
        <v>34</v>
      </c>
      <c r="AK1557" s="6">
        <v>0.76470588235294112</v>
      </c>
      <c r="AL1557" s="1">
        <v>37</v>
      </c>
      <c r="AM1557" s="1">
        <v>42</v>
      </c>
      <c r="AN1557" s="6">
        <v>0.88095238095238093</v>
      </c>
      <c r="AO1557" s="1">
        <v>37</v>
      </c>
      <c r="AP1557" s="1">
        <v>42</v>
      </c>
      <c r="AQ1557" s="6">
        <v>0.88095238095238093</v>
      </c>
      <c r="AR1557" s="1">
        <v>36</v>
      </c>
      <c r="AS1557" s="1">
        <v>42</v>
      </c>
      <c r="AT1557" s="6">
        <v>0.8571428571428571</v>
      </c>
      <c r="AU1557" s="1">
        <v>28</v>
      </c>
      <c r="AV1557" s="1">
        <v>32</v>
      </c>
      <c r="AW1557" s="6">
        <v>0.875</v>
      </c>
      <c r="AX1557" s="1">
        <v>31</v>
      </c>
      <c r="AY1557" s="1">
        <v>32</v>
      </c>
      <c r="AZ1557" s="6">
        <v>0.96875</v>
      </c>
      <c r="BA1557" s="1">
        <v>28</v>
      </c>
      <c r="BB1557" s="1">
        <v>32</v>
      </c>
      <c r="BC1557" s="6">
        <v>0.875</v>
      </c>
      <c r="BD1557" s="1">
        <v>182</v>
      </c>
      <c r="BE1557" s="1">
        <v>204</v>
      </c>
      <c r="BF1557" s="6">
        <v>0.89215686274509809</v>
      </c>
      <c r="BG1557" s="1">
        <v>183</v>
      </c>
      <c r="BH1557" s="1">
        <v>204</v>
      </c>
      <c r="BI1557" s="6">
        <v>0.8970588235294118</v>
      </c>
      <c r="BJ1557" s="1">
        <v>172</v>
      </c>
      <c r="BK1557" s="1">
        <v>204</v>
      </c>
      <c r="BL1557" s="6">
        <v>0.84313725490196079</v>
      </c>
    </row>
    <row r="1558" spans="1:64" hidden="1" x14ac:dyDescent="0.2">
      <c r="A1558" s="2" t="s">
        <v>3664</v>
      </c>
      <c r="B1558" s="2" t="s">
        <v>3665</v>
      </c>
      <c r="C1558" s="2" t="s">
        <v>3710</v>
      </c>
      <c r="D1558" s="2" t="s">
        <v>3618</v>
      </c>
      <c r="E1558" s="2" t="str">
        <f t="shared" si="72"/>
        <v>zzzz</v>
      </c>
      <c r="F1558" s="2" t="str">
        <f>IFERROR(VLOOKUP(C1558,'[1]2017'!$C$2:$N$1876,11,FALSE),"")</f>
        <v/>
      </c>
      <c r="G1558" s="2" t="str">
        <f>IFERROR(VLOOKUP(C1558,'[1]2017'!$C$2:$N$1876,12,FALSE),"")</f>
        <v/>
      </c>
      <c r="H1558" s="2" t="str">
        <f t="shared" si="73"/>
        <v/>
      </c>
      <c r="I1558" s="6">
        <v>0.94285714285714284</v>
      </c>
      <c r="J1558" s="12">
        <f t="shared" si="74"/>
        <v>10</v>
      </c>
      <c r="K1558" s="1">
        <v>37</v>
      </c>
      <c r="L1558" s="1">
        <v>42</v>
      </c>
      <c r="M1558" s="6">
        <v>0.88095238095238093</v>
      </c>
      <c r="N1558" s="1">
        <v>40</v>
      </c>
      <c r="O1558" s="1">
        <v>42</v>
      </c>
      <c r="P1558" s="6">
        <v>0.95238095238095233</v>
      </c>
      <c r="Q1558" s="1">
        <v>35</v>
      </c>
      <c r="R1558" s="1">
        <v>42</v>
      </c>
      <c r="S1558" s="6">
        <v>0.83333333333333337</v>
      </c>
      <c r="T1558" s="1">
        <v>33</v>
      </c>
      <c r="U1558" s="1">
        <v>38</v>
      </c>
      <c r="V1558" s="6">
        <v>0.86842105263157898</v>
      </c>
      <c r="W1558" s="1">
        <v>36</v>
      </c>
      <c r="X1558" s="1">
        <v>38</v>
      </c>
      <c r="Y1558" s="6">
        <v>0.94736842105263153</v>
      </c>
      <c r="Z1558" s="1">
        <v>32</v>
      </c>
      <c r="AA1558" s="1">
        <v>38</v>
      </c>
      <c r="AB1558" s="6">
        <v>0.84210526315789469</v>
      </c>
      <c r="AC1558" s="1">
        <v>22</v>
      </c>
      <c r="AD1558" s="1">
        <v>25</v>
      </c>
      <c r="AE1558" s="6">
        <v>0.88</v>
      </c>
      <c r="AF1558" s="1">
        <v>21</v>
      </c>
      <c r="AG1558" s="1">
        <v>25</v>
      </c>
      <c r="AH1558" s="6">
        <v>0.84</v>
      </c>
      <c r="AI1558" s="1">
        <v>21</v>
      </c>
      <c r="AJ1558" s="1">
        <v>25</v>
      </c>
      <c r="AK1558" s="6">
        <v>0.84</v>
      </c>
      <c r="AL1558" s="1">
        <v>33</v>
      </c>
      <c r="AM1558" s="1">
        <v>35</v>
      </c>
      <c r="AN1558" s="6">
        <v>0.94285714285714284</v>
      </c>
      <c r="AO1558" s="1">
        <v>31</v>
      </c>
      <c r="AP1558" s="1">
        <v>35</v>
      </c>
      <c r="AQ1558" s="6">
        <v>0.88571428571428568</v>
      </c>
      <c r="AR1558" s="1">
        <v>30</v>
      </c>
      <c r="AS1558" s="1">
        <v>35</v>
      </c>
      <c r="AT1558" s="6">
        <v>0.8571428571428571</v>
      </c>
      <c r="AU1558" s="1">
        <v>26</v>
      </c>
      <c r="AV1558" s="1">
        <v>28</v>
      </c>
      <c r="AW1558" s="6">
        <v>0.9285714285714286</v>
      </c>
      <c r="AX1558" s="1">
        <v>27</v>
      </c>
      <c r="AY1558" s="1">
        <v>28</v>
      </c>
      <c r="AZ1558" s="6">
        <v>0.9642857142857143</v>
      </c>
      <c r="BA1558" s="1">
        <v>25</v>
      </c>
      <c r="BB1558" s="1">
        <v>28</v>
      </c>
      <c r="BC1558" s="6">
        <v>0.8928571428571429</v>
      </c>
      <c r="BD1558" s="1">
        <v>186</v>
      </c>
      <c r="BE1558" s="1">
        <v>203</v>
      </c>
      <c r="BF1558" s="6">
        <v>0.91625615763546797</v>
      </c>
      <c r="BG1558" s="1">
        <v>188</v>
      </c>
      <c r="BH1558" s="1">
        <v>203</v>
      </c>
      <c r="BI1558" s="6">
        <v>0.92610837438423643</v>
      </c>
      <c r="BJ1558" s="1">
        <v>176</v>
      </c>
      <c r="BK1558" s="1">
        <v>203</v>
      </c>
      <c r="BL1558" s="6">
        <v>0.86699507389162567</v>
      </c>
    </row>
    <row r="1559" spans="1:64" hidden="1" x14ac:dyDescent="0.2">
      <c r="A1559" s="2" t="s">
        <v>3711</v>
      </c>
      <c r="B1559" s="2" t="s">
        <v>3712</v>
      </c>
      <c r="C1559" s="2" t="s">
        <v>3713</v>
      </c>
      <c r="D1559" s="2" t="s">
        <v>3515</v>
      </c>
      <c r="E1559" s="2" t="str">
        <f t="shared" si="72"/>
        <v>zzzz</v>
      </c>
      <c r="F1559" s="2" t="str">
        <f>IFERROR(VLOOKUP(C1559,'[1]2017'!$C$2:$N$1876,11,FALSE),"")</f>
        <v/>
      </c>
      <c r="G1559" s="2" t="str">
        <f>IFERROR(VLOOKUP(C1559,'[1]2017'!$C$2:$N$1876,12,FALSE),"")</f>
        <v/>
      </c>
      <c r="H1559" s="2" t="str">
        <f t="shared" si="73"/>
        <v/>
      </c>
      <c r="I1559" s="6">
        <v>0.42857142857142855</v>
      </c>
      <c r="J1559" s="12">
        <f t="shared" si="74"/>
        <v>854</v>
      </c>
      <c r="K1559" s="1">
        <v>27</v>
      </c>
      <c r="L1559" s="1">
        <v>36</v>
      </c>
      <c r="M1559" s="6">
        <v>0.75</v>
      </c>
      <c r="N1559" s="1">
        <v>23</v>
      </c>
      <c r="O1559" s="1">
        <v>36</v>
      </c>
      <c r="P1559" s="6">
        <v>0.63888888888888884</v>
      </c>
      <c r="Q1559" s="1">
        <v>20</v>
      </c>
      <c r="R1559" s="1">
        <v>36</v>
      </c>
      <c r="S1559" s="6">
        <v>0.55555555555555558</v>
      </c>
      <c r="T1559" s="1">
        <v>33</v>
      </c>
      <c r="U1559" s="1">
        <v>42</v>
      </c>
      <c r="V1559" s="6">
        <v>0.7857142857142857</v>
      </c>
      <c r="W1559" s="1">
        <v>29</v>
      </c>
      <c r="X1559" s="1">
        <v>42</v>
      </c>
      <c r="Y1559" s="6">
        <v>0.69047619047619047</v>
      </c>
      <c r="Z1559" s="1">
        <v>26</v>
      </c>
      <c r="AA1559" s="1">
        <v>42</v>
      </c>
      <c r="AB1559" s="6">
        <v>0.61904761904761907</v>
      </c>
      <c r="AC1559" s="1">
        <v>18</v>
      </c>
      <c r="AD1559" s="1">
        <v>28</v>
      </c>
      <c r="AE1559" s="6">
        <v>0.6428571428571429</v>
      </c>
      <c r="AF1559" s="1">
        <v>19</v>
      </c>
      <c r="AG1559" s="1">
        <v>28</v>
      </c>
      <c r="AH1559" s="6">
        <v>0.6785714285714286</v>
      </c>
      <c r="AI1559" s="1">
        <v>15</v>
      </c>
      <c r="AJ1559" s="1">
        <v>27</v>
      </c>
      <c r="AK1559" s="6">
        <v>0.55555555555555558</v>
      </c>
      <c r="AL1559" s="1">
        <v>24</v>
      </c>
      <c r="AM1559" s="1">
        <v>29</v>
      </c>
      <c r="AN1559" s="6">
        <v>0.82758620689655171</v>
      </c>
      <c r="AO1559" s="1">
        <v>19</v>
      </c>
      <c r="AP1559" s="1">
        <v>29</v>
      </c>
      <c r="AQ1559" s="6">
        <v>0.65517241379310343</v>
      </c>
      <c r="AR1559" s="1">
        <v>19</v>
      </c>
      <c r="AS1559" s="1">
        <v>29</v>
      </c>
      <c r="AT1559" s="6">
        <v>0.65517241379310343</v>
      </c>
      <c r="AU1559" s="1">
        <v>24</v>
      </c>
      <c r="AV1559" s="1">
        <v>32</v>
      </c>
      <c r="AW1559" s="6">
        <v>0.75</v>
      </c>
      <c r="AX1559" s="1">
        <v>23</v>
      </c>
      <c r="AY1559" s="1">
        <v>32</v>
      </c>
      <c r="AZ1559" s="6">
        <v>0.71875</v>
      </c>
      <c r="BA1559" s="1">
        <v>21</v>
      </c>
      <c r="BB1559" s="1">
        <v>32</v>
      </c>
      <c r="BC1559" s="6">
        <v>0.65625</v>
      </c>
      <c r="BD1559" s="1">
        <v>155</v>
      </c>
      <c r="BE1559" s="1">
        <v>209</v>
      </c>
      <c r="BF1559" s="6">
        <v>0.74162679425837319</v>
      </c>
      <c r="BG1559" s="1">
        <v>132</v>
      </c>
      <c r="BH1559" s="1">
        <v>209</v>
      </c>
      <c r="BI1559" s="6">
        <v>0.63157894736842102</v>
      </c>
      <c r="BJ1559" s="1">
        <v>119</v>
      </c>
      <c r="BK1559" s="1">
        <v>208</v>
      </c>
      <c r="BL1559" s="6">
        <v>0.57211538461538458</v>
      </c>
    </row>
    <row r="1560" spans="1:64" hidden="1" x14ac:dyDescent="0.2">
      <c r="A1560" s="2" t="s">
        <v>3711</v>
      </c>
      <c r="B1560" s="2" t="s">
        <v>3712</v>
      </c>
      <c r="C1560" s="2" t="s">
        <v>3714</v>
      </c>
      <c r="D1560" s="2" t="s">
        <v>3715</v>
      </c>
      <c r="E1560" s="2" t="str">
        <f t="shared" si="72"/>
        <v>zzzz</v>
      </c>
      <c r="F1560" s="2" t="str">
        <f>IFERROR(VLOOKUP(C1560,'[1]2017'!$C$2:$N$1876,11,FALSE),"")</f>
        <v/>
      </c>
      <c r="G1560" s="2" t="str">
        <f>IFERROR(VLOOKUP(C1560,'[1]2017'!$C$2:$N$1876,12,FALSE),"")</f>
        <v/>
      </c>
      <c r="H1560" s="2" t="str">
        <f t="shared" si="73"/>
        <v/>
      </c>
      <c r="I1560" s="6">
        <v>0.75</v>
      </c>
      <c r="J1560" s="12">
        <f t="shared" si="74"/>
        <v>175</v>
      </c>
      <c r="K1560" s="1">
        <v>37</v>
      </c>
      <c r="L1560" s="1">
        <v>47</v>
      </c>
      <c r="M1560" s="6">
        <v>0.78723404255319152</v>
      </c>
      <c r="N1560" s="1">
        <v>36</v>
      </c>
      <c r="O1560" s="1">
        <v>47</v>
      </c>
      <c r="P1560" s="6">
        <v>0.76595744680851063</v>
      </c>
      <c r="Q1560" s="1">
        <v>31</v>
      </c>
      <c r="R1560" s="1">
        <v>47</v>
      </c>
      <c r="S1560" s="6">
        <v>0.65957446808510634</v>
      </c>
      <c r="T1560" s="1">
        <v>43</v>
      </c>
      <c r="U1560" s="1">
        <v>49</v>
      </c>
      <c r="V1560" s="6">
        <v>0.87755102040816324</v>
      </c>
      <c r="W1560" s="1">
        <v>36</v>
      </c>
      <c r="X1560" s="1">
        <v>50</v>
      </c>
      <c r="Y1560" s="6">
        <v>0.72</v>
      </c>
      <c r="Z1560" s="1">
        <v>34</v>
      </c>
      <c r="AA1560" s="1">
        <v>49</v>
      </c>
      <c r="AB1560" s="6">
        <v>0.69387755102040816</v>
      </c>
      <c r="AC1560" s="1">
        <v>34</v>
      </c>
      <c r="AD1560" s="1">
        <v>51</v>
      </c>
      <c r="AE1560" s="6">
        <v>0.66666666666666663</v>
      </c>
      <c r="AF1560" s="1">
        <v>32</v>
      </c>
      <c r="AG1560" s="1">
        <v>51</v>
      </c>
      <c r="AH1560" s="6">
        <v>0.62745098039215685</v>
      </c>
      <c r="AI1560" s="1">
        <v>28</v>
      </c>
      <c r="AJ1560" s="1">
        <v>51</v>
      </c>
      <c r="AK1560" s="6">
        <v>0.5490196078431373</v>
      </c>
      <c r="AL1560" s="1">
        <v>36</v>
      </c>
      <c r="AM1560" s="1">
        <v>45</v>
      </c>
      <c r="AN1560" s="6">
        <v>0.8</v>
      </c>
      <c r="AO1560" s="1">
        <v>28</v>
      </c>
      <c r="AP1560" s="1">
        <v>44</v>
      </c>
      <c r="AQ1560" s="6">
        <v>0.63636363636363635</v>
      </c>
      <c r="AR1560" s="1">
        <v>26</v>
      </c>
      <c r="AS1560" s="1">
        <v>44</v>
      </c>
      <c r="AT1560" s="6">
        <v>0.59090909090909094</v>
      </c>
      <c r="AU1560" s="1">
        <v>38</v>
      </c>
      <c r="AV1560" s="1">
        <v>58</v>
      </c>
      <c r="AW1560" s="6">
        <v>0.65517241379310343</v>
      </c>
      <c r="AX1560" s="1">
        <v>31</v>
      </c>
      <c r="AY1560" s="1">
        <v>58</v>
      </c>
      <c r="AZ1560" s="6">
        <v>0.53448275862068961</v>
      </c>
      <c r="BA1560" s="1">
        <v>28</v>
      </c>
      <c r="BB1560" s="1">
        <v>58</v>
      </c>
      <c r="BC1560" s="6">
        <v>0.48275862068965519</v>
      </c>
      <c r="BD1560" s="1">
        <v>224</v>
      </c>
      <c r="BE1560" s="1">
        <v>290</v>
      </c>
      <c r="BF1560" s="6">
        <v>0.77241379310344827</v>
      </c>
      <c r="BG1560" s="1">
        <v>194</v>
      </c>
      <c r="BH1560" s="1">
        <v>290</v>
      </c>
      <c r="BI1560" s="6">
        <v>0.66896551724137931</v>
      </c>
      <c r="BJ1560" s="1">
        <v>177</v>
      </c>
      <c r="BK1560" s="1">
        <v>289</v>
      </c>
      <c r="BL1560" s="6">
        <v>0.61245674740484424</v>
      </c>
    </row>
    <row r="1561" spans="1:64" hidden="1" x14ac:dyDescent="0.2">
      <c r="A1561" s="2" t="s">
        <v>3711</v>
      </c>
      <c r="B1561" s="2" t="s">
        <v>3712</v>
      </c>
      <c r="C1561" s="2" t="s">
        <v>3716</v>
      </c>
      <c r="D1561" s="2" t="s">
        <v>3717</v>
      </c>
      <c r="E1561" s="2" t="str">
        <f t="shared" si="72"/>
        <v>zzzz</v>
      </c>
      <c r="F1561" s="2" t="str">
        <f>IFERROR(VLOOKUP(C1561,'[1]2017'!$C$2:$N$1876,11,FALSE),"")</f>
        <v/>
      </c>
      <c r="G1561" s="2" t="str">
        <f>IFERROR(VLOOKUP(C1561,'[1]2017'!$C$2:$N$1876,12,FALSE),"")</f>
        <v/>
      </c>
      <c r="H1561" s="2" t="str">
        <f t="shared" si="73"/>
        <v/>
      </c>
      <c r="I1561" s="6">
        <v>0.5</v>
      </c>
      <c r="J1561" s="12">
        <f t="shared" si="74"/>
        <v>691</v>
      </c>
      <c r="K1561" s="1">
        <v>15</v>
      </c>
      <c r="L1561" s="1">
        <v>25</v>
      </c>
      <c r="M1561" s="6">
        <v>0.6</v>
      </c>
      <c r="N1561" s="1">
        <v>10</v>
      </c>
      <c r="O1561" s="1">
        <v>25</v>
      </c>
      <c r="P1561" s="6">
        <v>0.4</v>
      </c>
      <c r="Q1561" s="1">
        <v>9</v>
      </c>
      <c r="R1561" s="1">
        <v>25</v>
      </c>
      <c r="S1561" s="6">
        <v>0.36</v>
      </c>
      <c r="T1561" s="1">
        <v>11</v>
      </c>
      <c r="U1561" s="1">
        <v>21</v>
      </c>
      <c r="V1561" s="6">
        <v>0.52380952380952384</v>
      </c>
      <c r="W1561" s="1">
        <v>9</v>
      </c>
      <c r="X1561" s="1">
        <v>22</v>
      </c>
      <c r="Y1561" s="6">
        <v>0.40909090909090912</v>
      </c>
      <c r="Z1561" s="1">
        <v>8</v>
      </c>
      <c r="AA1561" s="1">
        <v>21</v>
      </c>
      <c r="AB1561" s="6">
        <v>0.38095238095238093</v>
      </c>
      <c r="AC1561" s="1">
        <v>12</v>
      </c>
      <c r="AD1561" s="1">
        <v>18</v>
      </c>
      <c r="AE1561" s="6">
        <v>0.66666666666666663</v>
      </c>
      <c r="AF1561" s="1">
        <v>8</v>
      </c>
      <c r="AG1561" s="1">
        <v>18</v>
      </c>
      <c r="AH1561" s="6">
        <v>0.44444444444444442</v>
      </c>
      <c r="AI1561" s="1">
        <v>7</v>
      </c>
      <c r="AJ1561" s="1">
        <v>18</v>
      </c>
      <c r="AK1561" s="6">
        <v>0.3888888888888889</v>
      </c>
      <c r="AL1561" s="1">
        <v>8</v>
      </c>
      <c r="AM1561" s="1">
        <v>14</v>
      </c>
      <c r="AN1561" s="6">
        <v>0.5714285714285714</v>
      </c>
      <c r="AO1561" s="1">
        <v>5</v>
      </c>
      <c r="AP1561" s="1">
        <v>14</v>
      </c>
      <c r="AQ1561" s="6">
        <v>0.35714285714285715</v>
      </c>
      <c r="AR1561" s="1">
        <v>4</v>
      </c>
      <c r="AS1561" s="1">
        <v>14</v>
      </c>
      <c r="AT1561" s="6">
        <v>0.2857142857142857</v>
      </c>
      <c r="AU1561" s="1">
        <v>5</v>
      </c>
      <c r="AV1561" s="1">
        <v>16</v>
      </c>
      <c r="AW1561" s="6">
        <v>0.3125</v>
      </c>
      <c r="AX1561" s="1">
        <v>4</v>
      </c>
      <c r="AY1561" s="1">
        <v>17</v>
      </c>
      <c r="AZ1561" s="6">
        <v>0.23529411764705882</v>
      </c>
      <c r="BA1561" s="1">
        <v>4</v>
      </c>
      <c r="BB1561" s="1">
        <v>16</v>
      </c>
      <c r="BC1561" s="6">
        <v>0.25</v>
      </c>
      <c r="BD1561" s="1">
        <v>61</v>
      </c>
      <c r="BE1561" s="1">
        <v>108</v>
      </c>
      <c r="BF1561" s="6">
        <v>0.56481481481481477</v>
      </c>
      <c r="BG1561" s="1">
        <v>45</v>
      </c>
      <c r="BH1561" s="1">
        <v>111</v>
      </c>
      <c r="BI1561" s="6">
        <v>0.40540540540540543</v>
      </c>
      <c r="BJ1561" s="1">
        <v>39</v>
      </c>
      <c r="BK1561" s="1">
        <v>108</v>
      </c>
      <c r="BL1561" s="6">
        <v>0.3611111111111111</v>
      </c>
    </row>
    <row r="1562" spans="1:64" hidden="1" x14ac:dyDescent="0.2">
      <c r="A1562" s="2" t="s">
        <v>3711</v>
      </c>
      <c r="B1562" s="2" t="s">
        <v>3712</v>
      </c>
      <c r="C1562" s="2" t="s">
        <v>3718</v>
      </c>
      <c r="D1562" s="2" t="s">
        <v>3719</v>
      </c>
      <c r="E1562" s="2" t="str">
        <f t="shared" si="72"/>
        <v>zzzz</v>
      </c>
      <c r="F1562" s="2" t="str">
        <f>IFERROR(VLOOKUP(C1562,'[1]2017'!$C$2:$N$1876,11,FALSE),"")</f>
        <v/>
      </c>
      <c r="G1562" s="2" t="str">
        <f>IFERROR(VLOOKUP(C1562,'[1]2017'!$C$2:$N$1876,12,FALSE),"")</f>
        <v/>
      </c>
      <c r="H1562" s="2" t="str">
        <f t="shared" si="73"/>
        <v/>
      </c>
      <c r="I1562" s="6">
        <v>0.5</v>
      </c>
      <c r="J1562" s="12">
        <f t="shared" si="74"/>
        <v>691</v>
      </c>
      <c r="K1562" s="1">
        <v>21</v>
      </c>
      <c r="L1562" s="1">
        <v>29</v>
      </c>
      <c r="M1562" s="6">
        <v>0.72413793103448276</v>
      </c>
      <c r="N1562" s="1">
        <v>16</v>
      </c>
      <c r="O1562" s="1">
        <v>29</v>
      </c>
      <c r="P1562" s="6">
        <v>0.55172413793103448</v>
      </c>
      <c r="Q1562" s="1">
        <v>14</v>
      </c>
      <c r="R1562" s="1">
        <v>29</v>
      </c>
      <c r="S1562" s="6">
        <v>0.48275862068965519</v>
      </c>
      <c r="T1562" s="1">
        <v>12</v>
      </c>
      <c r="U1562" s="1">
        <v>23</v>
      </c>
      <c r="V1562" s="6">
        <v>0.52173913043478259</v>
      </c>
      <c r="W1562" s="1">
        <v>12</v>
      </c>
      <c r="X1562" s="1">
        <v>23</v>
      </c>
      <c r="Y1562" s="6">
        <v>0.52173913043478259</v>
      </c>
      <c r="Z1562" s="1">
        <v>9</v>
      </c>
      <c r="AA1562" s="1">
        <v>23</v>
      </c>
      <c r="AB1562" s="6">
        <v>0.39130434782608697</v>
      </c>
      <c r="AC1562" s="1">
        <v>18</v>
      </c>
      <c r="AD1562" s="1">
        <v>29</v>
      </c>
      <c r="AE1562" s="6">
        <v>0.62068965517241381</v>
      </c>
      <c r="AF1562" s="1">
        <v>12</v>
      </c>
      <c r="AG1562" s="1">
        <v>29</v>
      </c>
      <c r="AH1562" s="6">
        <v>0.41379310344827586</v>
      </c>
      <c r="AI1562" s="1">
        <v>10</v>
      </c>
      <c r="AJ1562" s="1">
        <v>29</v>
      </c>
      <c r="AK1562" s="6">
        <v>0.34482758620689657</v>
      </c>
      <c r="AL1562" s="1">
        <v>21</v>
      </c>
      <c r="AM1562" s="1">
        <v>28</v>
      </c>
      <c r="AN1562" s="6">
        <v>0.75</v>
      </c>
      <c r="AO1562" s="1">
        <v>11</v>
      </c>
      <c r="AP1562" s="1">
        <v>28</v>
      </c>
      <c r="AQ1562" s="6">
        <v>0.39285714285714285</v>
      </c>
      <c r="AR1562" s="1">
        <v>10</v>
      </c>
      <c r="AS1562" s="1">
        <v>28</v>
      </c>
      <c r="AT1562" s="6">
        <v>0.35714285714285715</v>
      </c>
      <c r="AU1562" s="1">
        <v>21</v>
      </c>
      <c r="AV1562" s="1">
        <v>29</v>
      </c>
      <c r="AW1562" s="6">
        <v>0.72413793103448276</v>
      </c>
      <c r="AX1562" s="1">
        <v>12</v>
      </c>
      <c r="AY1562" s="1">
        <v>29</v>
      </c>
      <c r="AZ1562" s="6">
        <v>0.41379310344827586</v>
      </c>
      <c r="BA1562" s="1">
        <v>12</v>
      </c>
      <c r="BB1562" s="1">
        <v>29</v>
      </c>
      <c r="BC1562" s="6">
        <v>0.41379310344827586</v>
      </c>
      <c r="BD1562" s="1">
        <v>108</v>
      </c>
      <c r="BE1562" s="1">
        <v>160</v>
      </c>
      <c r="BF1562" s="6">
        <v>0.67500000000000004</v>
      </c>
      <c r="BG1562" s="1">
        <v>75</v>
      </c>
      <c r="BH1562" s="1">
        <v>160</v>
      </c>
      <c r="BI1562" s="6">
        <v>0.46875</v>
      </c>
      <c r="BJ1562" s="1">
        <v>66</v>
      </c>
      <c r="BK1562" s="1">
        <v>160</v>
      </c>
      <c r="BL1562" s="6">
        <v>0.41249999999999998</v>
      </c>
    </row>
    <row r="1563" spans="1:64" hidden="1" x14ac:dyDescent="0.2">
      <c r="A1563" s="2" t="s">
        <v>3711</v>
      </c>
      <c r="B1563" s="2" t="s">
        <v>3712</v>
      </c>
      <c r="C1563" s="2" t="s">
        <v>3720</v>
      </c>
      <c r="D1563" s="2" t="s">
        <v>3721</v>
      </c>
      <c r="E1563" s="2" t="str">
        <f t="shared" si="72"/>
        <v>zzzz</v>
      </c>
      <c r="F1563" s="2" t="str">
        <f>IFERROR(VLOOKUP(C1563,'[1]2017'!$C$2:$N$1876,11,FALSE),"")</f>
        <v/>
      </c>
      <c r="G1563" s="2" t="str">
        <f>IFERROR(VLOOKUP(C1563,'[1]2017'!$C$2:$N$1876,12,FALSE),"")</f>
        <v/>
      </c>
      <c r="H1563" s="2" t="str">
        <f t="shared" si="73"/>
        <v/>
      </c>
      <c r="I1563" s="6">
        <v>0.1875</v>
      </c>
      <c r="J1563" s="12">
        <f t="shared" si="74"/>
        <v>1151</v>
      </c>
      <c r="K1563" s="1">
        <v>11</v>
      </c>
      <c r="L1563" s="1">
        <v>14</v>
      </c>
      <c r="M1563" s="6">
        <v>0.7857142857142857</v>
      </c>
      <c r="N1563" s="1">
        <v>10</v>
      </c>
      <c r="O1563" s="1">
        <v>14</v>
      </c>
      <c r="P1563" s="6">
        <v>0.7142857142857143</v>
      </c>
      <c r="Q1563" s="1">
        <v>9</v>
      </c>
      <c r="R1563" s="1">
        <v>14</v>
      </c>
      <c r="S1563" s="6">
        <v>0.6428571428571429</v>
      </c>
      <c r="T1563" s="1">
        <v>13</v>
      </c>
      <c r="U1563" s="1">
        <v>20</v>
      </c>
      <c r="V1563" s="6">
        <v>0.65</v>
      </c>
      <c r="W1563" s="1">
        <v>11</v>
      </c>
      <c r="X1563" s="1">
        <v>20</v>
      </c>
      <c r="Y1563" s="6">
        <v>0.55000000000000004</v>
      </c>
      <c r="Z1563" s="1">
        <v>9</v>
      </c>
      <c r="AA1563" s="1">
        <v>20</v>
      </c>
      <c r="AB1563" s="6">
        <v>0.45</v>
      </c>
      <c r="AC1563" s="1">
        <v>14</v>
      </c>
      <c r="AD1563" s="1">
        <v>19</v>
      </c>
      <c r="AE1563" s="6">
        <v>0.73684210526315785</v>
      </c>
      <c r="AF1563" s="1">
        <v>8</v>
      </c>
      <c r="AG1563" s="1">
        <v>19</v>
      </c>
      <c r="AH1563" s="6">
        <v>0.42105263157894735</v>
      </c>
      <c r="AI1563" s="1">
        <v>7</v>
      </c>
      <c r="AJ1563" s="1">
        <v>19</v>
      </c>
      <c r="AK1563" s="6">
        <v>0.36842105263157893</v>
      </c>
      <c r="AL1563" s="1">
        <v>12</v>
      </c>
      <c r="AM1563" s="1">
        <v>14</v>
      </c>
      <c r="AN1563" s="6">
        <v>0.8571428571428571</v>
      </c>
      <c r="AO1563" s="1">
        <v>5</v>
      </c>
      <c r="AP1563" s="1">
        <v>14</v>
      </c>
      <c r="AQ1563" s="6">
        <v>0.35714285714285715</v>
      </c>
      <c r="AR1563" s="1">
        <v>5</v>
      </c>
      <c r="AS1563" s="1">
        <v>14</v>
      </c>
      <c r="AT1563" s="6">
        <v>0.35714285714285715</v>
      </c>
      <c r="AU1563" s="1">
        <v>13</v>
      </c>
      <c r="AV1563" s="1">
        <v>19</v>
      </c>
      <c r="AW1563" s="6">
        <v>0.68421052631578949</v>
      </c>
      <c r="AX1563" s="1">
        <v>6</v>
      </c>
      <c r="AY1563" s="1">
        <v>17</v>
      </c>
      <c r="AZ1563" s="6">
        <v>0.35294117647058826</v>
      </c>
      <c r="BA1563" s="1">
        <v>6</v>
      </c>
      <c r="BB1563" s="1">
        <v>17</v>
      </c>
      <c r="BC1563" s="6">
        <v>0.35294117647058826</v>
      </c>
      <c r="BD1563" s="1">
        <v>76</v>
      </c>
      <c r="BE1563" s="1">
        <v>102</v>
      </c>
      <c r="BF1563" s="6">
        <v>0.74509803921568629</v>
      </c>
      <c r="BG1563" s="1">
        <v>43</v>
      </c>
      <c r="BH1563" s="1">
        <v>100</v>
      </c>
      <c r="BI1563" s="6">
        <v>0.43</v>
      </c>
      <c r="BJ1563" s="1">
        <v>39</v>
      </c>
      <c r="BK1563" s="1">
        <v>100</v>
      </c>
      <c r="BL1563" s="6">
        <v>0.39</v>
      </c>
    </row>
    <row r="1564" spans="1:64" hidden="1" x14ac:dyDescent="0.2">
      <c r="A1564" s="2" t="s">
        <v>3711</v>
      </c>
      <c r="B1564" s="2" t="s">
        <v>3712</v>
      </c>
      <c r="C1564" s="2" t="s">
        <v>3722</v>
      </c>
      <c r="D1564" s="2" t="s">
        <v>3723</v>
      </c>
      <c r="E1564" s="2" t="str">
        <f t="shared" si="72"/>
        <v>zzzz</v>
      </c>
      <c r="F1564" s="2" t="str">
        <f>IFERROR(VLOOKUP(C1564,'[1]2017'!$C$2:$N$1876,11,FALSE),"")</f>
        <v/>
      </c>
      <c r="G1564" s="2" t="str">
        <f>IFERROR(VLOOKUP(C1564,'[1]2017'!$C$2:$N$1876,12,FALSE),"")</f>
        <v/>
      </c>
      <c r="H1564" s="2" t="str">
        <f t="shared" si="73"/>
        <v/>
      </c>
      <c r="I1564" s="6">
        <v>0.73333333333333328</v>
      </c>
      <c r="J1564" s="12">
        <f t="shared" si="74"/>
        <v>202</v>
      </c>
      <c r="K1564" s="1">
        <v>62</v>
      </c>
      <c r="L1564" s="1">
        <v>72</v>
      </c>
      <c r="M1564" s="6">
        <v>0.86111111111111116</v>
      </c>
      <c r="N1564" s="1">
        <v>63</v>
      </c>
      <c r="O1564" s="1">
        <v>71</v>
      </c>
      <c r="P1564" s="6">
        <v>0.88732394366197187</v>
      </c>
      <c r="Q1564" s="1">
        <v>59</v>
      </c>
      <c r="R1564" s="1">
        <v>71</v>
      </c>
      <c r="S1564" s="6">
        <v>0.83098591549295775</v>
      </c>
      <c r="T1564" s="1">
        <v>71</v>
      </c>
      <c r="U1564" s="1">
        <v>82</v>
      </c>
      <c r="V1564" s="6">
        <v>0.86585365853658536</v>
      </c>
      <c r="W1564" s="1">
        <v>72</v>
      </c>
      <c r="X1564" s="1">
        <v>82</v>
      </c>
      <c r="Y1564" s="6">
        <v>0.87804878048780488</v>
      </c>
      <c r="Z1564" s="1">
        <v>65</v>
      </c>
      <c r="AA1564" s="1">
        <v>82</v>
      </c>
      <c r="AB1564" s="6">
        <v>0.79268292682926833</v>
      </c>
      <c r="AC1564" s="1">
        <v>67</v>
      </c>
      <c r="AD1564" s="1">
        <v>85</v>
      </c>
      <c r="AE1564" s="6">
        <v>0.78823529411764703</v>
      </c>
      <c r="AF1564" s="1">
        <v>52</v>
      </c>
      <c r="AG1564" s="1">
        <v>85</v>
      </c>
      <c r="AH1564" s="6">
        <v>0.61176470588235299</v>
      </c>
      <c r="AI1564" s="1">
        <v>50</v>
      </c>
      <c r="AJ1564" s="1">
        <v>85</v>
      </c>
      <c r="AK1564" s="6">
        <v>0.58823529411764708</v>
      </c>
      <c r="AL1564" s="1">
        <v>76</v>
      </c>
      <c r="AM1564" s="1">
        <v>83</v>
      </c>
      <c r="AN1564" s="6">
        <v>0.91566265060240959</v>
      </c>
      <c r="AO1564" s="1">
        <v>53</v>
      </c>
      <c r="AP1564" s="1">
        <v>83</v>
      </c>
      <c r="AQ1564" s="6">
        <v>0.63855421686746983</v>
      </c>
      <c r="AR1564" s="1">
        <v>52</v>
      </c>
      <c r="AS1564" s="1">
        <v>83</v>
      </c>
      <c r="AT1564" s="6">
        <v>0.62650602409638556</v>
      </c>
      <c r="AU1564" s="1">
        <v>63</v>
      </c>
      <c r="AV1564" s="1">
        <v>79</v>
      </c>
      <c r="AW1564" s="6">
        <v>0.79746835443037978</v>
      </c>
      <c r="AX1564" s="1">
        <v>45</v>
      </c>
      <c r="AY1564" s="1">
        <v>80</v>
      </c>
      <c r="AZ1564" s="6">
        <v>0.5625</v>
      </c>
      <c r="BA1564" s="1">
        <v>42</v>
      </c>
      <c r="BB1564" s="1">
        <v>79</v>
      </c>
      <c r="BC1564" s="6">
        <v>0.53164556962025311</v>
      </c>
      <c r="BD1564" s="1">
        <v>407</v>
      </c>
      <c r="BE1564" s="1">
        <v>476</v>
      </c>
      <c r="BF1564" s="6">
        <v>0.85504201680672265</v>
      </c>
      <c r="BG1564" s="1">
        <v>344</v>
      </c>
      <c r="BH1564" s="1">
        <v>476</v>
      </c>
      <c r="BI1564" s="6">
        <v>0.72268907563025209</v>
      </c>
      <c r="BJ1564" s="1">
        <v>323</v>
      </c>
      <c r="BK1564" s="1">
        <v>475</v>
      </c>
      <c r="BL1564" s="6">
        <v>0.68</v>
      </c>
    </row>
    <row r="1565" spans="1:64" hidden="1" x14ac:dyDescent="0.2">
      <c r="A1565" s="2" t="s">
        <v>3711</v>
      </c>
      <c r="B1565" s="2" t="s">
        <v>3712</v>
      </c>
      <c r="C1565" s="2" t="s">
        <v>3724</v>
      </c>
      <c r="D1565" s="2" t="s">
        <v>3618</v>
      </c>
      <c r="E1565" s="2" t="str">
        <f t="shared" si="72"/>
        <v>zzzz</v>
      </c>
      <c r="F1565" s="2" t="str">
        <f>IFERROR(VLOOKUP(C1565,'[1]2017'!$C$2:$N$1876,11,FALSE),"")</f>
        <v/>
      </c>
      <c r="G1565" s="2" t="str">
        <f>IFERROR(VLOOKUP(C1565,'[1]2017'!$C$2:$N$1876,12,FALSE),"")</f>
        <v/>
      </c>
      <c r="H1565" s="2" t="str">
        <f t="shared" si="73"/>
        <v/>
      </c>
      <c r="I1565" s="6">
        <v>0.60869565217391308</v>
      </c>
      <c r="J1565" s="12">
        <f t="shared" si="74"/>
        <v>452</v>
      </c>
      <c r="K1565" s="1">
        <v>12</v>
      </c>
      <c r="L1565" s="1">
        <v>15</v>
      </c>
      <c r="M1565" s="6">
        <v>0.8</v>
      </c>
      <c r="N1565" s="1">
        <v>11</v>
      </c>
      <c r="O1565" s="1">
        <v>15</v>
      </c>
      <c r="P1565" s="6">
        <v>0.73333333333333328</v>
      </c>
      <c r="Q1565" s="1">
        <v>11</v>
      </c>
      <c r="R1565" s="1">
        <v>15</v>
      </c>
      <c r="S1565" s="6">
        <v>0.73333333333333328</v>
      </c>
      <c r="T1565" s="1">
        <v>20</v>
      </c>
      <c r="U1565" s="1">
        <v>25</v>
      </c>
      <c r="V1565" s="6">
        <v>0.8</v>
      </c>
      <c r="W1565" s="1">
        <v>22</v>
      </c>
      <c r="X1565" s="1">
        <v>25</v>
      </c>
      <c r="Y1565" s="6">
        <v>0.88</v>
      </c>
      <c r="Z1565" s="1">
        <v>18</v>
      </c>
      <c r="AA1565" s="1">
        <v>25</v>
      </c>
      <c r="AB1565" s="6">
        <v>0.72</v>
      </c>
      <c r="AC1565" s="1">
        <v>22</v>
      </c>
      <c r="AD1565" s="1">
        <v>26</v>
      </c>
      <c r="AE1565" s="6">
        <v>0.84615384615384615</v>
      </c>
      <c r="AF1565" s="1">
        <v>18</v>
      </c>
      <c r="AG1565" s="1">
        <v>26</v>
      </c>
      <c r="AH1565" s="6">
        <v>0.69230769230769229</v>
      </c>
      <c r="AI1565" s="1">
        <v>18</v>
      </c>
      <c r="AJ1565" s="1">
        <v>26</v>
      </c>
      <c r="AK1565" s="6">
        <v>0.69230769230769229</v>
      </c>
      <c r="AL1565" s="1">
        <v>23</v>
      </c>
      <c r="AM1565" s="1">
        <v>27</v>
      </c>
      <c r="AN1565" s="6">
        <v>0.85185185185185186</v>
      </c>
      <c r="AO1565" s="1">
        <v>17</v>
      </c>
      <c r="AP1565" s="1">
        <v>27</v>
      </c>
      <c r="AQ1565" s="6">
        <v>0.62962962962962965</v>
      </c>
      <c r="AR1565" s="1">
        <v>17</v>
      </c>
      <c r="AS1565" s="1">
        <v>27</v>
      </c>
      <c r="AT1565" s="6">
        <v>0.62962962962962965</v>
      </c>
      <c r="AU1565" s="1">
        <v>24</v>
      </c>
      <c r="AV1565" s="1">
        <v>27</v>
      </c>
      <c r="AW1565" s="6">
        <v>0.88888888888888884</v>
      </c>
      <c r="AX1565" s="1">
        <v>18</v>
      </c>
      <c r="AY1565" s="1">
        <v>27</v>
      </c>
      <c r="AZ1565" s="6">
        <v>0.66666666666666663</v>
      </c>
      <c r="BA1565" s="1">
        <v>17</v>
      </c>
      <c r="BB1565" s="1">
        <v>27</v>
      </c>
      <c r="BC1565" s="6">
        <v>0.62962962962962965</v>
      </c>
      <c r="BD1565" s="1">
        <v>122</v>
      </c>
      <c r="BE1565" s="1">
        <v>143</v>
      </c>
      <c r="BF1565" s="6">
        <v>0.85314685314685312</v>
      </c>
      <c r="BG1565" s="1">
        <v>100</v>
      </c>
      <c r="BH1565" s="1">
        <v>143</v>
      </c>
      <c r="BI1565" s="6">
        <v>0.69930069930069927</v>
      </c>
      <c r="BJ1565" s="1">
        <v>95</v>
      </c>
      <c r="BK1565" s="1">
        <v>143</v>
      </c>
      <c r="BL1565" s="6">
        <v>0.66433566433566438</v>
      </c>
    </row>
    <row r="1566" spans="1:64" hidden="1" x14ac:dyDescent="0.2">
      <c r="A1566" s="2" t="s">
        <v>3711</v>
      </c>
      <c r="B1566" s="2" t="s">
        <v>3712</v>
      </c>
      <c r="C1566" s="2" t="s">
        <v>3725</v>
      </c>
      <c r="D1566" s="2" t="s">
        <v>3726</v>
      </c>
      <c r="E1566" s="2" t="str">
        <f t="shared" si="72"/>
        <v>zzzz</v>
      </c>
      <c r="F1566" s="2" t="str">
        <f>IFERROR(VLOOKUP(C1566,'[1]2017'!$C$2:$N$1876,11,FALSE),"")</f>
        <v/>
      </c>
      <c r="G1566" s="2" t="str">
        <f>IFERROR(VLOOKUP(C1566,'[1]2017'!$C$2:$N$1876,12,FALSE),"")</f>
        <v/>
      </c>
      <c r="H1566" s="2" t="str">
        <f t="shared" si="73"/>
        <v/>
      </c>
      <c r="I1566" s="6">
        <v>0.25</v>
      </c>
      <c r="J1566" s="12">
        <f t="shared" si="74"/>
        <v>1094</v>
      </c>
      <c r="K1566" s="1">
        <v>13</v>
      </c>
      <c r="L1566" s="1">
        <v>20</v>
      </c>
      <c r="M1566" s="6">
        <v>0.65</v>
      </c>
      <c r="N1566" s="1">
        <v>7</v>
      </c>
      <c r="O1566" s="1">
        <v>20</v>
      </c>
      <c r="P1566" s="6">
        <v>0.35</v>
      </c>
      <c r="Q1566" s="1">
        <v>7</v>
      </c>
      <c r="R1566" s="1">
        <v>20</v>
      </c>
      <c r="S1566" s="6">
        <v>0.35</v>
      </c>
      <c r="T1566" s="1">
        <v>9</v>
      </c>
      <c r="U1566" s="1">
        <v>17</v>
      </c>
      <c r="V1566" s="6">
        <v>0.52941176470588236</v>
      </c>
      <c r="W1566" s="1">
        <v>9</v>
      </c>
      <c r="X1566" s="1">
        <v>17</v>
      </c>
      <c r="Y1566" s="6">
        <v>0.52941176470588236</v>
      </c>
      <c r="Z1566" s="1">
        <v>7</v>
      </c>
      <c r="AA1566" s="1">
        <v>17</v>
      </c>
      <c r="AB1566" s="6">
        <v>0.41176470588235292</v>
      </c>
      <c r="AC1566" s="1">
        <v>8</v>
      </c>
      <c r="AD1566" s="1">
        <v>13</v>
      </c>
      <c r="AE1566" s="6">
        <v>0.61538461538461542</v>
      </c>
      <c r="AF1566" s="1">
        <v>4</v>
      </c>
      <c r="AG1566" s="1">
        <v>13</v>
      </c>
      <c r="AH1566" s="6">
        <v>0.30769230769230771</v>
      </c>
      <c r="AI1566" s="1">
        <v>4</v>
      </c>
      <c r="AJ1566" s="1">
        <v>13</v>
      </c>
      <c r="AK1566" s="6">
        <v>0.30769230769230771</v>
      </c>
      <c r="AL1566" s="1">
        <v>9</v>
      </c>
      <c r="AM1566" s="1">
        <v>15</v>
      </c>
      <c r="AN1566" s="6">
        <v>0.6</v>
      </c>
      <c r="AO1566" s="1">
        <v>3</v>
      </c>
      <c r="AP1566" s="1">
        <v>16</v>
      </c>
      <c r="AQ1566" s="6">
        <v>0.1875</v>
      </c>
      <c r="AR1566" s="1">
        <v>2</v>
      </c>
      <c r="AS1566" s="1">
        <v>15</v>
      </c>
      <c r="AT1566" s="6">
        <v>0.13333333333333333</v>
      </c>
      <c r="BD1566" s="1">
        <v>51</v>
      </c>
      <c r="BE1566" s="1">
        <v>85</v>
      </c>
      <c r="BF1566" s="6">
        <v>0.6</v>
      </c>
      <c r="BG1566" s="1">
        <v>28</v>
      </c>
      <c r="BH1566" s="1">
        <v>86</v>
      </c>
      <c r="BI1566" s="6">
        <v>0.32558139534883723</v>
      </c>
      <c r="BJ1566" s="1">
        <v>25</v>
      </c>
      <c r="BK1566" s="1">
        <v>85</v>
      </c>
      <c r="BL1566" s="6">
        <v>0.29411764705882354</v>
      </c>
    </row>
    <row r="1567" spans="1:64" x14ac:dyDescent="0.2">
      <c r="A1567" s="2" t="s">
        <v>3711</v>
      </c>
      <c r="B1567" s="2" t="s">
        <v>3712</v>
      </c>
      <c r="C1567" s="2" t="s">
        <v>3727</v>
      </c>
      <c r="D1567" s="2" t="s">
        <v>3541</v>
      </c>
      <c r="E1567" s="2" t="str">
        <f t="shared" si="72"/>
        <v>Saint Jude Elementary School</v>
      </c>
      <c r="F1567" s="2" t="str">
        <f>IFERROR(VLOOKUP(C1567,'[1]2017'!$C$2:$N$1876,11,FALSE),"")</f>
        <v/>
      </c>
      <c r="G1567" s="2" t="str">
        <f>IFERROR(VLOOKUP(C1567,'[1]2017'!$C$2:$N$1876,12,FALSE),"")</f>
        <v/>
      </c>
      <c r="H1567" s="2" t="str">
        <f t="shared" si="73"/>
        <v/>
      </c>
      <c r="I1567" s="6">
        <v>0.60377358490566035</v>
      </c>
      <c r="J1567" s="12">
        <f t="shared" si="74"/>
        <v>463</v>
      </c>
      <c r="K1567" s="1">
        <v>31</v>
      </c>
      <c r="L1567" s="1">
        <v>45</v>
      </c>
      <c r="M1567" s="6">
        <v>0.68888888888888888</v>
      </c>
      <c r="N1567" s="1">
        <v>34</v>
      </c>
      <c r="O1567" s="1">
        <v>45</v>
      </c>
      <c r="P1567" s="6">
        <v>0.75555555555555554</v>
      </c>
      <c r="Q1567" s="1">
        <v>30</v>
      </c>
      <c r="R1567" s="1">
        <v>45</v>
      </c>
      <c r="S1567" s="6">
        <v>0.66666666666666663</v>
      </c>
      <c r="T1567" s="1">
        <v>49</v>
      </c>
      <c r="U1567" s="1">
        <v>61</v>
      </c>
      <c r="V1567" s="6">
        <v>0.80327868852459017</v>
      </c>
      <c r="W1567" s="1">
        <v>50</v>
      </c>
      <c r="X1567" s="1">
        <v>61</v>
      </c>
      <c r="Y1567" s="6">
        <v>0.81967213114754101</v>
      </c>
      <c r="Z1567" s="1">
        <v>44</v>
      </c>
      <c r="AA1567" s="1">
        <v>61</v>
      </c>
      <c r="AB1567" s="6">
        <v>0.72131147540983609</v>
      </c>
      <c r="AC1567" s="1">
        <v>57</v>
      </c>
      <c r="AD1567" s="1">
        <v>64</v>
      </c>
      <c r="AE1567" s="6">
        <v>0.890625</v>
      </c>
      <c r="AF1567" s="1">
        <v>52</v>
      </c>
      <c r="AG1567" s="1">
        <v>63</v>
      </c>
      <c r="AH1567" s="6">
        <v>0.82539682539682535</v>
      </c>
      <c r="AI1567" s="1">
        <v>51</v>
      </c>
      <c r="AJ1567" s="1">
        <v>63</v>
      </c>
      <c r="AK1567" s="6">
        <v>0.80952380952380953</v>
      </c>
      <c r="AL1567" s="1">
        <v>35</v>
      </c>
      <c r="AM1567" s="1">
        <v>46</v>
      </c>
      <c r="AN1567" s="6">
        <v>0.76086956521739135</v>
      </c>
      <c r="AO1567" s="1">
        <v>34</v>
      </c>
      <c r="AP1567" s="1">
        <v>46</v>
      </c>
      <c r="AQ1567" s="6">
        <v>0.73913043478260865</v>
      </c>
      <c r="AR1567" s="1">
        <v>30</v>
      </c>
      <c r="AS1567" s="1">
        <v>46</v>
      </c>
      <c r="AT1567" s="6">
        <v>0.65217391304347827</v>
      </c>
      <c r="AU1567" s="1">
        <v>56</v>
      </c>
      <c r="AV1567" s="1">
        <v>65</v>
      </c>
      <c r="AW1567" s="6">
        <v>0.86153846153846159</v>
      </c>
      <c r="AX1567" s="1">
        <v>47</v>
      </c>
      <c r="AY1567" s="1">
        <v>65</v>
      </c>
      <c r="AZ1567" s="6">
        <v>0.72307692307692306</v>
      </c>
      <c r="BA1567" s="1">
        <v>46</v>
      </c>
      <c r="BB1567" s="1">
        <v>65</v>
      </c>
      <c r="BC1567" s="6">
        <v>0.70769230769230773</v>
      </c>
      <c r="BD1567" s="1">
        <v>278</v>
      </c>
      <c r="BE1567" s="1">
        <v>334</v>
      </c>
      <c r="BF1567" s="6">
        <v>0.83233532934131738</v>
      </c>
      <c r="BG1567" s="1">
        <v>249</v>
      </c>
      <c r="BH1567" s="1">
        <v>333</v>
      </c>
      <c r="BI1567" s="6">
        <v>0.74774774774774777</v>
      </c>
      <c r="BJ1567" s="1">
        <v>233</v>
      </c>
      <c r="BK1567" s="1">
        <v>333</v>
      </c>
      <c r="BL1567" s="6">
        <v>0.6996996996996997</v>
      </c>
    </row>
    <row r="1568" spans="1:64" hidden="1" x14ac:dyDescent="0.2">
      <c r="A1568" s="2" t="s">
        <v>3711</v>
      </c>
      <c r="B1568" s="2" t="s">
        <v>3712</v>
      </c>
      <c r="C1568" s="2" t="s">
        <v>3728</v>
      </c>
      <c r="D1568" s="2" t="s">
        <v>3729</v>
      </c>
      <c r="E1568" s="2" t="str">
        <f t="shared" si="72"/>
        <v>zzzz</v>
      </c>
      <c r="F1568" s="2" t="str">
        <f>IFERROR(VLOOKUP(C1568,'[1]2017'!$C$2:$N$1876,11,FALSE),"")</f>
        <v/>
      </c>
      <c r="G1568" s="2" t="str">
        <f>IFERROR(VLOOKUP(C1568,'[1]2017'!$C$2:$N$1876,12,FALSE),"")</f>
        <v/>
      </c>
      <c r="H1568" s="2" t="str">
        <f t="shared" si="73"/>
        <v/>
      </c>
      <c r="I1568" s="6">
        <v>0.52631578947368418</v>
      </c>
      <c r="J1568" s="12">
        <f t="shared" si="74"/>
        <v>641</v>
      </c>
      <c r="K1568" s="1">
        <v>12</v>
      </c>
      <c r="L1568" s="1">
        <v>17</v>
      </c>
      <c r="M1568" s="6">
        <v>0.70588235294117652</v>
      </c>
      <c r="N1568" s="1">
        <v>9</v>
      </c>
      <c r="O1568" s="1">
        <v>16</v>
      </c>
      <c r="P1568" s="6">
        <v>0.5625</v>
      </c>
      <c r="Q1568" s="1">
        <v>8</v>
      </c>
      <c r="R1568" s="1">
        <v>16</v>
      </c>
      <c r="S1568" s="6">
        <v>0.5</v>
      </c>
      <c r="T1568" s="1">
        <v>21</v>
      </c>
      <c r="U1568" s="1">
        <v>29</v>
      </c>
      <c r="V1568" s="6">
        <v>0.72413793103448276</v>
      </c>
      <c r="W1568" s="1">
        <v>19</v>
      </c>
      <c r="X1568" s="1">
        <v>29</v>
      </c>
      <c r="Y1568" s="6">
        <v>0.65517241379310343</v>
      </c>
      <c r="Z1568" s="1">
        <v>18</v>
      </c>
      <c r="AA1568" s="1">
        <v>29</v>
      </c>
      <c r="AB1568" s="6">
        <v>0.62068965517241381</v>
      </c>
      <c r="AC1568" s="1">
        <v>14</v>
      </c>
      <c r="AD1568" s="1">
        <v>23</v>
      </c>
      <c r="AE1568" s="6">
        <v>0.60869565217391308</v>
      </c>
      <c r="AF1568" s="1">
        <v>7</v>
      </c>
      <c r="AG1568" s="1">
        <v>23</v>
      </c>
      <c r="AH1568" s="6">
        <v>0.30434782608695654</v>
      </c>
      <c r="AI1568" s="1">
        <v>6</v>
      </c>
      <c r="AJ1568" s="1">
        <v>23</v>
      </c>
      <c r="AK1568" s="6">
        <v>0.2608695652173913</v>
      </c>
      <c r="AL1568" s="1">
        <v>12</v>
      </c>
      <c r="AM1568" s="1">
        <v>17</v>
      </c>
      <c r="AN1568" s="6">
        <v>0.70588235294117652</v>
      </c>
      <c r="AO1568" s="1">
        <v>8</v>
      </c>
      <c r="AP1568" s="1">
        <v>17</v>
      </c>
      <c r="AQ1568" s="6">
        <v>0.47058823529411764</v>
      </c>
      <c r="AR1568" s="1">
        <v>8</v>
      </c>
      <c r="AS1568" s="1">
        <v>17</v>
      </c>
      <c r="AT1568" s="6">
        <v>0.47058823529411764</v>
      </c>
      <c r="AU1568" s="1">
        <v>12</v>
      </c>
      <c r="AV1568" s="1">
        <v>19</v>
      </c>
      <c r="AW1568" s="6">
        <v>0.63157894736842102</v>
      </c>
      <c r="AX1568" s="1">
        <v>10</v>
      </c>
      <c r="AY1568" s="1">
        <v>19</v>
      </c>
      <c r="AZ1568" s="6">
        <v>0.52631578947368418</v>
      </c>
      <c r="BA1568" s="1">
        <v>8</v>
      </c>
      <c r="BB1568" s="1">
        <v>19</v>
      </c>
      <c r="BC1568" s="6">
        <v>0.42105263157894735</v>
      </c>
      <c r="BD1568" s="1">
        <v>86</v>
      </c>
      <c r="BE1568" s="1">
        <v>124</v>
      </c>
      <c r="BF1568" s="6">
        <v>0.69354838709677424</v>
      </c>
      <c r="BG1568" s="1">
        <v>63</v>
      </c>
      <c r="BH1568" s="1">
        <v>123</v>
      </c>
      <c r="BI1568" s="6">
        <v>0.51219512195121952</v>
      </c>
      <c r="BJ1568" s="1">
        <v>58</v>
      </c>
      <c r="BK1568" s="1">
        <v>123</v>
      </c>
      <c r="BL1568" s="6">
        <v>0.47154471544715448</v>
      </c>
    </row>
    <row r="1569" spans="1:64" hidden="1" x14ac:dyDescent="0.2">
      <c r="A1569" s="2" t="s">
        <v>3711</v>
      </c>
      <c r="B1569" s="2" t="s">
        <v>3712</v>
      </c>
      <c r="C1569" s="2" t="s">
        <v>3730</v>
      </c>
      <c r="D1569" s="2" t="s">
        <v>3534</v>
      </c>
      <c r="E1569" s="2" t="str">
        <f t="shared" si="72"/>
        <v>zzzz</v>
      </c>
      <c r="F1569" s="2" t="str">
        <f>IFERROR(VLOOKUP(C1569,'[1]2017'!$C$2:$N$1876,11,FALSE),"")</f>
        <v/>
      </c>
      <c r="G1569" s="2" t="str">
        <f>IFERROR(VLOOKUP(C1569,'[1]2017'!$C$2:$N$1876,12,FALSE),"")</f>
        <v/>
      </c>
      <c r="H1569" s="2" t="str">
        <f t="shared" si="73"/>
        <v/>
      </c>
      <c r="I1569" s="6">
        <v>0.81818181818181823</v>
      </c>
      <c r="J1569" s="12">
        <f t="shared" si="74"/>
        <v>94</v>
      </c>
      <c r="K1569" s="1">
        <v>73</v>
      </c>
      <c r="L1569" s="1">
        <v>91</v>
      </c>
      <c r="M1569" s="6">
        <v>0.80219780219780223</v>
      </c>
      <c r="N1569" s="1">
        <v>68</v>
      </c>
      <c r="O1569" s="1">
        <v>91</v>
      </c>
      <c r="P1569" s="6">
        <v>0.74725274725274726</v>
      </c>
      <c r="Q1569" s="1">
        <v>62</v>
      </c>
      <c r="R1569" s="1">
        <v>91</v>
      </c>
      <c r="S1569" s="6">
        <v>0.68131868131868134</v>
      </c>
      <c r="T1569" s="1">
        <v>75</v>
      </c>
      <c r="U1569" s="1">
        <v>90</v>
      </c>
      <c r="V1569" s="6">
        <v>0.83333333333333337</v>
      </c>
      <c r="W1569" s="1">
        <v>70</v>
      </c>
      <c r="X1569" s="1">
        <v>90</v>
      </c>
      <c r="Y1569" s="6">
        <v>0.77777777777777779</v>
      </c>
      <c r="Z1569" s="1">
        <v>62</v>
      </c>
      <c r="AA1569" s="1">
        <v>90</v>
      </c>
      <c r="AB1569" s="6">
        <v>0.68888888888888888</v>
      </c>
      <c r="AC1569" s="1">
        <v>77</v>
      </c>
      <c r="AD1569" s="1">
        <v>81</v>
      </c>
      <c r="AE1569" s="6">
        <v>0.95061728395061729</v>
      </c>
      <c r="AF1569" s="1">
        <v>73</v>
      </c>
      <c r="AG1569" s="1">
        <v>81</v>
      </c>
      <c r="AH1569" s="6">
        <v>0.90123456790123457</v>
      </c>
      <c r="AI1569" s="1">
        <v>73</v>
      </c>
      <c r="AJ1569" s="1">
        <v>81</v>
      </c>
      <c r="AK1569" s="6">
        <v>0.90123456790123457</v>
      </c>
      <c r="AL1569" s="1">
        <v>71</v>
      </c>
      <c r="AM1569" s="1">
        <v>77</v>
      </c>
      <c r="AN1569" s="6">
        <v>0.92207792207792205</v>
      </c>
      <c r="AO1569" s="1">
        <v>61</v>
      </c>
      <c r="AP1569" s="1">
        <v>77</v>
      </c>
      <c r="AQ1569" s="6">
        <v>0.79220779220779225</v>
      </c>
      <c r="AR1569" s="1">
        <v>58</v>
      </c>
      <c r="AS1569" s="1">
        <v>77</v>
      </c>
      <c r="AT1569" s="6">
        <v>0.75324675324675328</v>
      </c>
      <c r="AU1569" s="1">
        <v>72</v>
      </c>
      <c r="AV1569" s="1">
        <v>83</v>
      </c>
      <c r="AW1569" s="6">
        <v>0.86746987951807231</v>
      </c>
      <c r="AX1569" s="1">
        <v>61</v>
      </c>
      <c r="AY1569" s="1">
        <v>83</v>
      </c>
      <c r="AZ1569" s="6">
        <v>0.73493975903614461</v>
      </c>
      <c r="BA1569" s="1">
        <v>57</v>
      </c>
      <c r="BB1569" s="1">
        <v>83</v>
      </c>
      <c r="BC1569" s="6">
        <v>0.68674698795180722</v>
      </c>
      <c r="BD1569" s="1">
        <v>442</v>
      </c>
      <c r="BE1569" s="1">
        <v>499</v>
      </c>
      <c r="BF1569" s="6">
        <v>0.88577154308617234</v>
      </c>
      <c r="BG1569" s="1">
        <v>398</v>
      </c>
      <c r="BH1569" s="1">
        <v>500</v>
      </c>
      <c r="BI1569" s="6">
        <v>0.79600000000000004</v>
      </c>
      <c r="BJ1569" s="1">
        <v>375</v>
      </c>
      <c r="BK1569" s="1">
        <v>499</v>
      </c>
      <c r="BL1569" s="6">
        <v>0.75150300601202402</v>
      </c>
    </row>
    <row r="1570" spans="1:64" hidden="1" x14ac:dyDescent="0.2">
      <c r="A1570" s="2" t="s">
        <v>3711</v>
      </c>
      <c r="B1570" s="2" t="s">
        <v>3712</v>
      </c>
      <c r="C1570" s="2" t="s">
        <v>3731</v>
      </c>
      <c r="D1570" s="2" t="s">
        <v>3732</v>
      </c>
      <c r="E1570" s="2" t="str">
        <f t="shared" si="72"/>
        <v>zzzz</v>
      </c>
      <c r="F1570" s="2" t="str">
        <f>IFERROR(VLOOKUP(C1570,'[1]2017'!$C$2:$N$1876,11,FALSE),"")</f>
        <v/>
      </c>
      <c r="G1570" s="2" t="str">
        <f>IFERROR(VLOOKUP(C1570,'[1]2017'!$C$2:$N$1876,12,FALSE),"")</f>
        <v/>
      </c>
      <c r="H1570" s="2" t="str">
        <f t="shared" si="73"/>
        <v/>
      </c>
      <c r="I1570" s="6">
        <v>0.5</v>
      </c>
      <c r="J1570" s="12">
        <f t="shared" si="74"/>
        <v>691</v>
      </c>
      <c r="K1570" s="1">
        <v>11</v>
      </c>
      <c r="L1570" s="1">
        <v>13</v>
      </c>
      <c r="M1570" s="6">
        <v>0.84615384615384615</v>
      </c>
      <c r="N1570" s="1">
        <v>10</v>
      </c>
      <c r="O1570" s="1">
        <v>13</v>
      </c>
      <c r="P1570" s="6">
        <v>0.76923076923076927</v>
      </c>
      <c r="Q1570" s="1">
        <v>8</v>
      </c>
      <c r="R1570" s="1">
        <v>13</v>
      </c>
      <c r="S1570" s="6">
        <v>0.61538461538461542</v>
      </c>
      <c r="T1570" s="1">
        <v>11</v>
      </c>
      <c r="U1570" s="1">
        <v>13</v>
      </c>
      <c r="V1570" s="6">
        <v>0.84615384615384615</v>
      </c>
      <c r="W1570" s="1">
        <v>6</v>
      </c>
      <c r="X1570" s="1">
        <v>13</v>
      </c>
      <c r="Y1570" s="6">
        <v>0.46153846153846156</v>
      </c>
      <c r="Z1570" s="1">
        <v>6</v>
      </c>
      <c r="AA1570" s="1">
        <v>13</v>
      </c>
      <c r="AB1570" s="6">
        <v>0.46153846153846156</v>
      </c>
      <c r="AC1570" s="1">
        <v>12</v>
      </c>
      <c r="AD1570" s="1">
        <v>12</v>
      </c>
      <c r="AE1570" s="6">
        <v>1</v>
      </c>
      <c r="AF1570" s="1">
        <v>7</v>
      </c>
      <c r="AG1570" s="1">
        <v>12</v>
      </c>
      <c r="AH1570" s="6">
        <v>0.58333333333333337</v>
      </c>
      <c r="AI1570" s="1">
        <v>7</v>
      </c>
      <c r="AJ1570" s="1">
        <v>12</v>
      </c>
      <c r="AK1570" s="6">
        <v>0.58333333333333337</v>
      </c>
      <c r="AL1570" s="1">
        <v>10</v>
      </c>
      <c r="AM1570" s="1">
        <v>11</v>
      </c>
      <c r="AN1570" s="6">
        <v>0.90909090909090906</v>
      </c>
      <c r="AO1570" s="1">
        <v>9</v>
      </c>
      <c r="AP1570" s="1">
        <v>11</v>
      </c>
      <c r="AQ1570" s="6">
        <v>0.81818181818181823</v>
      </c>
      <c r="AR1570" s="1">
        <v>9</v>
      </c>
      <c r="AS1570" s="1">
        <v>11</v>
      </c>
      <c r="AT1570" s="6">
        <v>0.81818181818181823</v>
      </c>
      <c r="AU1570" s="1">
        <v>9</v>
      </c>
      <c r="AV1570" s="1">
        <v>10</v>
      </c>
      <c r="AW1570" s="6">
        <v>0.9</v>
      </c>
      <c r="AX1570" s="1">
        <v>6</v>
      </c>
      <c r="AY1570" s="1">
        <v>10</v>
      </c>
      <c r="AZ1570" s="6">
        <v>0.6</v>
      </c>
      <c r="BA1570" s="1">
        <v>6</v>
      </c>
      <c r="BB1570" s="1">
        <v>10</v>
      </c>
      <c r="BC1570" s="6">
        <v>0.6</v>
      </c>
      <c r="BD1570" s="1">
        <v>61</v>
      </c>
      <c r="BE1570" s="1">
        <v>70</v>
      </c>
      <c r="BF1570" s="6">
        <v>0.87142857142857144</v>
      </c>
      <c r="BG1570" s="1">
        <v>43</v>
      </c>
      <c r="BH1570" s="1">
        <v>69</v>
      </c>
      <c r="BI1570" s="6">
        <v>0.62318840579710144</v>
      </c>
      <c r="BJ1570" s="1">
        <v>41</v>
      </c>
      <c r="BK1570" s="1">
        <v>69</v>
      </c>
      <c r="BL1570" s="6">
        <v>0.59420289855072461</v>
      </c>
    </row>
    <row r="1571" spans="1:64" hidden="1" x14ac:dyDescent="0.2">
      <c r="A1571" s="2" t="s">
        <v>3711</v>
      </c>
      <c r="B1571" s="2" t="s">
        <v>3712</v>
      </c>
      <c r="C1571" s="2" t="s">
        <v>3733</v>
      </c>
      <c r="D1571" s="2" t="s">
        <v>3734</v>
      </c>
      <c r="E1571" s="2" t="str">
        <f t="shared" si="72"/>
        <v>zzzz</v>
      </c>
      <c r="F1571" s="2" t="str">
        <f>IFERROR(VLOOKUP(C1571,'[1]2017'!$C$2:$N$1876,11,FALSE),"")</f>
        <v/>
      </c>
      <c r="G1571" s="2" t="str">
        <f>IFERROR(VLOOKUP(C1571,'[1]2017'!$C$2:$N$1876,12,FALSE),"")</f>
        <v/>
      </c>
      <c r="H1571" s="2" t="str">
        <f t="shared" si="73"/>
        <v/>
      </c>
      <c r="I1571" s="6" t="s">
        <v>734</v>
      </c>
      <c r="J1571" s="12" t="e">
        <f t="shared" si="74"/>
        <v>#VALUE!</v>
      </c>
      <c r="K1571" s="1">
        <v>9</v>
      </c>
      <c r="L1571" s="1">
        <v>12</v>
      </c>
      <c r="M1571" s="6">
        <v>0.75</v>
      </c>
      <c r="N1571" s="1">
        <v>10</v>
      </c>
      <c r="O1571" s="1">
        <v>12</v>
      </c>
      <c r="P1571" s="6">
        <v>0.83333333333333337</v>
      </c>
      <c r="Q1571" s="1">
        <v>9</v>
      </c>
      <c r="R1571" s="1">
        <v>12</v>
      </c>
      <c r="S1571" s="6">
        <v>0.75</v>
      </c>
      <c r="T1571" s="1">
        <v>13</v>
      </c>
      <c r="U1571" s="1">
        <v>15</v>
      </c>
      <c r="V1571" s="6">
        <v>0.8666666666666667</v>
      </c>
      <c r="W1571" s="1">
        <v>9</v>
      </c>
      <c r="X1571" s="1">
        <v>15</v>
      </c>
      <c r="Y1571" s="6">
        <v>0.6</v>
      </c>
      <c r="Z1571" s="1">
        <v>9</v>
      </c>
      <c r="AA1571" s="1">
        <v>15</v>
      </c>
      <c r="AB1571" s="6">
        <v>0.6</v>
      </c>
      <c r="AC1571" s="1">
        <v>9</v>
      </c>
      <c r="AD1571" s="1">
        <v>13</v>
      </c>
      <c r="AE1571" s="6">
        <v>0.69230769230769229</v>
      </c>
      <c r="AF1571" s="1">
        <v>9</v>
      </c>
      <c r="AG1571" s="1">
        <v>13</v>
      </c>
      <c r="AH1571" s="6">
        <v>0.69230769230769229</v>
      </c>
      <c r="AI1571" s="1">
        <v>8</v>
      </c>
      <c r="AJ1571" s="1">
        <v>13</v>
      </c>
      <c r="AK1571" s="6">
        <v>0.61538461538461542</v>
      </c>
      <c r="AL1571" s="1">
        <v>7</v>
      </c>
      <c r="AM1571" s="1">
        <v>15</v>
      </c>
      <c r="AN1571" s="6">
        <v>0.46666666666666667</v>
      </c>
      <c r="AO1571" s="1">
        <v>6</v>
      </c>
      <c r="AP1571" s="1">
        <v>15</v>
      </c>
      <c r="AQ1571" s="6">
        <v>0.4</v>
      </c>
      <c r="AR1571" s="1">
        <v>5</v>
      </c>
      <c r="AS1571" s="1">
        <v>15</v>
      </c>
      <c r="AT1571" s="6">
        <v>0.33333333333333331</v>
      </c>
      <c r="AU1571" s="1" t="s">
        <v>734</v>
      </c>
      <c r="AV1571" s="1" t="s">
        <v>734</v>
      </c>
      <c r="AW1571" s="6" t="s">
        <v>734</v>
      </c>
      <c r="AX1571" s="1" t="s">
        <v>734</v>
      </c>
      <c r="AY1571" s="1" t="s">
        <v>734</v>
      </c>
      <c r="AZ1571" s="6" t="s">
        <v>734</v>
      </c>
      <c r="BA1571" s="1" t="s">
        <v>734</v>
      </c>
      <c r="BB1571" s="1" t="s">
        <v>734</v>
      </c>
      <c r="BC1571" s="6" t="s">
        <v>734</v>
      </c>
      <c r="BD1571" s="1">
        <v>48</v>
      </c>
      <c r="BE1571" s="1">
        <v>68</v>
      </c>
      <c r="BF1571" s="6">
        <v>0.70588235294117652</v>
      </c>
      <c r="BG1571" s="1">
        <v>42</v>
      </c>
      <c r="BH1571" s="1">
        <v>68</v>
      </c>
      <c r="BI1571" s="6">
        <v>0.61764705882352944</v>
      </c>
      <c r="BJ1571" s="1">
        <v>38</v>
      </c>
      <c r="BK1571" s="1">
        <v>68</v>
      </c>
      <c r="BL1571" s="6">
        <v>0.55882352941176472</v>
      </c>
    </row>
    <row r="1572" spans="1:64" hidden="1" x14ac:dyDescent="0.2">
      <c r="A1572" s="2" t="s">
        <v>3711</v>
      </c>
      <c r="B1572" s="2" t="s">
        <v>3712</v>
      </c>
      <c r="C1572" s="2" t="s">
        <v>3735</v>
      </c>
      <c r="D1572" s="2" t="s">
        <v>3736</v>
      </c>
      <c r="E1572" s="2" t="str">
        <f t="shared" si="72"/>
        <v>zzzz</v>
      </c>
      <c r="F1572" s="2" t="str">
        <f>IFERROR(VLOOKUP(C1572,'[1]2017'!$C$2:$N$1876,11,FALSE),"")</f>
        <v/>
      </c>
      <c r="G1572" s="2" t="str">
        <f>IFERROR(VLOOKUP(C1572,'[1]2017'!$C$2:$N$1876,12,FALSE),"")</f>
        <v/>
      </c>
      <c r="H1572" s="2" t="str">
        <f t="shared" si="73"/>
        <v/>
      </c>
      <c r="I1572" s="6">
        <v>0.42857142857142855</v>
      </c>
      <c r="J1572" s="12">
        <f t="shared" si="74"/>
        <v>854</v>
      </c>
      <c r="K1572" s="1">
        <v>9</v>
      </c>
      <c r="L1572" s="1">
        <v>10</v>
      </c>
      <c r="M1572" s="6">
        <v>0.9</v>
      </c>
      <c r="N1572" s="1">
        <v>7</v>
      </c>
      <c r="O1572" s="1">
        <v>10</v>
      </c>
      <c r="P1572" s="6">
        <v>0.7</v>
      </c>
      <c r="Q1572" s="1">
        <v>7</v>
      </c>
      <c r="R1572" s="1">
        <v>10</v>
      </c>
      <c r="S1572" s="6">
        <v>0.7</v>
      </c>
      <c r="T1572" s="1">
        <v>13</v>
      </c>
      <c r="U1572" s="1">
        <v>17</v>
      </c>
      <c r="V1572" s="6">
        <v>0.76470588235294112</v>
      </c>
      <c r="W1572" s="1">
        <v>15</v>
      </c>
      <c r="X1572" s="1">
        <v>17</v>
      </c>
      <c r="Y1572" s="6">
        <v>0.88235294117647056</v>
      </c>
      <c r="Z1572" s="1">
        <v>13</v>
      </c>
      <c r="AA1572" s="1">
        <v>17</v>
      </c>
      <c r="AB1572" s="6">
        <v>0.76470588235294112</v>
      </c>
      <c r="AC1572" s="1">
        <v>10</v>
      </c>
      <c r="AD1572" s="1">
        <v>12</v>
      </c>
      <c r="AE1572" s="6">
        <v>0.83333333333333337</v>
      </c>
      <c r="AF1572" s="1">
        <v>9</v>
      </c>
      <c r="AG1572" s="1">
        <v>12</v>
      </c>
      <c r="AH1572" s="6">
        <v>0.75</v>
      </c>
      <c r="AI1572" s="1">
        <v>9</v>
      </c>
      <c r="AJ1572" s="1">
        <v>12</v>
      </c>
      <c r="AK1572" s="6">
        <v>0.75</v>
      </c>
      <c r="AL1572" s="1" t="s">
        <v>734</v>
      </c>
      <c r="AM1572" s="1" t="s">
        <v>734</v>
      </c>
      <c r="AN1572" s="6" t="s">
        <v>734</v>
      </c>
      <c r="AO1572" s="1" t="s">
        <v>734</v>
      </c>
      <c r="AP1572" s="1" t="s">
        <v>734</v>
      </c>
      <c r="AQ1572" s="6" t="s">
        <v>734</v>
      </c>
      <c r="AR1572" s="1" t="s">
        <v>734</v>
      </c>
      <c r="AS1572" s="1" t="s">
        <v>734</v>
      </c>
      <c r="AT1572" s="6" t="s">
        <v>734</v>
      </c>
      <c r="AU1572" s="1">
        <v>7</v>
      </c>
      <c r="AV1572" s="1">
        <v>10</v>
      </c>
      <c r="AW1572" s="6">
        <v>0.7</v>
      </c>
      <c r="AX1572" s="1">
        <v>4</v>
      </c>
      <c r="AY1572" s="1">
        <v>10</v>
      </c>
      <c r="AZ1572" s="6">
        <v>0.4</v>
      </c>
      <c r="BA1572" s="1">
        <v>4</v>
      </c>
      <c r="BB1572" s="1">
        <v>10</v>
      </c>
      <c r="BC1572" s="6">
        <v>0.4</v>
      </c>
      <c r="BD1572" s="1">
        <v>58</v>
      </c>
      <c r="BE1572" s="1">
        <v>71</v>
      </c>
      <c r="BF1572" s="6">
        <v>0.81690140845070425</v>
      </c>
      <c r="BG1572" s="1">
        <v>47</v>
      </c>
      <c r="BH1572" s="1">
        <v>71</v>
      </c>
      <c r="BI1572" s="6">
        <v>0.6619718309859155</v>
      </c>
      <c r="BJ1572" s="1">
        <v>44</v>
      </c>
      <c r="BK1572" s="1">
        <v>71</v>
      </c>
      <c r="BL1572" s="6">
        <v>0.61971830985915488</v>
      </c>
    </row>
    <row r="1573" spans="1:64" hidden="1" x14ac:dyDescent="0.2">
      <c r="A1573" s="2" t="s">
        <v>3711</v>
      </c>
      <c r="B1573" s="2" t="s">
        <v>3712</v>
      </c>
      <c r="C1573" s="2" t="s">
        <v>3737</v>
      </c>
      <c r="D1573" s="2" t="s">
        <v>3738</v>
      </c>
      <c r="E1573" s="2" t="str">
        <f t="shared" si="72"/>
        <v>zzzz</v>
      </c>
      <c r="F1573" s="2" t="str">
        <f>IFERROR(VLOOKUP(C1573,'[1]2017'!$C$2:$N$1876,11,FALSE),"")</f>
        <v/>
      </c>
      <c r="G1573" s="2" t="str">
        <f>IFERROR(VLOOKUP(C1573,'[1]2017'!$C$2:$N$1876,12,FALSE),"")</f>
        <v/>
      </c>
      <c r="H1573" s="2" t="str">
        <f t="shared" si="73"/>
        <v/>
      </c>
      <c r="I1573" s="6">
        <v>0.65384615384615385</v>
      </c>
      <c r="J1573" s="12">
        <f t="shared" si="74"/>
        <v>351</v>
      </c>
      <c r="K1573" s="1">
        <v>13</v>
      </c>
      <c r="L1573" s="1">
        <v>21</v>
      </c>
      <c r="M1573" s="6">
        <v>0.61904761904761907</v>
      </c>
      <c r="N1573" s="1">
        <v>12</v>
      </c>
      <c r="O1573" s="1">
        <v>21</v>
      </c>
      <c r="P1573" s="6">
        <v>0.5714285714285714</v>
      </c>
      <c r="Q1573" s="1">
        <v>12</v>
      </c>
      <c r="R1573" s="1">
        <v>21</v>
      </c>
      <c r="S1573" s="6">
        <v>0.5714285714285714</v>
      </c>
      <c r="T1573" s="1">
        <v>15</v>
      </c>
      <c r="U1573" s="1">
        <v>23</v>
      </c>
      <c r="V1573" s="6">
        <v>0.65217391304347827</v>
      </c>
      <c r="W1573" s="1">
        <v>14</v>
      </c>
      <c r="X1573" s="1">
        <v>23</v>
      </c>
      <c r="Y1573" s="6">
        <v>0.60869565217391308</v>
      </c>
      <c r="Z1573" s="1">
        <v>13</v>
      </c>
      <c r="AA1573" s="1">
        <v>23</v>
      </c>
      <c r="AB1573" s="6">
        <v>0.56521739130434778</v>
      </c>
      <c r="AC1573" s="1">
        <v>28</v>
      </c>
      <c r="AD1573" s="1">
        <v>33</v>
      </c>
      <c r="AE1573" s="6">
        <v>0.84848484848484851</v>
      </c>
      <c r="AF1573" s="1">
        <v>26</v>
      </c>
      <c r="AG1573" s="1">
        <v>33</v>
      </c>
      <c r="AH1573" s="6">
        <v>0.78787878787878785</v>
      </c>
      <c r="AI1573" s="1">
        <v>25</v>
      </c>
      <c r="AJ1573" s="1">
        <v>33</v>
      </c>
      <c r="AK1573" s="6">
        <v>0.75757575757575757</v>
      </c>
      <c r="AL1573" s="1">
        <v>15</v>
      </c>
      <c r="AM1573" s="1">
        <v>21</v>
      </c>
      <c r="AN1573" s="6">
        <v>0.7142857142857143</v>
      </c>
      <c r="AO1573" s="1">
        <v>13</v>
      </c>
      <c r="AP1573" s="1">
        <v>21</v>
      </c>
      <c r="AQ1573" s="6">
        <v>0.61904761904761907</v>
      </c>
      <c r="AR1573" s="1">
        <v>12</v>
      </c>
      <c r="AS1573" s="1">
        <v>21</v>
      </c>
      <c r="AT1573" s="6">
        <v>0.5714285714285714</v>
      </c>
      <c r="AU1573" s="1">
        <v>25</v>
      </c>
      <c r="AV1573" s="1">
        <v>29</v>
      </c>
      <c r="AW1573" s="6">
        <v>0.86206896551724133</v>
      </c>
      <c r="AX1573" s="1">
        <v>22</v>
      </c>
      <c r="AY1573" s="1">
        <v>29</v>
      </c>
      <c r="AZ1573" s="6">
        <v>0.75862068965517238</v>
      </c>
      <c r="BA1573" s="1">
        <v>20</v>
      </c>
      <c r="BB1573" s="1">
        <v>29</v>
      </c>
      <c r="BC1573" s="6">
        <v>0.68965517241379315</v>
      </c>
      <c r="BD1573" s="1">
        <v>117</v>
      </c>
      <c r="BE1573" s="1">
        <v>153</v>
      </c>
      <c r="BF1573" s="6">
        <v>0.76470588235294112</v>
      </c>
      <c r="BG1573" s="1">
        <v>106</v>
      </c>
      <c r="BH1573" s="1">
        <v>153</v>
      </c>
      <c r="BI1573" s="6">
        <v>0.69281045751633985</v>
      </c>
      <c r="BJ1573" s="1">
        <v>99</v>
      </c>
      <c r="BK1573" s="1">
        <v>153</v>
      </c>
      <c r="BL1573" s="6">
        <v>0.6470588235294118</v>
      </c>
    </row>
    <row r="1574" spans="1:64" hidden="1" x14ac:dyDescent="0.2">
      <c r="A1574" s="2" t="s">
        <v>3711</v>
      </c>
      <c r="B1574" s="2" t="s">
        <v>3712</v>
      </c>
      <c r="C1574" s="2" t="s">
        <v>3739</v>
      </c>
      <c r="D1574" s="2" t="s">
        <v>3740</v>
      </c>
      <c r="E1574" s="2" t="str">
        <f t="shared" si="72"/>
        <v>zzzz</v>
      </c>
      <c r="F1574" s="2" t="str">
        <f>IFERROR(VLOOKUP(C1574,'[1]2017'!$C$2:$N$1876,11,FALSE),"")</f>
        <v/>
      </c>
      <c r="G1574" s="2" t="str">
        <f>IFERROR(VLOOKUP(C1574,'[1]2017'!$C$2:$N$1876,12,FALSE),"")</f>
        <v/>
      </c>
      <c r="H1574" s="2" t="str">
        <f t="shared" si="73"/>
        <v/>
      </c>
      <c r="I1574" s="6" t="s">
        <v>734</v>
      </c>
      <c r="J1574" s="12" t="e">
        <f t="shared" si="74"/>
        <v>#VALUE!</v>
      </c>
      <c r="K1574" s="1">
        <v>10</v>
      </c>
      <c r="L1574" s="1">
        <v>11</v>
      </c>
      <c r="M1574" s="6">
        <v>0.90909090909090906</v>
      </c>
      <c r="N1574" s="1">
        <v>8</v>
      </c>
      <c r="O1574" s="1">
        <v>11</v>
      </c>
      <c r="P1574" s="6">
        <v>0.72727272727272729</v>
      </c>
      <c r="Q1574" s="1">
        <v>8</v>
      </c>
      <c r="R1574" s="1">
        <v>11</v>
      </c>
      <c r="S1574" s="6">
        <v>0.72727272727272729</v>
      </c>
      <c r="T1574" s="1">
        <v>6</v>
      </c>
      <c r="U1574" s="1">
        <v>10</v>
      </c>
      <c r="V1574" s="6">
        <v>0.6</v>
      </c>
      <c r="W1574" s="1">
        <v>6</v>
      </c>
      <c r="X1574" s="1">
        <v>10</v>
      </c>
      <c r="Y1574" s="6">
        <v>0.6</v>
      </c>
      <c r="Z1574" s="1">
        <v>5</v>
      </c>
      <c r="AA1574" s="1">
        <v>10</v>
      </c>
      <c r="AB1574" s="6">
        <v>0.5</v>
      </c>
      <c r="AC1574" s="1" t="s">
        <v>734</v>
      </c>
      <c r="AD1574" s="1" t="s">
        <v>734</v>
      </c>
      <c r="AE1574" s="6" t="s">
        <v>734</v>
      </c>
      <c r="AF1574" s="1" t="s">
        <v>734</v>
      </c>
      <c r="AG1574" s="1" t="s">
        <v>734</v>
      </c>
      <c r="AH1574" s="6" t="s">
        <v>734</v>
      </c>
      <c r="AI1574" s="1" t="s">
        <v>734</v>
      </c>
      <c r="AJ1574" s="1" t="s">
        <v>734</v>
      </c>
      <c r="AK1574" s="6" t="s">
        <v>734</v>
      </c>
      <c r="AL1574" s="1">
        <v>13</v>
      </c>
      <c r="AM1574" s="1">
        <v>17</v>
      </c>
      <c r="AN1574" s="6">
        <v>0.76470588235294112</v>
      </c>
      <c r="AO1574" s="1">
        <v>7</v>
      </c>
      <c r="AP1574" s="1">
        <v>17</v>
      </c>
      <c r="AQ1574" s="6">
        <v>0.41176470588235292</v>
      </c>
      <c r="AR1574" s="1">
        <v>7</v>
      </c>
      <c r="AS1574" s="1">
        <v>17</v>
      </c>
      <c r="AT1574" s="6">
        <v>0.41176470588235292</v>
      </c>
      <c r="AU1574" s="1">
        <v>9</v>
      </c>
      <c r="AV1574" s="1">
        <v>12</v>
      </c>
      <c r="AW1574" s="6">
        <v>0.75</v>
      </c>
      <c r="AX1574" s="1">
        <v>7</v>
      </c>
      <c r="AY1574" s="1">
        <v>12</v>
      </c>
      <c r="AZ1574" s="6">
        <v>0.58333333333333337</v>
      </c>
      <c r="BA1574" s="1">
        <v>6</v>
      </c>
      <c r="BB1574" s="1">
        <v>12</v>
      </c>
      <c r="BC1574" s="6">
        <v>0.5</v>
      </c>
      <c r="BD1574" s="1">
        <v>48</v>
      </c>
      <c r="BE1574" s="1">
        <v>68</v>
      </c>
      <c r="BF1574" s="6">
        <v>0.70588235294117652</v>
      </c>
      <c r="BG1574" s="1">
        <v>37</v>
      </c>
      <c r="BH1574" s="1">
        <v>68</v>
      </c>
      <c r="BI1574" s="6">
        <v>0.54411764705882348</v>
      </c>
      <c r="BJ1574" s="1">
        <v>34</v>
      </c>
      <c r="BK1574" s="1">
        <v>67</v>
      </c>
      <c r="BL1574" s="6">
        <v>0.5074626865671642</v>
      </c>
    </row>
    <row r="1575" spans="1:64" hidden="1" x14ac:dyDescent="0.2">
      <c r="A1575" s="2" t="s">
        <v>3711</v>
      </c>
      <c r="B1575" s="2" t="s">
        <v>3712</v>
      </c>
      <c r="C1575" s="2" t="s">
        <v>3741</v>
      </c>
      <c r="D1575" s="2" t="s">
        <v>3515</v>
      </c>
      <c r="E1575" s="2" t="str">
        <f t="shared" si="72"/>
        <v>zzzz</v>
      </c>
      <c r="F1575" s="2" t="str">
        <f>IFERROR(VLOOKUP(C1575,'[1]2017'!$C$2:$N$1876,11,FALSE),"")</f>
        <v/>
      </c>
      <c r="G1575" s="2" t="str">
        <f>IFERROR(VLOOKUP(C1575,'[1]2017'!$C$2:$N$1876,12,FALSE),"")</f>
        <v/>
      </c>
      <c r="H1575" s="2" t="str">
        <f t="shared" si="73"/>
        <v/>
      </c>
      <c r="I1575" s="6">
        <v>0.70588235294117652</v>
      </c>
      <c r="J1575" s="12">
        <f t="shared" si="74"/>
        <v>243</v>
      </c>
      <c r="K1575" s="1" t="s">
        <v>734</v>
      </c>
      <c r="L1575" s="1" t="s">
        <v>734</v>
      </c>
      <c r="M1575" s="6" t="s">
        <v>734</v>
      </c>
      <c r="N1575" s="1" t="s">
        <v>734</v>
      </c>
      <c r="O1575" s="1" t="s">
        <v>734</v>
      </c>
      <c r="P1575" s="6" t="s">
        <v>734</v>
      </c>
      <c r="Q1575" s="1" t="s">
        <v>734</v>
      </c>
      <c r="R1575" s="1" t="s">
        <v>734</v>
      </c>
      <c r="S1575" s="6" t="s">
        <v>734</v>
      </c>
      <c r="T1575" s="1" t="s">
        <v>734</v>
      </c>
      <c r="U1575" s="1" t="s">
        <v>734</v>
      </c>
      <c r="V1575" s="6" t="s">
        <v>734</v>
      </c>
      <c r="W1575" s="1" t="s">
        <v>734</v>
      </c>
      <c r="X1575" s="1" t="s">
        <v>734</v>
      </c>
      <c r="Y1575" s="6" t="s">
        <v>734</v>
      </c>
      <c r="Z1575" s="1" t="s">
        <v>734</v>
      </c>
      <c r="AA1575" s="1" t="s">
        <v>734</v>
      </c>
      <c r="AB1575" s="6" t="s">
        <v>734</v>
      </c>
      <c r="AC1575" s="1" t="s">
        <v>734</v>
      </c>
      <c r="AD1575" s="1" t="s">
        <v>734</v>
      </c>
      <c r="AE1575" s="6" t="s">
        <v>734</v>
      </c>
      <c r="AF1575" s="1" t="s">
        <v>734</v>
      </c>
      <c r="AG1575" s="1" t="s">
        <v>734</v>
      </c>
      <c r="AH1575" s="6" t="s">
        <v>734</v>
      </c>
      <c r="AI1575" s="1" t="s">
        <v>734</v>
      </c>
      <c r="AJ1575" s="1" t="s">
        <v>734</v>
      </c>
      <c r="AK1575" s="6" t="s">
        <v>734</v>
      </c>
      <c r="BD1575" s="1">
        <v>40</v>
      </c>
      <c r="BE1575" s="1">
        <v>40</v>
      </c>
      <c r="BF1575" s="6">
        <v>1</v>
      </c>
      <c r="BG1575" s="1">
        <v>34</v>
      </c>
      <c r="BH1575" s="1">
        <v>40</v>
      </c>
      <c r="BI1575" s="6">
        <v>0.85</v>
      </c>
      <c r="BJ1575" s="1">
        <v>34</v>
      </c>
      <c r="BK1575" s="1">
        <v>40</v>
      </c>
      <c r="BL1575" s="6">
        <v>0.85</v>
      </c>
    </row>
    <row r="1576" spans="1:64" hidden="1" x14ac:dyDescent="0.2">
      <c r="A1576" s="2" t="s">
        <v>3711</v>
      </c>
      <c r="B1576" s="2" t="s">
        <v>3712</v>
      </c>
      <c r="C1576" s="2" t="s">
        <v>3742</v>
      </c>
      <c r="D1576" s="2" t="s">
        <v>3743</v>
      </c>
      <c r="E1576" s="2" t="str">
        <f t="shared" si="72"/>
        <v>zzzz</v>
      </c>
      <c r="F1576" s="2" t="str">
        <f>IFERROR(VLOOKUP(C1576,'[1]2017'!$C$2:$N$1876,11,FALSE),"")</f>
        <v/>
      </c>
      <c r="G1576" s="2" t="str">
        <f>IFERROR(VLOOKUP(C1576,'[1]2017'!$C$2:$N$1876,12,FALSE),"")</f>
        <v/>
      </c>
      <c r="H1576" s="2" t="str">
        <f t="shared" si="73"/>
        <v/>
      </c>
      <c r="I1576" s="6">
        <v>0.86206896551724133</v>
      </c>
      <c r="J1576" s="12">
        <f t="shared" si="74"/>
        <v>49</v>
      </c>
      <c r="K1576" s="1">
        <v>34</v>
      </c>
      <c r="L1576" s="1">
        <v>34</v>
      </c>
      <c r="M1576" s="6">
        <v>1</v>
      </c>
      <c r="N1576" s="1">
        <v>26</v>
      </c>
      <c r="O1576" s="1">
        <v>34</v>
      </c>
      <c r="P1576" s="6">
        <v>0.76470588235294112</v>
      </c>
      <c r="Q1576" s="1">
        <v>26</v>
      </c>
      <c r="R1576" s="1">
        <v>34</v>
      </c>
      <c r="S1576" s="6">
        <v>0.76470588235294112</v>
      </c>
      <c r="T1576" s="1">
        <v>21</v>
      </c>
      <c r="U1576" s="1">
        <v>26</v>
      </c>
      <c r="V1576" s="6">
        <v>0.80769230769230771</v>
      </c>
      <c r="W1576" s="1">
        <v>23</v>
      </c>
      <c r="X1576" s="1">
        <v>26</v>
      </c>
      <c r="Y1576" s="6">
        <v>0.88461538461538458</v>
      </c>
      <c r="Z1576" s="1">
        <v>20</v>
      </c>
      <c r="AA1576" s="1">
        <v>26</v>
      </c>
      <c r="AB1576" s="6">
        <v>0.76923076923076927</v>
      </c>
      <c r="AC1576" s="1">
        <v>21</v>
      </c>
      <c r="AD1576" s="1">
        <v>27</v>
      </c>
      <c r="AE1576" s="6">
        <v>0.77777777777777779</v>
      </c>
      <c r="AF1576" s="1">
        <v>19</v>
      </c>
      <c r="AG1576" s="1">
        <v>27</v>
      </c>
      <c r="AH1576" s="6">
        <v>0.70370370370370372</v>
      </c>
      <c r="AI1576" s="1">
        <v>19</v>
      </c>
      <c r="AJ1576" s="1">
        <v>27</v>
      </c>
      <c r="AK1576" s="6">
        <v>0.70370370370370372</v>
      </c>
      <c r="AL1576" s="1">
        <v>32</v>
      </c>
      <c r="AM1576" s="1">
        <v>32</v>
      </c>
      <c r="AN1576" s="6">
        <v>1</v>
      </c>
      <c r="AO1576" s="1">
        <v>24</v>
      </c>
      <c r="AP1576" s="1">
        <v>32</v>
      </c>
      <c r="AQ1576" s="6">
        <v>0.75</v>
      </c>
      <c r="AR1576" s="1">
        <v>24</v>
      </c>
      <c r="AS1576" s="1">
        <v>32</v>
      </c>
      <c r="AT1576" s="6">
        <v>0.75</v>
      </c>
      <c r="AU1576" s="1">
        <v>19</v>
      </c>
      <c r="AV1576" s="1">
        <v>22</v>
      </c>
      <c r="AW1576" s="6">
        <v>0.86363636363636365</v>
      </c>
      <c r="AX1576" s="1">
        <v>19</v>
      </c>
      <c r="AY1576" s="1">
        <v>22</v>
      </c>
      <c r="AZ1576" s="6">
        <v>0.86363636363636365</v>
      </c>
      <c r="BA1576" s="1">
        <v>18</v>
      </c>
      <c r="BB1576" s="1">
        <v>22</v>
      </c>
      <c r="BC1576" s="6">
        <v>0.81818181818181823</v>
      </c>
      <c r="BD1576" s="1">
        <v>155</v>
      </c>
      <c r="BE1576" s="1">
        <v>170</v>
      </c>
      <c r="BF1576" s="6">
        <v>0.91176470588235292</v>
      </c>
      <c r="BG1576" s="1">
        <v>136</v>
      </c>
      <c r="BH1576" s="1">
        <v>170</v>
      </c>
      <c r="BI1576" s="6">
        <v>0.8</v>
      </c>
      <c r="BJ1576" s="1">
        <v>132</v>
      </c>
      <c r="BK1576" s="1">
        <v>170</v>
      </c>
      <c r="BL1576" s="6">
        <v>0.77647058823529413</v>
      </c>
    </row>
    <row r="1577" spans="1:64" hidden="1" x14ac:dyDescent="0.2">
      <c r="A1577" s="2" t="s">
        <v>3711</v>
      </c>
      <c r="B1577" s="2" t="s">
        <v>3712</v>
      </c>
      <c r="C1577" s="2" t="s">
        <v>3744</v>
      </c>
      <c r="D1577" s="2" t="s">
        <v>3745</v>
      </c>
      <c r="E1577" s="2" t="str">
        <f t="shared" si="72"/>
        <v>zzzz</v>
      </c>
      <c r="F1577" s="2" t="str">
        <f>IFERROR(VLOOKUP(C1577,'[1]2017'!$C$2:$N$1876,11,FALSE),"")</f>
        <v/>
      </c>
      <c r="G1577" s="2" t="str">
        <f>IFERROR(VLOOKUP(C1577,'[1]2017'!$C$2:$N$1876,12,FALSE),"")</f>
        <v/>
      </c>
      <c r="H1577" s="2" t="str">
        <f t="shared" si="73"/>
        <v/>
      </c>
      <c r="I1577" s="6">
        <v>0.52631578947368418</v>
      </c>
      <c r="J1577" s="12">
        <f t="shared" si="74"/>
        <v>641</v>
      </c>
      <c r="K1577" s="1">
        <v>12</v>
      </c>
      <c r="L1577" s="1">
        <v>23</v>
      </c>
      <c r="M1577" s="6">
        <v>0.52173913043478259</v>
      </c>
      <c r="N1577" s="1">
        <v>8</v>
      </c>
      <c r="O1577" s="1">
        <v>23</v>
      </c>
      <c r="P1577" s="6">
        <v>0.34782608695652173</v>
      </c>
      <c r="Q1577" s="1">
        <v>7</v>
      </c>
      <c r="R1577" s="1">
        <v>23</v>
      </c>
      <c r="S1577" s="6">
        <v>0.30434782608695654</v>
      </c>
      <c r="T1577" s="1">
        <v>8</v>
      </c>
      <c r="U1577" s="1">
        <v>16</v>
      </c>
      <c r="V1577" s="6">
        <v>0.5</v>
      </c>
      <c r="W1577" s="1">
        <v>6</v>
      </c>
      <c r="X1577" s="1">
        <v>16</v>
      </c>
      <c r="Y1577" s="6">
        <v>0.375</v>
      </c>
      <c r="Z1577" s="1">
        <v>2</v>
      </c>
      <c r="AA1577" s="1">
        <v>16</v>
      </c>
      <c r="AB1577" s="6">
        <v>0.125</v>
      </c>
      <c r="AC1577" s="1">
        <v>12</v>
      </c>
      <c r="AD1577" s="1">
        <v>20</v>
      </c>
      <c r="AE1577" s="6">
        <v>0.6</v>
      </c>
      <c r="AF1577" s="1">
        <v>11</v>
      </c>
      <c r="AG1577" s="1">
        <v>19</v>
      </c>
      <c r="AH1577" s="6">
        <v>0.57894736842105265</v>
      </c>
      <c r="AI1577" s="1">
        <v>8</v>
      </c>
      <c r="AJ1577" s="1">
        <v>19</v>
      </c>
      <c r="AK1577" s="6">
        <v>0.42105263157894735</v>
      </c>
      <c r="AL1577" s="1">
        <v>10</v>
      </c>
      <c r="AM1577" s="1">
        <v>17</v>
      </c>
      <c r="AN1577" s="6">
        <v>0.58823529411764708</v>
      </c>
      <c r="AO1577" s="1">
        <v>4</v>
      </c>
      <c r="AP1577" s="1">
        <v>17</v>
      </c>
      <c r="AQ1577" s="6">
        <v>0.23529411764705882</v>
      </c>
      <c r="AR1577" s="1">
        <v>4</v>
      </c>
      <c r="AS1577" s="1">
        <v>17</v>
      </c>
      <c r="AT1577" s="6">
        <v>0.23529411764705882</v>
      </c>
      <c r="AU1577" s="1">
        <v>11</v>
      </c>
      <c r="AV1577" s="1">
        <v>12</v>
      </c>
      <c r="AW1577" s="6">
        <v>0.91666666666666663</v>
      </c>
      <c r="AX1577" s="1">
        <v>3</v>
      </c>
      <c r="AY1577" s="1">
        <v>12</v>
      </c>
      <c r="AZ1577" s="6">
        <v>0.25</v>
      </c>
      <c r="BA1577" s="1">
        <v>3</v>
      </c>
      <c r="BB1577" s="1">
        <v>12</v>
      </c>
      <c r="BC1577" s="6">
        <v>0.25</v>
      </c>
      <c r="BD1577" s="1">
        <v>66</v>
      </c>
      <c r="BE1577" s="1">
        <v>107</v>
      </c>
      <c r="BF1577" s="6">
        <v>0.61682242990654201</v>
      </c>
      <c r="BG1577" s="1">
        <v>44</v>
      </c>
      <c r="BH1577" s="1">
        <v>106</v>
      </c>
      <c r="BI1577" s="6">
        <v>0.41509433962264153</v>
      </c>
      <c r="BJ1577" s="1">
        <v>34</v>
      </c>
      <c r="BK1577" s="1">
        <v>106</v>
      </c>
      <c r="BL1577" s="6">
        <v>0.32075471698113206</v>
      </c>
    </row>
    <row r="1578" spans="1:64" hidden="1" x14ac:dyDescent="0.2">
      <c r="A1578" s="2" t="s">
        <v>3711</v>
      </c>
      <c r="B1578" s="2" t="s">
        <v>3712</v>
      </c>
      <c r="C1578" s="2" t="s">
        <v>3746</v>
      </c>
      <c r="D1578" s="2" t="s">
        <v>3747</v>
      </c>
      <c r="E1578" s="2" t="str">
        <f t="shared" si="72"/>
        <v>zzzz</v>
      </c>
      <c r="F1578" s="2" t="str">
        <f>IFERROR(VLOOKUP(C1578,'[1]2017'!$C$2:$N$1876,11,FALSE),"")</f>
        <v/>
      </c>
      <c r="G1578" s="2" t="str">
        <f>IFERROR(VLOOKUP(C1578,'[1]2017'!$C$2:$N$1876,12,FALSE),"")</f>
        <v/>
      </c>
      <c r="H1578" s="2" t="str">
        <f t="shared" si="73"/>
        <v/>
      </c>
      <c r="I1578" s="6">
        <v>0.36842105263157893</v>
      </c>
      <c r="J1578" s="12">
        <f t="shared" si="74"/>
        <v>952</v>
      </c>
      <c r="K1578" s="1">
        <v>17</v>
      </c>
      <c r="L1578" s="1">
        <v>21</v>
      </c>
      <c r="M1578" s="6">
        <v>0.80952380952380953</v>
      </c>
      <c r="N1578" s="1">
        <v>15</v>
      </c>
      <c r="O1578" s="1">
        <v>21</v>
      </c>
      <c r="P1578" s="6">
        <v>0.7142857142857143</v>
      </c>
      <c r="Q1578" s="1">
        <v>14</v>
      </c>
      <c r="R1578" s="1">
        <v>21</v>
      </c>
      <c r="S1578" s="6">
        <v>0.66666666666666663</v>
      </c>
      <c r="T1578" s="1">
        <v>10</v>
      </c>
      <c r="U1578" s="1">
        <v>19</v>
      </c>
      <c r="V1578" s="6">
        <v>0.52631578947368418</v>
      </c>
      <c r="W1578" s="1">
        <v>11</v>
      </c>
      <c r="X1578" s="1">
        <v>19</v>
      </c>
      <c r="Y1578" s="6">
        <v>0.57894736842105265</v>
      </c>
      <c r="Z1578" s="1">
        <v>9</v>
      </c>
      <c r="AA1578" s="1">
        <v>19</v>
      </c>
      <c r="AB1578" s="6">
        <v>0.47368421052631576</v>
      </c>
      <c r="BD1578" s="1">
        <v>36</v>
      </c>
      <c r="BE1578" s="1">
        <v>59</v>
      </c>
      <c r="BF1578" s="6">
        <v>0.61016949152542377</v>
      </c>
      <c r="BG1578" s="1">
        <v>35</v>
      </c>
      <c r="BH1578" s="1">
        <v>59</v>
      </c>
      <c r="BI1578" s="6">
        <v>0.59322033898305082</v>
      </c>
      <c r="BJ1578" s="1">
        <v>30</v>
      </c>
      <c r="BK1578" s="1">
        <v>59</v>
      </c>
      <c r="BL1578" s="6">
        <v>0.50847457627118642</v>
      </c>
    </row>
    <row r="1579" spans="1:64" hidden="1" x14ac:dyDescent="0.2">
      <c r="A1579" s="2" t="s">
        <v>3711</v>
      </c>
      <c r="B1579" s="2" t="s">
        <v>3712</v>
      </c>
      <c r="C1579" s="2" t="s">
        <v>3748</v>
      </c>
      <c r="D1579" s="2" t="s">
        <v>3749</v>
      </c>
      <c r="E1579" s="2" t="str">
        <f t="shared" si="72"/>
        <v>zzzz</v>
      </c>
      <c r="F1579" s="2" t="str">
        <f>IFERROR(VLOOKUP(C1579,'[1]2017'!$C$2:$N$1876,11,FALSE),"")</f>
        <v/>
      </c>
      <c r="G1579" s="2" t="str">
        <f>IFERROR(VLOOKUP(C1579,'[1]2017'!$C$2:$N$1876,12,FALSE),"")</f>
        <v/>
      </c>
      <c r="H1579" s="2" t="str">
        <f t="shared" si="73"/>
        <v/>
      </c>
      <c r="I1579" s="6">
        <v>0.41666666666666669</v>
      </c>
      <c r="J1579" s="12">
        <f t="shared" si="74"/>
        <v>872</v>
      </c>
      <c r="K1579" s="1">
        <v>10</v>
      </c>
      <c r="L1579" s="1">
        <v>14</v>
      </c>
      <c r="M1579" s="6">
        <v>0.7142857142857143</v>
      </c>
      <c r="N1579" s="1">
        <v>6</v>
      </c>
      <c r="O1579" s="1">
        <v>14</v>
      </c>
      <c r="P1579" s="6">
        <v>0.42857142857142855</v>
      </c>
      <c r="Q1579" s="1">
        <v>5</v>
      </c>
      <c r="R1579" s="1">
        <v>14</v>
      </c>
      <c r="S1579" s="6">
        <v>0.35714285714285715</v>
      </c>
      <c r="T1579" s="1" t="s">
        <v>734</v>
      </c>
      <c r="U1579" s="1" t="s">
        <v>734</v>
      </c>
      <c r="V1579" s="6" t="s">
        <v>734</v>
      </c>
      <c r="W1579" s="1" t="s">
        <v>734</v>
      </c>
      <c r="X1579" s="1" t="s">
        <v>734</v>
      </c>
      <c r="Y1579" s="6" t="s">
        <v>734</v>
      </c>
      <c r="Z1579" s="1" t="s">
        <v>734</v>
      </c>
      <c r="AA1579" s="1" t="s">
        <v>734</v>
      </c>
      <c r="AB1579" s="6" t="s">
        <v>734</v>
      </c>
      <c r="AC1579" s="1">
        <v>13</v>
      </c>
      <c r="AD1579" s="1">
        <v>16</v>
      </c>
      <c r="AE1579" s="6">
        <v>0.8125</v>
      </c>
      <c r="AF1579" s="1">
        <v>10</v>
      </c>
      <c r="AG1579" s="1">
        <v>16</v>
      </c>
      <c r="AH1579" s="6">
        <v>0.625</v>
      </c>
      <c r="AI1579" s="1">
        <v>10</v>
      </c>
      <c r="AJ1579" s="1">
        <v>16</v>
      </c>
      <c r="AK1579" s="6">
        <v>0.625</v>
      </c>
      <c r="AL1579" s="1">
        <v>8</v>
      </c>
      <c r="AM1579" s="1">
        <v>12</v>
      </c>
      <c r="AN1579" s="6">
        <v>0.66666666666666663</v>
      </c>
      <c r="AO1579" s="1">
        <v>4</v>
      </c>
      <c r="AP1579" s="1">
        <v>12</v>
      </c>
      <c r="AQ1579" s="6">
        <v>0.33333333333333331</v>
      </c>
      <c r="AR1579" s="1">
        <v>4</v>
      </c>
      <c r="AS1579" s="1">
        <v>12</v>
      </c>
      <c r="AT1579" s="6">
        <v>0.33333333333333331</v>
      </c>
      <c r="AU1579" s="1">
        <v>11</v>
      </c>
      <c r="AV1579" s="1">
        <v>12</v>
      </c>
      <c r="AW1579" s="6">
        <v>0.91666666666666663</v>
      </c>
      <c r="AX1579" s="1">
        <v>8</v>
      </c>
      <c r="AY1579" s="1">
        <v>12</v>
      </c>
      <c r="AZ1579" s="6">
        <v>0.66666666666666663</v>
      </c>
      <c r="BA1579" s="1">
        <v>8</v>
      </c>
      <c r="BB1579" s="1">
        <v>12</v>
      </c>
      <c r="BC1579" s="6">
        <v>0.66666666666666663</v>
      </c>
      <c r="BD1579" s="1">
        <v>54</v>
      </c>
      <c r="BE1579" s="1">
        <v>69</v>
      </c>
      <c r="BF1579" s="6">
        <v>0.78260869565217395</v>
      </c>
      <c r="BG1579" s="1">
        <v>35</v>
      </c>
      <c r="BH1579" s="1">
        <v>69</v>
      </c>
      <c r="BI1579" s="6">
        <v>0.50724637681159424</v>
      </c>
      <c r="BJ1579" s="1">
        <v>34</v>
      </c>
      <c r="BK1579" s="1">
        <v>69</v>
      </c>
      <c r="BL1579" s="6">
        <v>0.49275362318840582</v>
      </c>
    </row>
    <row r="1580" spans="1:64" hidden="1" x14ac:dyDescent="0.2">
      <c r="A1580" s="2" t="s">
        <v>3711</v>
      </c>
      <c r="B1580" s="2" t="s">
        <v>3712</v>
      </c>
      <c r="C1580" s="2" t="s">
        <v>3750</v>
      </c>
      <c r="D1580" s="2" t="s">
        <v>3490</v>
      </c>
      <c r="E1580" s="2" t="str">
        <f t="shared" si="72"/>
        <v>zzzz</v>
      </c>
      <c r="F1580" s="2" t="str">
        <f>IFERROR(VLOOKUP(C1580,'[1]2017'!$C$2:$N$1876,11,FALSE),"")</f>
        <v/>
      </c>
      <c r="G1580" s="2" t="str">
        <f>IFERROR(VLOOKUP(C1580,'[1]2017'!$C$2:$N$1876,12,FALSE),"")</f>
        <v/>
      </c>
      <c r="H1580" s="2" t="str">
        <f t="shared" si="73"/>
        <v/>
      </c>
      <c r="I1580" s="6">
        <v>0.66666666666666663</v>
      </c>
      <c r="J1580" s="12">
        <f t="shared" si="74"/>
        <v>321</v>
      </c>
      <c r="K1580" s="1">
        <v>19</v>
      </c>
      <c r="L1580" s="1">
        <v>23</v>
      </c>
      <c r="M1580" s="6">
        <v>0.82608695652173914</v>
      </c>
      <c r="N1580" s="1">
        <v>21</v>
      </c>
      <c r="O1580" s="1">
        <v>23</v>
      </c>
      <c r="P1580" s="6">
        <v>0.91304347826086951</v>
      </c>
      <c r="Q1580" s="1">
        <v>18</v>
      </c>
      <c r="R1580" s="1">
        <v>23</v>
      </c>
      <c r="S1580" s="6">
        <v>0.78260869565217395</v>
      </c>
      <c r="T1580" s="1">
        <v>23</v>
      </c>
      <c r="U1580" s="1">
        <v>26</v>
      </c>
      <c r="V1580" s="6">
        <v>0.88461538461538458</v>
      </c>
      <c r="W1580" s="1">
        <v>21</v>
      </c>
      <c r="X1580" s="1">
        <v>26</v>
      </c>
      <c r="Y1580" s="6">
        <v>0.80769230769230771</v>
      </c>
      <c r="Z1580" s="1">
        <v>21</v>
      </c>
      <c r="AA1580" s="1">
        <v>26</v>
      </c>
      <c r="AB1580" s="6">
        <v>0.80769230769230771</v>
      </c>
      <c r="AC1580" s="1">
        <v>10</v>
      </c>
      <c r="AD1580" s="1">
        <v>11</v>
      </c>
      <c r="AE1580" s="6">
        <v>0.90909090909090906</v>
      </c>
      <c r="AF1580" s="1">
        <v>9</v>
      </c>
      <c r="AG1580" s="1">
        <v>11</v>
      </c>
      <c r="AH1580" s="6">
        <v>0.81818181818181823</v>
      </c>
      <c r="AI1580" s="1">
        <v>9</v>
      </c>
      <c r="AJ1580" s="1">
        <v>11</v>
      </c>
      <c r="AK1580" s="6">
        <v>0.81818181818181823</v>
      </c>
      <c r="BD1580" s="1">
        <v>71</v>
      </c>
      <c r="BE1580" s="1">
        <v>84</v>
      </c>
      <c r="BF1580" s="6">
        <v>0.84523809523809523</v>
      </c>
      <c r="BG1580" s="1">
        <v>69</v>
      </c>
      <c r="BH1580" s="1">
        <v>84</v>
      </c>
      <c r="BI1580" s="6">
        <v>0.8214285714285714</v>
      </c>
      <c r="BJ1580" s="1">
        <v>64</v>
      </c>
      <c r="BK1580" s="1">
        <v>84</v>
      </c>
      <c r="BL1580" s="6">
        <v>0.76190476190476186</v>
      </c>
    </row>
    <row r="1581" spans="1:64" hidden="1" x14ac:dyDescent="0.2">
      <c r="A1581" s="2" t="s">
        <v>3711</v>
      </c>
      <c r="B1581" s="2" t="s">
        <v>3712</v>
      </c>
      <c r="C1581" s="2" t="s">
        <v>3751</v>
      </c>
      <c r="D1581" s="2" t="s">
        <v>3512</v>
      </c>
      <c r="E1581" s="2" t="str">
        <f t="shared" si="72"/>
        <v>zzzz</v>
      </c>
      <c r="F1581" s="2" t="str">
        <f>IFERROR(VLOOKUP(C1581,'[1]2017'!$C$2:$N$1876,11,FALSE),"")</f>
        <v/>
      </c>
      <c r="G1581" s="2" t="str">
        <f>IFERROR(VLOOKUP(C1581,'[1]2017'!$C$2:$N$1876,12,FALSE),"")</f>
        <v/>
      </c>
      <c r="H1581" s="2" t="str">
        <f t="shared" si="73"/>
        <v/>
      </c>
      <c r="I1581" s="6">
        <v>0.625</v>
      </c>
      <c r="J1581" s="12">
        <f t="shared" si="74"/>
        <v>418</v>
      </c>
      <c r="K1581" s="1">
        <v>18</v>
      </c>
      <c r="L1581" s="1">
        <v>20</v>
      </c>
      <c r="M1581" s="6">
        <v>0.9</v>
      </c>
      <c r="N1581" s="1">
        <v>17</v>
      </c>
      <c r="O1581" s="1">
        <v>20</v>
      </c>
      <c r="P1581" s="6">
        <v>0.85</v>
      </c>
      <c r="Q1581" s="1">
        <v>16</v>
      </c>
      <c r="R1581" s="1">
        <v>20</v>
      </c>
      <c r="S1581" s="6">
        <v>0.8</v>
      </c>
      <c r="T1581" s="1">
        <v>20</v>
      </c>
      <c r="U1581" s="1">
        <v>24</v>
      </c>
      <c r="V1581" s="6">
        <v>0.83333333333333337</v>
      </c>
      <c r="W1581" s="1">
        <v>20</v>
      </c>
      <c r="X1581" s="1">
        <v>24</v>
      </c>
      <c r="Y1581" s="6">
        <v>0.83333333333333337</v>
      </c>
      <c r="Z1581" s="1">
        <v>20</v>
      </c>
      <c r="AA1581" s="1">
        <v>24</v>
      </c>
      <c r="AB1581" s="6">
        <v>0.83333333333333337</v>
      </c>
      <c r="AC1581" s="1">
        <v>13</v>
      </c>
      <c r="AD1581" s="1">
        <v>14</v>
      </c>
      <c r="AE1581" s="6">
        <v>0.9285714285714286</v>
      </c>
      <c r="AF1581" s="1">
        <v>12</v>
      </c>
      <c r="AG1581" s="1">
        <v>14</v>
      </c>
      <c r="AH1581" s="6">
        <v>0.8571428571428571</v>
      </c>
      <c r="AI1581" s="1">
        <v>11</v>
      </c>
      <c r="AJ1581" s="1">
        <v>14</v>
      </c>
      <c r="AK1581" s="6">
        <v>0.7857142857142857</v>
      </c>
      <c r="AL1581" s="1">
        <v>20</v>
      </c>
      <c r="AM1581" s="1">
        <v>22</v>
      </c>
      <c r="AN1581" s="6">
        <v>0.90909090909090906</v>
      </c>
      <c r="AO1581" s="1">
        <v>14</v>
      </c>
      <c r="AP1581" s="1">
        <v>22</v>
      </c>
      <c r="AQ1581" s="6">
        <v>0.63636363636363635</v>
      </c>
      <c r="AR1581" s="1">
        <v>13</v>
      </c>
      <c r="AS1581" s="1">
        <v>22</v>
      </c>
      <c r="AT1581" s="6">
        <v>0.59090909090909094</v>
      </c>
      <c r="AU1581" s="1">
        <v>12</v>
      </c>
      <c r="AV1581" s="1">
        <v>14</v>
      </c>
      <c r="AW1581" s="6">
        <v>0.8571428571428571</v>
      </c>
      <c r="AX1581" s="1">
        <v>12</v>
      </c>
      <c r="AY1581" s="1">
        <v>14</v>
      </c>
      <c r="AZ1581" s="6">
        <v>0.8571428571428571</v>
      </c>
      <c r="BA1581" s="1">
        <v>10</v>
      </c>
      <c r="BB1581" s="1">
        <v>14</v>
      </c>
      <c r="BC1581" s="6">
        <v>0.7142857142857143</v>
      </c>
      <c r="BD1581" s="1">
        <v>96</v>
      </c>
      <c r="BE1581" s="1">
        <v>110</v>
      </c>
      <c r="BF1581" s="6">
        <v>0.87272727272727268</v>
      </c>
      <c r="BG1581" s="1">
        <v>86</v>
      </c>
      <c r="BH1581" s="1">
        <v>110</v>
      </c>
      <c r="BI1581" s="6">
        <v>0.78181818181818186</v>
      </c>
      <c r="BJ1581" s="1">
        <v>80</v>
      </c>
      <c r="BK1581" s="1">
        <v>110</v>
      </c>
      <c r="BL1581" s="6">
        <v>0.72727272727272729</v>
      </c>
    </row>
    <row r="1582" spans="1:64" x14ac:dyDescent="0.2">
      <c r="A1582" s="2" t="s">
        <v>3711</v>
      </c>
      <c r="B1582" s="2" t="s">
        <v>3712</v>
      </c>
      <c r="C1582" s="2" t="s">
        <v>3752</v>
      </c>
      <c r="D1582" s="2" t="s">
        <v>3593</v>
      </c>
      <c r="E1582" s="2" t="str">
        <f t="shared" si="72"/>
        <v>Saint Mary Elementary School</v>
      </c>
      <c r="F1582" s="2" t="str">
        <f>IFERROR(VLOOKUP(C1582,'[1]2017'!$C$2:$N$1876,11,FALSE),"")</f>
        <v/>
      </c>
      <c r="G1582" s="2" t="str">
        <f>IFERROR(VLOOKUP(C1582,'[1]2017'!$C$2:$N$1876,12,FALSE),"")</f>
        <v/>
      </c>
      <c r="H1582" s="2" t="str">
        <f t="shared" si="73"/>
        <v/>
      </c>
      <c r="I1582" s="6">
        <v>0.8</v>
      </c>
      <c r="J1582" s="12">
        <f t="shared" si="74"/>
        <v>110</v>
      </c>
      <c r="K1582" s="1">
        <v>14</v>
      </c>
      <c r="L1582" s="1">
        <v>18</v>
      </c>
      <c r="M1582" s="6">
        <v>0.77777777777777779</v>
      </c>
      <c r="N1582" s="1">
        <v>11</v>
      </c>
      <c r="O1582" s="1">
        <v>18</v>
      </c>
      <c r="P1582" s="6">
        <v>0.61111111111111116</v>
      </c>
      <c r="Q1582" s="1">
        <v>10</v>
      </c>
      <c r="R1582" s="1">
        <v>18</v>
      </c>
      <c r="S1582" s="6">
        <v>0.55555555555555558</v>
      </c>
      <c r="T1582" s="1">
        <v>9</v>
      </c>
      <c r="U1582" s="1">
        <v>12</v>
      </c>
      <c r="V1582" s="6">
        <v>0.75</v>
      </c>
      <c r="W1582" s="1">
        <v>9</v>
      </c>
      <c r="X1582" s="1">
        <v>12</v>
      </c>
      <c r="Y1582" s="6">
        <v>0.75</v>
      </c>
      <c r="Z1582" s="1">
        <v>8</v>
      </c>
      <c r="AA1582" s="1">
        <v>12</v>
      </c>
      <c r="AB1582" s="6">
        <v>0.66666666666666663</v>
      </c>
      <c r="AC1582" s="1">
        <v>13</v>
      </c>
      <c r="AD1582" s="1">
        <v>16</v>
      </c>
      <c r="AE1582" s="6">
        <v>0.8125</v>
      </c>
      <c r="AF1582" s="1">
        <v>12</v>
      </c>
      <c r="AG1582" s="1">
        <v>16</v>
      </c>
      <c r="AH1582" s="6">
        <v>0.75</v>
      </c>
      <c r="AI1582" s="1">
        <v>11</v>
      </c>
      <c r="AJ1582" s="1">
        <v>16</v>
      </c>
      <c r="AK1582" s="6">
        <v>0.6875</v>
      </c>
      <c r="AL1582" s="1">
        <v>10</v>
      </c>
      <c r="AM1582" s="1">
        <v>11</v>
      </c>
      <c r="AN1582" s="6">
        <v>0.90909090909090906</v>
      </c>
      <c r="AO1582" s="1">
        <v>8</v>
      </c>
      <c r="AP1582" s="1">
        <v>11</v>
      </c>
      <c r="AQ1582" s="6">
        <v>0.72727272727272729</v>
      </c>
      <c r="AR1582" s="1">
        <v>8</v>
      </c>
      <c r="AS1582" s="1">
        <v>11</v>
      </c>
      <c r="AT1582" s="6">
        <v>0.72727272727272729</v>
      </c>
      <c r="AU1582" s="1">
        <v>14</v>
      </c>
      <c r="AV1582" s="1">
        <v>17</v>
      </c>
      <c r="AW1582" s="6">
        <v>0.82352941176470584</v>
      </c>
      <c r="AX1582" s="1">
        <v>9</v>
      </c>
      <c r="AY1582" s="1">
        <v>17</v>
      </c>
      <c r="AZ1582" s="6">
        <v>0.52941176470588236</v>
      </c>
      <c r="BA1582" s="1">
        <v>8</v>
      </c>
      <c r="BB1582" s="1">
        <v>17</v>
      </c>
      <c r="BC1582" s="6">
        <v>0.47058823529411764</v>
      </c>
      <c r="BD1582" s="1">
        <v>69</v>
      </c>
      <c r="BE1582" s="1">
        <v>84</v>
      </c>
      <c r="BF1582" s="6">
        <v>0.8214285714285714</v>
      </c>
      <c r="BG1582" s="1">
        <v>57</v>
      </c>
      <c r="BH1582" s="1">
        <v>84</v>
      </c>
      <c r="BI1582" s="6">
        <v>0.6785714285714286</v>
      </c>
      <c r="BJ1582" s="1">
        <v>53</v>
      </c>
      <c r="BK1582" s="1">
        <v>84</v>
      </c>
      <c r="BL1582" s="6">
        <v>0.63095238095238093</v>
      </c>
    </row>
    <row r="1583" spans="1:64" hidden="1" x14ac:dyDescent="0.2">
      <c r="A1583" s="2" t="s">
        <v>3711</v>
      </c>
      <c r="B1583" s="2" t="s">
        <v>3712</v>
      </c>
      <c r="C1583" s="2" t="s">
        <v>3753</v>
      </c>
      <c r="D1583" s="2" t="s">
        <v>3754</v>
      </c>
      <c r="E1583" s="2" t="str">
        <f t="shared" si="72"/>
        <v>zzzz</v>
      </c>
      <c r="F1583" s="2" t="str">
        <f>IFERROR(VLOOKUP(C1583,'[1]2017'!$C$2:$N$1876,11,FALSE),"")</f>
        <v/>
      </c>
      <c r="G1583" s="2" t="str">
        <f>IFERROR(VLOOKUP(C1583,'[1]2017'!$C$2:$N$1876,12,FALSE),"")</f>
        <v/>
      </c>
      <c r="H1583" s="2" t="str">
        <f t="shared" si="73"/>
        <v/>
      </c>
      <c r="I1583" s="6">
        <v>0.86363636363636365</v>
      </c>
      <c r="J1583" s="12">
        <f t="shared" si="74"/>
        <v>48</v>
      </c>
      <c r="K1583" s="1">
        <v>60</v>
      </c>
      <c r="L1583" s="1">
        <v>66</v>
      </c>
      <c r="M1583" s="6">
        <v>0.90909090909090906</v>
      </c>
      <c r="N1583" s="1">
        <v>59</v>
      </c>
      <c r="O1583" s="1">
        <v>66</v>
      </c>
      <c r="P1583" s="6">
        <v>0.89393939393939392</v>
      </c>
      <c r="Q1583" s="1">
        <v>56</v>
      </c>
      <c r="R1583" s="1">
        <v>66</v>
      </c>
      <c r="S1583" s="6">
        <v>0.84848484848484851</v>
      </c>
      <c r="T1583" s="1">
        <v>54</v>
      </c>
      <c r="U1583" s="1">
        <v>57</v>
      </c>
      <c r="V1583" s="6">
        <v>0.94736842105263153</v>
      </c>
      <c r="W1583" s="1">
        <v>57</v>
      </c>
      <c r="X1583" s="1">
        <v>58</v>
      </c>
      <c r="Y1583" s="6">
        <v>0.98275862068965514</v>
      </c>
      <c r="Z1583" s="1">
        <v>53</v>
      </c>
      <c r="AA1583" s="1">
        <v>57</v>
      </c>
      <c r="AB1583" s="6">
        <v>0.92982456140350878</v>
      </c>
      <c r="AC1583" s="1">
        <v>60</v>
      </c>
      <c r="AD1583" s="1">
        <v>61</v>
      </c>
      <c r="AE1583" s="6">
        <v>0.98360655737704916</v>
      </c>
      <c r="AF1583" s="1">
        <v>58</v>
      </c>
      <c r="AG1583" s="1">
        <v>60</v>
      </c>
      <c r="AH1583" s="6">
        <v>0.96666666666666667</v>
      </c>
      <c r="AI1583" s="1">
        <v>58</v>
      </c>
      <c r="AJ1583" s="1">
        <v>60</v>
      </c>
      <c r="AK1583" s="6">
        <v>0.96666666666666667</v>
      </c>
      <c r="AL1583" s="1">
        <v>52</v>
      </c>
      <c r="AM1583" s="1">
        <v>57</v>
      </c>
      <c r="AN1583" s="6">
        <v>0.91228070175438591</v>
      </c>
      <c r="AO1583" s="1">
        <v>47</v>
      </c>
      <c r="AP1583" s="1">
        <v>57</v>
      </c>
      <c r="AQ1583" s="6">
        <v>0.82456140350877194</v>
      </c>
      <c r="AR1583" s="1">
        <v>47</v>
      </c>
      <c r="AS1583" s="1">
        <v>57</v>
      </c>
      <c r="AT1583" s="6">
        <v>0.82456140350877194</v>
      </c>
      <c r="AU1583" s="1">
        <v>57</v>
      </c>
      <c r="AV1583" s="1">
        <v>61</v>
      </c>
      <c r="AW1583" s="6">
        <v>0.93442622950819676</v>
      </c>
      <c r="AX1583" s="1">
        <v>52</v>
      </c>
      <c r="AY1583" s="1">
        <v>61</v>
      </c>
      <c r="AZ1583" s="6">
        <v>0.85245901639344257</v>
      </c>
      <c r="BA1583" s="1">
        <v>52</v>
      </c>
      <c r="BB1583" s="1">
        <v>61</v>
      </c>
      <c r="BC1583" s="6">
        <v>0.85245901639344257</v>
      </c>
      <c r="BD1583" s="1">
        <v>346</v>
      </c>
      <c r="BE1583" s="1">
        <v>368</v>
      </c>
      <c r="BF1583" s="6">
        <v>0.94021739130434778</v>
      </c>
      <c r="BG1583" s="1">
        <v>332</v>
      </c>
      <c r="BH1583" s="1">
        <v>368</v>
      </c>
      <c r="BI1583" s="6">
        <v>0.90217391304347827</v>
      </c>
      <c r="BJ1583" s="1">
        <v>323</v>
      </c>
      <c r="BK1583" s="1">
        <v>367</v>
      </c>
      <c r="BL1583" s="6">
        <v>0.88010899182561309</v>
      </c>
    </row>
    <row r="1584" spans="1:64" hidden="1" x14ac:dyDescent="0.2">
      <c r="A1584" s="2" t="s">
        <v>3711</v>
      </c>
      <c r="B1584" s="2" t="s">
        <v>3712</v>
      </c>
      <c r="C1584" s="2" t="s">
        <v>3755</v>
      </c>
      <c r="D1584" s="2" t="s">
        <v>3756</v>
      </c>
      <c r="E1584" s="2" t="str">
        <f t="shared" si="72"/>
        <v>zzzz</v>
      </c>
      <c r="F1584" s="2" t="str">
        <f>IFERROR(VLOOKUP(C1584,'[1]2017'!$C$2:$N$1876,11,FALSE),"")</f>
        <v/>
      </c>
      <c r="G1584" s="2" t="str">
        <f>IFERROR(VLOOKUP(C1584,'[1]2017'!$C$2:$N$1876,12,FALSE),"")</f>
        <v/>
      </c>
      <c r="H1584" s="2" t="str">
        <f t="shared" si="73"/>
        <v/>
      </c>
      <c r="I1584" s="6">
        <v>0.5714285714285714</v>
      </c>
      <c r="J1584" s="12">
        <f t="shared" si="74"/>
        <v>541</v>
      </c>
      <c r="K1584" s="1">
        <v>20</v>
      </c>
      <c r="L1584" s="1">
        <v>25</v>
      </c>
      <c r="M1584" s="6">
        <v>0.8</v>
      </c>
      <c r="N1584" s="1">
        <v>18</v>
      </c>
      <c r="O1584" s="1">
        <v>25</v>
      </c>
      <c r="P1584" s="6">
        <v>0.72</v>
      </c>
      <c r="Q1584" s="1">
        <v>17</v>
      </c>
      <c r="R1584" s="1">
        <v>25</v>
      </c>
      <c r="S1584" s="6">
        <v>0.68</v>
      </c>
      <c r="T1584" s="1">
        <v>23</v>
      </c>
      <c r="U1584" s="1">
        <v>34</v>
      </c>
      <c r="V1584" s="6">
        <v>0.67647058823529416</v>
      </c>
      <c r="W1584" s="1">
        <v>27</v>
      </c>
      <c r="X1584" s="1">
        <v>32</v>
      </c>
      <c r="Y1584" s="6">
        <v>0.84375</v>
      </c>
      <c r="Z1584" s="1">
        <v>20</v>
      </c>
      <c r="AA1584" s="1">
        <v>32</v>
      </c>
      <c r="AB1584" s="6">
        <v>0.625</v>
      </c>
      <c r="AC1584" s="1">
        <v>34</v>
      </c>
      <c r="AD1584" s="1">
        <v>38</v>
      </c>
      <c r="AE1584" s="6">
        <v>0.89473684210526316</v>
      </c>
      <c r="AF1584" s="1">
        <v>27</v>
      </c>
      <c r="AG1584" s="1">
        <v>38</v>
      </c>
      <c r="AH1584" s="6">
        <v>0.71052631578947367</v>
      </c>
      <c r="AI1584" s="1">
        <v>26</v>
      </c>
      <c r="AJ1584" s="1">
        <v>38</v>
      </c>
      <c r="AK1584" s="6">
        <v>0.68421052631578949</v>
      </c>
      <c r="AL1584" s="1">
        <v>21</v>
      </c>
      <c r="AM1584" s="1">
        <v>24</v>
      </c>
      <c r="AN1584" s="6">
        <v>0.875</v>
      </c>
      <c r="AO1584" s="1">
        <v>15</v>
      </c>
      <c r="AP1584" s="1">
        <v>24</v>
      </c>
      <c r="AQ1584" s="6">
        <v>0.625</v>
      </c>
      <c r="AR1584" s="1">
        <v>14</v>
      </c>
      <c r="AS1584" s="1">
        <v>24</v>
      </c>
      <c r="AT1584" s="6">
        <v>0.58333333333333337</v>
      </c>
      <c r="AU1584" s="1">
        <v>25</v>
      </c>
      <c r="AV1584" s="1">
        <v>29</v>
      </c>
      <c r="AW1584" s="6">
        <v>0.86206896551724133</v>
      </c>
      <c r="AX1584" s="1">
        <v>17</v>
      </c>
      <c r="AY1584" s="1">
        <v>29</v>
      </c>
      <c r="AZ1584" s="6">
        <v>0.58620689655172409</v>
      </c>
      <c r="BA1584" s="1">
        <v>17</v>
      </c>
      <c r="BB1584" s="1">
        <v>29</v>
      </c>
      <c r="BC1584" s="6">
        <v>0.58620689655172409</v>
      </c>
      <c r="BD1584" s="1">
        <v>147</v>
      </c>
      <c r="BE1584" s="1">
        <v>178</v>
      </c>
      <c r="BF1584" s="6">
        <v>0.8258426966292135</v>
      </c>
      <c r="BG1584" s="1">
        <v>121</v>
      </c>
      <c r="BH1584" s="1">
        <v>178</v>
      </c>
      <c r="BI1584" s="6">
        <v>0.6797752808988764</v>
      </c>
      <c r="BJ1584" s="1">
        <v>110</v>
      </c>
      <c r="BK1584" s="1">
        <v>176</v>
      </c>
      <c r="BL1584" s="6">
        <v>0.625</v>
      </c>
    </row>
    <row r="1585" spans="1:64" hidden="1" x14ac:dyDescent="0.2">
      <c r="A1585" s="2" t="s">
        <v>3711</v>
      </c>
      <c r="B1585" s="2" t="s">
        <v>3712</v>
      </c>
      <c r="C1585" s="2" t="s">
        <v>3757</v>
      </c>
      <c r="D1585" s="2" t="s">
        <v>3758</v>
      </c>
      <c r="E1585" s="2" t="str">
        <f t="shared" si="72"/>
        <v>zzzz</v>
      </c>
      <c r="F1585" s="2" t="str">
        <f>IFERROR(VLOOKUP(C1585,'[1]2017'!$C$2:$N$1876,11,FALSE),"")</f>
        <v/>
      </c>
      <c r="G1585" s="2" t="str">
        <f>IFERROR(VLOOKUP(C1585,'[1]2017'!$C$2:$N$1876,12,FALSE),"")</f>
        <v/>
      </c>
      <c r="H1585" s="2" t="str">
        <f t="shared" si="73"/>
        <v/>
      </c>
      <c r="I1585" s="6">
        <v>0.76923076923076927</v>
      </c>
      <c r="J1585" s="12">
        <f t="shared" si="74"/>
        <v>150</v>
      </c>
      <c r="K1585" s="1">
        <v>20</v>
      </c>
      <c r="L1585" s="1">
        <v>26</v>
      </c>
      <c r="M1585" s="6">
        <v>0.76923076923076927</v>
      </c>
      <c r="N1585" s="1">
        <v>22</v>
      </c>
      <c r="O1585" s="1">
        <v>26</v>
      </c>
      <c r="P1585" s="6">
        <v>0.84615384615384615</v>
      </c>
      <c r="Q1585" s="1">
        <v>19</v>
      </c>
      <c r="R1585" s="1">
        <v>26</v>
      </c>
      <c r="S1585" s="6">
        <v>0.73076923076923073</v>
      </c>
      <c r="T1585" s="1">
        <v>20</v>
      </c>
      <c r="U1585" s="1">
        <v>25</v>
      </c>
      <c r="V1585" s="6">
        <v>0.8</v>
      </c>
      <c r="W1585" s="1">
        <v>22</v>
      </c>
      <c r="X1585" s="1">
        <v>25</v>
      </c>
      <c r="Y1585" s="6">
        <v>0.88</v>
      </c>
      <c r="Z1585" s="1">
        <v>18</v>
      </c>
      <c r="AA1585" s="1">
        <v>25</v>
      </c>
      <c r="AB1585" s="6">
        <v>0.72</v>
      </c>
      <c r="AC1585" s="1">
        <v>21</v>
      </c>
      <c r="AD1585" s="1">
        <v>24</v>
      </c>
      <c r="AE1585" s="6">
        <v>0.875</v>
      </c>
      <c r="AF1585" s="1">
        <v>19</v>
      </c>
      <c r="AG1585" s="1">
        <v>24</v>
      </c>
      <c r="AH1585" s="6">
        <v>0.79166666666666663</v>
      </c>
      <c r="AI1585" s="1">
        <v>17</v>
      </c>
      <c r="AJ1585" s="1">
        <v>24</v>
      </c>
      <c r="AK1585" s="6">
        <v>0.70833333333333337</v>
      </c>
      <c r="AL1585" s="1">
        <v>22</v>
      </c>
      <c r="AM1585" s="1">
        <v>26</v>
      </c>
      <c r="AN1585" s="6">
        <v>0.84615384615384615</v>
      </c>
      <c r="AO1585" s="1">
        <v>22</v>
      </c>
      <c r="AP1585" s="1">
        <v>26</v>
      </c>
      <c r="AQ1585" s="6">
        <v>0.84615384615384615</v>
      </c>
      <c r="AR1585" s="1">
        <v>20</v>
      </c>
      <c r="AS1585" s="1">
        <v>26</v>
      </c>
      <c r="AT1585" s="6">
        <v>0.76923076923076927</v>
      </c>
      <c r="AU1585" s="1">
        <v>15</v>
      </c>
      <c r="AV1585" s="1">
        <v>18</v>
      </c>
      <c r="AW1585" s="6">
        <v>0.83333333333333337</v>
      </c>
      <c r="AX1585" s="1">
        <v>14</v>
      </c>
      <c r="AY1585" s="1">
        <v>18</v>
      </c>
      <c r="AZ1585" s="6">
        <v>0.77777777777777779</v>
      </c>
      <c r="BA1585" s="1">
        <v>13</v>
      </c>
      <c r="BB1585" s="1">
        <v>18</v>
      </c>
      <c r="BC1585" s="6">
        <v>0.72222222222222221</v>
      </c>
      <c r="BD1585" s="1">
        <v>123</v>
      </c>
      <c r="BE1585" s="1">
        <v>145</v>
      </c>
      <c r="BF1585" s="6">
        <v>0.84827586206896555</v>
      </c>
      <c r="BG1585" s="1">
        <v>119</v>
      </c>
      <c r="BH1585" s="1">
        <v>145</v>
      </c>
      <c r="BI1585" s="6">
        <v>0.82068965517241377</v>
      </c>
      <c r="BJ1585" s="1">
        <v>107</v>
      </c>
      <c r="BK1585" s="1">
        <v>145</v>
      </c>
      <c r="BL1585" s="6">
        <v>0.73793103448275865</v>
      </c>
    </row>
    <row r="1586" spans="1:64" hidden="1" x14ac:dyDescent="0.2">
      <c r="A1586" s="2" t="s">
        <v>3711</v>
      </c>
      <c r="B1586" s="2" t="s">
        <v>3712</v>
      </c>
      <c r="C1586" s="2" t="s">
        <v>3759</v>
      </c>
      <c r="D1586" s="2" t="s">
        <v>3559</v>
      </c>
      <c r="E1586" s="2" t="str">
        <f t="shared" si="72"/>
        <v>zzzz</v>
      </c>
      <c r="F1586" s="2" t="str">
        <f>IFERROR(VLOOKUP(C1586,'[1]2017'!$C$2:$N$1876,11,FALSE),"")</f>
        <v/>
      </c>
      <c r="G1586" s="2" t="str">
        <f>IFERROR(VLOOKUP(C1586,'[1]2017'!$C$2:$N$1876,12,FALSE),"")</f>
        <v/>
      </c>
      <c r="H1586" s="2" t="str">
        <f t="shared" si="73"/>
        <v/>
      </c>
      <c r="I1586" s="6">
        <v>0.79629629629629628</v>
      </c>
      <c r="J1586" s="12">
        <f t="shared" si="74"/>
        <v>118</v>
      </c>
      <c r="K1586" s="1">
        <v>41</v>
      </c>
      <c r="L1586" s="1">
        <v>49</v>
      </c>
      <c r="M1586" s="6">
        <v>0.83673469387755106</v>
      </c>
      <c r="N1586" s="1">
        <v>38</v>
      </c>
      <c r="O1586" s="1">
        <v>49</v>
      </c>
      <c r="P1586" s="6">
        <v>0.77551020408163263</v>
      </c>
      <c r="Q1586" s="1">
        <v>34</v>
      </c>
      <c r="R1586" s="1">
        <v>49</v>
      </c>
      <c r="S1586" s="6">
        <v>0.69387755102040816</v>
      </c>
      <c r="T1586" s="1">
        <v>36</v>
      </c>
      <c r="U1586" s="1">
        <v>39</v>
      </c>
      <c r="V1586" s="6">
        <v>0.92307692307692313</v>
      </c>
      <c r="W1586" s="1">
        <v>35</v>
      </c>
      <c r="X1586" s="1">
        <v>39</v>
      </c>
      <c r="Y1586" s="6">
        <v>0.89743589743589747</v>
      </c>
      <c r="Z1586" s="1">
        <v>34</v>
      </c>
      <c r="AA1586" s="1">
        <v>39</v>
      </c>
      <c r="AB1586" s="6">
        <v>0.87179487179487181</v>
      </c>
      <c r="AC1586" s="1">
        <v>44</v>
      </c>
      <c r="AD1586" s="1">
        <v>48</v>
      </c>
      <c r="AE1586" s="6">
        <v>0.91666666666666663</v>
      </c>
      <c r="AF1586" s="1">
        <v>42</v>
      </c>
      <c r="AG1586" s="1">
        <v>48</v>
      </c>
      <c r="AH1586" s="6">
        <v>0.875</v>
      </c>
      <c r="AI1586" s="1">
        <v>42</v>
      </c>
      <c r="AJ1586" s="1">
        <v>48</v>
      </c>
      <c r="AK1586" s="6">
        <v>0.875</v>
      </c>
      <c r="AL1586" s="1">
        <v>43</v>
      </c>
      <c r="AM1586" s="1">
        <v>48</v>
      </c>
      <c r="AN1586" s="6">
        <v>0.89583333333333337</v>
      </c>
      <c r="AO1586" s="1">
        <v>37</v>
      </c>
      <c r="AP1586" s="1">
        <v>48</v>
      </c>
      <c r="AQ1586" s="6">
        <v>0.77083333333333337</v>
      </c>
      <c r="AR1586" s="1">
        <v>35</v>
      </c>
      <c r="AS1586" s="1">
        <v>48</v>
      </c>
      <c r="AT1586" s="6">
        <v>0.72916666666666663</v>
      </c>
      <c r="AU1586" s="1">
        <v>46</v>
      </c>
      <c r="AV1586" s="1">
        <v>54</v>
      </c>
      <c r="AW1586" s="6">
        <v>0.85185185185185186</v>
      </c>
      <c r="AX1586" s="1">
        <v>44</v>
      </c>
      <c r="AY1586" s="1">
        <v>54</v>
      </c>
      <c r="AZ1586" s="6">
        <v>0.81481481481481477</v>
      </c>
      <c r="BA1586" s="1">
        <v>40</v>
      </c>
      <c r="BB1586" s="1">
        <v>54</v>
      </c>
      <c r="BC1586" s="6">
        <v>0.7407407407407407</v>
      </c>
      <c r="BD1586" s="1">
        <v>257</v>
      </c>
      <c r="BE1586" s="1">
        <v>292</v>
      </c>
      <c r="BF1586" s="6">
        <v>0.88013698630136983</v>
      </c>
      <c r="BG1586" s="1">
        <v>241</v>
      </c>
      <c r="BH1586" s="1">
        <v>292</v>
      </c>
      <c r="BI1586" s="6">
        <v>0.82534246575342463</v>
      </c>
      <c r="BJ1586" s="1">
        <v>228</v>
      </c>
      <c r="BK1586" s="1">
        <v>292</v>
      </c>
      <c r="BL1586" s="6">
        <v>0.78082191780821919</v>
      </c>
    </row>
    <row r="1587" spans="1:64" hidden="1" x14ac:dyDescent="0.2">
      <c r="A1587" s="2" t="s">
        <v>3711</v>
      </c>
      <c r="B1587" s="2" t="s">
        <v>3712</v>
      </c>
      <c r="C1587" s="2" t="s">
        <v>3760</v>
      </c>
      <c r="D1587" s="2" t="s">
        <v>3694</v>
      </c>
      <c r="E1587" s="2" t="str">
        <f t="shared" si="72"/>
        <v>zzzz</v>
      </c>
      <c r="F1587" s="2" t="str">
        <f>IFERROR(VLOOKUP(C1587,'[1]2017'!$C$2:$N$1876,11,FALSE),"")</f>
        <v/>
      </c>
      <c r="G1587" s="2" t="str">
        <f>IFERROR(VLOOKUP(C1587,'[1]2017'!$C$2:$N$1876,12,FALSE),"")</f>
        <v/>
      </c>
      <c r="H1587" s="2" t="str">
        <f t="shared" si="73"/>
        <v/>
      </c>
      <c r="I1587" s="6">
        <v>0.77777777777777779</v>
      </c>
      <c r="J1587" s="12">
        <f t="shared" si="74"/>
        <v>138</v>
      </c>
      <c r="K1587" s="1">
        <v>13</v>
      </c>
      <c r="L1587" s="1">
        <v>16</v>
      </c>
      <c r="M1587" s="6">
        <v>0.8125</v>
      </c>
      <c r="N1587" s="1">
        <v>12</v>
      </c>
      <c r="O1587" s="1">
        <v>16</v>
      </c>
      <c r="P1587" s="6">
        <v>0.75</v>
      </c>
      <c r="Q1587" s="1">
        <v>10</v>
      </c>
      <c r="R1587" s="1">
        <v>16</v>
      </c>
      <c r="S1587" s="6">
        <v>0.625</v>
      </c>
      <c r="T1587" s="1">
        <v>17</v>
      </c>
      <c r="U1587" s="1">
        <v>19</v>
      </c>
      <c r="V1587" s="6">
        <v>0.89473684210526316</v>
      </c>
      <c r="W1587" s="1">
        <v>10</v>
      </c>
      <c r="X1587" s="1">
        <v>19</v>
      </c>
      <c r="Y1587" s="6">
        <v>0.52631578947368418</v>
      </c>
      <c r="Z1587" s="1">
        <v>10</v>
      </c>
      <c r="AA1587" s="1">
        <v>19</v>
      </c>
      <c r="AB1587" s="6">
        <v>0.52631578947368418</v>
      </c>
      <c r="AC1587" s="1">
        <v>22</v>
      </c>
      <c r="AD1587" s="1">
        <v>23</v>
      </c>
      <c r="AE1587" s="6">
        <v>0.95652173913043481</v>
      </c>
      <c r="AF1587" s="1">
        <v>19</v>
      </c>
      <c r="AG1587" s="1">
        <v>23</v>
      </c>
      <c r="AH1587" s="6">
        <v>0.82608695652173914</v>
      </c>
      <c r="AI1587" s="1">
        <v>18</v>
      </c>
      <c r="AJ1587" s="1">
        <v>23</v>
      </c>
      <c r="AK1587" s="6">
        <v>0.78260869565217395</v>
      </c>
      <c r="AL1587" s="1">
        <v>25</v>
      </c>
      <c r="AM1587" s="1">
        <v>27</v>
      </c>
      <c r="AN1587" s="6">
        <v>0.92592592592592593</v>
      </c>
      <c r="AO1587" s="1">
        <v>21</v>
      </c>
      <c r="AP1587" s="1">
        <v>28</v>
      </c>
      <c r="AQ1587" s="6">
        <v>0.75</v>
      </c>
      <c r="AR1587" s="1">
        <v>20</v>
      </c>
      <c r="AS1587" s="1">
        <v>27</v>
      </c>
      <c r="AT1587" s="6">
        <v>0.7407407407407407</v>
      </c>
      <c r="AU1587" s="1">
        <v>19</v>
      </c>
      <c r="AV1587" s="1">
        <v>25</v>
      </c>
      <c r="AW1587" s="6">
        <v>0.76</v>
      </c>
      <c r="AX1587" s="1">
        <v>19</v>
      </c>
      <c r="AY1587" s="1">
        <v>25</v>
      </c>
      <c r="AZ1587" s="6">
        <v>0.76</v>
      </c>
      <c r="BA1587" s="1">
        <v>17</v>
      </c>
      <c r="BB1587" s="1">
        <v>25</v>
      </c>
      <c r="BC1587" s="6">
        <v>0.68</v>
      </c>
      <c r="BD1587" s="1">
        <v>114</v>
      </c>
      <c r="BE1587" s="1">
        <v>128</v>
      </c>
      <c r="BF1587" s="6">
        <v>0.890625</v>
      </c>
      <c r="BG1587" s="1">
        <v>95</v>
      </c>
      <c r="BH1587" s="1">
        <v>129</v>
      </c>
      <c r="BI1587" s="6">
        <v>0.73643410852713176</v>
      </c>
      <c r="BJ1587" s="1">
        <v>89</v>
      </c>
      <c r="BK1587" s="1">
        <v>128</v>
      </c>
      <c r="BL1587" s="6">
        <v>0.6953125</v>
      </c>
    </row>
    <row r="1588" spans="1:64" hidden="1" x14ac:dyDescent="0.2">
      <c r="A1588" s="2" t="s">
        <v>3711</v>
      </c>
      <c r="B1588" s="2" t="s">
        <v>3712</v>
      </c>
      <c r="C1588" s="2" t="s">
        <v>3761</v>
      </c>
      <c r="D1588" s="2" t="s">
        <v>3655</v>
      </c>
      <c r="E1588" s="2" t="str">
        <f t="shared" si="72"/>
        <v>zzzz</v>
      </c>
      <c r="F1588" s="2" t="str">
        <f>IFERROR(VLOOKUP(C1588,'[1]2017'!$C$2:$N$1876,11,FALSE),"")</f>
        <v/>
      </c>
      <c r="G1588" s="2" t="str">
        <f>IFERROR(VLOOKUP(C1588,'[1]2017'!$C$2:$N$1876,12,FALSE),"")</f>
        <v/>
      </c>
      <c r="H1588" s="2" t="str">
        <f t="shared" si="73"/>
        <v/>
      </c>
      <c r="I1588" s="6">
        <v>0.23809523809523808</v>
      </c>
      <c r="J1588" s="12">
        <f t="shared" si="74"/>
        <v>1105</v>
      </c>
      <c r="K1588" s="1">
        <v>16</v>
      </c>
      <c r="L1588" s="1">
        <v>24</v>
      </c>
      <c r="M1588" s="6">
        <v>0.66666666666666663</v>
      </c>
      <c r="N1588" s="1">
        <v>12</v>
      </c>
      <c r="O1588" s="1">
        <v>24</v>
      </c>
      <c r="P1588" s="6">
        <v>0.5</v>
      </c>
      <c r="Q1588" s="1">
        <v>11</v>
      </c>
      <c r="R1588" s="1">
        <v>24</v>
      </c>
      <c r="S1588" s="6">
        <v>0.45833333333333331</v>
      </c>
      <c r="T1588" s="1">
        <v>10</v>
      </c>
      <c r="U1588" s="1">
        <v>24</v>
      </c>
      <c r="V1588" s="6">
        <v>0.41666666666666669</v>
      </c>
      <c r="W1588" s="1">
        <v>8</v>
      </c>
      <c r="X1588" s="1">
        <v>24</v>
      </c>
      <c r="Y1588" s="6">
        <v>0.33333333333333331</v>
      </c>
      <c r="Z1588" s="1">
        <v>7</v>
      </c>
      <c r="AA1588" s="1">
        <v>24</v>
      </c>
      <c r="AB1588" s="6">
        <v>0.29166666666666669</v>
      </c>
      <c r="AC1588" s="1">
        <v>20</v>
      </c>
      <c r="AD1588" s="1">
        <v>26</v>
      </c>
      <c r="AE1588" s="6">
        <v>0.76923076923076927</v>
      </c>
      <c r="AF1588" s="1">
        <v>15</v>
      </c>
      <c r="AG1588" s="1">
        <v>26</v>
      </c>
      <c r="AH1588" s="6">
        <v>0.57692307692307687</v>
      </c>
      <c r="AI1588" s="1">
        <v>15</v>
      </c>
      <c r="AJ1588" s="1">
        <v>26</v>
      </c>
      <c r="AK1588" s="6">
        <v>0.57692307692307687</v>
      </c>
      <c r="AL1588" s="1">
        <v>18</v>
      </c>
      <c r="AM1588" s="1">
        <v>25</v>
      </c>
      <c r="AN1588" s="6">
        <v>0.72</v>
      </c>
      <c r="AO1588" s="1">
        <v>7</v>
      </c>
      <c r="AP1588" s="1">
        <v>27</v>
      </c>
      <c r="AQ1588" s="6">
        <v>0.25925925925925924</v>
      </c>
      <c r="AR1588" s="1">
        <v>6</v>
      </c>
      <c r="AS1588" s="1">
        <v>25</v>
      </c>
      <c r="AT1588" s="6">
        <v>0.24</v>
      </c>
      <c r="AU1588" s="1">
        <v>11</v>
      </c>
      <c r="AV1588" s="1">
        <v>16</v>
      </c>
      <c r="AW1588" s="6">
        <v>0.6875</v>
      </c>
      <c r="AX1588" s="1">
        <v>6</v>
      </c>
      <c r="AY1588" s="1">
        <v>16</v>
      </c>
      <c r="AZ1588" s="6">
        <v>0.375</v>
      </c>
      <c r="BA1588" s="1">
        <v>6</v>
      </c>
      <c r="BB1588" s="1">
        <v>16</v>
      </c>
      <c r="BC1588" s="6">
        <v>0.375</v>
      </c>
      <c r="BD1588" s="1">
        <v>91</v>
      </c>
      <c r="BE1588" s="1">
        <v>136</v>
      </c>
      <c r="BF1588" s="6">
        <v>0.66911764705882348</v>
      </c>
      <c r="BG1588" s="1">
        <v>53</v>
      </c>
      <c r="BH1588" s="1">
        <v>138</v>
      </c>
      <c r="BI1588" s="6">
        <v>0.38405797101449274</v>
      </c>
      <c r="BJ1588" s="1">
        <v>50</v>
      </c>
      <c r="BK1588" s="1">
        <v>136</v>
      </c>
      <c r="BL1588" s="6">
        <v>0.36764705882352944</v>
      </c>
    </row>
    <row r="1589" spans="1:64" hidden="1" x14ac:dyDescent="0.2">
      <c r="A1589" s="2" t="s">
        <v>3711</v>
      </c>
      <c r="B1589" s="2" t="s">
        <v>3712</v>
      </c>
      <c r="C1589" s="2" t="s">
        <v>3762</v>
      </c>
      <c r="D1589" s="2" t="s">
        <v>3506</v>
      </c>
      <c r="E1589" s="2" t="str">
        <f t="shared" si="72"/>
        <v>zzzz</v>
      </c>
      <c r="F1589" s="2" t="str">
        <f>IFERROR(VLOOKUP(C1589,'[1]2017'!$C$2:$N$1876,11,FALSE),"")</f>
        <v/>
      </c>
      <c r="G1589" s="2" t="str">
        <f>IFERROR(VLOOKUP(C1589,'[1]2017'!$C$2:$N$1876,12,FALSE),"")</f>
        <v/>
      </c>
      <c r="H1589" s="2" t="str">
        <f t="shared" si="73"/>
        <v/>
      </c>
      <c r="I1589" s="6">
        <v>0.68421052631578949</v>
      </c>
      <c r="J1589" s="12">
        <f t="shared" si="74"/>
        <v>293</v>
      </c>
      <c r="K1589" s="1">
        <v>20</v>
      </c>
      <c r="L1589" s="1">
        <v>30</v>
      </c>
      <c r="M1589" s="6">
        <v>0.66666666666666663</v>
      </c>
      <c r="N1589" s="1">
        <v>19</v>
      </c>
      <c r="O1589" s="1">
        <v>30</v>
      </c>
      <c r="P1589" s="6">
        <v>0.6333333333333333</v>
      </c>
      <c r="Q1589" s="1">
        <v>17</v>
      </c>
      <c r="R1589" s="1">
        <v>30</v>
      </c>
      <c r="S1589" s="6">
        <v>0.56666666666666665</v>
      </c>
      <c r="T1589" s="1">
        <v>17</v>
      </c>
      <c r="U1589" s="1">
        <v>35</v>
      </c>
      <c r="V1589" s="6">
        <v>0.48571428571428571</v>
      </c>
      <c r="W1589" s="1">
        <v>21</v>
      </c>
      <c r="X1589" s="1">
        <v>35</v>
      </c>
      <c r="Y1589" s="6">
        <v>0.6</v>
      </c>
      <c r="Z1589" s="1">
        <v>15</v>
      </c>
      <c r="AA1589" s="1">
        <v>35</v>
      </c>
      <c r="AB1589" s="6">
        <v>0.42857142857142855</v>
      </c>
      <c r="AC1589" s="1">
        <v>18</v>
      </c>
      <c r="AD1589" s="1">
        <v>29</v>
      </c>
      <c r="AE1589" s="6">
        <v>0.62068965517241381</v>
      </c>
      <c r="AF1589" s="1">
        <v>14</v>
      </c>
      <c r="AG1589" s="1">
        <v>29</v>
      </c>
      <c r="AH1589" s="6">
        <v>0.48275862068965519</v>
      </c>
      <c r="AI1589" s="1">
        <v>14</v>
      </c>
      <c r="AJ1589" s="1">
        <v>29</v>
      </c>
      <c r="AK1589" s="6">
        <v>0.48275862068965519</v>
      </c>
      <c r="AL1589" s="1">
        <v>25</v>
      </c>
      <c r="AM1589" s="1">
        <v>34</v>
      </c>
      <c r="AN1589" s="6">
        <v>0.73529411764705888</v>
      </c>
      <c r="AO1589" s="1">
        <v>12</v>
      </c>
      <c r="AP1589" s="1">
        <v>34</v>
      </c>
      <c r="AQ1589" s="6">
        <v>0.35294117647058826</v>
      </c>
      <c r="AR1589" s="1">
        <v>12</v>
      </c>
      <c r="AS1589" s="1">
        <v>34</v>
      </c>
      <c r="AT1589" s="6">
        <v>0.35294117647058826</v>
      </c>
      <c r="AU1589" s="1">
        <v>23</v>
      </c>
      <c r="AV1589" s="1">
        <v>29</v>
      </c>
      <c r="AW1589" s="6">
        <v>0.7931034482758621</v>
      </c>
      <c r="AX1589" s="1">
        <v>17</v>
      </c>
      <c r="AY1589" s="1">
        <v>29</v>
      </c>
      <c r="AZ1589" s="6">
        <v>0.58620689655172409</v>
      </c>
      <c r="BA1589" s="1">
        <v>16</v>
      </c>
      <c r="BB1589" s="1">
        <v>29</v>
      </c>
      <c r="BC1589" s="6">
        <v>0.55172413793103448</v>
      </c>
      <c r="BD1589" s="1">
        <v>120</v>
      </c>
      <c r="BE1589" s="1">
        <v>176</v>
      </c>
      <c r="BF1589" s="6">
        <v>0.68181818181818177</v>
      </c>
      <c r="BG1589" s="1">
        <v>97</v>
      </c>
      <c r="BH1589" s="1">
        <v>176</v>
      </c>
      <c r="BI1589" s="6">
        <v>0.55113636363636365</v>
      </c>
      <c r="BJ1589" s="1">
        <v>87</v>
      </c>
      <c r="BK1589" s="1">
        <v>176</v>
      </c>
      <c r="BL1589" s="6">
        <v>0.49431818181818182</v>
      </c>
    </row>
    <row r="1590" spans="1:64" hidden="1" x14ac:dyDescent="0.2">
      <c r="A1590" s="2" t="s">
        <v>3711</v>
      </c>
      <c r="B1590" s="2" t="s">
        <v>3712</v>
      </c>
      <c r="C1590" s="2" t="s">
        <v>3763</v>
      </c>
      <c r="D1590" s="2" t="s">
        <v>3764</v>
      </c>
      <c r="E1590" s="2" t="str">
        <f t="shared" si="72"/>
        <v>zzzz</v>
      </c>
      <c r="F1590" s="2" t="str">
        <f>IFERROR(VLOOKUP(C1590,'[1]2017'!$C$2:$N$1876,11,FALSE),"")</f>
        <v/>
      </c>
      <c r="G1590" s="2" t="str">
        <f>IFERROR(VLOOKUP(C1590,'[1]2017'!$C$2:$N$1876,12,FALSE),"")</f>
        <v/>
      </c>
      <c r="H1590" s="2" t="str">
        <f t="shared" si="73"/>
        <v/>
      </c>
      <c r="I1590" s="6">
        <v>0.7142857142857143</v>
      </c>
      <c r="J1590" s="12">
        <f t="shared" si="74"/>
        <v>232</v>
      </c>
      <c r="K1590" s="1">
        <v>14</v>
      </c>
      <c r="L1590" s="1">
        <v>18</v>
      </c>
      <c r="M1590" s="6">
        <v>0.77777777777777779</v>
      </c>
      <c r="N1590" s="1">
        <v>11</v>
      </c>
      <c r="O1590" s="1">
        <v>19</v>
      </c>
      <c r="P1590" s="6">
        <v>0.57894736842105265</v>
      </c>
      <c r="Q1590" s="1">
        <v>10</v>
      </c>
      <c r="R1590" s="1">
        <v>18</v>
      </c>
      <c r="S1590" s="6">
        <v>0.55555555555555558</v>
      </c>
      <c r="T1590" s="1">
        <v>11</v>
      </c>
      <c r="U1590" s="1">
        <v>24</v>
      </c>
      <c r="V1590" s="6">
        <v>0.45833333333333331</v>
      </c>
      <c r="W1590" s="1">
        <v>10</v>
      </c>
      <c r="X1590" s="1">
        <v>24</v>
      </c>
      <c r="Y1590" s="6">
        <v>0.41666666666666669</v>
      </c>
      <c r="Z1590" s="1">
        <v>8</v>
      </c>
      <c r="AA1590" s="1">
        <v>24</v>
      </c>
      <c r="AB1590" s="6">
        <v>0.33333333333333331</v>
      </c>
      <c r="AC1590" s="1">
        <v>15</v>
      </c>
      <c r="AD1590" s="1">
        <v>17</v>
      </c>
      <c r="AE1590" s="6">
        <v>0.88235294117647056</v>
      </c>
      <c r="AF1590" s="1">
        <v>7</v>
      </c>
      <c r="AG1590" s="1">
        <v>17</v>
      </c>
      <c r="AH1590" s="6">
        <v>0.41176470588235292</v>
      </c>
      <c r="AI1590" s="1">
        <v>7</v>
      </c>
      <c r="AJ1590" s="1">
        <v>17</v>
      </c>
      <c r="AK1590" s="6">
        <v>0.41176470588235292</v>
      </c>
      <c r="AL1590" s="1">
        <v>12</v>
      </c>
      <c r="AM1590" s="1">
        <v>17</v>
      </c>
      <c r="AN1590" s="6">
        <v>0.70588235294117652</v>
      </c>
      <c r="AO1590" s="1">
        <v>9</v>
      </c>
      <c r="AP1590" s="1">
        <v>17</v>
      </c>
      <c r="AQ1590" s="6">
        <v>0.52941176470588236</v>
      </c>
      <c r="AR1590" s="1">
        <v>8</v>
      </c>
      <c r="AS1590" s="1">
        <v>17</v>
      </c>
      <c r="AT1590" s="6">
        <v>0.47058823529411764</v>
      </c>
      <c r="AU1590" s="1">
        <v>12</v>
      </c>
      <c r="AV1590" s="1">
        <v>16</v>
      </c>
      <c r="AW1590" s="6">
        <v>0.75</v>
      </c>
      <c r="AX1590" s="1">
        <v>12</v>
      </c>
      <c r="AY1590" s="1">
        <v>16</v>
      </c>
      <c r="AZ1590" s="6">
        <v>0.75</v>
      </c>
      <c r="BA1590" s="1">
        <v>10</v>
      </c>
      <c r="BB1590" s="1">
        <v>16</v>
      </c>
      <c r="BC1590" s="6">
        <v>0.625</v>
      </c>
      <c r="BD1590" s="1">
        <v>83</v>
      </c>
      <c r="BE1590" s="1">
        <v>113</v>
      </c>
      <c r="BF1590" s="6">
        <v>0.73451327433628322</v>
      </c>
      <c r="BG1590" s="1">
        <v>65</v>
      </c>
      <c r="BH1590" s="1">
        <v>114</v>
      </c>
      <c r="BI1590" s="6">
        <v>0.57017543859649122</v>
      </c>
      <c r="BJ1590" s="1">
        <v>58</v>
      </c>
      <c r="BK1590" s="1">
        <v>113</v>
      </c>
      <c r="BL1590" s="6">
        <v>0.51327433628318586</v>
      </c>
    </row>
    <row r="1591" spans="1:64" hidden="1" x14ac:dyDescent="0.2">
      <c r="A1591" s="2" t="s">
        <v>3711</v>
      </c>
      <c r="B1591" s="2" t="s">
        <v>3712</v>
      </c>
      <c r="C1591" s="2" t="s">
        <v>3765</v>
      </c>
      <c r="D1591" s="2" t="s">
        <v>3766</v>
      </c>
      <c r="E1591" s="2" t="str">
        <f t="shared" si="72"/>
        <v>zzzz</v>
      </c>
      <c r="F1591" s="2" t="str">
        <f>IFERROR(VLOOKUP(C1591,'[1]2017'!$C$2:$N$1876,11,FALSE),"")</f>
        <v/>
      </c>
      <c r="G1591" s="2" t="str">
        <f>IFERROR(VLOOKUP(C1591,'[1]2017'!$C$2:$N$1876,12,FALSE),"")</f>
        <v/>
      </c>
      <c r="H1591" s="2" t="str">
        <f t="shared" si="73"/>
        <v/>
      </c>
      <c r="I1591" s="6">
        <v>0.47826086956521741</v>
      </c>
      <c r="J1591" s="12">
        <f t="shared" si="74"/>
        <v>758</v>
      </c>
      <c r="K1591" s="1">
        <v>14</v>
      </c>
      <c r="L1591" s="1">
        <v>23</v>
      </c>
      <c r="M1591" s="6">
        <v>0.60869565217391308</v>
      </c>
      <c r="N1591" s="1">
        <v>15</v>
      </c>
      <c r="O1591" s="1">
        <v>23</v>
      </c>
      <c r="P1591" s="6">
        <v>0.65217391304347827</v>
      </c>
      <c r="Q1591" s="1">
        <v>13</v>
      </c>
      <c r="R1591" s="1">
        <v>23</v>
      </c>
      <c r="S1591" s="6">
        <v>0.56521739130434778</v>
      </c>
      <c r="T1591" s="1">
        <v>16</v>
      </c>
      <c r="U1591" s="1">
        <v>23</v>
      </c>
      <c r="V1591" s="6">
        <v>0.69565217391304346</v>
      </c>
      <c r="W1591" s="1">
        <v>21</v>
      </c>
      <c r="X1591" s="1">
        <v>23</v>
      </c>
      <c r="Y1591" s="6">
        <v>0.91304347826086951</v>
      </c>
      <c r="Z1591" s="1">
        <v>14</v>
      </c>
      <c r="AA1591" s="1">
        <v>23</v>
      </c>
      <c r="AB1591" s="6">
        <v>0.60869565217391308</v>
      </c>
      <c r="AC1591" s="1">
        <v>15</v>
      </c>
      <c r="AD1591" s="1">
        <v>22</v>
      </c>
      <c r="AE1591" s="6">
        <v>0.68181818181818177</v>
      </c>
      <c r="AF1591" s="1">
        <v>14</v>
      </c>
      <c r="AG1591" s="1">
        <v>22</v>
      </c>
      <c r="AH1591" s="6">
        <v>0.63636363636363635</v>
      </c>
      <c r="AI1591" s="1">
        <v>12</v>
      </c>
      <c r="AJ1591" s="1">
        <v>22</v>
      </c>
      <c r="AK1591" s="6">
        <v>0.54545454545454541</v>
      </c>
      <c r="AL1591" s="1">
        <v>16</v>
      </c>
      <c r="AM1591" s="1">
        <v>21</v>
      </c>
      <c r="AN1591" s="6">
        <v>0.76190476190476186</v>
      </c>
      <c r="AO1591" s="1">
        <v>6</v>
      </c>
      <c r="AP1591" s="1">
        <v>21</v>
      </c>
      <c r="AQ1591" s="6">
        <v>0.2857142857142857</v>
      </c>
      <c r="AR1591" s="1">
        <v>6</v>
      </c>
      <c r="AS1591" s="1">
        <v>21</v>
      </c>
      <c r="AT1591" s="6">
        <v>0.2857142857142857</v>
      </c>
      <c r="AU1591" s="1">
        <v>15</v>
      </c>
      <c r="AV1591" s="1">
        <v>20</v>
      </c>
      <c r="AW1591" s="6">
        <v>0.75</v>
      </c>
      <c r="AX1591" s="1">
        <v>8</v>
      </c>
      <c r="AY1591" s="1">
        <v>20</v>
      </c>
      <c r="AZ1591" s="6">
        <v>0.4</v>
      </c>
      <c r="BA1591" s="1">
        <v>8</v>
      </c>
      <c r="BB1591" s="1">
        <v>20</v>
      </c>
      <c r="BC1591" s="6">
        <v>0.4</v>
      </c>
      <c r="BD1591" s="1">
        <v>91</v>
      </c>
      <c r="BE1591" s="1">
        <v>132</v>
      </c>
      <c r="BF1591" s="6">
        <v>0.68939393939393945</v>
      </c>
      <c r="BG1591" s="1">
        <v>75</v>
      </c>
      <c r="BH1591" s="1">
        <v>132</v>
      </c>
      <c r="BI1591" s="6">
        <v>0.56818181818181823</v>
      </c>
      <c r="BJ1591" s="1">
        <v>64</v>
      </c>
      <c r="BK1591" s="1">
        <v>132</v>
      </c>
      <c r="BL1591" s="6">
        <v>0.48484848484848486</v>
      </c>
    </row>
    <row r="1592" spans="1:64" hidden="1" x14ac:dyDescent="0.2">
      <c r="A1592" s="2" t="s">
        <v>3711</v>
      </c>
      <c r="B1592" s="2" t="s">
        <v>3712</v>
      </c>
      <c r="C1592" s="2" t="s">
        <v>3767</v>
      </c>
      <c r="D1592" s="2" t="s">
        <v>3768</v>
      </c>
      <c r="E1592" s="2" t="str">
        <f t="shared" si="72"/>
        <v>zzzz</v>
      </c>
      <c r="F1592" s="2" t="str">
        <f>IFERROR(VLOOKUP(C1592,'[1]2017'!$C$2:$N$1876,11,FALSE),"")</f>
        <v/>
      </c>
      <c r="G1592" s="2" t="str">
        <f>IFERROR(VLOOKUP(C1592,'[1]2017'!$C$2:$N$1876,12,FALSE),"")</f>
        <v/>
      </c>
      <c r="H1592" s="2" t="str">
        <f t="shared" si="73"/>
        <v/>
      </c>
      <c r="I1592" s="6">
        <v>0.69230769230769229</v>
      </c>
      <c r="J1592" s="12">
        <f t="shared" si="74"/>
        <v>275</v>
      </c>
      <c r="K1592" s="1">
        <v>26</v>
      </c>
      <c r="L1592" s="1">
        <v>31</v>
      </c>
      <c r="M1592" s="6">
        <v>0.83870967741935487</v>
      </c>
      <c r="N1592" s="1">
        <v>18</v>
      </c>
      <c r="O1592" s="1">
        <v>31</v>
      </c>
      <c r="P1592" s="6">
        <v>0.58064516129032262</v>
      </c>
      <c r="Q1592" s="1">
        <v>17</v>
      </c>
      <c r="R1592" s="1">
        <v>31</v>
      </c>
      <c r="S1592" s="6">
        <v>0.54838709677419351</v>
      </c>
      <c r="T1592" s="1">
        <v>21</v>
      </c>
      <c r="U1592" s="1">
        <v>23</v>
      </c>
      <c r="V1592" s="6">
        <v>0.91304347826086951</v>
      </c>
      <c r="W1592" s="1">
        <v>20</v>
      </c>
      <c r="X1592" s="1">
        <v>23</v>
      </c>
      <c r="Y1592" s="6">
        <v>0.86956521739130432</v>
      </c>
      <c r="Z1592" s="1">
        <v>19</v>
      </c>
      <c r="AA1592" s="1">
        <v>23</v>
      </c>
      <c r="AB1592" s="6">
        <v>0.82608695652173914</v>
      </c>
      <c r="AC1592" s="1">
        <v>33</v>
      </c>
      <c r="AD1592" s="1">
        <v>38</v>
      </c>
      <c r="AE1592" s="6">
        <v>0.86842105263157898</v>
      </c>
      <c r="AF1592" s="1">
        <v>31</v>
      </c>
      <c r="AG1592" s="1">
        <v>38</v>
      </c>
      <c r="AH1592" s="6">
        <v>0.81578947368421051</v>
      </c>
      <c r="AI1592" s="1">
        <v>28</v>
      </c>
      <c r="AJ1592" s="1">
        <v>38</v>
      </c>
      <c r="AK1592" s="6">
        <v>0.73684210526315785</v>
      </c>
      <c r="AL1592" s="1">
        <v>20</v>
      </c>
      <c r="AM1592" s="1">
        <v>25</v>
      </c>
      <c r="AN1592" s="6">
        <v>0.8</v>
      </c>
      <c r="AO1592" s="1">
        <v>16</v>
      </c>
      <c r="AP1592" s="1">
        <v>25</v>
      </c>
      <c r="AQ1592" s="6">
        <v>0.64</v>
      </c>
      <c r="AR1592" s="1">
        <v>13</v>
      </c>
      <c r="AS1592" s="1">
        <v>25</v>
      </c>
      <c r="AT1592" s="6">
        <v>0.52</v>
      </c>
      <c r="AU1592" s="1">
        <v>25</v>
      </c>
      <c r="AV1592" s="1">
        <v>31</v>
      </c>
      <c r="AW1592" s="6">
        <v>0.80645161290322576</v>
      </c>
      <c r="AX1592" s="1">
        <v>23</v>
      </c>
      <c r="AY1592" s="1">
        <v>31</v>
      </c>
      <c r="AZ1592" s="6">
        <v>0.74193548387096775</v>
      </c>
      <c r="BA1592" s="1">
        <v>20</v>
      </c>
      <c r="BB1592" s="1">
        <v>31</v>
      </c>
      <c r="BC1592" s="6">
        <v>0.64516129032258063</v>
      </c>
      <c r="BD1592" s="1">
        <v>161</v>
      </c>
      <c r="BE1592" s="1">
        <v>187</v>
      </c>
      <c r="BF1592" s="6">
        <v>0.86096256684491979</v>
      </c>
      <c r="BG1592" s="1">
        <v>137</v>
      </c>
      <c r="BH1592" s="1">
        <v>187</v>
      </c>
      <c r="BI1592" s="6">
        <v>0.73262032085561501</v>
      </c>
      <c r="BJ1592" s="1">
        <v>124</v>
      </c>
      <c r="BK1592" s="1">
        <v>187</v>
      </c>
      <c r="BL1592" s="6">
        <v>0.66310160427807485</v>
      </c>
    </row>
    <row r="1593" spans="1:64" hidden="1" x14ac:dyDescent="0.2">
      <c r="A1593" s="2" t="s">
        <v>3711</v>
      </c>
      <c r="B1593" s="2" t="s">
        <v>3712</v>
      </c>
      <c r="C1593" s="2" t="s">
        <v>3769</v>
      </c>
      <c r="D1593" s="2" t="s">
        <v>3618</v>
      </c>
      <c r="E1593" s="2" t="str">
        <f t="shared" si="72"/>
        <v>zzzz</v>
      </c>
      <c r="F1593" s="2" t="str">
        <f>IFERROR(VLOOKUP(C1593,'[1]2017'!$C$2:$N$1876,11,FALSE),"")</f>
        <v/>
      </c>
      <c r="G1593" s="2" t="str">
        <f>IFERROR(VLOOKUP(C1593,'[1]2017'!$C$2:$N$1876,12,FALSE),"")</f>
        <v/>
      </c>
      <c r="H1593" s="2" t="str">
        <f t="shared" si="73"/>
        <v/>
      </c>
      <c r="I1593" s="6" t="s">
        <v>734</v>
      </c>
      <c r="J1593" s="12" t="e">
        <f t="shared" si="74"/>
        <v>#VALUE!</v>
      </c>
      <c r="K1593" s="1" t="s">
        <v>734</v>
      </c>
      <c r="L1593" s="1" t="s">
        <v>734</v>
      </c>
      <c r="M1593" s="6" t="s">
        <v>734</v>
      </c>
      <c r="N1593" s="1" t="s">
        <v>734</v>
      </c>
      <c r="O1593" s="1" t="s">
        <v>734</v>
      </c>
      <c r="P1593" s="6" t="s">
        <v>734</v>
      </c>
      <c r="Q1593" s="1" t="s">
        <v>734</v>
      </c>
      <c r="R1593" s="1" t="s">
        <v>734</v>
      </c>
      <c r="S1593" s="6" t="s">
        <v>734</v>
      </c>
      <c r="T1593" s="1">
        <v>6</v>
      </c>
      <c r="U1593" s="1">
        <v>11</v>
      </c>
      <c r="V1593" s="6">
        <v>0.54545454545454541</v>
      </c>
      <c r="W1593" s="1">
        <v>2</v>
      </c>
      <c r="X1593" s="1">
        <v>11</v>
      </c>
      <c r="Y1593" s="6">
        <v>0.18181818181818182</v>
      </c>
      <c r="Z1593" s="1">
        <v>2</v>
      </c>
      <c r="AA1593" s="1">
        <v>11</v>
      </c>
      <c r="AB1593" s="6">
        <v>0.18181818181818182</v>
      </c>
      <c r="AC1593" s="1" t="s">
        <v>734</v>
      </c>
      <c r="AD1593" s="1" t="s">
        <v>734</v>
      </c>
      <c r="AE1593" s="6" t="s">
        <v>734</v>
      </c>
      <c r="AF1593" s="1" t="s">
        <v>734</v>
      </c>
      <c r="AG1593" s="1" t="s">
        <v>734</v>
      </c>
      <c r="AH1593" s="6" t="s">
        <v>734</v>
      </c>
      <c r="AI1593" s="1" t="s">
        <v>734</v>
      </c>
      <c r="AJ1593" s="1" t="s">
        <v>734</v>
      </c>
      <c r="AK1593" s="6" t="s">
        <v>734</v>
      </c>
      <c r="AL1593" s="1" t="s">
        <v>734</v>
      </c>
      <c r="AM1593" s="1" t="s">
        <v>734</v>
      </c>
      <c r="AN1593" s="6" t="s">
        <v>734</v>
      </c>
      <c r="AO1593" s="1" t="s">
        <v>734</v>
      </c>
      <c r="AP1593" s="1" t="s">
        <v>734</v>
      </c>
      <c r="AQ1593" s="6" t="s">
        <v>734</v>
      </c>
      <c r="AR1593" s="1" t="s">
        <v>734</v>
      </c>
      <c r="AS1593" s="1" t="s">
        <v>734</v>
      </c>
      <c r="AT1593" s="6" t="s">
        <v>734</v>
      </c>
      <c r="AU1593" s="1" t="s">
        <v>734</v>
      </c>
      <c r="AV1593" s="1" t="s">
        <v>734</v>
      </c>
      <c r="AW1593" s="6" t="s">
        <v>734</v>
      </c>
      <c r="AX1593" s="1" t="s">
        <v>734</v>
      </c>
      <c r="AY1593" s="1" t="s">
        <v>734</v>
      </c>
      <c r="AZ1593" s="6" t="s">
        <v>734</v>
      </c>
      <c r="BA1593" s="1" t="s">
        <v>734</v>
      </c>
      <c r="BB1593" s="1" t="s">
        <v>734</v>
      </c>
      <c r="BC1593" s="6" t="s">
        <v>734</v>
      </c>
      <c r="BD1593" s="1">
        <v>29</v>
      </c>
      <c r="BE1593" s="1">
        <v>47</v>
      </c>
      <c r="BF1593" s="6">
        <v>0.61702127659574468</v>
      </c>
      <c r="BG1593" s="1">
        <v>13</v>
      </c>
      <c r="BH1593" s="1">
        <v>47</v>
      </c>
      <c r="BI1593" s="6">
        <v>0.27659574468085107</v>
      </c>
      <c r="BJ1593" s="1">
        <v>8</v>
      </c>
      <c r="BK1593" s="1">
        <v>46</v>
      </c>
      <c r="BL1593" s="6">
        <v>0.17391304347826086</v>
      </c>
    </row>
    <row r="1594" spans="1:64" hidden="1" x14ac:dyDescent="0.2">
      <c r="A1594" s="2" t="s">
        <v>3711</v>
      </c>
      <c r="B1594" s="2" t="s">
        <v>3712</v>
      </c>
      <c r="C1594" s="2" t="s">
        <v>3770</v>
      </c>
      <c r="D1594" s="2" t="s">
        <v>3515</v>
      </c>
      <c r="E1594" s="2" t="str">
        <f t="shared" si="72"/>
        <v>zzzz</v>
      </c>
      <c r="F1594" s="2" t="str">
        <f>IFERROR(VLOOKUP(C1594,'[1]2017'!$C$2:$N$1876,11,FALSE),"")</f>
        <v/>
      </c>
      <c r="G1594" s="2" t="str">
        <f>IFERROR(VLOOKUP(C1594,'[1]2017'!$C$2:$N$1876,12,FALSE),"")</f>
        <v/>
      </c>
      <c r="H1594" s="2" t="str">
        <f t="shared" si="73"/>
        <v/>
      </c>
      <c r="I1594" s="6">
        <v>0.94117647058823528</v>
      </c>
      <c r="J1594" s="12">
        <f t="shared" si="74"/>
        <v>11</v>
      </c>
      <c r="K1594" s="1">
        <v>47</v>
      </c>
      <c r="L1594" s="1">
        <v>51</v>
      </c>
      <c r="M1594" s="6">
        <v>0.92156862745098034</v>
      </c>
      <c r="N1594" s="1">
        <v>42</v>
      </c>
      <c r="O1594" s="1">
        <v>51</v>
      </c>
      <c r="P1594" s="6">
        <v>0.82352941176470584</v>
      </c>
      <c r="Q1594" s="1">
        <v>42</v>
      </c>
      <c r="R1594" s="1">
        <v>51</v>
      </c>
      <c r="S1594" s="6">
        <v>0.82352941176470584</v>
      </c>
      <c r="T1594" s="1">
        <v>42</v>
      </c>
      <c r="U1594" s="1">
        <v>49</v>
      </c>
      <c r="V1594" s="6">
        <v>0.8571428571428571</v>
      </c>
      <c r="W1594" s="1">
        <v>47</v>
      </c>
      <c r="X1594" s="1">
        <v>49</v>
      </c>
      <c r="Y1594" s="6">
        <v>0.95918367346938771</v>
      </c>
      <c r="Z1594" s="1">
        <v>42</v>
      </c>
      <c r="AA1594" s="1">
        <v>49</v>
      </c>
      <c r="AB1594" s="6">
        <v>0.8571428571428571</v>
      </c>
      <c r="AC1594" s="1">
        <v>41</v>
      </c>
      <c r="AD1594" s="1">
        <v>49</v>
      </c>
      <c r="AE1594" s="6">
        <v>0.83673469387755106</v>
      </c>
      <c r="AF1594" s="1">
        <v>42</v>
      </c>
      <c r="AG1594" s="1">
        <v>49</v>
      </c>
      <c r="AH1594" s="6">
        <v>0.8571428571428571</v>
      </c>
      <c r="AI1594" s="1">
        <v>38</v>
      </c>
      <c r="AJ1594" s="1">
        <v>49</v>
      </c>
      <c r="AK1594" s="6">
        <v>0.77551020408163263</v>
      </c>
      <c r="AL1594" s="1">
        <v>39</v>
      </c>
      <c r="AM1594" s="1">
        <v>43</v>
      </c>
      <c r="AN1594" s="6">
        <v>0.90697674418604646</v>
      </c>
      <c r="AO1594" s="1">
        <v>37</v>
      </c>
      <c r="AP1594" s="1">
        <v>43</v>
      </c>
      <c r="AQ1594" s="6">
        <v>0.86046511627906974</v>
      </c>
      <c r="AR1594" s="1">
        <v>36</v>
      </c>
      <c r="AS1594" s="1">
        <v>43</v>
      </c>
      <c r="AT1594" s="6">
        <v>0.83720930232558144</v>
      </c>
      <c r="AU1594" s="1">
        <v>48</v>
      </c>
      <c r="AV1594" s="1">
        <v>52</v>
      </c>
      <c r="AW1594" s="6">
        <v>0.92307692307692313</v>
      </c>
      <c r="AX1594" s="1">
        <v>48</v>
      </c>
      <c r="AY1594" s="1">
        <v>51</v>
      </c>
      <c r="AZ1594" s="6">
        <v>0.94117647058823528</v>
      </c>
      <c r="BA1594" s="1">
        <v>45</v>
      </c>
      <c r="BB1594" s="1">
        <v>51</v>
      </c>
      <c r="BC1594" s="6">
        <v>0.88235294117647056</v>
      </c>
      <c r="BD1594" s="1">
        <v>268</v>
      </c>
      <c r="BE1594" s="1">
        <v>295</v>
      </c>
      <c r="BF1594" s="6">
        <v>0.90847457627118644</v>
      </c>
      <c r="BG1594" s="1">
        <v>264</v>
      </c>
      <c r="BH1594" s="1">
        <v>294</v>
      </c>
      <c r="BI1594" s="6">
        <v>0.89795918367346939</v>
      </c>
      <c r="BJ1594" s="1">
        <v>251</v>
      </c>
      <c r="BK1594" s="1">
        <v>294</v>
      </c>
      <c r="BL1594" s="6">
        <v>0.8537414965986394</v>
      </c>
    </row>
    <row r="1595" spans="1:64" hidden="1" x14ac:dyDescent="0.2">
      <c r="A1595" s="2" t="s">
        <v>3711</v>
      </c>
      <c r="B1595" s="2" t="s">
        <v>3712</v>
      </c>
      <c r="C1595" s="2" t="s">
        <v>3771</v>
      </c>
      <c r="D1595" s="2" t="s">
        <v>3772</v>
      </c>
      <c r="E1595" s="2" t="str">
        <f t="shared" si="72"/>
        <v>zzzz</v>
      </c>
      <c r="F1595" s="2" t="str">
        <f>IFERROR(VLOOKUP(C1595,'[1]2017'!$C$2:$N$1876,11,FALSE),"")</f>
        <v/>
      </c>
      <c r="G1595" s="2" t="str">
        <f>IFERROR(VLOOKUP(C1595,'[1]2017'!$C$2:$N$1876,12,FALSE),"")</f>
        <v/>
      </c>
      <c r="H1595" s="2" t="str">
        <f t="shared" si="73"/>
        <v/>
      </c>
      <c r="I1595" s="6">
        <v>0.70588235294117652</v>
      </c>
      <c r="J1595" s="12">
        <f t="shared" si="74"/>
        <v>243</v>
      </c>
      <c r="K1595" s="1">
        <v>14</v>
      </c>
      <c r="L1595" s="1">
        <v>20</v>
      </c>
      <c r="M1595" s="6">
        <v>0.7</v>
      </c>
      <c r="N1595" s="1">
        <v>17</v>
      </c>
      <c r="O1595" s="1">
        <v>20</v>
      </c>
      <c r="P1595" s="6">
        <v>0.85</v>
      </c>
      <c r="Q1595" s="1">
        <v>12</v>
      </c>
      <c r="R1595" s="1">
        <v>20</v>
      </c>
      <c r="S1595" s="6">
        <v>0.6</v>
      </c>
      <c r="T1595" s="1">
        <v>9</v>
      </c>
      <c r="U1595" s="1">
        <v>17</v>
      </c>
      <c r="V1595" s="6">
        <v>0.52941176470588236</v>
      </c>
      <c r="W1595" s="1">
        <v>12</v>
      </c>
      <c r="X1595" s="1">
        <v>17</v>
      </c>
      <c r="Y1595" s="6">
        <v>0.70588235294117652</v>
      </c>
      <c r="Z1595" s="1">
        <v>9</v>
      </c>
      <c r="AA1595" s="1">
        <v>17</v>
      </c>
      <c r="AB1595" s="6">
        <v>0.52941176470588236</v>
      </c>
      <c r="AC1595" s="1">
        <v>14</v>
      </c>
      <c r="AD1595" s="1">
        <v>19</v>
      </c>
      <c r="AE1595" s="6">
        <v>0.73684210526315785</v>
      </c>
      <c r="AF1595" s="1">
        <v>10</v>
      </c>
      <c r="AG1595" s="1">
        <v>19</v>
      </c>
      <c r="AH1595" s="6">
        <v>0.52631578947368418</v>
      </c>
      <c r="AI1595" s="1">
        <v>9</v>
      </c>
      <c r="AJ1595" s="1">
        <v>19</v>
      </c>
      <c r="AK1595" s="6">
        <v>0.47368421052631576</v>
      </c>
      <c r="AL1595" s="1">
        <v>20</v>
      </c>
      <c r="AM1595" s="1">
        <v>26</v>
      </c>
      <c r="AN1595" s="6">
        <v>0.76923076923076927</v>
      </c>
      <c r="AO1595" s="1">
        <v>13</v>
      </c>
      <c r="AP1595" s="1">
        <v>26</v>
      </c>
      <c r="AQ1595" s="6">
        <v>0.5</v>
      </c>
      <c r="AR1595" s="1">
        <v>12</v>
      </c>
      <c r="AS1595" s="1">
        <v>26</v>
      </c>
      <c r="AT1595" s="6">
        <v>0.46153846153846156</v>
      </c>
      <c r="AU1595" s="1">
        <v>15</v>
      </c>
      <c r="AV1595" s="1">
        <v>20</v>
      </c>
      <c r="AW1595" s="6">
        <v>0.75</v>
      </c>
      <c r="AX1595" s="1">
        <v>14</v>
      </c>
      <c r="AY1595" s="1">
        <v>20</v>
      </c>
      <c r="AZ1595" s="6">
        <v>0.7</v>
      </c>
      <c r="BA1595" s="1">
        <v>11</v>
      </c>
      <c r="BB1595" s="1">
        <v>20</v>
      </c>
      <c r="BC1595" s="6">
        <v>0.55000000000000004</v>
      </c>
      <c r="BD1595" s="1">
        <v>87</v>
      </c>
      <c r="BE1595" s="1">
        <v>119</v>
      </c>
      <c r="BF1595" s="6">
        <v>0.73109243697478987</v>
      </c>
      <c r="BG1595" s="1">
        <v>79</v>
      </c>
      <c r="BH1595" s="1">
        <v>119</v>
      </c>
      <c r="BI1595" s="6">
        <v>0.66386554621848737</v>
      </c>
      <c r="BJ1595" s="1">
        <v>65</v>
      </c>
      <c r="BK1595" s="1">
        <v>119</v>
      </c>
      <c r="BL1595" s="6">
        <v>0.54621848739495793</v>
      </c>
    </row>
    <row r="1596" spans="1:64" hidden="1" x14ac:dyDescent="0.2">
      <c r="A1596" s="2" t="s">
        <v>3711</v>
      </c>
      <c r="B1596" s="2" t="s">
        <v>3712</v>
      </c>
      <c r="C1596" s="2" t="s">
        <v>3773</v>
      </c>
      <c r="D1596" s="2" t="s">
        <v>3774</v>
      </c>
      <c r="E1596" s="2" t="str">
        <f t="shared" si="72"/>
        <v>zzzz</v>
      </c>
      <c r="F1596" s="2" t="str">
        <f>IFERROR(VLOOKUP(C1596,'[1]2017'!$C$2:$N$1876,11,FALSE),"")</f>
        <v/>
      </c>
      <c r="G1596" s="2" t="str">
        <f>IFERROR(VLOOKUP(C1596,'[1]2017'!$C$2:$N$1876,12,FALSE),"")</f>
        <v/>
      </c>
      <c r="H1596" s="2" t="str">
        <f t="shared" si="73"/>
        <v/>
      </c>
      <c r="I1596" s="6">
        <v>0.45833333333333331</v>
      </c>
      <c r="J1596" s="12">
        <f t="shared" si="74"/>
        <v>800</v>
      </c>
      <c r="K1596" s="1">
        <v>27</v>
      </c>
      <c r="L1596" s="1">
        <v>38</v>
      </c>
      <c r="M1596" s="6">
        <v>0.71052631578947367</v>
      </c>
      <c r="N1596" s="1">
        <v>19</v>
      </c>
      <c r="O1596" s="1">
        <v>38</v>
      </c>
      <c r="P1596" s="6">
        <v>0.5</v>
      </c>
      <c r="Q1596" s="1">
        <v>19</v>
      </c>
      <c r="R1596" s="1">
        <v>38</v>
      </c>
      <c r="S1596" s="6">
        <v>0.5</v>
      </c>
      <c r="T1596" s="1">
        <v>20</v>
      </c>
      <c r="U1596" s="1">
        <v>38</v>
      </c>
      <c r="V1596" s="6">
        <v>0.52631578947368418</v>
      </c>
      <c r="W1596" s="1">
        <v>19</v>
      </c>
      <c r="X1596" s="1">
        <v>38</v>
      </c>
      <c r="Y1596" s="6">
        <v>0.5</v>
      </c>
      <c r="Z1596" s="1">
        <v>17</v>
      </c>
      <c r="AA1596" s="1">
        <v>38</v>
      </c>
      <c r="AB1596" s="6">
        <v>0.44736842105263158</v>
      </c>
      <c r="AC1596" s="1">
        <v>26</v>
      </c>
      <c r="AD1596" s="1">
        <v>40</v>
      </c>
      <c r="AE1596" s="6">
        <v>0.65</v>
      </c>
      <c r="AF1596" s="1">
        <v>13</v>
      </c>
      <c r="AG1596" s="1">
        <v>40</v>
      </c>
      <c r="AH1596" s="6">
        <v>0.32500000000000001</v>
      </c>
      <c r="AI1596" s="1">
        <v>13</v>
      </c>
      <c r="AJ1596" s="1">
        <v>40</v>
      </c>
      <c r="AK1596" s="6">
        <v>0.32500000000000001</v>
      </c>
      <c r="AL1596" s="1">
        <v>27</v>
      </c>
      <c r="AM1596" s="1">
        <v>44</v>
      </c>
      <c r="AN1596" s="6">
        <v>0.61363636363636365</v>
      </c>
      <c r="AO1596" s="1">
        <v>12</v>
      </c>
      <c r="AP1596" s="1">
        <v>44</v>
      </c>
      <c r="AQ1596" s="6">
        <v>0.27272727272727271</v>
      </c>
      <c r="AR1596" s="1">
        <v>11</v>
      </c>
      <c r="AS1596" s="1">
        <v>44</v>
      </c>
      <c r="AT1596" s="6">
        <v>0.25</v>
      </c>
      <c r="AU1596" s="1">
        <v>29</v>
      </c>
      <c r="AV1596" s="1">
        <v>37</v>
      </c>
      <c r="AW1596" s="6">
        <v>0.78378378378378377</v>
      </c>
      <c r="AX1596" s="1">
        <v>19</v>
      </c>
      <c r="AY1596" s="1">
        <v>37</v>
      </c>
      <c r="AZ1596" s="6">
        <v>0.51351351351351349</v>
      </c>
      <c r="BA1596" s="1">
        <v>19</v>
      </c>
      <c r="BB1596" s="1">
        <v>37</v>
      </c>
      <c r="BC1596" s="6">
        <v>0.51351351351351349</v>
      </c>
      <c r="BD1596" s="1">
        <v>145</v>
      </c>
      <c r="BE1596" s="1">
        <v>221</v>
      </c>
      <c r="BF1596" s="6">
        <v>0.65610859728506787</v>
      </c>
      <c r="BG1596" s="1">
        <v>96</v>
      </c>
      <c r="BH1596" s="1">
        <v>238</v>
      </c>
      <c r="BI1596" s="6">
        <v>0.40336134453781514</v>
      </c>
      <c r="BJ1596" s="1">
        <v>90</v>
      </c>
      <c r="BK1596" s="1">
        <v>221</v>
      </c>
      <c r="BL1596" s="6">
        <v>0.40723981900452488</v>
      </c>
    </row>
    <row r="1597" spans="1:64" x14ac:dyDescent="0.2">
      <c r="A1597" s="2" t="s">
        <v>3711</v>
      </c>
      <c r="B1597" s="2" t="s">
        <v>3712</v>
      </c>
      <c r="C1597" s="2" t="s">
        <v>3775</v>
      </c>
      <c r="D1597" s="2" t="s">
        <v>3776</v>
      </c>
      <c r="E1597" s="2" t="str">
        <f t="shared" si="72"/>
        <v>Saint Bernard Elementary School</v>
      </c>
      <c r="F1597" s="2" t="str">
        <f>IFERROR(VLOOKUP(C1597,'[1]2017'!$C$2:$N$1876,11,FALSE),"")</f>
        <v/>
      </c>
      <c r="G1597" s="2" t="str">
        <f>IFERROR(VLOOKUP(C1597,'[1]2017'!$C$2:$N$1876,12,FALSE),"")</f>
        <v/>
      </c>
      <c r="H1597" s="2" t="str">
        <f t="shared" si="73"/>
        <v/>
      </c>
      <c r="I1597" s="6" t="s">
        <v>734</v>
      </c>
      <c r="J1597" s="12" t="e">
        <f t="shared" si="74"/>
        <v>#VALUE!</v>
      </c>
      <c r="K1597" s="1">
        <v>13</v>
      </c>
      <c r="L1597" s="1">
        <v>14</v>
      </c>
      <c r="M1597" s="6">
        <v>0.9285714285714286</v>
      </c>
      <c r="N1597" s="1">
        <v>12</v>
      </c>
      <c r="O1597" s="1">
        <v>14</v>
      </c>
      <c r="P1597" s="6">
        <v>0.8571428571428571</v>
      </c>
      <c r="Q1597" s="1">
        <v>11</v>
      </c>
      <c r="R1597" s="1">
        <v>14</v>
      </c>
      <c r="S1597" s="6">
        <v>0.7857142857142857</v>
      </c>
      <c r="T1597" s="1" t="s">
        <v>734</v>
      </c>
      <c r="U1597" s="1" t="s">
        <v>734</v>
      </c>
      <c r="V1597" s="6" t="s">
        <v>734</v>
      </c>
      <c r="W1597" s="1" t="s">
        <v>734</v>
      </c>
      <c r="X1597" s="1" t="s">
        <v>734</v>
      </c>
      <c r="Y1597" s="6" t="s">
        <v>734</v>
      </c>
      <c r="Z1597" s="1" t="s">
        <v>734</v>
      </c>
      <c r="AA1597" s="1" t="s">
        <v>734</v>
      </c>
      <c r="AB1597" s="6" t="s">
        <v>734</v>
      </c>
      <c r="AC1597" s="1" t="s">
        <v>734</v>
      </c>
      <c r="AD1597" s="1" t="s">
        <v>734</v>
      </c>
      <c r="AE1597" s="6" t="s">
        <v>734</v>
      </c>
      <c r="AF1597" s="1" t="s">
        <v>734</v>
      </c>
      <c r="AG1597" s="1" t="s">
        <v>734</v>
      </c>
      <c r="AH1597" s="6" t="s">
        <v>734</v>
      </c>
      <c r="AI1597" s="1" t="s">
        <v>734</v>
      </c>
      <c r="AJ1597" s="1" t="s">
        <v>734</v>
      </c>
      <c r="AK1597" s="6" t="s">
        <v>734</v>
      </c>
      <c r="BD1597" s="1">
        <v>33</v>
      </c>
      <c r="BE1597" s="1">
        <v>35</v>
      </c>
      <c r="BF1597" s="6">
        <v>0.94285714285714284</v>
      </c>
      <c r="BG1597" s="1">
        <v>29</v>
      </c>
      <c r="BH1597" s="1">
        <v>35</v>
      </c>
      <c r="BI1597" s="6">
        <v>0.82857142857142863</v>
      </c>
      <c r="BJ1597" s="1">
        <v>27</v>
      </c>
      <c r="BK1597" s="1">
        <v>35</v>
      </c>
      <c r="BL1597" s="6">
        <v>0.77142857142857146</v>
      </c>
    </row>
    <row r="1598" spans="1:64" hidden="1" x14ac:dyDescent="0.2">
      <c r="A1598" s="2" t="s">
        <v>3777</v>
      </c>
      <c r="B1598" s="2" t="s">
        <v>3778</v>
      </c>
      <c r="C1598" s="2" t="s">
        <v>3779</v>
      </c>
      <c r="D1598" s="2" t="s">
        <v>3780</v>
      </c>
      <c r="E1598" s="2" t="str">
        <f t="shared" si="72"/>
        <v>zzzz</v>
      </c>
      <c r="F1598" s="2" t="str">
        <f>IFERROR(VLOOKUP(C1598,'[1]2017'!$C$2:$N$1876,11,FALSE),"")</f>
        <v/>
      </c>
      <c r="G1598" s="2" t="str">
        <f>IFERROR(VLOOKUP(C1598,'[1]2017'!$C$2:$N$1876,12,FALSE),"")</f>
        <v/>
      </c>
      <c r="H1598" s="2" t="str">
        <f t="shared" si="73"/>
        <v/>
      </c>
      <c r="I1598" s="6" t="s">
        <v>734</v>
      </c>
      <c r="J1598" s="12" t="e">
        <f t="shared" si="74"/>
        <v>#VALUE!</v>
      </c>
      <c r="K1598" s="1" t="s">
        <v>734</v>
      </c>
      <c r="L1598" s="1" t="s">
        <v>734</v>
      </c>
      <c r="M1598" s="6" t="s">
        <v>734</v>
      </c>
      <c r="N1598" s="1" t="s">
        <v>734</v>
      </c>
      <c r="O1598" s="1" t="s">
        <v>734</v>
      </c>
      <c r="P1598" s="6" t="s">
        <v>734</v>
      </c>
      <c r="Q1598" s="1" t="s">
        <v>734</v>
      </c>
      <c r="R1598" s="1" t="s">
        <v>734</v>
      </c>
      <c r="S1598" s="6" t="s">
        <v>734</v>
      </c>
      <c r="T1598" s="1" t="s">
        <v>734</v>
      </c>
      <c r="U1598" s="1" t="s">
        <v>734</v>
      </c>
      <c r="V1598" s="6" t="s">
        <v>734</v>
      </c>
      <c r="W1598" s="1" t="s">
        <v>734</v>
      </c>
      <c r="X1598" s="1" t="s">
        <v>734</v>
      </c>
      <c r="Y1598" s="6" t="s">
        <v>734</v>
      </c>
      <c r="Z1598" s="1" t="s">
        <v>734</v>
      </c>
      <c r="AA1598" s="1" t="s">
        <v>734</v>
      </c>
      <c r="AB1598" s="6" t="s">
        <v>734</v>
      </c>
      <c r="AC1598" s="1" t="s">
        <v>734</v>
      </c>
      <c r="AD1598" s="1" t="s">
        <v>734</v>
      </c>
      <c r="AE1598" s="6" t="s">
        <v>734</v>
      </c>
      <c r="AF1598" s="1" t="s">
        <v>734</v>
      </c>
      <c r="AG1598" s="1" t="s">
        <v>734</v>
      </c>
      <c r="AH1598" s="6" t="s">
        <v>734</v>
      </c>
      <c r="AI1598" s="1" t="s">
        <v>734</v>
      </c>
      <c r="AJ1598" s="1" t="s">
        <v>734</v>
      </c>
      <c r="AK1598" s="6" t="s">
        <v>734</v>
      </c>
      <c r="AL1598" s="1" t="s">
        <v>734</v>
      </c>
      <c r="AM1598" s="1" t="s">
        <v>734</v>
      </c>
      <c r="AN1598" s="6" t="s">
        <v>734</v>
      </c>
      <c r="AO1598" s="1" t="s">
        <v>734</v>
      </c>
      <c r="AP1598" s="1" t="s">
        <v>734</v>
      </c>
      <c r="AQ1598" s="6" t="s">
        <v>734</v>
      </c>
      <c r="AR1598" s="1" t="s">
        <v>734</v>
      </c>
      <c r="AS1598" s="1" t="s">
        <v>734</v>
      </c>
      <c r="AT1598" s="6" t="s">
        <v>734</v>
      </c>
      <c r="AU1598" s="1" t="s">
        <v>734</v>
      </c>
      <c r="AV1598" s="1" t="s">
        <v>734</v>
      </c>
      <c r="AW1598" s="6" t="s">
        <v>734</v>
      </c>
      <c r="AX1598" s="1" t="s">
        <v>734</v>
      </c>
      <c r="AY1598" s="1" t="s">
        <v>734</v>
      </c>
      <c r="AZ1598" s="6" t="s">
        <v>734</v>
      </c>
      <c r="BA1598" s="1" t="s">
        <v>734</v>
      </c>
      <c r="BB1598" s="1" t="s">
        <v>734</v>
      </c>
      <c r="BC1598" s="6" t="s">
        <v>734</v>
      </c>
      <c r="BD1598" s="1">
        <v>16</v>
      </c>
      <c r="BE1598" s="1">
        <v>21</v>
      </c>
      <c r="BF1598" s="6">
        <v>0.76190476190476186</v>
      </c>
      <c r="BG1598" s="1">
        <v>13</v>
      </c>
      <c r="BH1598" s="1">
        <v>22</v>
      </c>
      <c r="BI1598" s="6">
        <v>0.59090909090909094</v>
      </c>
      <c r="BJ1598" s="1">
        <v>11</v>
      </c>
      <c r="BK1598" s="1">
        <v>21</v>
      </c>
      <c r="BL1598" s="6">
        <v>0.52380952380952384</v>
      </c>
    </row>
    <row r="1599" spans="1:64" hidden="1" x14ac:dyDescent="0.2">
      <c r="A1599" s="2" t="s">
        <v>3777</v>
      </c>
      <c r="B1599" s="2" t="s">
        <v>3778</v>
      </c>
      <c r="C1599" s="2" t="s">
        <v>3781</v>
      </c>
      <c r="D1599" s="2" t="s">
        <v>3782</v>
      </c>
      <c r="E1599" s="2" t="str">
        <f t="shared" si="72"/>
        <v>zzzz</v>
      </c>
      <c r="F1599" s="2" t="str">
        <f>IFERROR(VLOOKUP(C1599,'[1]2017'!$C$2:$N$1876,11,FALSE),"")</f>
        <v/>
      </c>
      <c r="G1599" s="2" t="str">
        <f>IFERROR(VLOOKUP(C1599,'[1]2017'!$C$2:$N$1876,12,FALSE),"")</f>
        <v/>
      </c>
      <c r="H1599" s="2" t="str">
        <f t="shared" si="73"/>
        <v/>
      </c>
      <c r="I1599" s="6">
        <v>0.66666666666666663</v>
      </c>
      <c r="J1599" s="12">
        <f t="shared" si="74"/>
        <v>321</v>
      </c>
      <c r="K1599" s="1">
        <v>20</v>
      </c>
      <c r="L1599" s="1">
        <v>24</v>
      </c>
      <c r="M1599" s="6">
        <v>0.83333333333333337</v>
      </c>
      <c r="N1599" s="1">
        <v>20</v>
      </c>
      <c r="O1599" s="1">
        <v>24</v>
      </c>
      <c r="P1599" s="6">
        <v>0.83333333333333337</v>
      </c>
      <c r="Q1599" s="1">
        <v>17</v>
      </c>
      <c r="R1599" s="1">
        <v>24</v>
      </c>
      <c r="S1599" s="6">
        <v>0.70833333333333337</v>
      </c>
      <c r="T1599" s="1">
        <v>15</v>
      </c>
      <c r="U1599" s="1">
        <v>23</v>
      </c>
      <c r="V1599" s="6">
        <v>0.65217391304347827</v>
      </c>
      <c r="W1599" s="1">
        <v>15</v>
      </c>
      <c r="X1599" s="1">
        <v>23</v>
      </c>
      <c r="Y1599" s="6">
        <v>0.65217391304347827</v>
      </c>
      <c r="Z1599" s="1">
        <v>12</v>
      </c>
      <c r="AA1599" s="1">
        <v>23</v>
      </c>
      <c r="AB1599" s="6">
        <v>0.52173913043478259</v>
      </c>
      <c r="AC1599" s="1">
        <v>19</v>
      </c>
      <c r="AD1599" s="1">
        <v>22</v>
      </c>
      <c r="AE1599" s="6">
        <v>0.86363636363636365</v>
      </c>
      <c r="AF1599" s="1">
        <v>21</v>
      </c>
      <c r="AG1599" s="1">
        <v>22</v>
      </c>
      <c r="AH1599" s="6">
        <v>0.95454545454545459</v>
      </c>
      <c r="AI1599" s="1">
        <v>19</v>
      </c>
      <c r="AJ1599" s="1">
        <v>22</v>
      </c>
      <c r="AK1599" s="6">
        <v>0.86363636363636365</v>
      </c>
      <c r="AL1599" s="1">
        <v>20</v>
      </c>
      <c r="AM1599" s="1">
        <v>22</v>
      </c>
      <c r="AN1599" s="6">
        <v>0.90909090909090906</v>
      </c>
      <c r="AO1599" s="1">
        <v>16</v>
      </c>
      <c r="AP1599" s="1">
        <v>22</v>
      </c>
      <c r="AQ1599" s="6">
        <v>0.72727272727272729</v>
      </c>
      <c r="AR1599" s="1">
        <v>16</v>
      </c>
      <c r="AS1599" s="1">
        <v>22</v>
      </c>
      <c r="AT1599" s="6">
        <v>0.72727272727272729</v>
      </c>
      <c r="AU1599" s="1">
        <v>12</v>
      </c>
      <c r="AV1599" s="1">
        <v>12</v>
      </c>
      <c r="AW1599" s="6">
        <v>1</v>
      </c>
      <c r="AX1599" s="1">
        <v>11</v>
      </c>
      <c r="AY1599" s="1">
        <v>12</v>
      </c>
      <c r="AZ1599" s="6">
        <v>0.91666666666666663</v>
      </c>
      <c r="BA1599" s="1">
        <v>11</v>
      </c>
      <c r="BB1599" s="1">
        <v>12</v>
      </c>
      <c r="BC1599" s="6">
        <v>0.91666666666666663</v>
      </c>
      <c r="BD1599" s="1">
        <v>101</v>
      </c>
      <c r="BE1599" s="1">
        <v>122</v>
      </c>
      <c r="BF1599" s="6">
        <v>0.82786885245901642</v>
      </c>
      <c r="BG1599" s="1">
        <v>97</v>
      </c>
      <c r="BH1599" s="1">
        <v>122</v>
      </c>
      <c r="BI1599" s="6">
        <v>0.79508196721311475</v>
      </c>
      <c r="BJ1599" s="1">
        <v>87</v>
      </c>
      <c r="BK1599" s="1">
        <v>121</v>
      </c>
      <c r="BL1599" s="6">
        <v>0.71900826446280997</v>
      </c>
    </row>
    <row r="1600" spans="1:64" hidden="1" x14ac:dyDescent="0.2">
      <c r="A1600" s="2" t="s">
        <v>3777</v>
      </c>
      <c r="B1600" s="2" t="s">
        <v>3778</v>
      </c>
      <c r="C1600" s="2" t="s">
        <v>3783</v>
      </c>
      <c r="D1600" s="2" t="s">
        <v>3784</v>
      </c>
      <c r="E1600" s="2" t="str">
        <f t="shared" si="72"/>
        <v>zzzz</v>
      </c>
      <c r="F1600" s="2" t="str">
        <f>IFERROR(VLOOKUP(C1600,'[1]2017'!$C$2:$N$1876,11,FALSE),"")</f>
        <v/>
      </c>
      <c r="G1600" s="2" t="str">
        <f>IFERROR(VLOOKUP(C1600,'[1]2017'!$C$2:$N$1876,12,FALSE),"")</f>
        <v/>
      </c>
      <c r="H1600" s="2" t="str">
        <f t="shared" si="73"/>
        <v/>
      </c>
      <c r="I1600" s="6">
        <v>0.9285714285714286</v>
      </c>
      <c r="J1600" s="12">
        <f t="shared" si="74"/>
        <v>16</v>
      </c>
      <c r="K1600" s="1">
        <v>15</v>
      </c>
      <c r="L1600" s="1">
        <v>18</v>
      </c>
      <c r="M1600" s="6">
        <v>0.83333333333333337</v>
      </c>
      <c r="N1600" s="1">
        <v>12</v>
      </c>
      <c r="O1600" s="1">
        <v>18</v>
      </c>
      <c r="P1600" s="6">
        <v>0.66666666666666663</v>
      </c>
      <c r="Q1600" s="1">
        <v>10</v>
      </c>
      <c r="R1600" s="1">
        <v>18</v>
      </c>
      <c r="S1600" s="6">
        <v>0.55555555555555558</v>
      </c>
      <c r="T1600" s="1">
        <v>16</v>
      </c>
      <c r="U1600" s="1">
        <v>18</v>
      </c>
      <c r="V1600" s="6">
        <v>0.88888888888888884</v>
      </c>
      <c r="W1600" s="1">
        <v>14</v>
      </c>
      <c r="X1600" s="1">
        <v>18</v>
      </c>
      <c r="Y1600" s="6">
        <v>0.77777777777777779</v>
      </c>
      <c r="Z1600" s="1">
        <v>14</v>
      </c>
      <c r="AA1600" s="1">
        <v>18</v>
      </c>
      <c r="AB1600" s="6">
        <v>0.77777777777777779</v>
      </c>
      <c r="AC1600" s="1">
        <v>13</v>
      </c>
      <c r="AD1600" s="1">
        <v>14</v>
      </c>
      <c r="AE1600" s="6">
        <v>0.9285714285714286</v>
      </c>
      <c r="AF1600" s="1">
        <v>10</v>
      </c>
      <c r="AG1600" s="1">
        <v>14</v>
      </c>
      <c r="AH1600" s="6">
        <v>0.7142857142857143</v>
      </c>
      <c r="AI1600" s="1">
        <v>10</v>
      </c>
      <c r="AJ1600" s="1">
        <v>14</v>
      </c>
      <c r="AK1600" s="6">
        <v>0.7142857142857143</v>
      </c>
      <c r="AL1600" s="1">
        <v>9</v>
      </c>
      <c r="AM1600" s="1">
        <v>12</v>
      </c>
      <c r="AN1600" s="6">
        <v>0.75</v>
      </c>
      <c r="AO1600" s="1">
        <v>5</v>
      </c>
      <c r="AP1600" s="1">
        <v>12</v>
      </c>
      <c r="AQ1600" s="6">
        <v>0.41666666666666669</v>
      </c>
      <c r="AR1600" s="1">
        <v>5</v>
      </c>
      <c r="AS1600" s="1">
        <v>12</v>
      </c>
      <c r="AT1600" s="6">
        <v>0.41666666666666669</v>
      </c>
      <c r="AU1600" s="1">
        <v>11</v>
      </c>
      <c r="AV1600" s="1">
        <v>15</v>
      </c>
      <c r="AW1600" s="6">
        <v>0.73333333333333328</v>
      </c>
      <c r="AX1600" s="1">
        <v>6</v>
      </c>
      <c r="AY1600" s="1">
        <v>15</v>
      </c>
      <c r="AZ1600" s="6">
        <v>0.4</v>
      </c>
      <c r="BA1600" s="1">
        <v>6</v>
      </c>
      <c r="BB1600" s="1">
        <v>15</v>
      </c>
      <c r="BC1600" s="6">
        <v>0.4</v>
      </c>
      <c r="BD1600" s="1">
        <v>77</v>
      </c>
      <c r="BE1600" s="1">
        <v>91</v>
      </c>
      <c r="BF1600" s="6">
        <v>0.84615384615384615</v>
      </c>
      <c r="BG1600" s="1">
        <v>60</v>
      </c>
      <c r="BH1600" s="1">
        <v>91</v>
      </c>
      <c r="BI1600" s="6">
        <v>0.65934065934065933</v>
      </c>
      <c r="BJ1600" s="1">
        <v>58</v>
      </c>
      <c r="BK1600" s="1">
        <v>91</v>
      </c>
      <c r="BL1600" s="6">
        <v>0.63736263736263732</v>
      </c>
    </row>
    <row r="1601" spans="1:64" hidden="1" x14ac:dyDescent="0.2">
      <c r="A1601" s="2" t="s">
        <v>3777</v>
      </c>
      <c r="B1601" s="2" t="s">
        <v>3778</v>
      </c>
      <c r="C1601" s="2" t="s">
        <v>3785</v>
      </c>
      <c r="D1601" s="2" t="s">
        <v>3786</v>
      </c>
      <c r="E1601" s="2" t="str">
        <f t="shared" si="72"/>
        <v>zzzz</v>
      </c>
      <c r="F1601" s="2" t="str">
        <f>IFERROR(VLOOKUP(C1601,'[1]2017'!$C$2:$N$1876,11,FALSE),"")</f>
        <v/>
      </c>
      <c r="G1601" s="2" t="str">
        <f>IFERROR(VLOOKUP(C1601,'[1]2017'!$C$2:$N$1876,12,FALSE),"")</f>
        <v/>
      </c>
      <c r="H1601" s="2" t="str">
        <f t="shared" si="73"/>
        <v/>
      </c>
      <c r="I1601" s="6">
        <v>0.40816326530612246</v>
      </c>
      <c r="J1601" s="12">
        <f t="shared" si="74"/>
        <v>888</v>
      </c>
      <c r="K1601" s="1">
        <v>26</v>
      </c>
      <c r="L1601" s="1">
        <v>41</v>
      </c>
      <c r="M1601" s="6">
        <v>0.63414634146341464</v>
      </c>
      <c r="N1601" s="1">
        <v>25</v>
      </c>
      <c r="O1601" s="1">
        <v>41</v>
      </c>
      <c r="P1601" s="6">
        <v>0.6097560975609756</v>
      </c>
      <c r="Q1601" s="1">
        <v>21</v>
      </c>
      <c r="R1601" s="1">
        <v>41</v>
      </c>
      <c r="S1601" s="6">
        <v>0.51219512195121952</v>
      </c>
      <c r="T1601" s="1">
        <v>17</v>
      </c>
      <c r="U1601" s="1">
        <v>34</v>
      </c>
      <c r="V1601" s="6">
        <v>0.5</v>
      </c>
      <c r="W1601" s="1">
        <v>18</v>
      </c>
      <c r="X1601" s="1">
        <v>34</v>
      </c>
      <c r="Y1601" s="6">
        <v>0.52941176470588236</v>
      </c>
      <c r="Z1601" s="1">
        <v>13</v>
      </c>
      <c r="AA1601" s="1">
        <v>34</v>
      </c>
      <c r="AB1601" s="6">
        <v>0.38235294117647056</v>
      </c>
      <c r="AC1601" s="1">
        <v>36</v>
      </c>
      <c r="AD1601" s="1">
        <v>48</v>
      </c>
      <c r="AE1601" s="6">
        <v>0.75</v>
      </c>
      <c r="AF1601" s="1">
        <v>28</v>
      </c>
      <c r="AG1601" s="1">
        <v>48</v>
      </c>
      <c r="AH1601" s="6">
        <v>0.58333333333333337</v>
      </c>
      <c r="AI1601" s="1">
        <v>27</v>
      </c>
      <c r="AJ1601" s="1">
        <v>48</v>
      </c>
      <c r="AK1601" s="6">
        <v>0.5625</v>
      </c>
      <c r="AL1601" s="1">
        <v>32</v>
      </c>
      <c r="AM1601" s="1">
        <v>44</v>
      </c>
      <c r="AN1601" s="6">
        <v>0.72727272727272729</v>
      </c>
      <c r="AO1601" s="1">
        <v>24</v>
      </c>
      <c r="AP1601" s="1">
        <v>44</v>
      </c>
      <c r="AQ1601" s="6">
        <v>0.54545454545454541</v>
      </c>
      <c r="AR1601" s="1">
        <v>23</v>
      </c>
      <c r="AS1601" s="1">
        <v>44</v>
      </c>
      <c r="AT1601" s="6">
        <v>0.52272727272727271</v>
      </c>
      <c r="AU1601" s="1">
        <v>23</v>
      </c>
      <c r="AV1601" s="1">
        <v>37</v>
      </c>
      <c r="AW1601" s="6">
        <v>0.6216216216216216</v>
      </c>
      <c r="AX1601" s="1">
        <v>20</v>
      </c>
      <c r="AY1601" s="1">
        <v>37</v>
      </c>
      <c r="AZ1601" s="6">
        <v>0.54054054054054057</v>
      </c>
      <c r="BA1601" s="1">
        <v>15</v>
      </c>
      <c r="BB1601" s="1">
        <v>37</v>
      </c>
      <c r="BC1601" s="6">
        <v>0.40540540540540543</v>
      </c>
      <c r="BD1601" s="1">
        <v>173</v>
      </c>
      <c r="BE1601" s="1">
        <v>253</v>
      </c>
      <c r="BF1601" s="6">
        <v>0.6837944664031621</v>
      </c>
      <c r="BG1601" s="1">
        <v>138</v>
      </c>
      <c r="BH1601" s="1">
        <v>253</v>
      </c>
      <c r="BI1601" s="6">
        <v>0.54545454545454541</v>
      </c>
      <c r="BJ1601" s="1">
        <v>119</v>
      </c>
      <c r="BK1601" s="1">
        <v>253</v>
      </c>
      <c r="BL1601" s="6">
        <v>0.47035573122529645</v>
      </c>
    </row>
    <row r="1602" spans="1:64" hidden="1" x14ac:dyDescent="0.2">
      <c r="A1602" s="2" t="s">
        <v>3777</v>
      </c>
      <c r="B1602" s="2" t="s">
        <v>3778</v>
      </c>
      <c r="C1602" s="2" t="s">
        <v>3787</v>
      </c>
      <c r="D1602" s="2" t="s">
        <v>3788</v>
      </c>
      <c r="E1602" s="2" t="str">
        <f t="shared" si="72"/>
        <v>zzzz</v>
      </c>
      <c r="F1602" s="2" t="str">
        <f>IFERROR(VLOOKUP(C1602,'[1]2017'!$C$2:$N$1876,11,FALSE),"")</f>
        <v/>
      </c>
      <c r="G1602" s="2" t="str">
        <f>IFERROR(VLOOKUP(C1602,'[1]2017'!$C$2:$N$1876,12,FALSE),"")</f>
        <v/>
      </c>
      <c r="H1602" s="2" t="str">
        <f t="shared" si="73"/>
        <v/>
      </c>
      <c r="I1602" s="6">
        <v>0.68888888888888888</v>
      </c>
      <c r="J1602" s="12">
        <f t="shared" si="74"/>
        <v>284</v>
      </c>
      <c r="K1602" s="1">
        <v>35</v>
      </c>
      <c r="L1602" s="1">
        <v>40</v>
      </c>
      <c r="M1602" s="6">
        <v>0.875</v>
      </c>
      <c r="N1602" s="1">
        <v>33</v>
      </c>
      <c r="O1602" s="1">
        <v>40</v>
      </c>
      <c r="P1602" s="6">
        <v>0.82499999999999996</v>
      </c>
      <c r="Q1602" s="1">
        <v>30</v>
      </c>
      <c r="R1602" s="1">
        <v>40</v>
      </c>
      <c r="S1602" s="6">
        <v>0.75</v>
      </c>
      <c r="T1602" s="1">
        <v>40</v>
      </c>
      <c r="U1602" s="1">
        <v>45</v>
      </c>
      <c r="V1602" s="6">
        <v>0.88888888888888884</v>
      </c>
      <c r="W1602" s="1">
        <v>43</v>
      </c>
      <c r="X1602" s="1">
        <v>45</v>
      </c>
      <c r="Y1602" s="6">
        <v>0.9555555555555556</v>
      </c>
      <c r="Z1602" s="1">
        <v>39</v>
      </c>
      <c r="AA1602" s="1">
        <v>45</v>
      </c>
      <c r="AB1602" s="6">
        <v>0.8666666666666667</v>
      </c>
      <c r="AC1602" s="1">
        <v>25</v>
      </c>
      <c r="AD1602" s="1">
        <v>36</v>
      </c>
      <c r="AE1602" s="6">
        <v>0.69444444444444442</v>
      </c>
      <c r="AF1602" s="1">
        <v>26</v>
      </c>
      <c r="AG1602" s="1">
        <v>36</v>
      </c>
      <c r="AH1602" s="6">
        <v>0.72222222222222221</v>
      </c>
      <c r="AI1602" s="1">
        <v>24</v>
      </c>
      <c r="AJ1602" s="1">
        <v>36</v>
      </c>
      <c r="AK1602" s="6">
        <v>0.66666666666666663</v>
      </c>
      <c r="AL1602" s="1">
        <v>29</v>
      </c>
      <c r="AM1602" s="1">
        <v>35</v>
      </c>
      <c r="AN1602" s="6">
        <v>0.82857142857142863</v>
      </c>
      <c r="AO1602" s="1">
        <v>28</v>
      </c>
      <c r="AP1602" s="1">
        <v>35</v>
      </c>
      <c r="AQ1602" s="6">
        <v>0.8</v>
      </c>
      <c r="AR1602" s="1">
        <v>25</v>
      </c>
      <c r="AS1602" s="1">
        <v>35</v>
      </c>
      <c r="AT1602" s="6">
        <v>0.7142857142857143</v>
      </c>
      <c r="AU1602" s="1">
        <v>37</v>
      </c>
      <c r="AV1602" s="1">
        <v>42</v>
      </c>
      <c r="AW1602" s="6">
        <v>0.88095238095238093</v>
      </c>
      <c r="AX1602" s="1">
        <v>15</v>
      </c>
      <c r="AY1602" s="1">
        <v>22</v>
      </c>
      <c r="AZ1602" s="6">
        <v>0.68179999999999996</v>
      </c>
      <c r="BA1602" s="1">
        <v>15</v>
      </c>
      <c r="BB1602" s="1">
        <v>22</v>
      </c>
      <c r="BC1602" s="6">
        <v>0.68179999999999996</v>
      </c>
      <c r="BD1602" s="1">
        <v>206</v>
      </c>
      <c r="BE1602" s="1">
        <v>243</v>
      </c>
      <c r="BF1602" s="6">
        <v>0.84773662551440332</v>
      </c>
      <c r="BG1602" s="1">
        <v>177</v>
      </c>
      <c r="BH1602" s="1">
        <v>223</v>
      </c>
      <c r="BI1602" s="6">
        <v>0.79369999999999996</v>
      </c>
      <c r="BJ1602" s="1">
        <v>164</v>
      </c>
      <c r="BK1602" s="1">
        <v>223</v>
      </c>
      <c r="BL1602" s="6">
        <v>0.73540000000000005</v>
      </c>
    </row>
    <row r="1603" spans="1:64" hidden="1" x14ac:dyDescent="0.2">
      <c r="A1603" s="2" t="s">
        <v>3777</v>
      </c>
      <c r="B1603" s="2" t="s">
        <v>3778</v>
      </c>
      <c r="C1603" s="2" t="s">
        <v>3789</v>
      </c>
      <c r="D1603" s="2" t="s">
        <v>3790</v>
      </c>
      <c r="E1603" s="2" t="str">
        <f t="shared" si="72"/>
        <v>zzzz</v>
      </c>
      <c r="F1603" s="2" t="str">
        <f>IFERROR(VLOOKUP(C1603,'[1]2017'!$C$2:$N$1876,11,FALSE),"")</f>
        <v/>
      </c>
      <c r="G1603" s="2" t="str">
        <f>IFERROR(VLOOKUP(C1603,'[1]2017'!$C$2:$N$1876,12,FALSE),"")</f>
        <v/>
      </c>
      <c r="H1603" s="2" t="str">
        <f t="shared" si="73"/>
        <v/>
      </c>
      <c r="I1603" s="6">
        <v>0.6</v>
      </c>
      <c r="J1603" s="12">
        <f t="shared" si="74"/>
        <v>469</v>
      </c>
      <c r="K1603" s="1">
        <v>17</v>
      </c>
      <c r="L1603" s="1">
        <v>20</v>
      </c>
      <c r="M1603" s="6">
        <v>0.85</v>
      </c>
      <c r="N1603" s="1">
        <v>15</v>
      </c>
      <c r="O1603" s="1">
        <v>20</v>
      </c>
      <c r="P1603" s="6">
        <v>0.75</v>
      </c>
      <c r="Q1603" s="1">
        <v>15</v>
      </c>
      <c r="R1603" s="1">
        <v>20</v>
      </c>
      <c r="S1603" s="6">
        <v>0.75</v>
      </c>
      <c r="T1603" s="1">
        <v>17</v>
      </c>
      <c r="U1603" s="1">
        <v>21</v>
      </c>
      <c r="V1603" s="6">
        <v>0.80952380952380953</v>
      </c>
      <c r="W1603" s="1">
        <v>15</v>
      </c>
      <c r="X1603" s="1">
        <v>21</v>
      </c>
      <c r="Y1603" s="6">
        <v>0.7142857142857143</v>
      </c>
      <c r="Z1603" s="1">
        <v>14</v>
      </c>
      <c r="AA1603" s="1">
        <v>21</v>
      </c>
      <c r="AB1603" s="6">
        <v>0.66666666666666663</v>
      </c>
      <c r="AC1603" s="1">
        <v>11</v>
      </c>
      <c r="AD1603" s="1">
        <v>20</v>
      </c>
      <c r="AE1603" s="6">
        <v>0.55000000000000004</v>
      </c>
      <c r="AF1603" s="1">
        <v>14</v>
      </c>
      <c r="AG1603" s="1">
        <v>20</v>
      </c>
      <c r="AH1603" s="6">
        <v>0.7</v>
      </c>
      <c r="AI1603" s="1">
        <v>10</v>
      </c>
      <c r="AJ1603" s="1">
        <v>20</v>
      </c>
      <c r="AK1603" s="6">
        <v>0.5</v>
      </c>
      <c r="AL1603" s="1">
        <v>15</v>
      </c>
      <c r="AM1603" s="1">
        <v>17</v>
      </c>
      <c r="AN1603" s="6">
        <v>0.88235294117647056</v>
      </c>
      <c r="AO1603" s="1">
        <v>12</v>
      </c>
      <c r="AP1603" s="1">
        <v>17</v>
      </c>
      <c r="AQ1603" s="6">
        <v>0.70588235294117652</v>
      </c>
      <c r="AR1603" s="1">
        <v>11</v>
      </c>
      <c r="AS1603" s="1">
        <v>17</v>
      </c>
      <c r="AT1603" s="6">
        <v>0.6470588235294118</v>
      </c>
      <c r="AU1603" s="1">
        <v>12</v>
      </c>
      <c r="AV1603" s="1">
        <v>13</v>
      </c>
      <c r="AW1603" s="6">
        <v>0.92307692307692313</v>
      </c>
      <c r="AX1603" s="1">
        <v>12</v>
      </c>
      <c r="AY1603" s="1">
        <v>13</v>
      </c>
      <c r="AZ1603" s="6">
        <v>0.92307692307692313</v>
      </c>
      <c r="BA1603" s="1">
        <v>11</v>
      </c>
      <c r="BB1603" s="1">
        <v>13</v>
      </c>
      <c r="BC1603" s="6">
        <v>0.84615384615384615</v>
      </c>
      <c r="BD1603" s="1">
        <v>90</v>
      </c>
      <c r="BE1603" s="1">
        <v>116</v>
      </c>
      <c r="BF1603" s="6">
        <v>0.77586206896551724</v>
      </c>
      <c r="BG1603" s="1">
        <v>84</v>
      </c>
      <c r="BH1603" s="1">
        <v>116</v>
      </c>
      <c r="BI1603" s="6">
        <v>0.72413793103448276</v>
      </c>
      <c r="BJ1603" s="1">
        <v>76</v>
      </c>
      <c r="BK1603" s="1">
        <v>116</v>
      </c>
      <c r="BL1603" s="6">
        <v>0.65517241379310343</v>
      </c>
    </row>
    <row r="1604" spans="1:64" hidden="1" x14ac:dyDescent="0.2">
      <c r="A1604" s="2" t="s">
        <v>3777</v>
      </c>
      <c r="B1604" s="2" t="s">
        <v>3778</v>
      </c>
      <c r="C1604" s="2" t="s">
        <v>3791</v>
      </c>
      <c r="D1604" s="2" t="s">
        <v>3792</v>
      </c>
      <c r="E1604" s="2" t="str">
        <f t="shared" ref="E1604:E1667" si="75">IFERROR(IF(SEARCH("Elementary",D1604,1)&gt;0,D1604,"zzz"),"zzzz")</f>
        <v>zzzz</v>
      </c>
      <c r="F1604" s="2" t="str">
        <f>IFERROR(VLOOKUP(C1604,'[1]2017'!$C$2:$N$1876,11,FALSE),"")</f>
        <v/>
      </c>
      <c r="G1604" s="2" t="str">
        <f>IFERROR(VLOOKUP(C1604,'[1]2017'!$C$2:$N$1876,12,FALSE),"")</f>
        <v/>
      </c>
      <c r="H1604" s="2" t="str">
        <f t="shared" si="73"/>
        <v/>
      </c>
      <c r="I1604" s="6">
        <v>0.39534883720930231</v>
      </c>
      <c r="J1604" s="12">
        <f t="shared" si="74"/>
        <v>911</v>
      </c>
      <c r="K1604" s="1">
        <v>44</v>
      </c>
      <c r="L1604" s="1">
        <v>51</v>
      </c>
      <c r="M1604" s="6">
        <v>0.86274509803921573</v>
      </c>
      <c r="N1604" s="1">
        <v>30</v>
      </c>
      <c r="O1604" s="1">
        <v>51</v>
      </c>
      <c r="P1604" s="6">
        <v>0.58823529411764708</v>
      </c>
      <c r="Q1604" s="1">
        <v>29</v>
      </c>
      <c r="R1604" s="1">
        <v>51</v>
      </c>
      <c r="S1604" s="6">
        <v>0.56862745098039214</v>
      </c>
      <c r="T1604" s="1">
        <v>31</v>
      </c>
      <c r="U1604" s="1">
        <v>42</v>
      </c>
      <c r="V1604" s="6">
        <v>0.73809523809523814</v>
      </c>
      <c r="W1604" s="1">
        <v>19</v>
      </c>
      <c r="X1604" s="1">
        <v>42</v>
      </c>
      <c r="Y1604" s="6">
        <v>0.45238095238095238</v>
      </c>
      <c r="Z1604" s="1">
        <v>18</v>
      </c>
      <c r="AA1604" s="1">
        <v>42</v>
      </c>
      <c r="AB1604" s="6">
        <v>0.42857142857142855</v>
      </c>
      <c r="AC1604" s="1">
        <v>44</v>
      </c>
      <c r="AD1604" s="1">
        <v>51</v>
      </c>
      <c r="AE1604" s="6">
        <v>0.86274509803921573</v>
      </c>
      <c r="AF1604" s="1">
        <v>24</v>
      </c>
      <c r="AG1604" s="1">
        <v>51</v>
      </c>
      <c r="AH1604" s="6">
        <v>0.47058823529411764</v>
      </c>
      <c r="AI1604" s="1">
        <v>23</v>
      </c>
      <c r="AJ1604" s="1">
        <v>51</v>
      </c>
      <c r="AK1604" s="6">
        <v>0.45098039215686275</v>
      </c>
      <c r="AL1604" s="1">
        <v>36</v>
      </c>
      <c r="AM1604" s="1">
        <v>45</v>
      </c>
      <c r="AN1604" s="6">
        <v>0.8</v>
      </c>
      <c r="AO1604" s="1">
        <v>18</v>
      </c>
      <c r="AP1604" s="1">
        <v>45</v>
      </c>
      <c r="AQ1604" s="6">
        <v>0.4</v>
      </c>
      <c r="AR1604" s="1">
        <v>17</v>
      </c>
      <c r="AS1604" s="1">
        <v>45</v>
      </c>
      <c r="AT1604" s="6">
        <v>0.37777777777777777</v>
      </c>
      <c r="AU1604" s="1">
        <v>37</v>
      </c>
      <c r="AV1604" s="1">
        <v>51</v>
      </c>
      <c r="AW1604" s="6">
        <v>0.72549019607843135</v>
      </c>
      <c r="AX1604" s="1">
        <v>28</v>
      </c>
      <c r="AY1604" s="1">
        <v>51</v>
      </c>
      <c r="AZ1604" s="6">
        <v>0.5490196078431373</v>
      </c>
      <c r="BA1604" s="1">
        <v>27</v>
      </c>
      <c r="BB1604" s="1">
        <v>51</v>
      </c>
      <c r="BC1604" s="6">
        <v>0.52941176470588236</v>
      </c>
      <c r="BD1604" s="1">
        <v>220</v>
      </c>
      <c r="BE1604" s="1">
        <v>283</v>
      </c>
      <c r="BF1604" s="6">
        <v>0.77738515901060068</v>
      </c>
      <c r="BG1604" s="1">
        <v>137</v>
      </c>
      <c r="BH1604" s="1">
        <v>283</v>
      </c>
      <c r="BI1604" s="6">
        <v>0.48409893992932862</v>
      </c>
      <c r="BJ1604" s="1">
        <v>131</v>
      </c>
      <c r="BK1604" s="1">
        <v>283</v>
      </c>
      <c r="BL1604" s="6">
        <v>0.4628975265017668</v>
      </c>
    </row>
    <row r="1605" spans="1:64" hidden="1" x14ac:dyDescent="0.2">
      <c r="A1605" s="2" t="s">
        <v>3777</v>
      </c>
      <c r="B1605" s="2" t="s">
        <v>3778</v>
      </c>
      <c r="C1605" s="2" t="s">
        <v>3793</v>
      </c>
      <c r="D1605" s="2" t="s">
        <v>3794</v>
      </c>
      <c r="E1605" s="2" t="str">
        <f t="shared" si="75"/>
        <v>zzzz</v>
      </c>
      <c r="F1605" s="2" t="str">
        <f>IFERROR(VLOOKUP(C1605,'[1]2017'!$C$2:$N$1876,11,FALSE),"")</f>
        <v/>
      </c>
      <c r="G1605" s="2" t="str">
        <f>IFERROR(VLOOKUP(C1605,'[1]2017'!$C$2:$N$1876,12,FALSE),"")</f>
        <v/>
      </c>
      <c r="H1605" s="2" t="str">
        <f t="shared" ref="H1605:H1668" si="76">IFERROR(F1605/G1605,"")</f>
        <v/>
      </c>
      <c r="I1605" s="6">
        <v>0.63157894736842102</v>
      </c>
      <c r="J1605" s="12">
        <f t="shared" ref="J1605:J1668" si="77">RANK(I1605,$I$4:$I$1705,0)</f>
        <v>407</v>
      </c>
      <c r="K1605" s="1" t="s">
        <v>734</v>
      </c>
      <c r="L1605" s="1" t="s">
        <v>734</v>
      </c>
      <c r="M1605" s="6" t="s">
        <v>734</v>
      </c>
      <c r="N1605" s="1" t="s">
        <v>734</v>
      </c>
      <c r="O1605" s="1" t="s">
        <v>734</v>
      </c>
      <c r="P1605" s="6" t="s">
        <v>734</v>
      </c>
      <c r="Q1605" s="1" t="s">
        <v>734</v>
      </c>
      <c r="R1605" s="1" t="s">
        <v>734</v>
      </c>
      <c r="S1605" s="6" t="s">
        <v>734</v>
      </c>
      <c r="T1605" s="1">
        <v>10</v>
      </c>
      <c r="U1605" s="1">
        <v>22</v>
      </c>
      <c r="V1605" s="6">
        <v>0.45454545454545453</v>
      </c>
      <c r="W1605" s="1">
        <v>7</v>
      </c>
      <c r="X1605" s="1">
        <v>22</v>
      </c>
      <c r="Y1605" s="6">
        <v>0.31818181818181818</v>
      </c>
      <c r="Z1605" s="1">
        <v>6</v>
      </c>
      <c r="AA1605" s="1">
        <v>22</v>
      </c>
      <c r="AB1605" s="6">
        <v>0.27272727272727271</v>
      </c>
      <c r="AC1605" s="1">
        <v>10</v>
      </c>
      <c r="AD1605" s="1">
        <v>21</v>
      </c>
      <c r="AE1605" s="6">
        <v>0.47619047619047616</v>
      </c>
      <c r="AF1605" s="1">
        <v>12</v>
      </c>
      <c r="AG1605" s="1">
        <v>21</v>
      </c>
      <c r="AH1605" s="6">
        <v>0.5714285714285714</v>
      </c>
      <c r="AI1605" s="1">
        <v>8</v>
      </c>
      <c r="AJ1605" s="1">
        <v>20</v>
      </c>
      <c r="AK1605" s="6">
        <v>0.4</v>
      </c>
      <c r="AL1605" s="1">
        <v>9</v>
      </c>
      <c r="AM1605" s="1">
        <v>21</v>
      </c>
      <c r="AN1605" s="6">
        <v>0.42857142857142855</v>
      </c>
      <c r="AO1605" s="1">
        <v>7</v>
      </c>
      <c r="AP1605" s="1">
        <v>21</v>
      </c>
      <c r="AQ1605" s="6">
        <v>0.33333333333333331</v>
      </c>
      <c r="AR1605" s="1">
        <v>5</v>
      </c>
      <c r="AS1605" s="1">
        <v>21</v>
      </c>
      <c r="AT1605" s="6">
        <v>0.23809523809523808</v>
      </c>
      <c r="AU1605" s="1">
        <v>10</v>
      </c>
      <c r="AV1605" s="1">
        <v>15</v>
      </c>
      <c r="AW1605" s="6">
        <v>0.66666666666666663</v>
      </c>
      <c r="AX1605" s="1">
        <v>9</v>
      </c>
      <c r="AY1605" s="1">
        <v>15</v>
      </c>
      <c r="AZ1605" s="6">
        <v>0.6</v>
      </c>
      <c r="BA1605" s="1">
        <v>8</v>
      </c>
      <c r="BB1605" s="1">
        <v>15</v>
      </c>
      <c r="BC1605" s="6">
        <v>0.53333333333333333</v>
      </c>
      <c r="BD1605" s="1">
        <v>59</v>
      </c>
      <c r="BE1605" s="1">
        <v>108</v>
      </c>
      <c r="BF1605" s="6">
        <v>0.54629629629629628</v>
      </c>
      <c r="BG1605" s="1">
        <v>51</v>
      </c>
      <c r="BH1605" s="1">
        <v>108</v>
      </c>
      <c r="BI1605" s="6">
        <v>0.47222222222222221</v>
      </c>
      <c r="BJ1605" s="1">
        <v>41</v>
      </c>
      <c r="BK1605" s="1">
        <v>106</v>
      </c>
      <c r="BL1605" s="6">
        <v>0.3867924528301887</v>
      </c>
    </row>
    <row r="1606" spans="1:64" hidden="1" x14ac:dyDescent="0.2">
      <c r="A1606" s="2" t="s">
        <v>3777</v>
      </c>
      <c r="B1606" s="2" t="s">
        <v>3778</v>
      </c>
      <c r="C1606" s="2" t="s">
        <v>3795</v>
      </c>
      <c r="D1606" s="2" t="s">
        <v>3796</v>
      </c>
      <c r="E1606" s="2" t="str">
        <f t="shared" si="75"/>
        <v>zzzz</v>
      </c>
      <c r="F1606" s="2" t="str">
        <f>IFERROR(VLOOKUP(C1606,'[1]2017'!$C$2:$N$1876,11,FALSE),"")</f>
        <v/>
      </c>
      <c r="G1606" s="2" t="str">
        <f>IFERROR(VLOOKUP(C1606,'[1]2017'!$C$2:$N$1876,12,FALSE),"")</f>
        <v/>
      </c>
      <c r="H1606" s="2" t="str">
        <f t="shared" si="76"/>
        <v/>
      </c>
      <c r="I1606" s="6">
        <v>0.53846153846153844</v>
      </c>
      <c r="J1606" s="12">
        <f t="shared" si="77"/>
        <v>612</v>
      </c>
      <c r="K1606" s="1">
        <v>15</v>
      </c>
      <c r="L1606" s="1">
        <v>18</v>
      </c>
      <c r="M1606" s="6">
        <v>0.83333333333333337</v>
      </c>
      <c r="N1606" s="1">
        <v>11</v>
      </c>
      <c r="O1606" s="1">
        <v>18</v>
      </c>
      <c r="P1606" s="6">
        <v>0.61111111111111116</v>
      </c>
      <c r="Q1606" s="1">
        <v>10</v>
      </c>
      <c r="R1606" s="1">
        <v>18</v>
      </c>
      <c r="S1606" s="6">
        <v>0.55555555555555558</v>
      </c>
      <c r="T1606" s="1">
        <v>11</v>
      </c>
      <c r="U1606" s="1">
        <v>18</v>
      </c>
      <c r="V1606" s="6">
        <v>0.61111111111111116</v>
      </c>
      <c r="W1606" s="1">
        <v>17</v>
      </c>
      <c r="X1606" s="1">
        <v>18</v>
      </c>
      <c r="Y1606" s="6">
        <v>0.94444444444444442</v>
      </c>
      <c r="Z1606" s="1">
        <v>11</v>
      </c>
      <c r="AA1606" s="1">
        <v>18</v>
      </c>
      <c r="AB1606" s="6">
        <v>0.61111111111111116</v>
      </c>
      <c r="AC1606" s="1">
        <v>23</v>
      </c>
      <c r="AD1606" s="1">
        <v>26</v>
      </c>
      <c r="AE1606" s="6">
        <v>0.88461538461538458</v>
      </c>
      <c r="AF1606" s="1">
        <v>18</v>
      </c>
      <c r="AG1606" s="1">
        <v>26</v>
      </c>
      <c r="AH1606" s="6">
        <v>0.69230769230769229</v>
      </c>
      <c r="AI1606" s="1">
        <v>18</v>
      </c>
      <c r="AJ1606" s="1">
        <v>26</v>
      </c>
      <c r="AK1606" s="6">
        <v>0.69230769230769229</v>
      </c>
      <c r="AL1606" s="1">
        <v>16</v>
      </c>
      <c r="AM1606" s="1">
        <v>21</v>
      </c>
      <c r="AN1606" s="6">
        <v>0.76190476190476186</v>
      </c>
      <c r="AO1606" s="1">
        <v>7</v>
      </c>
      <c r="AP1606" s="1">
        <v>21</v>
      </c>
      <c r="AQ1606" s="6">
        <v>0.33333333333333331</v>
      </c>
      <c r="AR1606" s="1">
        <v>5</v>
      </c>
      <c r="AS1606" s="1">
        <v>21</v>
      </c>
      <c r="AT1606" s="6">
        <v>0.23809523809523808</v>
      </c>
      <c r="AU1606" s="1">
        <v>19</v>
      </c>
      <c r="AV1606" s="1">
        <v>25</v>
      </c>
      <c r="AW1606" s="6">
        <v>0.76</v>
      </c>
      <c r="AX1606" s="1">
        <v>14</v>
      </c>
      <c r="AY1606" s="1">
        <v>25</v>
      </c>
      <c r="AZ1606" s="6">
        <v>0.56000000000000005</v>
      </c>
      <c r="BA1606" s="1">
        <v>13</v>
      </c>
      <c r="BB1606" s="1">
        <v>25</v>
      </c>
      <c r="BC1606" s="6">
        <v>0.52</v>
      </c>
      <c r="BD1606" s="1">
        <v>104</v>
      </c>
      <c r="BE1606" s="1">
        <v>134</v>
      </c>
      <c r="BF1606" s="6">
        <v>0.77611940298507465</v>
      </c>
      <c r="BG1606" s="1">
        <v>82</v>
      </c>
      <c r="BH1606" s="1">
        <v>134</v>
      </c>
      <c r="BI1606" s="6">
        <v>0.61194029850746268</v>
      </c>
      <c r="BJ1606" s="1">
        <v>71</v>
      </c>
      <c r="BK1606" s="1">
        <v>134</v>
      </c>
      <c r="BL1606" s="6">
        <v>0.52985074626865669</v>
      </c>
    </row>
    <row r="1607" spans="1:64" hidden="1" x14ac:dyDescent="0.2">
      <c r="A1607" s="2" t="s">
        <v>3777</v>
      </c>
      <c r="B1607" s="2" t="s">
        <v>3778</v>
      </c>
      <c r="C1607" s="2" t="s">
        <v>3797</v>
      </c>
      <c r="D1607" s="2" t="s">
        <v>3798</v>
      </c>
      <c r="E1607" s="2" t="str">
        <f t="shared" si="75"/>
        <v>zzzz</v>
      </c>
      <c r="F1607" s="2" t="str">
        <f>IFERROR(VLOOKUP(C1607,'[1]2017'!$C$2:$N$1876,11,FALSE),"")</f>
        <v/>
      </c>
      <c r="G1607" s="2" t="str">
        <f>IFERROR(VLOOKUP(C1607,'[1]2017'!$C$2:$N$1876,12,FALSE),"")</f>
        <v/>
      </c>
      <c r="H1607" s="2" t="str">
        <f t="shared" si="76"/>
        <v/>
      </c>
      <c r="I1607" s="6">
        <v>0.5625</v>
      </c>
      <c r="J1607" s="12">
        <f t="shared" si="77"/>
        <v>561</v>
      </c>
      <c r="K1607" s="1">
        <v>17</v>
      </c>
      <c r="L1607" s="1">
        <v>22</v>
      </c>
      <c r="M1607" s="6">
        <v>0.77272727272727271</v>
      </c>
      <c r="N1607" s="1">
        <v>12</v>
      </c>
      <c r="O1607" s="1">
        <v>22</v>
      </c>
      <c r="P1607" s="6">
        <v>0.54545454545454541</v>
      </c>
      <c r="Q1607" s="1">
        <v>11</v>
      </c>
      <c r="R1607" s="1">
        <v>22</v>
      </c>
      <c r="S1607" s="6">
        <v>0.5</v>
      </c>
      <c r="T1607" s="1">
        <v>8</v>
      </c>
      <c r="U1607" s="1">
        <v>12</v>
      </c>
      <c r="V1607" s="6">
        <v>0.66666666666666663</v>
      </c>
      <c r="W1607" s="1">
        <v>7</v>
      </c>
      <c r="X1607" s="1">
        <v>12</v>
      </c>
      <c r="Y1607" s="6">
        <v>0.58333333333333337</v>
      </c>
      <c r="Z1607" s="1">
        <v>6</v>
      </c>
      <c r="AA1607" s="1">
        <v>12</v>
      </c>
      <c r="AB1607" s="6">
        <v>0.5</v>
      </c>
      <c r="AC1607" s="1">
        <v>7</v>
      </c>
      <c r="AD1607" s="1">
        <v>11</v>
      </c>
      <c r="AE1607" s="6">
        <v>0.63636363636363635</v>
      </c>
      <c r="AF1607" s="1">
        <v>5</v>
      </c>
      <c r="AG1607" s="1">
        <v>11</v>
      </c>
      <c r="AH1607" s="6">
        <v>0.45454545454545453</v>
      </c>
      <c r="AI1607" s="1">
        <v>5</v>
      </c>
      <c r="AJ1607" s="1">
        <v>11</v>
      </c>
      <c r="AK1607" s="6">
        <v>0.45454545454545453</v>
      </c>
      <c r="AL1607" s="1" t="s">
        <v>734</v>
      </c>
      <c r="AM1607" s="1" t="s">
        <v>734</v>
      </c>
      <c r="AN1607" s="6" t="s">
        <v>734</v>
      </c>
      <c r="AO1607" s="1" t="s">
        <v>734</v>
      </c>
      <c r="AP1607" s="1" t="s">
        <v>734</v>
      </c>
      <c r="AQ1607" s="6" t="s">
        <v>734</v>
      </c>
      <c r="AR1607" s="1" t="s">
        <v>734</v>
      </c>
      <c r="AS1607" s="1" t="s">
        <v>734</v>
      </c>
      <c r="AT1607" s="6" t="s">
        <v>734</v>
      </c>
      <c r="AU1607" s="1">
        <v>10</v>
      </c>
      <c r="AV1607" s="1">
        <v>14</v>
      </c>
      <c r="AW1607" s="6">
        <v>0.7142857142857143</v>
      </c>
      <c r="AX1607" s="1">
        <v>7</v>
      </c>
      <c r="AY1607" s="1">
        <v>14</v>
      </c>
      <c r="AZ1607" s="6">
        <v>0.5</v>
      </c>
      <c r="BA1607" s="1">
        <v>6</v>
      </c>
      <c r="BB1607" s="1">
        <v>14</v>
      </c>
      <c r="BC1607" s="6">
        <v>0.42857142857142855</v>
      </c>
      <c r="BD1607" s="1">
        <v>61</v>
      </c>
      <c r="BE1607" s="1">
        <v>84</v>
      </c>
      <c r="BF1607" s="6">
        <v>0.72619047619047616</v>
      </c>
      <c r="BG1607" s="1">
        <v>43</v>
      </c>
      <c r="BH1607" s="1">
        <v>84</v>
      </c>
      <c r="BI1607" s="6">
        <v>0.51190476190476186</v>
      </c>
      <c r="BJ1607" s="1">
        <v>40</v>
      </c>
      <c r="BK1607" s="1">
        <v>84</v>
      </c>
      <c r="BL1607" s="6">
        <v>0.47619047619047616</v>
      </c>
    </row>
    <row r="1608" spans="1:64" hidden="1" x14ac:dyDescent="0.2">
      <c r="A1608" s="2" t="s">
        <v>3777</v>
      </c>
      <c r="B1608" s="2" t="s">
        <v>3778</v>
      </c>
      <c r="C1608" s="2" t="s">
        <v>3799</v>
      </c>
      <c r="D1608" s="2" t="s">
        <v>3800</v>
      </c>
      <c r="E1608" s="2" t="str">
        <f t="shared" si="75"/>
        <v>zzzz</v>
      </c>
      <c r="F1608" s="2" t="str">
        <f>IFERROR(VLOOKUP(C1608,'[1]2017'!$C$2:$N$1876,11,FALSE),"")</f>
        <v/>
      </c>
      <c r="G1608" s="2" t="str">
        <f>IFERROR(VLOOKUP(C1608,'[1]2017'!$C$2:$N$1876,12,FALSE),"")</f>
        <v/>
      </c>
      <c r="H1608" s="2" t="str">
        <f t="shared" si="76"/>
        <v/>
      </c>
      <c r="I1608" s="6">
        <v>0.5357142857142857</v>
      </c>
      <c r="J1608" s="12">
        <f t="shared" si="77"/>
        <v>621</v>
      </c>
      <c r="K1608" s="1">
        <v>14</v>
      </c>
      <c r="L1608" s="1">
        <v>23</v>
      </c>
      <c r="M1608" s="6">
        <v>0.60869565217391308</v>
      </c>
      <c r="N1608" s="1">
        <v>10</v>
      </c>
      <c r="O1608" s="1">
        <v>23</v>
      </c>
      <c r="P1608" s="6">
        <v>0.43478260869565216</v>
      </c>
      <c r="Q1608" s="1">
        <v>9</v>
      </c>
      <c r="R1608" s="1">
        <v>23</v>
      </c>
      <c r="S1608" s="6">
        <v>0.39130434782608697</v>
      </c>
      <c r="T1608" s="1">
        <v>19</v>
      </c>
      <c r="U1608" s="1">
        <v>24</v>
      </c>
      <c r="V1608" s="6">
        <v>0.79166666666666663</v>
      </c>
      <c r="W1608" s="1">
        <v>20</v>
      </c>
      <c r="X1608" s="1">
        <v>24</v>
      </c>
      <c r="Y1608" s="6">
        <v>0.83333333333333337</v>
      </c>
      <c r="Z1608" s="1">
        <v>18</v>
      </c>
      <c r="AA1608" s="1">
        <v>24</v>
      </c>
      <c r="AB1608" s="6">
        <v>0.75</v>
      </c>
      <c r="AC1608" s="1">
        <v>20</v>
      </c>
      <c r="AD1608" s="1">
        <v>23</v>
      </c>
      <c r="AE1608" s="6">
        <v>0.86956521739130432</v>
      </c>
      <c r="AF1608" s="1">
        <v>20</v>
      </c>
      <c r="AG1608" s="1">
        <v>23</v>
      </c>
      <c r="AH1608" s="6">
        <v>0.86956521739130432</v>
      </c>
      <c r="AI1608" s="1">
        <v>19</v>
      </c>
      <c r="AJ1608" s="1">
        <v>23</v>
      </c>
      <c r="AK1608" s="6">
        <v>0.82608695652173914</v>
      </c>
      <c r="AL1608" s="1">
        <v>17</v>
      </c>
      <c r="AM1608" s="1">
        <v>20</v>
      </c>
      <c r="AN1608" s="6">
        <v>0.85</v>
      </c>
      <c r="AO1608" s="1">
        <v>14</v>
      </c>
      <c r="AP1608" s="1">
        <v>20</v>
      </c>
      <c r="AQ1608" s="6">
        <v>0.7</v>
      </c>
      <c r="AR1608" s="1">
        <v>13</v>
      </c>
      <c r="AS1608" s="1">
        <v>20</v>
      </c>
      <c r="AT1608" s="6">
        <v>0.65</v>
      </c>
      <c r="AU1608" s="1">
        <v>14</v>
      </c>
      <c r="AV1608" s="1">
        <v>20</v>
      </c>
      <c r="AW1608" s="6">
        <v>0.7</v>
      </c>
      <c r="AX1608" s="1">
        <v>12</v>
      </c>
      <c r="AY1608" s="1">
        <v>20</v>
      </c>
      <c r="AZ1608" s="6">
        <v>0.6</v>
      </c>
      <c r="BA1608" s="1">
        <v>10</v>
      </c>
      <c r="BB1608" s="1">
        <v>20</v>
      </c>
      <c r="BC1608" s="6">
        <v>0.5</v>
      </c>
      <c r="BD1608" s="1">
        <v>106</v>
      </c>
      <c r="BE1608" s="1">
        <v>138</v>
      </c>
      <c r="BF1608" s="6">
        <v>0.76811594202898548</v>
      </c>
      <c r="BG1608" s="1">
        <v>91</v>
      </c>
      <c r="BH1608" s="1">
        <v>138</v>
      </c>
      <c r="BI1608" s="6">
        <v>0.65942028985507251</v>
      </c>
      <c r="BJ1608" s="1">
        <v>84</v>
      </c>
      <c r="BK1608" s="1">
        <v>138</v>
      </c>
      <c r="BL1608" s="6">
        <v>0.60869565217391308</v>
      </c>
    </row>
    <row r="1609" spans="1:64" hidden="1" x14ac:dyDescent="0.2">
      <c r="A1609" s="2" t="s">
        <v>3777</v>
      </c>
      <c r="B1609" s="2" t="s">
        <v>3778</v>
      </c>
      <c r="C1609" s="2" t="s">
        <v>3801</v>
      </c>
      <c r="D1609" s="2" t="s">
        <v>3802</v>
      </c>
      <c r="E1609" s="2" t="str">
        <f t="shared" si="75"/>
        <v>zzzz</v>
      </c>
      <c r="F1609" s="2" t="str">
        <f>IFERROR(VLOOKUP(C1609,'[1]2017'!$C$2:$N$1876,11,FALSE),"")</f>
        <v/>
      </c>
      <c r="G1609" s="2" t="str">
        <f>IFERROR(VLOOKUP(C1609,'[1]2017'!$C$2:$N$1876,12,FALSE),"")</f>
        <v/>
      </c>
      <c r="H1609" s="2" t="str">
        <f t="shared" si="76"/>
        <v/>
      </c>
      <c r="I1609" s="6">
        <v>0.94117647058823528</v>
      </c>
      <c r="J1609" s="12">
        <f t="shared" si="77"/>
        <v>11</v>
      </c>
      <c r="K1609" s="1">
        <v>8</v>
      </c>
      <c r="L1609" s="1">
        <v>12</v>
      </c>
      <c r="M1609" s="6">
        <v>0.66666666666666663</v>
      </c>
      <c r="N1609" s="1">
        <v>9</v>
      </c>
      <c r="O1609" s="1">
        <v>12</v>
      </c>
      <c r="P1609" s="6">
        <v>0.75</v>
      </c>
      <c r="Q1609" s="1">
        <v>7</v>
      </c>
      <c r="R1609" s="1">
        <v>12</v>
      </c>
      <c r="S1609" s="6">
        <v>0.58333333333333337</v>
      </c>
      <c r="T1609" s="1">
        <v>16</v>
      </c>
      <c r="U1609" s="1">
        <v>18</v>
      </c>
      <c r="V1609" s="6">
        <v>0.88888888888888884</v>
      </c>
      <c r="W1609" s="1">
        <v>16</v>
      </c>
      <c r="X1609" s="1">
        <v>18</v>
      </c>
      <c r="Y1609" s="6">
        <v>0.88888888888888884</v>
      </c>
      <c r="Z1609" s="1">
        <v>15</v>
      </c>
      <c r="AA1609" s="1">
        <v>18</v>
      </c>
      <c r="AB1609" s="6">
        <v>0.83333333333333337</v>
      </c>
      <c r="AC1609" s="1">
        <v>11</v>
      </c>
      <c r="AD1609" s="1">
        <v>14</v>
      </c>
      <c r="AE1609" s="6">
        <v>0.7857142857142857</v>
      </c>
      <c r="AF1609" s="1">
        <v>10</v>
      </c>
      <c r="AG1609" s="1">
        <v>14</v>
      </c>
      <c r="AH1609" s="6">
        <v>0.7142857142857143</v>
      </c>
      <c r="AI1609" s="1">
        <v>9</v>
      </c>
      <c r="AJ1609" s="1">
        <v>14</v>
      </c>
      <c r="AK1609" s="6">
        <v>0.6428571428571429</v>
      </c>
      <c r="AL1609" s="1">
        <v>12</v>
      </c>
      <c r="AM1609" s="1">
        <v>15</v>
      </c>
      <c r="AN1609" s="6">
        <v>0.8</v>
      </c>
      <c r="AO1609" s="1">
        <v>10</v>
      </c>
      <c r="AP1609" s="1">
        <v>15</v>
      </c>
      <c r="AQ1609" s="6">
        <v>0.66666666666666663</v>
      </c>
      <c r="AR1609" s="1">
        <v>10</v>
      </c>
      <c r="AS1609" s="1">
        <v>15</v>
      </c>
      <c r="AT1609" s="6">
        <v>0.66666666666666663</v>
      </c>
      <c r="AU1609" s="1">
        <v>11</v>
      </c>
      <c r="AV1609" s="1">
        <v>13</v>
      </c>
      <c r="AW1609" s="6">
        <v>0.84615384615384615</v>
      </c>
      <c r="AX1609" s="1">
        <v>10</v>
      </c>
      <c r="AY1609" s="1">
        <v>13</v>
      </c>
      <c r="AZ1609" s="6">
        <v>0.76923076923076927</v>
      </c>
      <c r="BA1609" s="1">
        <v>10</v>
      </c>
      <c r="BB1609" s="1">
        <v>13</v>
      </c>
      <c r="BC1609" s="6">
        <v>0.76923076923076927</v>
      </c>
      <c r="BD1609" s="1">
        <v>74</v>
      </c>
      <c r="BE1609" s="1">
        <v>89</v>
      </c>
      <c r="BF1609" s="6">
        <v>0.8314606741573034</v>
      </c>
      <c r="BG1609" s="1">
        <v>71</v>
      </c>
      <c r="BH1609" s="1">
        <v>89</v>
      </c>
      <c r="BI1609" s="6">
        <v>0.797752808988764</v>
      </c>
      <c r="BJ1609" s="1">
        <v>67</v>
      </c>
      <c r="BK1609" s="1">
        <v>89</v>
      </c>
      <c r="BL1609" s="6">
        <v>0.7528089887640449</v>
      </c>
    </row>
    <row r="1610" spans="1:64" hidden="1" x14ac:dyDescent="0.2">
      <c r="A1610" s="2" t="s">
        <v>3777</v>
      </c>
      <c r="B1610" s="2" t="s">
        <v>3778</v>
      </c>
      <c r="C1610" s="2" t="s">
        <v>3803</v>
      </c>
      <c r="D1610" s="2" t="s">
        <v>3804</v>
      </c>
      <c r="E1610" s="2" t="str">
        <f t="shared" si="75"/>
        <v>zzzz</v>
      </c>
      <c r="F1610" s="2" t="str">
        <f>IFERROR(VLOOKUP(C1610,'[1]2017'!$C$2:$N$1876,11,FALSE),"")</f>
        <v/>
      </c>
      <c r="G1610" s="2" t="str">
        <f>IFERROR(VLOOKUP(C1610,'[1]2017'!$C$2:$N$1876,12,FALSE),"")</f>
        <v/>
      </c>
      <c r="H1610" s="2" t="str">
        <f t="shared" si="76"/>
        <v/>
      </c>
      <c r="I1610" s="6">
        <v>0.77777777777777779</v>
      </c>
      <c r="J1610" s="12">
        <f t="shared" si="77"/>
        <v>138</v>
      </c>
      <c r="K1610" s="1">
        <v>35</v>
      </c>
      <c r="L1610" s="1">
        <v>41</v>
      </c>
      <c r="M1610" s="6">
        <v>0.85365853658536583</v>
      </c>
      <c r="N1610" s="1">
        <v>29</v>
      </c>
      <c r="O1610" s="1">
        <v>41</v>
      </c>
      <c r="P1610" s="6">
        <v>0.70731707317073167</v>
      </c>
      <c r="Q1610" s="1">
        <v>27</v>
      </c>
      <c r="R1610" s="1">
        <v>41</v>
      </c>
      <c r="S1610" s="6">
        <v>0.65853658536585369</v>
      </c>
      <c r="T1610" s="1">
        <v>32</v>
      </c>
      <c r="U1610" s="1">
        <v>44</v>
      </c>
      <c r="V1610" s="6">
        <v>0.72727272727272729</v>
      </c>
      <c r="W1610" s="1">
        <v>29</v>
      </c>
      <c r="X1610" s="1">
        <v>44</v>
      </c>
      <c r="Y1610" s="6">
        <v>0.65909090909090906</v>
      </c>
      <c r="Z1610" s="1">
        <v>25</v>
      </c>
      <c r="AA1610" s="1">
        <v>44</v>
      </c>
      <c r="AB1610" s="6">
        <v>0.56818181818181823</v>
      </c>
      <c r="AC1610" s="1">
        <v>32</v>
      </c>
      <c r="AD1610" s="1">
        <v>36</v>
      </c>
      <c r="AE1610" s="6">
        <v>0.88888888888888884</v>
      </c>
      <c r="AF1610" s="1">
        <v>26</v>
      </c>
      <c r="AG1610" s="1">
        <v>36</v>
      </c>
      <c r="AH1610" s="6">
        <v>0.72222222222222221</v>
      </c>
      <c r="AI1610" s="1">
        <v>24</v>
      </c>
      <c r="AJ1610" s="1">
        <v>36</v>
      </c>
      <c r="AK1610" s="6">
        <v>0.66666666666666663</v>
      </c>
      <c r="AL1610" s="1">
        <v>34</v>
      </c>
      <c r="AM1610" s="1">
        <v>41</v>
      </c>
      <c r="AN1610" s="6">
        <v>0.82926829268292679</v>
      </c>
      <c r="AO1610" s="1">
        <v>18</v>
      </c>
      <c r="AP1610" s="1">
        <v>41</v>
      </c>
      <c r="AQ1610" s="6">
        <v>0.43902439024390244</v>
      </c>
      <c r="AR1610" s="1">
        <v>18</v>
      </c>
      <c r="AS1610" s="1">
        <v>41</v>
      </c>
      <c r="AT1610" s="6">
        <v>0.43902439024390244</v>
      </c>
      <c r="AU1610" s="1">
        <v>29</v>
      </c>
      <c r="AV1610" s="1">
        <v>35</v>
      </c>
      <c r="AW1610" s="6">
        <v>0.82857142857142863</v>
      </c>
      <c r="AX1610" s="1">
        <v>18</v>
      </c>
      <c r="AY1610" s="1">
        <v>35</v>
      </c>
      <c r="AZ1610" s="6">
        <v>0.51428571428571423</v>
      </c>
      <c r="BA1610" s="1">
        <v>16</v>
      </c>
      <c r="BB1610" s="1">
        <v>35</v>
      </c>
      <c r="BC1610" s="6">
        <v>0.45714285714285713</v>
      </c>
      <c r="BD1610" s="1">
        <v>196</v>
      </c>
      <c r="BE1610" s="1">
        <v>233</v>
      </c>
      <c r="BF1610" s="6">
        <v>0.84120171673819744</v>
      </c>
      <c r="BG1610" s="1">
        <v>150</v>
      </c>
      <c r="BH1610" s="1">
        <v>235</v>
      </c>
      <c r="BI1610" s="6">
        <v>0.63829787234042556</v>
      </c>
      <c r="BJ1610" s="1">
        <v>138</v>
      </c>
      <c r="BK1610" s="1">
        <v>233</v>
      </c>
      <c r="BL1610" s="6">
        <v>0.59227467811158796</v>
      </c>
    </row>
    <row r="1611" spans="1:64" hidden="1" x14ac:dyDescent="0.2">
      <c r="A1611" s="2" t="s">
        <v>3777</v>
      </c>
      <c r="B1611" s="2" t="s">
        <v>3778</v>
      </c>
      <c r="C1611" s="2" t="s">
        <v>3805</v>
      </c>
      <c r="D1611" s="2" t="s">
        <v>3806</v>
      </c>
      <c r="E1611" s="2" t="str">
        <f t="shared" si="75"/>
        <v>zzzz</v>
      </c>
      <c r="F1611" s="2" t="str">
        <f>IFERROR(VLOOKUP(C1611,'[1]2017'!$C$2:$N$1876,11,FALSE),"")</f>
        <v/>
      </c>
      <c r="G1611" s="2" t="str">
        <f>IFERROR(VLOOKUP(C1611,'[1]2017'!$C$2:$N$1876,12,FALSE),"")</f>
        <v/>
      </c>
      <c r="H1611" s="2" t="str">
        <f t="shared" si="76"/>
        <v/>
      </c>
      <c r="I1611" s="6">
        <v>0.75</v>
      </c>
      <c r="J1611" s="12">
        <f t="shared" si="77"/>
        <v>175</v>
      </c>
      <c r="K1611" s="1">
        <v>15</v>
      </c>
      <c r="L1611" s="1">
        <v>18</v>
      </c>
      <c r="M1611" s="6">
        <v>0.83333333333333337</v>
      </c>
      <c r="N1611" s="1">
        <v>14</v>
      </c>
      <c r="O1611" s="1">
        <v>18</v>
      </c>
      <c r="P1611" s="6">
        <v>0.77777777777777779</v>
      </c>
      <c r="Q1611" s="1">
        <v>14</v>
      </c>
      <c r="R1611" s="1">
        <v>18</v>
      </c>
      <c r="S1611" s="6">
        <v>0.77777777777777779</v>
      </c>
      <c r="T1611" s="1">
        <v>13</v>
      </c>
      <c r="U1611" s="1">
        <v>18</v>
      </c>
      <c r="V1611" s="6">
        <v>0.72222222222222221</v>
      </c>
      <c r="W1611" s="1">
        <v>12</v>
      </c>
      <c r="X1611" s="1">
        <v>18</v>
      </c>
      <c r="Y1611" s="6">
        <v>0.66666666666666663</v>
      </c>
      <c r="Z1611" s="1">
        <v>11</v>
      </c>
      <c r="AA1611" s="1">
        <v>18</v>
      </c>
      <c r="AB1611" s="6">
        <v>0.61111111111111116</v>
      </c>
      <c r="AC1611" s="1">
        <v>12</v>
      </c>
      <c r="AD1611" s="1">
        <v>12</v>
      </c>
      <c r="AE1611" s="6">
        <v>1</v>
      </c>
      <c r="AF1611" s="1">
        <v>12</v>
      </c>
      <c r="AG1611" s="1">
        <v>12</v>
      </c>
      <c r="AH1611" s="6">
        <v>1</v>
      </c>
      <c r="AI1611" s="1">
        <v>12</v>
      </c>
      <c r="AJ1611" s="1">
        <v>12</v>
      </c>
      <c r="AK1611" s="6">
        <v>1</v>
      </c>
      <c r="AL1611" s="1">
        <v>11</v>
      </c>
      <c r="AM1611" s="1">
        <v>14</v>
      </c>
      <c r="AN1611" s="6">
        <v>0.7857142857142857</v>
      </c>
      <c r="AO1611" s="1">
        <v>9</v>
      </c>
      <c r="AP1611" s="1">
        <v>14</v>
      </c>
      <c r="AQ1611" s="6">
        <v>0.6428571428571429</v>
      </c>
      <c r="AR1611" s="1">
        <v>8</v>
      </c>
      <c r="AS1611" s="1">
        <v>14</v>
      </c>
      <c r="AT1611" s="6">
        <v>0.5714285714285714</v>
      </c>
      <c r="AU1611" s="1">
        <v>10</v>
      </c>
      <c r="AV1611" s="1">
        <v>12</v>
      </c>
      <c r="AW1611" s="6">
        <v>0.83333333333333337</v>
      </c>
      <c r="AX1611" s="1">
        <v>8</v>
      </c>
      <c r="AY1611" s="1">
        <v>12</v>
      </c>
      <c r="AZ1611" s="6">
        <v>0.66666666666666663</v>
      </c>
      <c r="BA1611" s="1">
        <v>7</v>
      </c>
      <c r="BB1611" s="1">
        <v>12</v>
      </c>
      <c r="BC1611" s="6">
        <v>0.58333333333333337</v>
      </c>
      <c r="BD1611" s="1">
        <v>73</v>
      </c>
      <c r="BE1611" s="1">
        <v>86</v>
      </c>
      <c r="BF1611" s="6">
        <v>0.84883720930232553</v>
      </c>
      <c r="BG1611" s="1">
        <v>64</v>
      </c>
      <c r="BH1611" s="1">
        <v>86</v>
      </c>
      <c r="BI1611" s="6">
        <v>0.7441860465116279</v>
      </c>
      <c r="BJ1611" s="1">
        <v>61</v>
      </c>
      <c r="BK1611" s="1">
        <v>86</v>
      </c>
      <c r="BL1611" s="6">
        <v>0.70930232558139539</v>
      </c>
    </row>
    <row r="1612" spans="1:64" hidden="1" x14ac:dyDescent="0.2">
      <c r="A1612" s="2" t="s">
        <v>3777</v>
      </c>
      <c r="B1612" s="2" t="s">
        <v>3778</v>
      </c>
      <c r="C1612" s="2" t="s">
        <v>3807</v>
      </c>
      <c r="D1612" s="2" t="s">
        <v>3808</v>
      </c>
      <c r="E1612" s="2" t="str">
        <f t="shared" si="75"/>
        <v>zzzz</v>
      </c>
      <c r="F1612" s="2" t="str">
        <f>IFERROR(VLOOKUP(C1612,'[1]2017'!$C$2:$N$1876,11,FALSE),"")</f>
        <v/>
      </c>
      <c r="G1612" s="2" t="str">
        <f>IFERROR(VLOOKUP(C1612,'[1]2017'!$C$2:$N$1876,12,FALSE),"")</f>
        <v/>
      </c>
      <c r="H1612" s="2" t="str">
        <f t="shared" si="76"/>
        <v/>
      </c>
      <c r="I1612" s="6">
        <v>0.5714285714285714</v>
      </c>
      <c r="J1612" s="12">
        <f t="shared" si="77"/>
        <v>541</v>
      </c>
      <c r="K1612" s="1">
        <v>8</v>
      </c>
      <c r="L1612" s="1">
        <v>15</v>
      </c>
      <c r="M1612" s="6">
        <v>0.53333333333333333</v>
      </c>
      <c r="N1612" s="1">
        <v>7</v>
      </c>
      <c r="O1612" s="1">
        <v>15</v>
      </c>
      <c r="P1612" s="6">
        <v>0.46666666666666667</v>
      </c>
      <c r="Q1612" s="1">
        <v>7</v>
      </c>
      <c r="R1612" s="1">
        <v>15</v>
      </c>
      <c r="S1612" s="6">
        <v>0.46666666666666667</v>
      </c>
      <c r="T1612" s="1">
        <v>14</v>
      </c>
      <c r="U1612" s="1">
        <v>20</v>
      </c>
      <c r="V1612" s="6">
        <v>0.7</v>
      </c>
      <c r="W1612" s="1">
        <v>13</v>
      </c>
      <c r="X1612" s="1">
        <v>20</v>
      </c>
      <c r="Y1612" s="6">
        <v>0.65</v>
      </c>
      <c r="Z1612" s="1">
        <v>12</v>
      </c>
      <c r="AA1612" s="1">
        <v>20</v>
      </c>
      <c r="AB1612" s="6">
        <v>0.6</v>
      </c>
      <c r="AC1612" s="1">
        <v>17</v>
      </c>
      <c r="AD1612" s="1">
        <v>19</v>
      </c>
      <c r="AE1612" s="6">
        <v>0.89473684210526316</v>
      </c>
      <c r="AF1612" s="1">
        <v>15</v>
      </c>
      <c r="AG1612" s="1">
        <v>19</v>
      </c>
      <c r="AH1612" s="6">
        <v>0.78947368421052633</v>
      </c>
      <c r="AI1612" s="1">
        <v>14</v>
      </c>
      <c r="AJ1612" s="1">
        <v>19</v>
      </c>
      <c r="AK1612" s="6">
        <v>0.73684210526315785</v>
      </c>
      <c r="AL1612" s="1">
        <v>8</v>
      </c>
      <c r="AM1612" s="1">
        <v>10</v>
      </c>
      <c r="AN1612" s="6">
        <v>0.8</v>
      </c>
      <c r="AO1612" s="1">
        <v>6</v>
      </c>
      <c r="AP1612" s="1">
        <v>10</v>
      </c>
      <c r="AQ1612" s="6">
        <v>0.6</v>
      </c>
      <c r="AR1612" s="1">
        <v>6</v>
      </c>
      <c r="AS1612" s="1">
        <v>10</v>
      </c>
      <c r="AT1612" s="6">
        <v>0.6</v>
      </c>
      <c r="AU1612" s="1">
        <v>14</v>
      </c>
      <c r="AV1612" s="1">
        <v>16</v>
      </c>
      <c r="AW1612" s="6">
        <v>0.875</v>
      </c>
      <c r="AX1612" s="1">
        <v>11</v>
      </c>
      <c r="AY1612" s="1">
        <v>16</v>
      </c>
      <c r="AZ1612" s="6">
        <v>0.6875</v>
      </c>
      <c r="BA1612" s="1">
        <v>11</v>
      </c>
      <c r="BB1612" s="1">
        <v>16</v>
      </c>
      <c r="BC1612" s="6">
        <v>0.6875</v>
      </c>
      <c r="BD1612" s="1">
        <v>70</v>
      </c>
      <c r="BE1612" s="1">
        <v>94</v>
      </c>
      <c r="BF1612" s="6">
        <v>0.74468085106382975</v>
      </c>
      <c r="BG1612" s="1">
        <v>61</v>
      </c>
      <c r="BH1612" s="1">
        <v>94</v>
      </c>
      <c r="BI1612" s="6">
        <v>0.64893617021276595</v>
      </c>
      <c r="BJ1612" s="1">
        <v>58</v>
      </c>
      <c r="BK1612" s="1">
        <v>94</v>
      </c>
      <c r="BL1612" s="6">
        <v>0.61702127659574468</v>
      </c>
    </row>
    <row r="1613" spans="1:64" hidden="1" x14ac:dyDescent="0.2">
      <c r="A1613" s="2" t="s">
        <v>3777</v>
      </c>
      <c r="B1613" s="2" t="s">
        <v>3778</v>
      </c>
      <c r="C1613" s="2" t="s">
        <v>3809</v>
      </c>
      <c r="D1613" s="2" t="s">
        <v>3810</v>
      </c>
      <c r="E1613" s="2" t="str">
        <f t="shared" si="75"/>
        <v>zzzz</v>
      </c>
      <c r="F1613" s="2" t="str">
        <f>IFERROR(VLOOKUP(C1613,'[1]2017'!$C$2:$N$1876,11,FALSE),"")</f>
        <v/>
      </c>
      <c r="G1613" s="2" t="str">
        <f>IFERROR(VLOOKUP(C1613,'[1]2017'!$C$2:$N$1876,12,FALSE),"")</f>
        <v/>
      </c>
      <c r="H1613" s="2" t="str">
        <f t="shared" si="76"/>
        <v/>
      </c>
      <c r="I1613" s="6">
        <v>0.48979591836734693</v>
      </c>
      <c r="J1613" s="12">
        <f t="shared" si="77"/>
        <v>733</v>
      </c>
      <c r="K1613" s="1">
        <v>32</v>
      </c>
      <c r="L1613" s="1">
        <v>47</v>
      </c>
      <c r="M1613" s="6">
        <v>0.68085106382978722</v>
      </c>
      <c r="N1613" s="1">
        <v>28</v>
      </c>
      <c r="O1613" s="1">
        <v>48</v>
      </c>
      <c r="P1613" s="6">
        <v>0.58333333333333337</v>
      </c>
      <c r="Q1613" s="1">
        <v>25</v>
      </c>
      <c r="R1613" s="1">
        <v>47</v>
      </c>
      <c r="S1613" s="6">
        <v>0.53191489361702127</v>
      </c>
      <c r="T1613" s="1">
        <v>44</v>
      </c>
      <c r="U1613" s="1">
        <v>58</v>
      </c>
      <c r="V1613" s="6">
        <v>0.75862068965517238</v>
      </c>
      <c r="W1613" s="1">
        <v>47</v>
      </c>
      <c r="X1613" s="1">
        <v>59</v>
      </c>
      <c r="Y1613" s="6">
        <v>0.79661016949152541</v>
      </c>
      <c r="Z1613" s="1">
        <v>40</v>
      </c>
      <c r="AA1613" s="1">
        <v>58</v>
      </c>
      <c r="AB1613" s="6">
        <v>0.68965517241379315</v>
      </c>
      <c r="AC1613" s="1">
        <v>46</v>
      </c>
      <c r="AD1613" s="1">
        <v>53</v>
      </c>
      <c r="AE1613" s="6">
        <v>0.86792452830188682</v>
      </c>
      <c r="AF1613" s="1">
        <v>45</v>
      </c>
      <c r="AG1613" s="1">
        <v>53</v>
      </c>
      <c r="AH1613" s="6">
        <v>0.84905660377358494</v>
      </c>
      <c r="AI1613" s="1">
        <v>42</v>
      </c>
      <c r="AJ1613" s="1">
        <v>53</v>
      </c>
      <c r="AK1613" s="6">
        <v>0.79245283018867929</v>
      </c>
      <c r="AL1613" s="1">
        <v>26</v>
      </c>
      <c r="AM1613" s="1">
        <v>37</v>
      </c>
      <c r="AN1613" s="6">
        <v>0.70270270270270274</v>
      </c>
      <c r="AO1613" s="1">
        <v>26</v>
      </c>
      <c r="AP1613" s="1">
        <v>37</v>
      </c>
      <c r="AQ1613" s="6">
        <v>0.70270270270270274</v>
      </c>
      <c r="AR1613" s="1">
        <v>23</v>
      </c>
      <c r="AS1613" s="1">
        <v>37</v>
      </c>
      <c r="AT1613" s="6">
        <v>0.6216216216216216</v>
      </c>
      <c r="AU1613" s="1">
        <v>27</v>
      </c>
      <c r="AV1613" s="1">
        <v>35</v>
      </c>
      <c r="AW1613" s="6">
        <v>0.77142857142857146</v>
      </c>
      <c r="AX1613" s="1">
        <v>22</v>
      </c>
      <c r="AY1613" s="1">
        <v>35</v>
      </c>
      <c r="AZ1613" s="6">
        <v>0.62857142857142856</v>
      </c>
      <c r="BA1613" s="1">
        <v>19</v>
      </c>
      <c r="BB1613" s="1">
        <v>35</v>
      </c>
      <c r="BC1613" s="6">
        <v>0.54285714285714282</v>
      </c>
      <c r="BD1613" s="1">
        <v>210</v>
      </c>
      <c r="BE1613" s="1">
        <v>279</v>
      </c>
      <c r="BF1613" s="6">
        <v>0.75268817204301075</v>
      </c>
      <c r="BG1613" s="1">
        <v>196</v>
      </c>
      <c r="BH1613" s="1">
        <v>282</v>
      </c>
      <c r="BI1613" s="6">
        <v>0.69503546099290781</v>
      </c>
      <c r="BJ1613" s="1">
        <v>173</v>
      </c>
      <c r="BK1613" s="1">
        <v>279</v>
      </c>
      <c r="BL1613" s="6">
        <v>0.62007168458781359</v>
      </c>
    </row>
    <row r="1614" spans="1:64" hidden="1" x14ac:dyDescent="0.2">
      <c r="A1614" s="2" t="s">
        <v>3777</v>
      </c>
      <c r="B1614" s="2" t="s">
        <v>3778</v>
      </c>
      <c r="C1614" s="2" t="s">
        <v>3811</v>
      </c>
      <c r="D1614" s="2" t="s">
        <v>3812</v>
      </c>
      <c r="E1614" s="2" t="str">
        <f t="shared" si="75"/>
        <v>zzzz</v>
      </c>
      <c r="F1614" s="2" t="str">
        <f>IFERROR(VLOOKUP(C1614,'[1]2017'!$C$2:$N$1876,11,FALSE),"")</f>
        <v/>
      </c>
      <c r="G1614" s="2" t="str">
        <f>IFERROR(VLOOKUP(C1614,'[1]2017'!$C$2:$N$1876,12,FALSE),"")</f>
        <v/>
      </c>
      <c r="H1614" s="2" t="str">
        <f t="shared" si="76"/>
        <v/>
      </c>
      <c r="I1614" s="6">
        <v>0.46153846153846156</v>
      </c>
      <c r="J1614" s="12">
        <f t="shared" si="77"/>
        <v>796</v>
      </c>
      <c r="K1614" s="1" t="s">
        <v>734</v>
      </c>
      <c r="L1614" s="1" t="s">
        <v>734</v>
      </c>
      <c r="M1614" s="6" t="s">
        <v>734</v>
      </c>
      <c r="N1614" s="1" t="s">
        <v>734</v>
      </c>
      <c r="O1614" s="1" t="s">
        <v>734</v>
      </c>
      <c r="P1614" s="6" t="s">
        <v>734</v>
      </c>
      <c r="Q1614" s="1" t="s">
        <v>734</v>
      </c>
      <c r="R1614" s="1" t="s">
        <v>734</v>
      </c>
      <c r="S1614" s="6" t="s">
        <v>734</v>
      </c>
      <c r="T1614" s="1" t="s">
        <v>734</v>
      </c>
      <c r="U1614" s="1" t="s">
        <v>734</v>
      </c>
      <c r="V1614" s="6" t="s">
        <v>734</v>
      </c>
      <c r="W1614" s="1" t="s">
        <v>734</v>
      </c>
      <c r="X1614" s="1" t="s">
        <v>734</v>
      </c>
      <c r="Y1614" s="6" t="s">
        <v>734</v>
      </c>
      <c r="Z1614" s="1" t="s">
        <v>734</v>
      </c>
      <c r="AA1614" s="1" t="s">
        <v>734</v>
      </c>
      <c r="AB1614" s="6" t="s">
        <v>734</v>
      </c>
      <c r="AC1614" s="1" t="s">
        <v>734</v>
      </c>
      <c r="AD1614" s="1" t="s">
        <v>734</v>
      </c>
      <c r="AE1614" s="6" t="s">
        <v>734</v>
      </c>
      <c r="AF1614" s="1" t="s">
        <v>734</v>
      </c>
      <c r="AG1614" s="1" t="s">
        <v>734</v>
      </c>
      <c r="AH1614" s="6" t="s">
        <v>734</v>
      </c>
      <c r="AI1614" s="1" t="s">
        <v>734</v>
      </c>
      <c r="AJ1614" s="1" t="s">
        <v>734</v>
      </c>
      <c r="AK1614" s="6" t="s">
        <v>734</v>
      </c>
      <c r="AL1614" s="1" t="s">
        <v>734</v>
      </c>
      <c r="AM1614" s="1" t="s">
        <v>734</v>
      </c>
      <c r="AN1614" s="6" t="s">
        <v>734</v>
      </c>
      <c r="AO1614" s="1" t="s">
        <v>734</v>
      </c>
      <c r="AP1614" s="1" t="s">
        <v>734</v>
      </c>
      <c r="AQ1614" s="6" t="s">
        <v>734</v>
      </c>
      <c r="AR1614" s="1" t="s">
        <v>734</v>
      </c>
      <c r="AS1614" s="1" t="s">
        <v>734</v>
      </c>
      <c r="AT1614" s="6" t="s">
        <v>734</v>
      </c>
      <c r="AU1614" s="1" t="s">
        <v>734</v>
      </c>
      <c r="AV1614" s="1" t="s">
        <v>734</v>
      </c>
      <c r="AW1614" s="6" t="s">
        <v>734</v>
      </c>
      <c r="AX1614" s="1" t="s">
        <v>734</v>
      </c>
      <c r="AY1614" s="1" t="s">
        <v>734</v>
      </c>
      <c r="AZ1614" s="6" t="s">
        <v>734</v>
      </c>
      <c r="BA1614" s="1" t="s">
        <v>734</v>
      </c>
      <c r="BB1614" s="1" t="s">
        <v>734</v>
      </c>
      <c r="BC1614" s="6" t="s">
        <v>734</v>
      </c>
      <c r="BD1614" s="1">
        <v>26</v>
      </c>
      <c r="BE1614" s="1">
        <v>38</v>
      </c>
      <c r="BF1614" s="6">
        <v>0.68421052631578949</v>
      </c>
      <c r="BG1614" s="1">
        <v>27</v>
      </c>
      <c r="BH1614" s="1">
        <v>38</v>
      </c>
      <c r="BI1614" s="6">
        <v>0.71052631578947367</v>
      </c>
      <c r="BJ1614" s="1">
        <v>21</v>
      </c>
      <c r="BK1614" s="1">
        <v>38</v>
      </c>
      <c r="BL1614" s="6">
        <v>0.55263157894736847</v>
      </c>
    </row>
    <row r="1615" spans="1:64" hidden="1" x14ac:dyDescent="0.2">
      <c r="A1615" s="2" t="s">
        <v>3777</v>
      </c>
      <c r="B1615" s="2" t="s">
        <v>3778</v>
      </c>
      <c r="C1615" s="2" t="s">
        <v>3813</v>
      </c>
      <c r="D1615" s="2" t="s">
        <v>3814</v>
      </c>
      <c r="E1615" s="2" t="str">
        <f t="shared" si="75"/>
        <v>zzzz</v>
      </c>
      <c r="F1615" s="2" t="str">
        <f>IFERROR(VLOOKUP(C1615,'[1]2017'!$C$2:$N$1876,11,FALSE),"")</f>
        <v/>
      </c>
      <c r="G1615" s="2" t="str">
        <f>IFERROR(VLOOKUP(C1615,'[1]2017'!$C$2:$N$1876,12,FALSE),"")</f>
        <v/>
      </c>
      <c r="H1615" s="2" t="str">
        <f t="shared" si="76"/>
        <v/>
      </c>
      <c r="I1615" s="6" t="s">
        <v>734</v>
      </c>
      <c r="J1615" s="12" t="e">
        <f t="shared" si="77"/>
        <v>#VALUE!</v>
      </c>
      <c r="K1615" s="1">
        <v>10</v>
      </c>
      <c r="L1615" s="1">
        <v>13</v>
      </c>
      <c r="M1615" s="6">
        <v>0.76923076923076927</v>
      </c>
      <c r="N1615" s="1">
        <v>6</v>
      </c>
      <c r="O1615" s="1">
        <v>13</v>
      </c>
      <c r="P1615" s="6">
        <v>0.46153846153846156</v>
      </c>
      <c r="Q1615" s="1">
        <v>6</v>
      </c>
      <c r="R1615" s="1">
        <v>12</v>
      </c>
      <c r="S1615" s="6">
        <v>0.5</v>
      </c>
      <c r="T1615" s="1" t="s">
        <v>734</v>
      </c>
      <c r="U1615" s="1" t="s">
        <v>734</v>
      </c>
      <c r="V1615" s="6" t="s">
        <v>734</v>
      </c>
      <c r="AC1615" s="1" t="s">
        <v>734</v>
      </c>
      <c r="AD1615" s="1" t="s">
        <v>734</v>
      </c>
      <c r="AE1615" s="6" t="s">
        <v>734</v>
      </c>
      <c r="AF1615" s="1" t="s">
        <v>734</v>
      </c>
      <c r="AG1615" s="1" t="s">
        <v>734</v>
      </c>
      <c r="AH1615" s="6" t="s">
        <v>734</v>
      </c>
      <c r="AI1615" s="1" t="s">
        <v>734</v>
      </c>
      <c r="AJ1615" s="1" t="s">
        <v>734</v>
      </c>
      <c r="AK1615" s="6" t="s">
        <v>734</v>
      </c>
      <c r="AL1615" s="1" t="s">
        <v>734</v>
      </c>
      <c r="AM1615" s="1" t="s">
        <v>734</v>
      </c>
      <c r="AN1615" s="6" t="s">
        <v>734</v>
      </c>
      <c r="AO1615" s="1" t="s">
        <v>734</v>
      </c>
      <c r="AP1615" s="1" t="s">
        <v>734</v>
      </c>
      <c r="AQ1615" s="6" t="s">
        <v>734</v>
      </c>
      <c r="AR1615" s="1" t="s">
        <v>734</v>
      </c>
      <c r="AS1615" s="1" t="s">
        <v>734</v>
      </c>
      <c r="AT1615" s="6" t="s">
        <v>734</v>
      </c>
      <c r="AU1615" s="1" t="s">
        <v>734</v>
      </c>
      <c r="AV1615" s="1" t="s">
        <v>734</v>
      </c>
      <c r="AW1615" s="6" t="s">
        <v>734</v>
      </c>
      <c r="AX1615" s="1" t="s">
        <v>734</v>
      </c>
      <c r="AY1615" s="1" t="s">
        <v>734</v>
      </c>
      <c r="AZ1615" s="6" t="s">
        <v>734</v>
      </c>
      <c r="BA1615" s="1" t="s">
        <v>734</v>
      </c>
      <c r="BB1615" s="1" t="s">
        <v>734</v>
      </c>
      <c r="BC1615" s="6" t="s">
        <v>734</v>
      </c>
      <c r="BD1615" s="1">
        <v>23</v>
      </c>
      <c r="BE1615" s="1">
        <v>41</v>
      </c>
      <c r="BF1615" s="6">
        <v>0.56097560975609762</v>
      </c>
      <c r="BG1615" s="1">
        <v>9</v>
      </c>
      <c r="BH1615" s="1">
        <v>25</v>
      </c>
      <c r="BI1615" s="6">
        <v>0.36</v>
      </c>
      <c r="BJ1615" s="1">
        <v>9</v>
      </c>
      <c r="BK1615" s="1">
        <v>24</v>
      </c>
      <c r="BL1615" s="6">
        <v>0.375</v>
      </c>
    </row>
    <row r="1616" spans="1:64" hidden="1" x14ac:dyDescent="0.2">
      <c r="A1616" s="2" t="s">
        <v>3777</v>
      </c>
      <c r="B1616" s="2" t="s">
        <v>3778</v>
      </c>
      <c r="C1616" s="2" t="s">
        <v>3815</v>
      </c>
      <c r="D1616" s="2" t="s">
        <v>3816</v>
      </c>
      <c r="E1616" s="2" t="str">
        <f t="shared" si="75"/>
        <v>zzzz</v>
      </c>
      <c r="F1616" s="2" t="str">
        <f>IFERROR(VLOOKUP(C1616,'[1]2017'!$C$2:$N$1876,11,FALSE),"")</f>
        <v/>
      </c>
      <c r="G1616" s="2" t="str">
        <f>IFERROR(VLOOKUP(C1616,'[1]2017'!$C$2:$N$1876,12,FALSE),"")</f>
        <v/>
      </c>
      <c r="H1616" s="2" t="str">
        <f t="shared" si="76"/>
        <v/>
      </c>
      <c r="I1616" s="6">
        <v>0.5625</v>
      </c>
      <c r="J1616" s="12">
        <f t="shared" si="77"/>
        <v>561</v>
      </c>
      <c r="K1616" s="1">
        <v>6</v>
      </c>
      <c r="L1616" s="1">
        <v>10</v>
      </c>
      <c r="M1616" s="6">
        <v>0.6</v>
      </c>
      <c r="N1616" s="1">
        <v>6</v>
      </c>
      <c r="O1616" s="1">
        <v>10</v>
      </c>
      <c r="P1616" s="6">
        <v>0.6</v>
      </c>
      <c r="Q1616" s="1">
        <v>5</v>
      </c>
      <c r="R1616" s="1">
        <v>10</v>
      </c>
      <c r="S1616" s="6">
        <v>0.5</v>
      </c>
      <c r="T1616" s="1" t="s">
        <v>734</v>
      </c>
      <c r="U1616" s="1" t="s">
        <v>734</v>
      </c>
      <c r="V1616" s="6" t="s">
        <v>734</v>
      </c>
      <c r="W1616" s="1" t="s">
        <v>734</v>
      </c>
      <c r="X1616" s="1" t="s">
        <v>734</v>
      </c>
      <c r="Y1616" s="6" t="s">
        <v>734</v>
      </c>
      <c r="Z1616" s="1" t="s">
        <v>734</v>
      </c>
      <c r="AA1616" s="1" t="s">
        <v>734</v>
      </c>
      <c r="AB1616" s="6" t="s">
        <v>734</v>
      </c>
      <c r="AC1616" s="1" t="s">
        <v>734</v>
      </c>
      <c r="AD1616" s="1" t="s">
        <v>734</v>
      </c>
      <c r="AE1616" s="6" t="s">
        <v>734</v>
      </c>
      <c r="AF1616" s="1" t="s">
        <v>734</v>
      </c>
      <c r="AG1616" s="1" t="s">
        <v>734</v>
      </c>
      <c r="AH1616" s="6" t="s">
        <v>734</v>
      </c>
      <c r="AI1616" s="1" t="s">
        <v>734</v>
      </c>
      <c r="AJ1616" s="1" t="s">
        <v>734</v>
      </c>
      <c r="AK1616" s="6" t="s">
        <v>734</v>
      </c>
      <c r="AL1616" s="1" t="s">
        <v>734</v>
      </c>
      <c r="AM1616" s="1" t="s">
        <v>734</v>
      </c>
      <c r="AN1616" s="6" t="s">
        <v>734</v>
      </c>
      <c r="AO1616" s="1" t="s">
        <v>734</v>
      </c>
      <c r="AP1616" s="1" t="s">
        <v>734</v>
      </c>
      <c r="AQ1616" s="6" t="s">
        <v>734</v>
      </c>
      <c r="AR1616" s="1" t="s">
        <v>734</v>
      </c>
      <c r="AS1616" s="1" t="s">
        <v>734</v>
      </c>
      <c r="AT1616" s="6" t="s">
        <v>734</v>
      </c>
      <c r="AU1616" s="1" t="s">
        <v>734</v>
      </c>
      <c r="AV1616" s="1" t="s">
        <v>734</v>
      </c>
      <c r="AW1616" s="6" t="s">
        <v>734</v>
      </c>
      <c r="AX1616" s="1" t="s">
        <v>734</v>
      </c>
      <c r="AY1616" s="1" t="s">
        <v>734</v>
      </c>
      <c r="AZ1616" s="6" t="s">
        <v>734</v>
      </c>
      <c r="BA1616" s="1" t="s">
        <v>734</v>
      </c>
      <c r="BB1616" s="1" t="s">
        <v>734</v>
      </c>
      <c r="BC1616" s="6" t="s">
        <v>734</v>
      </c>
      <c r="BD1616" s="1">
        <v>40</v>
      </c>
      <c r="BE1616" s="1">
        <v>57</v>
      </c>
      <c r="BF1616" s="6">
        <v>0.70175438596491224</v>
      </c>
      <c r="BG1616" s="1">
        <v>32</v>
      </c>
      <c r="BH1616" s="1">
        <v>58</v>
      </c>
      <c r="BI1616" s="6">
        <v>0.55172413793103448</v>
      </c>
      <c r="BJ1616" s="1">
        <v>30</v>
      </c>
      <c r="BK1616" s="1">
        <v>57</v>
      </c>
      <c r="BL1616" s="6">
        <v>0.52631578947368418</v>
      </c>
    </row>
    <row r="1617" spans="1:64" hidden="1" x14ac:dyDescent="0.2">
      <c r="A1617" s="2" t="s">
        <v>3777</v>
      </c>
      <c r="B1617" s="2" t="s">
        <v>3778</v>
      </c>
      <c r="C1617" s="2" t="s">
        <v>3817</v>
      </c>
      <c r="D1617" s="2" t="s">
        <v>3818</v>
      </c>
      <c r="E1617" s="2" t="str">
        <f t="shared" si="75"/>
        <v>zzzz</v>
      </c>
      <c r="F1617" s="2" t="str">
        <f>IFERROR(VLOOKUP(C1617,'[1]2017'!$C$2:$N$1876,11,FALSE),"")</f>
        <v/>
      </c>
      <c r="G1617" s="2" t="str">
        <f>IFERROR(VLOOKUP(C1617,'[1]2017'!$C$2:$N$1876,12,FALSE),"")</f>
        <v/>
      </c>
      <c r="H1617" s="2" t="str">
        <f t="shared" si="76"/>
        <v/>
      </c>
      <c r="I1617" s="6">
        <v>0.86486486486486491</v>
      </c>
      <c r="J1617" s="12">
        <f t="shared" si="77"/>
        <v>47</v>
      </c>
      <c r="K1617" s="1">
        <v>38</v>
      </c>
      <c r="L1617" s="1">
        <v>46</v>
      </c>
      <c r="M1617" s="6">
        <v>0.82608695652173914</v>
      </c>
      <c r="N1617" s="1">
        <v>44</v>
      </c>
      <c r="O1617" s="1">
        <v>47</v>
      </c>
      <c r="P1617" s="6">
        <v>0.93617021276595747</v>
      </c>
      <c r="Q1617" s="1">
        <v>37</v>
      </c>
      <c r="R1617" s="1">
        <v>46</v>
      </c>
      <c r="S1617" s="6">
        <v>0.80434782608695654</v>
      </c>
      <c r="T1617" s="1">
        <v>27</v>
      </c>
      <c r="U1617" s="1">
        <v>35</v>
      </c>
      <c r="V1617" s="6">
        <v>0.77142857142857146</v>
      </c>
      <c r="W1617" s="1">
        <v>28</v>
      </c>
      <c r="X1617" s="1">
        <v>35</v>
      </c>
      <c r="Y1617" s="6">
        <v>0.8</v>
      </c>
      <c r="Z1617" s="1">
        <v>22</v>
      </c>
      <c r="AA1617" s="1">
        <v>35</v>
      </c>
      <c r="AB1617" s="6">
        <v>0.62857142857142856</v>
      </c>
      <c r="AC1617" s="1">
        <v>33</v>
      </c>
      <c r="AD1617" s="1">
        <v>47</v>
      </c>
      <c r="AE1617" s="6">
        <v>0.7021276595744681</v>
      </c>
      <c r="AF1617" s="1">
        <v>33</v>
      </c>
      <c r="AG1617" s="1">
        <v>47</v>
      </c>
      <c r="AH1617" s="6">
        <v>0.7021276595744681</v>
      </c>
      <c r="AI1617" s="1">
        <v>32</v>
      </c>
      <c r="AJ1617" s="1">
        <v>47</v>
      </c>
      <c r="AK1617" s="6">
        <v>0.68085106382978722</v>
      </c>
      <c r="AL1617" s="1">
        <v>35</v>
      </c>
      <c r="AM1617" s="1">
        <v>44</v>
      </c>
      <c r="AN1617" s="6">
        <v>0.79545454545454541</v>
      </c>
      <c r="AO1617" s="1">
        <v>28</v>
      </c>
      <c r="AP1617" s="1">
        <v>43</v>
      </c>
      <c r="AQ1617" s="6">
        <v>0.65116279069767447</v>
      </c>
      <c r="AR1617" s="1">
        <v>25</v>
      </c>
      <c r="AS1617" s="1">
        <v>43</v>
      </c>
      <c r="AT1617" s="6">
        <v>0.58139534883720934</v>
      </c>
      <c r="AU1617" s="1">
        <v>23</v>
      </c>
      <c r="AV1617" s="1">
        <v>31</v>
      </c>
      <c r="AW1617" s="6">
        <v>0.74193548387096775</v>
      </c>
      <c r="AX1617" s="1">
        <v>21</v>
      </c>
      <c r="AY1617" s="1">
        <v>31</v>
      </c>
      <c r="AZ1617" s="6">
        <v>0.67741935483870963</v>
      </c>
      <c r="BA1617" s="1">
        <v>18</v>
      </c>
      <c r="BB1617" s="1">
        <v>31</v>
      </c>
      <c r="BC1617" s="6">
        <v>0.58064516129032262</v>
      </c>
      <c r="BD1617" s="1">
        <v>190</v>
      </c>
      <c r="BE1617" s="1">
        <v>240</v>
      </c>
      <c r="BF1617" s="6">
        <v>0.79166666666666663</v>
      </c>
      <c r="BG1617" s="1">
        <v>186</v>
      </c>
      <c r="BH1617" s="1">
        <v>240</v>
      </c>
      <c r="BI1617" s="6">
        <v>0.77500000000000002</v>
      </c>
      <c r="BJ1617" s="1">
        <v>166</v>
      </c>
      <c r="BK1617" s="1">
        <v>239</v>
      </c>
      <c r="BL1617" s="6">
        <v>0.69456066945606698</v>
      </c>
    </row>
    <row r="1618" spans="1:64" hidden="1" x14ac:dyDescent="0.2">
      <c r="A1618" s="2" t="s">
        <v>3777</v>
      </c>
      <c r="B1618" s="2" t="s">
        <v>3778</v>
      </c>
      <c r="C1618" s="2" t="s">
        <v>3819</v>
      </c>
      <c r="D1618" s="2" t="s">
        <v>3814</v>
      </c>
      <c r="E1618" s="2" t="str">
        <f t="shared" si="75"/>
        <v>zzzz</v>
      </c>
      <c r="F1618" s="2" t="str">
        <f>IFERROR(VLOOKUP(C1618,'[1]2017'!$C$2:$N$1876,11,FALSE),"")</f>
        <v/>
      </c>
      <c r="G1618" s="2" t="str">
        <f>IFERROR(VLOOKUP(C1618,'[1]2017'!$C$2:$N$1876,12,FALSE),"")</f>
        <v/>
      </c>
      <c r="H1618" s="2" t="str">
        <f t="shared" si="76"/>
        <v/>
      </c>
      <c r="I1618" s="6" t="s">
        <v>734</v>
      </c>
      <c r="J1618" s="12" t="e">
        <f t="shared" si="77"/>
        <v>#VALUE!</v>
      </c>
      <c r="K1618" s="1">
        <v>2</v>
      </c>
      <c r="L1618" s="1">
        <v>10</v>
      </c>
      <c r="M1618" s="6">
        <v>0.2</v>
      </c>
      <c r="N1618" s="1">
        <v>6</v>
      </c>
      <c r="O1618" s="1">
        <v>10</v>
      </c>
      <c r="P1618" s="6">
        <v>0.6</v>
      </c>
      <c r="Q1618" s="1">
        <v>2</v>
      </c>
      <c r="R1618" s="1">
        <v>10</v>
      </c>
      <c r="S1618" s="6">
        <v>0.2</v>
      </c>
      <c r="T1618" s="1" t="s">
        <v>734</v>
      </c>
      <c r="U1618" s="1" t="s">
        <v>734</v>
      </c>
      <c r="V1618" s="6" t="s">
        <v>734</v>
      </c>
      <c r="W1618" s="1" t="s">
        <v>734</v>
      </c>
      <c r="X1618" s="1" t="s">
        <v>734</v>
      </c>
      <c r="Y1618" s="6" t="s">
        <v>734</v>
      </c>
      <c r="Z1618" s="1" t="s">
        <v>734</v>
      </c>
      <c r="AA1618" s="1" t="s">
        <v>734</v>
      </c>
      <c r="AB1618" s="6" t="s">
        <v>734</v>
      </c>
      <c r="AC1618" s="1" t="s">
        <v>734</v>
      </c>
      <c r="AD1618" s="1" t="s">
        <v>734</v>
      </c>
      <c r="AE1618" s="6" t="s">
        <v>734</v>
      </c>
      <c r="AF1618" s="1" t="s">
        <v>734</v>
      </c>
      <c r="AG1618" s="1" t="s">
        <v>734</v>
      </c>
      <c r="AH1618" s="6" t="s">
        <v>734</v>
      </c>
      <c r="AI1618" s="1" t="s">
        <v>734</v>
      </c>
      <c r="AJ1618" s="1" t="s">
        <v>734</v>
      </c>
      <c r="AK1618" s="6" t="s">
        <v>734</v>
      </c>
      <c r="AL1618" s="1">
        <v>4</v>
      </c>
      <c r="AM1618" s="1">
        <v>15</v>
      </c>
      <c r="AN1618" s="6">
        <v>0.26666666666666666</v>
      </c>
      <c r="AO1618" s="1">
        <v>9</v>
      </c>
      <c r="AP1618" s="1">
        <v>15</v>
      </c>
      <c r="AQ1618" s="6">
        <v>0.6</v>
      </c>
      <c r="AR1618" s="1">
        <v>4</v>
      </c>
      <c r="AS1618" s="1">
        <v>15</v>
      </c>
      <c r="AT1618" s="6">
        <v>0.26666666666666666</v>
      </c>
      <c r="AU1618" s="1">
        <v>8</v>
      </c>
      <c r="AV1618" s="1">
        <v>10</v>
      </c>
      <c r="AW1618" s="6">
        <v>0.8</v>
      </c>
      <c r="AX1618" s="1">
        <v>8</v>
      </c>
      <c r="AY1618" s="1">
        <v>10</v>
      </c>
      <c r="AZ1618" s="6">
        <v>0.8</v>
      </c>
      <c r="BA1618" s="1">
        <v>7</v>
      </c>
      <c r="BB1618" s="1">
        <v>10</v>
      </c>
      <c r="BC1618" s="6">
        <v>0.7</v>
      </c>
      <c r="BD1618" s="1">
        <v>21</v>
      </c>
      <c r="BE1618" s="1">
        <v>58</v>
      </c>
      <c r="BF1618" s="6">
        <v>0.36206896551724138</v>
      </c>
      <c r="BG1618" s="1">
        <v>37</v>
      </c>
      <c r="BH1618" s="1">
        <v>58</v>
      </c>
      <c r="BI1618" s="6">
        <v>0.63793103448275867</v>
      </c>
      <c r="BJ1618" s="1">
        <v>19</v>
      </c>
      <c r="BK1618" s="1">
        <v>58</v>
      </c>
      <c r="BL1618" s="6">
        <v>0.32758620689655171</v>
      </c>
    </row>
    <row r="1619" spans="1:64" hidden="1" x14ac:dyDescent="0.2">
      <c r="A1619" s="2" t="s">
        <v>3777</v>
      </c>
      <c r="B1619" s="2" t="s">
        <v>3778</v>
      </c>
      <c r="C1619" s="2" t="s">
        <v>3820</v>
      </c>
      <c r="D1619" s="2" t="s">
        <v>3821</v>
      </c>
      <c r="E1619" s="2" t="str">
        <f t="shared" si="75"/>
        <v>zzzz</v>
      </c>
      <c r="F1619" s="2" t="str">
        <f>IFERROR(VLOOKUP(C1619,'[1]2017'!$C$2:$N$1876,11,FALSE),"")</f>
        <v/>
      </c>
      <c r="G1619" s="2" t="str">
        <f>IFERROR(VLOOKUP(C1619,'[1]2017'!$C$2:$N$1876,12,FALSE),"")</f>
        <v/>
      </c>
      <c r="H1619" s="2" t="str">
        <f t="shared" si="76"/>
        <v/>
      </c>
      <c r="I1619" s="6">
        <v>0.61904761904761907</v>
      </c>
      <c r="J1619" s="12">
        <f t="shared" si="77"/>
        <v>431</v>
      </c>
      <c r="K1619" s="1">
        <v>10</v>
      </c>
      <c r="L1619" s="1">
        <v>16</v>
      </c>
      <c r="M1619" s="6">
        <v>0.625</v>
      </c>
      <c r="N1619" s="1">
        <v>13</v>
      </c>
      <c r="O1619" s="1">
        <v>16</v>
      </c>
      <c r="P1619" s="6">
        <v>0.8125</v>
      </c>
      <c r="Q1619" s="1">
        <v>9</v>
      </c>
      <c r="R1619" s="1">
        <v>16</v>
      </c>
      <c r="S1619" s="6">
        <v>0.5625</v>
      </c>
      <c r="T1619" s="1" t="s">
        <v>734</v>
      </c>
      <c r="U1619" s="1" t="s">
        <v>734</v>
      </c>
      <c r="V1619" s="6" t="s">
        <v>734</v>
      </c>
      <c r="W1619" s="1">
        <v>8</v>
      </c>
      <c r="X1619" s="1">
        <v>10</v>
      </c>
      <c r="Y1619" s="6">
        <v>0.8</v>
      </c>
      <c r="Z1619" s="1" t="s">
        <v>734</v>
      </c>
      <c r="AA1619" s="1" t="s">
        <v>734</v>
      </c>
      <c r="AB1619" s="6" t="s">
        <v>734</v>
      </c>
      <c r="AC1619" s="1">
        <v>10</v>
      </c>
      <c r="AD1619" s="1">
        <v>13</v>
      </c>
      <c r="AE1619" s="6">
        <v>0.76923076923076927</v>
      </c>
      <c r="AF1619" s="1">
        <v>10</v>
      </c>
      <c r="AG1619" s="1">
        <v>13</v>
      </c>
      <c r="AH1619" s="6">
        <v>0.76923076923076927</v>
      </c>
      <c r="AI1619" s="1">
        <v>9</v>
      </c>
      <c r="AJ1619" s="1">
        <v>13</v>
      </c>
      <c r="AK1619" s="6">
        <v>0.69230769230769229</v>
      </c>
      <c r="AL1619" s="1">
        <v>15</v>
      </c>
      <c r="AM1619" s="1">
        <v>18</v>
      </c>
      <c r="AN1619" s="6">
        <v>0.83333333333333337</v>
      </c>
      <c r="AO1619" s="1">
        <v>18</v>
      </c>
      <c r="AP1619" s="1">
        <v>18</v>
      </c>
      <c r="AQ1619" s="6">
        <v>1</v>
      </c>
      <c r="AR1619" s="1">
        <v>15</v>
      </c>
      <c r="AS1619" s="1">
        <v>18</v>
      </c>
      <c r="AT1619" s="6">
        <v>0.83333333333333337</v>
      </c>
      <c r="AU1619" s="1">
        <v>9</v>
      </c>
      <c r="AV1619" s="1">
        <v>13</v>
      </c>
      <c r="AW1619" s="6">
        <v>0.69230769230769229</v>
      </c>
      <c r="AX1619" s="1">
        <v>10</v>
      </c>
      <c r="AY1619" s="1">
        <v>13</v>
      </c>
      <c r="AZ1619" s="6">
        <v>0.76923076923076927</v>
      </c>
      <c r="BA1619" s="1">
        <v>8</v>
      </c>
      <c r="BB1619" s="1">
        <v>13</v>
      </c>
      <c r="BC1619" s="6">
        <v>0.61538461538461542</v>
      </c>
      <c r="BD1619" s="1">
        <v>64</v>
      </c>
      <c r="BE1619" s="1">
        <v>90</v>
      </c>
      <c r="BF1619" s="6">
        <v>0.71111111111111114</v>
      </c>
      <c r="BG1619" s="1">
        <v>75</v>
      </c>
      <c r="BH1619" s="1">
        <v>91</v>
      </c>
      <c r="BI1619" s="6">
        <v>0.82417582417582413</v>
      </c>
      <c r="BJ1619" s="1">
        <v>60</v>
      </c>
      <c r="BK1619" s="1">
        <v>90</v>
      </c>
      <c r="BL1619" s="6">
        <v>0.66666666666666663</v>
      </c>
    </row>
    <row r="1620" spans="1:64" hidden="1" x14ac:dyDescent="0.2">
      <c r="A1620" s="2" t="s">
        <v>3777</v>
      </c>
      <c r="B1620" s="2" t="s">
        <v>3778</v>
      </c>
      <c r="C1620" s="2" t="s">
        <v>3822</v>
      </c>
      <c r="D1620" s="2" t="s">
        <v>3823</v>
      </c>
      <c r="E1620" s="2" t="str">
        <f t="shared" si="75"/>
        <v>zzzz</v>
      </c>
      <c r="F1620" s="2" t="str">
        <f>IFERROR(VLOOKUP(C1620,'[1]2017'!$C$2:$N$1876,11,FALSE),"")</f>
        <v/>
      </c>
      <c r="G1620" s="2" t="str">
        <f>IFERROR(VLOOKUP(C1620,'[1]2017'!$C$2:$N$1876,12,FALSE),"")</f>
        <v/>
      </c>
      <c r="H1620" s="2" t="str">
        <f t="shared" si="76"/>
        <v/>
      </c>
      <c r="I1620" s="6">
        <v>0.55000000000000004</v>
      </c>
      <c r="J1620" s="12">
        <f t="shared" si="77"/>
        <v>593</v>
      </c>
      <c r="K1620" s="1">
        <v>18</v>
      </c>
      <c r="L1620" s="1">
        <v>26</v>
      </c>
      <c r="M1620" s="6">
        <v>0.69230769230769229</v>
      </c>
      <c r="N1620" s="1">
        <v>22</v>
      </c>
      <c r="O1620" s="1">
        <v>26</v>
      </c>
      <c r="P1620" s="6">
        <v>0.84615384615384615</v>
      </c>
      <c r="Q1620" s="1">
        <v>18</v>
      </c>
      <c r="R1620" s="1">
        <v>26</v>
      </c>
      <c r="S1620" s="6">
        <v>0.69230769230769229</v>
      </c>
      <c r="T1620" s="1">
        <v>11</v>
      </c>
      <c r="U1620" s="1">
        <v>18</v>
      </c>
      <c r="V1620" s="6">
        <v>0.61111111111111116</v>
      </c>
      <c r="W1620" s="1">
        <v>12</v>
      </c>
      <c r="X1620" s="1">
        <v>18</v>
      </c>
      <c r="Y1620" s="6">
        <v>0.66666666666666663</v>
      </c>
      <c r="Z1620" s="1">
        <v>10</v>
      </c>
      <c r="AA1620" s="1">
        <v>18</v>
      </c>
      <c r="AB1620" s="6">
        <v>0.55555555555555558</v>
      </c>
      <c r="AC1620" s="1">
        <v>18</v>
      </c>
      <c r="AD1620" s="1">
        <v>21</v>
      </c>
      <c r="AE1620" s="6">
        <v>0.8571428571428571</v>
      </c>
      <c r="AF1620" s="1">
        <v>20</v>
      </c>
      <c r="AG1620" s="1">
        <v>21</v>
      </c>
      <c r="AH1620" s="6">
        <v>0.95238095238095233</v>
      </c>
      <c r="AI1620" s="1">
        <v>18</v>
      </c>
      <c r="AJ1620" s="1">
        <v>21</v>
      </c>
      <c r="AK1620" s="6">
        <v>0.8571428571428571</v>
      </c>
      <c r="AL1620" s="1">
        <v>11</v>
      </c>
      <c r="AM1620" s="1">
        <v>21</v>
      </c>
      <c r="AN1620" s="6">
        <v>0.52380952380952384</v>
      </c>
      <c r="AO1620" s="1">
        <v>12</v>
      </c>
      <c r="AP1620" s="1">
        <v>21</v>
      </c>
      <c r="AQ1620" s="6">
        <v>0.5714285714285714</v>
      </c>
      <c r="AR1620" s="1">
        <v>9</v>
      </c>
      <c r="AS1620" s="1">
        <v>21</v>
      </c>
      <c r="AT1620" s="6">
        <v>0.42857142857142855</v>
      </c>
      <c r="AU1620" s="1">
        <v>14</v>
      </c>
      <c r="AV1620" s="1">
        <v>15</v>
      </c>
      <c r="AW1620" s="6">
        <v>0.93333333333333335</v>
      </c>
      <c r="AX1620" s="1">
        <v>14</v>
      </c>
      <c r="AY1620" s="1">
        <v>16</v>
      </c>
      <c r="AZ1620" s="6">
        <v>0.875</v>
      </c>
      <c r="BA1620" s="1">
        <v>14</v>
      </c>
      <c r="BB1620" s="1">
        <v>15</v>
      </c>
      <c r="BC1620" s="6">
        <v>0.93333333333333335</v>
      </c>
      <c r="BD1620" s="1">
        <v>86</v>
      </c>
      <c r="BE1620" s="1">
        <v>121</v>
      </c>
      <c r="BF1620" s="6">
        <v>0.71074380165289253</v>
      </c>
      <c r="BG1620" s="1">
        <v>92</v>
      </c>
      <c r="BH1620" s="1">
        <v>122</v>
      </c>
      <c r="BI1620" s="6">
        <v>0.75409836065573765</v>
      </c>
      <c r="BJ1620" s="1">
        <v>80</v>
      </c>
      <c r="BK1620" s="1">
        <v>121</v>
      </c>
      <c r="BL1620" s="6">
        <v>0.66115702479338845</v>
      </c>
    </row>
    <row r="1621" spans="1:64" hidden="1" x14ac:dyDescent="0.2">
      <c r="A1621" s="2" t="s">
        <v>3777</v>
      </c>
      <c r="B1621" s="2" t="s">
        <v>3778</v>
      </c>
      <c r="C1621" s="2" t="s">
        <v>3824</v>
      </c>
      <c r="D1621" s="2" t="s">
        <v>3823</v>
      </c>
      <c r="E1621" s="2" t="str">
        <f t="shared" si="75"/>
        <v>zzzz</v>
      </c>
      <c r="F1621" s="2" t="str">
        <f>IFERROR(VLOOKUP(C1621,'[1]2017'!$C$2:$N$1876,11,FALSE),"")</f>
        <v/>
      </c>
      <c r="G1621" s="2" t="str">
        <f>IFERROR(VLOOKUP(C1621,'[1]2017'!$C$2:$N$1876,12,FALSE),"")</f>
        <v/>
      </c>
      <c r="H1621" s="2" t="str">
        <f t="shared" si="76"/>
        <v/>
      </c>
      <c r="I1621" s="6" t="s">
        <v>734</v>
      </c>
      <c r="J1621" s="12" t="e">
        <f t="shared" si="77"/>
        <v>#VALUE!</v>
      </c>
      <c r="K1621" s="1">
        <v>7</v>
      </c>
      <c r="L1621" s="1">
        <v>11</v>
      </c>
      <c r="M1621" s="6">
        <v>0.63636363636363635</v>
      </c>
      <c r="N1621" s="1">
        <v>6</v>
      </c>
      <c r="O1621" s="1">
        <v>11</v>
      </c>
      <c r="P1621" s="6">
        <v>0.54545454545454541</v>
      </c>
      <c r="Q1621" s="1">
        <v>5</v>
      </c>
      <c r="R1621" s="1">
        <v>11</v>
      </c>
      <c r="S1621" s="6">
        <v>0.45454545454545453</v>
      </c>
      <c r="T1621" s="1" t="s">
        <v>734</v>
      </c>
      <c r="U1621" s="1" t="s">
        <v>734</v>
      </c>
      <c r="V1621" s="6" t="s">
        <v>734</v>
      </c>
      <c r="W1621" s="1" t="s">
        <v>734</v>
      </c>
      <c r="X1621" s="1" t="s">
        <v>734</v>
      </c>
      <c r="Y1621" s="6" t="s">
        <v>734</v>
      </c>
      <c r="Z1621" s="1" t="s">
        <v>734</v>
      </c>
      <c r="AA1621" s="1" t="s">
        <v>734</v>
      </c>
      <c r="AB1621" s="6" t="s">
        <v>734</v>
      </c>
      <c r="AC1621" s="1" t="s">
        <v>734</v>
      </c>
      <c r="AD1621" s="1" t="s">
        <v>734</v>
      </c>
      <c r="AE1621" s="6" t="s">
        <v>734</v>
      </c>
      <c r="AF1621" s="1" t="s">
        <v>734</v>
      </c>
      <c r="AG1621" s="1" t="s">
        <v>734</v>
      </c>
      <c r="AH1621" s="6" t="s">
        <v>734</v>
      </c>
      <c r="AI1621" s="1" t="s">
        <v>734</v>
      </c>
      <c r="AJ1621" s="1" t="s">
        <v>734</v>
      </c>
      <c r="AK1621" s="6" t="s">
        <v>734</v>
      </c>
      <c r="AL1621" s="1" t="s">
        <v>734</v>
      </c>
      <c r="AM1621" s="1" t="s">
        <v>734</v>
      </c>
      <c r="AN1621" s="6" t="s">
        <v>734</v>
      </c>
      <c r="AO1621" s="1" t="s">
        <v>734</v>
      </c>
      <c r="AP1621" s="1" t="s">
        <v>734</v>
      </c>
      <c r="AQ1621" s="6" t="s">
        <v>734</v>
      </c>
      <c r="AR1621" s="1" t="s">
        <v>734</v>
      </c>
      <c r="AS1621" s="1" t="s">
        <v>734</v>
      </c>
      <c r="AT1621" s="6" t="s">
        <v>734</v>
      </c>
      <c r="AU1621" s="1" t="s">
        <v>734</v>
      </c>
      <c r="AV1621" s="1" t="s">
        <v>734</v>
      </c>
      <c r="AW1621" s="6" t="s">
        <v>734</v>
      </c>
      <c r="AX1621" s="1" t="s">
        <v>734</v>
      </c>
      <c r="AY1621" s="1" t="s">
        <v>734</v>
      </c>
      <c r="AZ1621" s="6" t="s">
        <v>734</v>
      </c>
      <c r="BA1621" s="1" t="s">
        <v>734</v>
      </c>
      <c r="BB1621" s="1" t="s">
        <v>734</v>
      </c>
      <c r="BC1621" s="6" t="s">
        <v>734</v>
      </c>
      <c r="BD1621" s="1">
        <v>27</v>
      </c>
      <c r="BE1621" s="1">
        <v>36</v>
      </c>
      <c r="BF1621" s="6">
        <v>0.75</v>
      </c>
      <c r="BG1621" s="1">
        <v>17</v>
      </c>
      <c r="BH1621" s="1">
        <v>35</v>
      </c>
      <c r="BI1621" s="6">
        <v>0.48571428571428571</v>
      </c>
      <c r="BJ1621" s="1">
        <v>16</v>
      </c>
      <c r="BK1621" s="1">
        <v>35</v>
      </c>
      <c r="BL1621" s="6">
        <v>0.45714285714285713</v>
      </c>
    </row>
    <row r="1622" spans="1:64" hidden="1" x14ac:dyDescent="0.2">
      <c r="A1622" s="2" t="s">
        <v>3777</v>
      </c>
      <c r="B1622" s="2" t="s">
        <v>3778</v>
      </c>
      <c r="C1622" s="2" t="s">
        <v>3825</v>
      </c>
      <c r="D1622" s="2" t="s">
        <v>3826</v>
      </c>
      <c r="E1622" s="2" t="str">
        <f t="shared" si="75"/>
        <v>zzzz</v>
      </c>
      <c r="F1622" s="2" t="str">
        <f>IFERROR(VLOOKUP(C1622,'[1]2017'!$C$2:$N$1876,11,FALSE),"")</f>
        <v/>
      </c>
      <c r="G1622" s="2" t="str">
        <f>IFERROR(VLOOKUP(C1622,'[1]2017'!$C$2:$N$1876,12,FALSE),"")</f>
        <v/>
      </c>
      <c r="H1622" s="2" t="str">
        <f t="shared" si="76"/>
        <v/>
      </c>
      <c r="I1622" s="6">
        <v>0.625</v>
      </c>
      <c r="J1622" s="12">
        <f t="shared" si="77"/>
        <v>418</v>
      </c>
      <c r="K1622" s="1">
        <v>20</v>
      </c>
      <c r="L1622" s="1">
        <v>20</v>
      </c>
      <c r="M1622" s="6">
        <v>1</v>
      </c>
      <c r="N1622" s="1">
        <v>14</v>
      </c>
      <c r="O1622" s="1">
        <v>20</v>
      </c>
      <c r="P1622" s="6">
        <v>0.7</v>
      </c>
      <c r="Q1622" s="1">
        <v>14</v>
      </c>
      <c r="R1622" s="1">
        <v>20</v>
      </c>
      <c r="S1622" s="6">
        <v>0.7</v>
      </c>
      <c r="T1622" s="1">
        <v>21</v>
      </c>
      <c r="U1622" s="1">
        <v>27</v>
      </c>
      <c r="V1622" s="6">
        <v>0.77777777777777779</v>
      </c>
      <c r="W1622" s="1">
        <v>13</v>
      </c>
      <c r="X1622" s="1">
        <v>27</v>
      </c>
      <c r="Y1622" s="6">
        <v>0.48148148148148145</v>
      </c>
      <c r="Z1622" s="1">
        <v>11</v>
      </c>
      <c r="AA1622" s="1">
        <v>27</v>
      </c>
      <c r="AB1622" s="6">
        <v>0.40740740740740738</v>
      </c>
      <c r="AC1622" s="1">
        <v>18</v>
      </c>
      <c r="AD1622" s="1">
        <v>23</v>
      </c>
      <c r="AE1622" s="6">
        <v>0.78260869565217395</v>
      </c>
      <c r="AF1622" s="1">
        <v>17</v>
      </c>
      <c r="AG1622" s="1">
        <v>23</v>
      </c>
      <c r="AH1622" s="6">
        <v>0.73913043478260865</v>
      </c>
      <c r="AI1622" s="1">
        <v>15</v>
      </c>
      <c r="AJ1622" s="1">
        <v>23</v>
      </c>
      <c r="AK1622" s="6">
        <v>0.65217391304347827</v>
      </c>
      <c r="AL1622" s="1">
        <v>13</v>
      </c>
      <c r="AM1622" s="1">
        <v>14</v>
      </c>
      <c r="AN1622" s="6">
        <v>0.9285714285714286</v>
      </c>
      <c r="AO1622" s="1">
        <v>9</v>
      </c>
      <c r="AP1622" s="1">
        <v>14</v>
      </c>
      <c r="AQ1622" s="6">
        <v>0.6428571428571429</v>
      </c>
      <c r="AR1622" s="1">
        <v>9</v>
      </c>
      <c r="AS1622" s="1">
        <v>14</v>
      </c>
      <c r="AT1622" s="6">
        <v>0.6428571428571429</v>
      </c>
      <c r="AU1622" s="1">
        <v>13</v>
      </c>
      <c r="AV1622" s="1">
        <v>20</v>
      </c>
      <c r="AW1622" s="6">
        <v>0.65</v>
      </c>
      <c r="AX1622" s="1">
        <v>11</v>
      </c>
      <c r="AY1622" s="1">
        <v>20</v>
      </c>
      <c r="AZ1622" s="6">
        <v>0.55000000000000004</v>
      </c>
      <c r="BA1622" s="1">
        <v>11</v>
      </c>
      <c r="BB1622" s="1">
        <v>20</v>
      </c>
      <c r="BC1622" s="6">
        <v>0.55000000000000004</v>
      </c>
      <c r="BD1622" s="1">
        <v>99</v>
      </c>
      <c r="BE1622" s="1">
        <v>120</v>
      </c>
      <c r="BF1622" s="6">
        <v>0.82499999999999996</v>
      </c>
      <c r="BG1622" s="1">
        <v>75</v>
      </c>
      <c r="BH1622" s="1">
        <v>120</v>
      </c>
      <c r="BI1622" s="6">
        <v>0.625</v>
      </c>
      <c r="BJ1622" s="1">
        <v>70</v>
      </c>
      <c r="BK1622" s="1">
        <v>120</v>
      </c>
      <c r="BL1622" s="6">
        <v>0.58333333333333337</v>
      </c>
    </row>
    <row r="1623" spans="1:64" hidden="1" x14ac:dyDescent="0.2">
      <c r="A1623" s="2" t="s">
        <v>3777</v>
      </c>
      <c r="B1623" s="2" t="s">
        <v>3778</v>
      </c>
      <c r="C1623" s="2" t="s">
        <v>3827</v>
      </c>
      <c r="D1623" s="2" t="s">
        <v>3814</v>
      </c>
      <c r="E1623" s="2" t="str">
        <f t="shared" si="75"/>
        <v>zzzz</v>
      </c>
      <c r="F1623" s="2" t="str">
        <f>IFERROR(VLOOKUP(C1623,'[1]2017'!$C$2:$N$1876,11,FALSE),"")</f>
        <v/>
      </c>
      <c r="G1623" s="2" t="str">
        <f>IFERROR(VLOOKUP(C1623,'[1]2017'!$C$2:$N$1876,12,FALSE),"")</f>
        <v/>
      </c>
      <c r="H1623" s="2" t="str">
        <f t="shared" si="76"/>
        <v/>
      </c>
      <c r="I1623" s="6" t="s">
        <v>734</v>
      </c>
      <c r="J1623" s="12" t="e">
        <f t="shared" si="77"/>
        <v>#VALUE!</v>
      </c>
      <c r="K1623" s="1">
        <v>8</v>
      </c>
      <c r="L1623" s="1">
        <v>11</v>
      </c>
      <c r="M1623" s="6">
        <v>0.72727272727272729</v>
      </c>
      <c r="N1623" s="1">
        <v>7</v>
      </c>
      <c r="O1623" s="1">
        <v>11</v>
      </c>
      <c r="P1623" s="6">
        <v>0.63636363636363635</v>
      </c>
      <c r="Q1623" s="1">
        <v>7</v>
      </c>
      <c r="R1623" s="1">
        <v>11</v>
      </c>
      <c r="S1623" s="6">
        <v>0.63636363636363635</v>
      </c>
      <c r="T1623" s="1">
        <v>11</v>
      </c>
      <c r="U1623" s="1">
        <v>13</v>
      </c>
      <c r="V1623" s="6">
        <v>0.84615384615384615</v>
      </c>
      <c r="W1623" s="1">
        <v>8</v>
      </c>
      <c r="X1623" s="1">
        <v>13</v>
      </c>
      <c r="Y1623" s="6">
        <v>0.61538461538461542</v>
      </c>
      <c r="Z1623" s="1">
        <v>8</v>
      </c>
      <c r="AA1623" s="1">
        <v>13</v>
      </c>
      <c r="AB1623" s="6">
        <v>0.61538461538461542</v>
      </c>
      <c r="AC1623" s="1" t="s">
        <v>734</v>
      </c>
      <c r="AD1623" s="1" t="s">
        <v>734</v>
      </c>
      <c r="AE1623" s="6" t="s">
        <v>734</v>
      </c>
      <c r="AF1623" s="1" t="s">
        <v>734</v>
      </c>
      <c r="AG1623" s="1" t="s">
        <v>734</v>
      </c>
      <c r="AH1623" s="6" t="s">
        <v>734</v>
      </c>
      <c r="AI1623" s="1" t="s">
        <v>734</v>
      </c>
      <c r="AJ1623" s="1" t="s">
        <v>734</v>
      </c>
      <c r="AK1623" s="6" t="s">
        <v>734</v>
      </c>
      <c r="AL1623" s="1">
        <v>10</v>
      </c>
      <c r="AM1623" s="1">
        <v>10</v>
      </c>
      <c r="AN1623" s="6">
        <v>1</v>
      </c>
      <c r="AO1623" s="1">
        <v>10</v>
      </c>
      <c r="AP1623" s="1">
        <v>10</v>
      </c>
      <c r="AQ1623" s="6">
        <v>1</v>
      </c>
      <c r="AR1623" s="1">
        <v>10</v>
      </c>
      <c r="AS1623" s="1">
        <v>10</v>
      </c>
      <c r="AT1623" s="6">
        <v>1</v>
      </c>
      <c r="AU1623" s="1">
        <v>8</v>
      </c>
      <c r="AV1623" s="1">
        <v>15</v>
      </c>
      <c r="AW1623" s="6">
        <v>0.53333333333333333</v>
      </c>
      <c r="AX1623" s="1">
        <v>6</v>
      </c>
      <c r="AY1623" s="1">
        <v>15</v>
      </c>
      <c r="AZ1623" s="6">
        <v>0.4</v>
      </c>
      <c r="BA1623" s="1">
        <v>5</v>
      </c>
      <c r="BB1623" s="1">
        <v>15</v>
      </c>
      <c r="BC1623" s="6">
        <v>0.33333333333333331</v>
      </c>
      <c r="BD1623" s="1">
        <v>49</v>
      </c>
      <c r="BE1623" s="1">
        <v>64</v>
      </c>
      <c r="BF1623" s="6">
        <v>0.765625</v>
      </c>
      <c r="BG1623" s="1">
        <v>41</v>
      </c>
      <c r="BH1623" s="1">
        <v>64</v>
      </c>
      <c r="BI1623" s="6">
        <v>0.640625</v>
      </c>
      <c r="BJ1623" s="1">
        <v>39</v>
      </c>
      <c r="BK1623" s="1">
        <v>64</v>
      </c>
      <c r="BL1623" s="6">
        <v>0.609375</v>
      </c>
    </row>
    <row r="1624" spans="1:64" hidden="1" x14ac:dyDescent="0.2">
      <c r="A1624" s="2" t="s">
        <v>3777</v>
      </c>
      <c r="B1624" s="2" t="s">
        <v>3778</v>
      </c>
      <c r="C1624" s="2" t="s">
        <v>3828</v>
      </c>
      <c r="D1624" s="2" t="s">
        <v>3792</v>
      </c>
      <c r="E1624" s="2" t="str">
        <f t="shared" si="75"/>
        <v>zzzz</v>
      </c>
      <c r="F1624" s="2" t="str">
        <f>IFERROR(VLOOKUP(C1624,'[1]2017'!$C$2:$N$1876,11,FALSE),"")</f>
        <v/>
      </c>
      <c r="G1624" s="2" t="str">
        <f>IFERROR(VLOOKUP(C1624,'[1]2017'!$C$2:$N$1876,12,FALSE),"")</f>
        <v/>
      </c>
      <c r="H1624" s="2" t="str">
        <f t="shared" si="76"/>
        <v/>
      </c>
      <c r="I1624" s="6">
        <v>0.68421052631578949</v>
      </c>
      <c r="J1624" s="12">
        <f t="shared" si="77"/>
        <v>293</v>
      </c>
      <c r="K1624" s="1">
        <v>20</v>
      </c>
      <c r="L1624" s="1">
        <v>24</v>
      </c>
      <c r="M1624" s="6">
        <v>0.83333333333333337</v>
      </c>
      <c r="N1624" s="1">
        <v>25</v>
      </c>
      <c r="O1624" s="1">
        <v>26</v>
      </c>
      <c r="P1624" s="6">
        <v>0.96153846153846156</v>
      </c>
      <c r="Q1624" s="1">
        <v>19</v>
      </c>
      <c r="R1624" s="1">
        <v>24</v>
      </c>
      <c r="S1624" s="6">
        <v>0.79166666666666663</v>
      </c>
      <c r="T1624" s="1">
        <v>17</v>
      </c>
      <c r="U1624" s="1">
        <v>24</v>
      </c>
      <c r="V1624" s="6">
        <v>0.70833333333333337</v>
      </c>
      <c r="W1624" s="1">
        <v>17</v>
      </c>
      <c r="X1624" s="1">
        <v>24</v>
      </c>
      <c r="Y1624" s="6">
        <v>0.70833333333333337</v>
      </c>
      <c r="Z1624" s="1">
        <v>15</v>
      </c>
      <c r="AA1624" s="1">
        <v>24</v>
      </c>
      <c r="AB1624" s="6">
        <v>0.625</v>
      </c>
      <c r="AC1624" s="1">
        <v>22</v>
      </c>
      <c r="AD1624" s="1">
        <v>26</v>
      </c>
      <c r="AE1624" s="6">
        <v>0.84615384615384615</v>
      </c>
      <c r="AF1624" s="1">
        <v>22</v>
      </c>
      <c r="AG1624" s="1">
        <v>26</v>
      </c>
      <c r="AH1624" s="6">
        <v>0.84615384615384615</v>
      </c>
      <c r="AI1624" s="1">
        <v>20</v>
      </c>
      <c r="AJ1624" s="1">
        <v>26</v>
      </c>
      <c r="AK1624" s="6">
        <v>0.76923076923076927</v>
      </c>
      <c r="AL1624" s="1">
        <v>18</v>
      </c>
      <c r="AM1624" s="1">
        <v>20</v>
      </c>
      <c r="AN1624" s="6">
        <v>0.9</v>
      </c>
      <c r="AO1624" s="1">
        <v>14</v>
      </c>
      <c r="AP1624" s="1">
        <v>20</v>
      </c>
      <c r="AQ1624" s="6">
        <v>0.7</v>
      </c>
      <c r="AR1624" s="1">
        <v>14</v>
      </c>
      <c r="AS1624" s="1">
        <v>20</v>
      </c>
      <c r="AT1624" s="6">
        <v>0.7</v>
      </c>
      <c r="AU1624" s="1">
        <v>5</v>
      </c>
      <c r="AV1624" s="1">
        <v>11</v>
      </c>
      <c r="AW1624" s="6">
        <v>0.45454545454545453</v>
      </c>
      <c r="AX1624" s="1">
        <v>6</v>
      </c>
      <c r="AY1624" s="1">
        <v>10</v>
      </c>
      <c r="AZ1624" s="6">
        <v>0.6</v>
      </c>
      <c r="BA1624" s="1">
        <v>4</v>
      </c>
      <c r="BB1624" s="1">
        <v>10</v>
      </c>
      <c r="BC1624" s="6">
        <v>0.4</v>
      </c>
      <c r="BD1624" s="1">
        <v>112</v>
      </c>
      <c r="BE1624" s="1">
        <v>143</v>
      </c>
      <c r="BF1624" s="6">
        <v>0.78321678321678323</v>
      </c>
      <c r="BG1624" s="1">
        <v>113</v>
      </c>
      <c r="BH1624" s="1">
        <v>144</v>
      </c>
      <c r="BI1624" s="6">
        <v>0.78472222222222221</v>
      </c>
      <c r="BJ1624" s="1">
        <v>98</v>
      </c>
      <c r="BK1624" s="1">
        <v>142</v>
      </c>
      <c r="BL1624" s="6">
        <v>0.6901408450704225</v>
      </c>
    </row>
    <row r="1625" spans="1:64" hidden="1" x14ac:dyDescent="0.2">
      <c r="A1625" s="2" t="s">
        <v>3777</v>
      </c>
      <c r="B1625" s="2" t="s">
        <v>3778</v>
      </c>
      <c r="C1625" s="2" t="s">
        <v>3829</v>
      </c>
      <c r="D1625" s="2" t="s">
        <v>3830</v>
      </c>
      <c r="E1625" s="2" t="str">
        <f t="shared" si="75"/>
        <v>zzzz</v>
      </c>
      <c r="F1625" s="2" t="str">
        <f>IFERROR(VLOOKUP(C1625,'[1]2017'!$C$2:$N$1876,11,FALSE),"")</f>
        <v/>
      </c>
      <c r="G1625" s="2" t="str">
        <f>IFERROR(VLOOKUP(C1625,'[1]2017'!$C$2:$N$1876,12,FALSE),"")</f>
        <v/>
      </c>
      <c r="H1625" s="2" t="str">
        <f t="shared" si="76"/>
        <v/>
      </c>
      <c r="I1625" s="6">
        <v>0.77142857142857146</v>
      </c>
      <c r="J1625" s="12">
        <f t="shared" si="77"/>
        <v>149</v>
      </c>
      <c r="K1625" s="1">
        <v>12</v>
      </c>
      <c r="L1625" s="1">
        <v>18</v>
      </c>
      <c r="M1625" s="6">
        <v>0.66666666666666663</v>
      </c>
      <c r="N1625" s="1">
        <v>9</v>
      </c>
      <c r="O1625" s="1">
        <v>18</v>
      </c>
      <c r="P1625" s="6">
        <v>0.5</v>
      </c>
      <c r="Q1625" s="1">
        <v>9</v>
      </c>
      <c r="R1625" s="1">
        <v>18</v>
      </c>
      <c r="S1625" s="6">
        <v>0.5</v>
      </c>
      <c r="T1625" s="1">
        <v>15</v>
      </c>
      <c r="U1625" s="1">
        <v>24</v>
      </c>
      <c r="V1625" s="6">
        <v>0.625</v>
      </c>
      <c r="W1625" s="1">
        <v>14</v>
      </c>
      <c r="X1625" s="1">
        <v>24</v>
      </c>
      <c r="Y1625" s="6">
        <v>0.58333333333333337</v>
      </c>
      <c r="Z1625" s="1">
        <v>11</v>
      </c>
      <c r="AA1625" s="1">
        <v>24</v>
      </c>
      <c r="AB1625" s="6">
        <v>0.45833333333333331</v>
      </c>
      <c r="AC1625" s="1">
        <v>20</v>
      </c>
      <c r="AD1625" s="1">
        <v>29</v>
      </c>
      <c r="AE1625" s="6">
        <v>0.68965517241379315</v>
      </c>
      <c r="AF1625" s="1">
        <v>16</v>
      </c>
      <c r="AG1625" s="1">
        <v>29</v>
      </c>
      <c r="AH1625" s="6">
        <v>0.55172413793103448</v>
      </c>
      <c r="AI1625" s="1">
        <v>15</v>
      </c>
      <c r="AJ1625" s="1">
        <v>29</v>
      </c>
      <c r="AK1625" s="6">
        <v>0.51724137931034486</v>
      </c>
      <c r="AL1625" s="1">
        <v>15</v>
      </c>
      <c r="AM1625" s="1">
        <v>21</v>
      </c>
      <c r="AN1625" s="6">
        <v>0.7142857142857143</v>
      </c>
      <c r="AO1625" s="1">
        <v>12</v>
      </c>
      <c r="AP1625" s="1">
        <v>21</v>
      </c>
      <c r="AQ1625" s="6">
        <v>0.5714285714285714</v>
      </c>
      <c r="AR1625" s="1">
        <v>12</v>
      </c>
      <c r="AS1625" s="1">
        <v>21</v>
      </c>
      <c r="AT1625" s="6">
        <v>0.5714285714285714</v>
      </c>
      <c r="AU1625" s="1">
        <v>17</v>
      </c>
      <c r="AV1625" s="1">
        <v>23</v>
      </c>
      <c r="AW1625" s="6">
        <v>0.73913043478260865</v>
      </c>
      <c r="AX1625" s="1">
        <v>14</v>
      </c>
      <c r="AY1625" s="1">
        <v>23</v>
      </c>
      <c r="AZ1625" s="6">
        <v>0.60869565217391308</v>
      </c>
      <c r="BA1625" s="1">
        <v>13</v>
      </c>
      <c r="BB1625" s="1">
        <v>23</v>
      </c>
      <c r="BC1625" s="6">
        <v>0.56521739130434778</v>
      </c>
      <c r="BD1625" s="1">
        <v>111</v>
      </c>
      <c r="BE1625" s="1">
        <v>150</v>
      </c>
      <c r="BF1625" s="6">
        <v>0.74</v>
      </c>
      <c r="BG1625" s="1">
        <v>93</v>
      </c>
      <c r="BH1625" s="1">
        <v>150</v>
      </c>
      <c r="BI1625" s="6">
        <v>0.62</v>
      </c>
      <c r="BJ1625" s="1">
        <v>87</v>
      </c>
      <c r="BK1625" s="1">
        <v>150</v>
      </c>
      <c r="BL1625" s="6">
        <v>0.57999999999999996</v>
      </c>
    </row>
    <row r="1626" spans="1:64" hidden="1" x14ac:dyDescent="0.2">
      <c r="A1626" s="2" t="s">
        <v>3777</v>
      </c>
      <c r="B1626" s="2" t="s">
        <v>3778</v>
      </c>
      <c r="C1626" s="2" t="s">
        <v>3831</v>
      </c>
      <c r="D1626" s="2" t="s">
        <v>3823</v>
      </c>
      <c r="E1626" s="2" t="str">
        <f t="shared" si="75"/>
        <v>zzzz</v>
      </c>
      <c r="F1626" s="2" t="str">
        <f>IFERROR(VLOOKUP(C1626,'[1]2017'!$C$2:$N$1876,11,FALSE),"")</f>
        <v/>
      </c>
      <c r="G1626" s="2" t="str">
        <f>IFERROR(VLOOKUP(C1626,'[1]2017'!$C$2:$N$1876,12,FALSE),"")</f>
        <v/>
      </c>
      <c r="H1626" s="2" t="str">
        <f t="shared" si="76"/>
        <v/>
      </c>
      <c r="I1626" s="6">
        <v>0.52941176470588236</v>
      </c>
      <c r="J1626" s="12">
        <f t="shared" si="77"/>
        <v>634</v>
      </c>
      <c r="K1626" s="1">
        <v>8</v>
      </c>
      <c r="L1626" s="1">
        <v>12</v>
      </c>
      <c r="M1626" s="6">
        <v>0.66666666666666663</v>
      </c>
      <c r="N1626" s="1">
        <v>8</v>
      </c>
      <c r="O1626" s="1">
        <v>12</v>
      </c>
      <c r="P1626" s="6">
        <v>0.66666666666666663</v>
      </c>
      <c r="Q1626" s="1">
        <v>7</v>
      </c>
      <c r="R1626" s="1">
        <v>12</v>
      </c>
      <c r="S1626" s="6">
        <v>0.58333333333333337</v>
      </c>
      <c r="T1626" s="1">
        <v>8</v>
      </c>
      <c r="U1626" s="1">
        <v>16</v>
      </c>
      <c r="V1626" s="6">
        <v>0.5</v>
      </c>
      <c r="W1626" s="1">
        <v>10</v>
      </c>
      <c r="X1626" s="1">
        <v>16</v>
      </c>
      <c r="Y1626" s="6">
        <v>0.625</v>
      </c>
      <c r="Z1626" s="1">
        <v>7</v>
      </c>
      <c r="AA1626" s="1">
        <v>16</v>
      </c>
      <c r="AB1626" s="6">
        <v>0.4375</v>
      </c>
      <c r="AC1626" s="1" t="s">
        <v>734</v>
      </c>
      <c r="AD1626" s="1" t="s">
        <v>734</v>
      </c>
      <c r="AE1626" s="6" t="s">
        <v>734</v>
      </c>
      <c r="AF1626" s="1" t="s">
        <v>734</v>
      </c>
      <c r="AG1626" s="1" t="s">
        <v>734</v>
      </c>
      <c r="AH1626" s="6" t="s">
        <v>734</v>
      </c>
      <c r="AI1626" s="1" t="s">
        <v>734</v>
      </c>
      <c r="AJ1626" s="1" t="s">
        <v>734</v>
      </c>
      <c r="AK1626" s="6" t="s">
        <v>734</v>
      </c>
      <c r="AL1626" s="1">
        <v>4</v>
      </c>
      <c r="AM1626" s="1">
        <v>11</v>
      </c>
      <c r="AN1626" s="6">
        <v>0.36363636363636365</v>
      </c>
      <c r="AO1626" s="1">
        <v>6</v>
      </c>
      <c r="AP1626" s="1">
        <v>11</v>
      </c>
      <c r="AQ1626" s="6">
        <v>0.54545454545454541</v>
      </c>
      <c r="AR1626" s="1">
        <v>4</v>
      </c>
      <c r="AS1626" s="1">
        <v>11</v>
      </c>
      <c r="AT1626" s="6">
        <v>0.36363636363636365</v>
      </c>
      <c r="AU1626" s="1">
        <v>3</v>
      </c>
      <c r="AV1626" s="1">
        <v>10</v>
      </c>
      <c r="AW1626" s="6">
        <v>0.3</v>
      </c>
      <c r="AX1626" s="1">
        <v>3</v>
      </c>
      <c r="AY1626" s="1">
        <v>10</v>
      </c>
      <c r="AZ1626" s="6">
        <v>0.3</v>
      </c>
      <c r="BA1626" s="1">
        <v>3</v>
      </c>
      <c r="BB1626" s="1">
        <v>10</v>
      </c>
      <c r="BC1626" s="6">
        <v>0.3</v>
      </c>
      <c r="BD1626" s="1">
        <v>39</v>
      </c>
      <c r="BE1626" s="1">
        <v>74</v>
      </c>
      <c r="BF1626" s="6">
        <v>0.52702702702702697</v>
      </c>
      <c r="BG1626" s="1">
        <v>40</v>
      </c>
      <c r="BH1626" s="1">
        <v>74</v>
      </c>
      <c r="BI1626" s="6">
        <v>0.54054054054054057</v>
      </c>
      <c r="BJ1626" s="1">
        <v>33</v>
      </c>
      <c r="BK1626" s="1">
        <v>74</v>
      </c>
      <c r="BL1626" s="6">
        <v>0.44594594594594594</v>
      </c>
    </row>
    <row r="1627" spans="1:64" hidden="1" x14ac:dyDescent="0.2">
      <c r="A1627" s="2" t="s">
        <v>3777</v>
      </c>
      <c r="B1627" s="2" t="s">
        <v>3778</v>
      </c>
      <c r="C1627" s="2" t="s">
        <v>3832</v>
      </c>
      <c r="D1627" s="2" t="s">
        <v>3812</v>
      </c>
      <c r="E1627" s="2" t="str">
        <f t="shared" si="75"/>
        <v>zzzz</v>
      </c>
      <c r="F1627" s="2" t="str">
        <f>IFERROR(VLOOKUP(C1627,'[1]2017'!$C$2:$N$1876,11,FALSE),"")</f>
        <v/>
      </c>
      <c r="G1627" s="2" t="str">
        <f>IFERROR(VLOOKUP(C1627,'[1]2017'!$C$2:$N$1876,12,FALSE),"")</f>
        <v/>
      </c>
      <c r="H1627" s="2" t="str">
        <f t="shared" si="76"/>
        <v/>
      </c>
      <c r="I1627" s="6">
        <v>0.52380952380952384</v>
      </c>
      <c r="J1627" s="12">
        <f t="shared" si="77"/>
        <v>649</v>
      </c>
      <c r="K1627" s="1">
        <v>16</v>
      </c>
      <c r="L1627" s="1">
        <v>20</v>
      </c>
      <c r="M1627" s="6">
        <v>0.8</v>
      </c>
      <c r="N1627" s="1">
        <v>16</v>
      </c>
      <c r="O1627" s="1">
        <v>20</v>
      </c>
      <c r="P1627" s="6">
        <v>0.8</v>
      </c>
      <c r="Q1627" s="1">
        <v>13</v>
      </c>
      <c r="R1627" s="1">
        <v>20</v>
      </c>
      <c r="S1627" s="6">
        <v>0.65</v>
      </c>
      <c r="T1627" s="1">
        <v>11</v>
      </c>
      <c r="U1627" s="1">
        <v>24</v>
      </c>
      <c r="V1627" s="6">
        <v>0.45833333333333331</v>
      </c>
      <c r="W1627" s="1">
        <v>19</v>
      </c>
      <c r="X1627" s="1">
        <v>24</v>
      </c>
      <c r="Y1627" s="6">
        <v>0.79166666666666663</v>
      </c>
      <c r="Z1627" s="1">
        <v>11</v>
      </c>
      <c r="AA1627" s="1">
        <v>24</v>
      </c>
      <c r="AB1627" s="6">
        <v>0.45833333333333331</v>
      </c>
      <c r="AC1627" s="1">
        <v>14</v>
      </c>
      <c r="AD1627" s="1">
        <v>18</v>
      </c>
      <c r="AE1627" s="6">
        <v>0.77777777777777779</v>
      </c>
      <c r="AF1627" s="1">
        <v>12</v>
      </c>
      <c r="AG1627" s="1">
        <v>18</v>
      </c>
      <c r="AH1627" s="6">
        <v>0.66666666666666663</v>
      </c>
      <c r="AI1627" s="1">
        <v>10</v>
      </c>
      <c r="AJ1627" s="1">
        <v>18</v>
      </c>
      <c r="AK1627" s="6">
        <v>0.55555555555555558</v>
      </c>
      <c r="AL1627" s="1">
        <v>17</v>
      </c>
      <c r="AM1627" s="1">
        <v>24</v>
      </c>
      <c r="AN1627" s="6">
        <v>0.70833333333333337</v>
      </c>
      <c r="AO1627" s="1">
        <v>10</v>
      </c>
      <c r="AP1627" s="1">
        <v>24</v>
      </c>
      <c r="AQ1627" s="6">
        <v>0.41666666666666669</v>
      </c>
      <c r="AR1627" s="1">
        <v>10</v>
      </c>
      <c r="AS1627" s="1">
        <v>24</v>
      </c>
      <c r="AT1627" s="6">
        <v>0.41666666666666669</v>
      </c>
      <c r="AU1627" s="1">
        <v>11</v>
      </c>
      <c r="AV1627" s="1">
        <v>20</v>
      </c>
      <c r="AW1627" s="6">
        <v>0.55000000000000004</v>
      </c>
      <c r="AX1627" s="1">
        <v>13</v>
      </c>
      <c r="AY1627" s="1">
        <v>20</v>
      </c>
      <c r="AZ1627" s="6">
        <v>0.65</v>
      </c>
      <c r="BA1627" s="1">
        <v>9</v>
      </c>
      <c r="BB1627" s="1">
        <v>20</v>
      </c>
      <c r="BC1627" s="6">
        <v>0.45</v>
      </c>
      <c r="BD1627" s="1">
        <v>87</v>
      </c>
      <c r="BE1627" s="1">
        <v>127</v>
      </c>
      <c r="BF1627" s="6">
        <v>0.68503937007874016</v>
      </c>
      <c r="BG1627" s="1">
        <v>82</v>
      </c>
      <c r="BH1627" s="1">
        <v>127</v>
      </c>
      <c r="BI1627" s="6">
        <v>0.64566929133858264</v>
      </c>
      <c r="BJ1627" s="1">
        <v>64</v>
      </c>
      <c r="BK1627" s="1">
        <v>127</v>
      </c>
      <c r="BL1627" s="6">
        <v>0.50393700787401574</v>
      </c>
    </row>
    <row r="1628" spans="1:64" hidden="1" x14ac:dyDescent="0.2">
      <c r="A1628" s="2" t="s">
        <v>3777</v>
      </c>
      <c r="B1628" s="2" t="s">
        <v>3778</v>
      </c>
      <c r="C1628" s="2" t="s">
        <v>3833</v>
      </c>
      <c r="D1628" s="2" t="s">
        <v>3834</v>
      </c>
      <c r="E1628" s="2" t="str">
        <f t="shared" si="75"/>
        <v>zzzz</v>
      </c>
      <c r="F1628" s="2" t="str">
        <f>IFERROR(VLOOKUP(C1628,'[1]2017'!$C$2:$N$1876,11,FALSE),"")</f>
        <v/>
      </c>
      <c r="G1628" s="2" t="str">
        <f>IFERROR(VLOOKUP(C1628,'[1]2017'!$C$2:$N$1876,12,FALSE),"")</f>
        <v/>
      </c>
      <c r="H1628" s="2" t="str">
        <f t="shared" si="76"/>
        <v/>
      </c>
      <c r="I1628" s="6">
        <v>1</v>
      </c>
      <c r="J1628" s="12">
        <f t="shared" si="77"/>
        <v>1</v>
      </c>
      <c r="K1628" s="1">
        <v>13</v>
      </c>
      <c r="L1628" s="1">
        <v>16</v>
      </c>
      <c r="M1628" s="6">
        <v>0.8125</v>
      </c>
      <c r="N1628" s="1">
        <v>11</v>
      </c>
      <c r="O1628" s="1">
        <v>16</v>
      </c>
      <c r="P1628" s="6">
        <v>0.6875</v>
      </c>
      <c r="Q1628" s="1">
        <v>11</v>
      </c>
      <c r="R1628" s="1">
        <v>16</v>
      </c>
      <c r="S1628" s="6">
        <v>0.6875</v>
      </c>
      <c r="T1628" s="1">
        <v>11</v>
      </c>
      <c r="U1628" s="1">
        <v>19</v>
      </c>
      <c r="V1628" s="6">
        <v>0.57894736842105265</v>
      </c>
      <c r="W1628" s="1">
        <v>10</v>
      </c>
      <c r="X1628" s="1">
        <v>19</v>
      </c>
      <c r="Y1628" s="6">
        <v>0.52631578947368418</v>
      </c>
      <c r="Z1628" s="1">
        <v>8</v>
      </c>
      <c r="AA1628" s="1">
        <v>19</v>
      </c>
      <c r="AB1628" s="6">
        <v>0.42105263157894735</v>
      </c>
      <c r="AC1628" s="1">
        <v>9</v>
      </c>
      <c r="AD1628" s="1">
        <v>13</v>
      </c>
      <c r="AE1628" s="6">
        <v>0.69230769230769229</v>
      </c>
      <c r="AF1628" s="1">
        <v>7</v>
      </c>
      <c r="AG1628" s="1">
        <v>12</v>
      </c>
      <c r="AH1628" s="6">
        <v>0.58333333333333337</v>
      </c>
      <c r="AI1628" s="1">
        <v>7</v>
      </c>
      <c r="AJ1628" s="1">
        <v>12</v>
      </c>
      <c r="AK1628" s="6">
        <v>0.58333333333333337</v>
      </c>
      <c r="AL1628" s="1">
        <v>17</v>
      </c>
      <c r="AM1628" s="1">
        <v>20</v>
      </c>
      <c r="AN1628" s="6">
        <v>0.85</v>
      </c>
      <c r="AO1628" s="1">
        <v>10</v>
      </c>
      <c r="AP1628" s="1">
        <v>20</v>
      </c>
      <c r="AQ1628" s="6">
        <v>0.5</v>
      </c>
      <c r="AR1628" s="1">
        <v>10</v>
      </c>
      <c r="AS1628" s="1">
        <v>20</v>
      </c>
      <c r="AT1628" s="6">
        <v>0.5</v>
      </c>
      <c r="AU1628" s="1">
        <v>22</v>
      </c>
      <c r="AV1628" s="1">
        <v>25</v>
      </c>
      <c r="AW1628" s="6">
        <v>0.88</v>
      </c>
      <c r="AX1628" s="1">
        <v>12</v>
      </c>
      <c r="AY1628" s="1">
        <v>25</v>
      </c>
      <c r="AZ1628" s="6">
        <v>0.48</v>
      </c>
      <c r="BA1628" s="1">
        <v>11</v>
      </c>
      <c r="BB1628" s="1">
        <v>25</v>
      </c>
      <c r="BC1628" s="6">
        <v>0.44</v>
      </c>
      <c r="BD1628" s="1">
        <v>85</v>
      </c>
      <c r="BE1628" s="1">
        <v>106</v>
      </c>
      <c r="BF1628" s="6">
        <v>0.80188679245283023</v>
      </c>
      <c r="BG1628" s="1">
        <v>63</v>
      </c>
      <c r="BH1628" s="1">
        <v>105</v>
      </c>
      <c r="BI1628" s="6">
        <v>0.6</v>
      </c>
      <c r="BJ1628" s="1">
        <v>60</v>
      </c>
      <c r="BK1628" s="1">
        <v>105</v>
      </c>
      <c r="BL1628" s="6">
        <v>0.5714285714285714</v>
      </c>
    </row>
    <row r="1629" spans="1:64" hidden="1" x14ac:dyDescent="0.2">
      <c r="A1629" s="2" t="s">
        <v>3777</v>
      </c>
      <c r="B1629" s="2" t="s">
        <v>3778</v>
      </c>
      <c r="C1629" s="2" t="s">
        <v>3835</v>
      </c>
      <c r="D1629" s="2" t="s">
        <v>3790</v>
      </c>
      <c r="E1629" s="2" t="str">
        <f t="shared" si="75"/>
        <v>zzzz</v>
      </c>
      <c r="F1629" s="2" t="str">
        <f>IFERROR(VLOOKUP(C1629,'[1]2017'!$C$2:$N$1876,11,FALSE),"")</f>
        <v/>
      </c>
      <c r="G1629" s="2" t="str">
        <f>IFERROR(VLOOKUP(C1629,'[1]2017'!$C$2:$N$1876,12,FALSE),"")</f>
        <v/>
      </c>
      <c r="H1629" s="2" t="str">
        <f t="shared" si="76"/>
        <v/>
      </c>
      <c r="J1629" s="12">
        <f t="shared" si="77"/>
        <v>1215</v>
      </c>
      <c r="K1629" s="1" t="s">
        <v>734</v>
      </c>
      <c r="L1629" s="1" t="s">
        <v>734</v>
      </c>
      <c r="M1629" s="6" t="s">
        <v>734</v>
      </c>
      <c r="N1629" s="1" t="s">
        <v>734</v>
      </c>
      <c r="O1629" s="1" t="s">
        <v>734</v>
      </c>
      <c r="P1629" s="6" t="s">
        <v>734</v>
      </c>
      <c r="Q1629" s="1" t="s">
        <v>734</v>
      </c>
      <c r="R1629" s="1" t="s">
        <v>734</v>
      </c>
      <c r="S1629" s="6" t="s">
        <v>734</v>
      </c>
      <c r="T1629" s="1" t="s">
        <v>734</v>
      </c>
      <c r="U1629" s="1" t="s">
        <v>734</v>
      </c>
      <c r="V1629" s="6" t="s">
        <v>734</v>
      </c>
      <c r="W1629" s="1" t="s">
        <v>734</v>
      </c>
      <c r="X1629" s="1" t="s">
        <v>734</v>
      </c>
      <c r="Y1629" s="6" t="s">
        <v>734</v>
      </c>
      <c r="Z1629" s="1" t="s">
        <v>734</v>
      </c>
      <c r="AA1629" s="1" t="s">
        <v>734</v>
      </c>
      <c r="AB1629" s="6" t="s">
        <v>734</v>
      </c>
      <c r="BD1629" s="1" t="s">
        <v>734</v>
      </c>
      <c r="BE1629" s="1" t="s">
        <v>734</v>
      </c>
      <c r="BF1629" s="6" t="s">
        <v>734</v>
      </c>
      <c r="BG1629" s="1" t="s">
        <v>734</v>
      </c>
      <c r="BH1629" s="1" t="s">
        <v>734</v>
      </c>
      <c r="BI1629" s="6" t="s">
        <v>734</v>
      </c>
      <c r="BJ1629" s="1" t="s">
        <v>734</v>
      </c>
      <c r="BK1629" s="1" t="s">
        <v>734</v>
      </c>
      <c r="BL1629" s="6" t="s">
        <v>734</v>
      </c>
    </row>
    <row r="1630" spans="1:64" hidden="1" x14ac:dyDescent="0.2">
      <c r="A1630" s="2" t="s">
        <v>3777</v>
      </c>
      <c r="B1630" s="2" t="s">
        <v>3778</v>
      </c>
      <c r="C1630" s="2" t="s">
        <v>3836</v>
      </c>
      <c r="D1630" s="2" t="s">
        <v>3837</v>
      </c>
      <c r="E1630" s="2" t="str">
        <f t="shared" si="75"/>
        <v>zzzz</v>
      </c>
      <c r="F1630" s="2" t="str">
        <f>IFERROR(VLOOKUP(C1630,'[1]2017'!$C$2:$N$1876,11,FALSE),"")</f>
        <v/>
      </c>
      <c r="G1630" s="2" t="str">
        <f>IFERROR(VLOOKUP(C1630,'[1]2017'!$C$2:$N$1876,12,FALSE),"")</f>
        <v/>
      </c>
      <c r="H1630" s="2" t="str">
        <f t="shared" si="76"/>
        <v/>
      </c>
      <c r="I1630" s="6">
        <v>0.3125</v>
      </c>
      <c r="J1630" s="12">
        <f t="shared" si="77"/>
        <v>1025</v>
      </c>
      <c r="K1630" s="1">
        <v>11</v>
      </c>
      <c r="L1630" s="1">
        <v>14</v>
      </c>
      <c r="M1630" s="6">
        <v>0.7857142857142857</v>
      </c>
      <c r="N1630" s="1">
        <v>10</v>
      </c>
      <c r="O1630" s="1">
        <v>14</v>
      </c>
      <c r="P1630" s="6">
        <v>0.7142857142857143</v>
      </c>
      <c r="Q1630" s="1">
        <v>10</v>
      </c>
      <c r="R1630" s="1">
        <v>14</v>
      </c>
      <c r="S1630" s="6">
        <v>0.7142857142857143</v>
      </c>
      <c r="T1630" s="1">
        <v>16</v>
      </c>
      <c r="U1630" s="1">
        <v>21</v>
      </c>
      <c r="V1630" s="6">
        <v>0.76190476190476186</v>
      </c>
      <c r="W1630" s="1">
        <v>13</v>
      </c>
      <c r="X1630" s="1">
        <v>21</v>
      </c>
      <c r="Y1630" s="6">
        <v>0.61904761904761907</v>
      </c>
      <c r="Z1630" s="1">
        <v>12</v>
      </c>
      <c r="AA1630" s="1">
        <v>21</v>
      </c>
      <c r="AB1630" s="6">
        <v>0.5714285714285714</v>
      </c>
      <c r="AC1630" s="1">
        <v>13</v>
      </c>
      <c r="AD1630" s="1">
        <v>20</v>
      </c>
      <c r="AE1630" s="6">
        <v>0.65</v>
      </c>
      <c r="AF1630" s="1">
        <v>13</v>
      </c>
      <c r="AG1630" s="1">
        <v>20</v>
      </c>
      <c r="AH1630" s="6">
        <v>0.65</v>
      </c>
      <c r="AI1630" s="1">
        <v>12</v>
      </c>
      <c r="AJ1630" s="1">
        <v>20</v>
      </c>
      <c r="AK1630" s="6">
        <v>0.6</v>
      </c>
      <c r="AL1630" s="1">
        <v>10</v>
      </c>
      <c r="AM1630" s="1">
        <v>11</v>
      </c>
      <c r="AN1630" s="6">
        <v>0.90909090909090906</v>
      </c>
      <c r="AO1630" s="1">
        <v>8</v>
      </c>
      <c r="AP1630" s="1">
        <v>11</v>
      </c>
      <c r="AQ1630" s="6">
        <v>0.72727272727272729</v>
      </c>
      <c r="AR1630" s="1">
        <v>7</v>
      </c>
      <c r="AS1630" s="1">
        <v>11</v>
      </c>
      <c r="AT1630" s="6">
        <v>0.63636363636363635</v>
      </c>
      <c r="AU1630" s="1">
        <v>12</v>
      </c>
      <c r="AV1630" s="1">
        <v>19</v>
      </c>
      <c r="AW1630" s="6">
        <v>0.63157894736842102</v>
      </c>
      <c r="AX1630" s="1">
        <v>10</v>
      </c>
      <c r="AY1630" s="1">
        <v>19</v>
      </c>
      <c r="AZ1630" s="6">
        <v>0.52631578947368418</v>
      </c>
      <c r="BA1630" s="1">
        <v>9</v>
      </c>
      <c r="BB1630" s="1">
        <v>19</v>
      </c>
      <c r="BC1630" s="6">
        <v>0.47368421052631576</v>
      </c>
      <c r="BD1630" s="1">
        <v>71</v>
      </c>
      <c r="BE1630" s="1">
        <v>101</v>
      </c>
      <c r="BF1630" s="6">
        <v>0.70297029702970293</v>
      </c>
      <c r="BG1630" s="1">
        <v>60</v>
      </c>
      <c r="BH1630" s="1">
        <v>101</v>
      </c>
      <c r="BI1630" s="6">
        <v>0.59405940594059403</v>
      </c>
      <c r="BJ1630" s="1">
        <v>55</v>
      </c>
      <c r="BK1630" s="1">
        <v>101</v>
      </c>
      <c r="BL1630" s="6">
        <v>0.54455445544554459</v>
      </c>
    </row>
    <row r="1631" spans="1:64" hidden="1" x14ac:dyDescent="0.2">
      <c r="A1631" s="2" t="s">
        <v>3777</v>
      </c>
      <c r="B1631" s="2" t="s">
        <v>3778</v>
      </c>
      <c r="C1631" s="2" t="s">
        <v>3838</v>
      </c>
      <c r="D1631" s="2" t="s">
        <v>3818</v>
      </c>
      <c r="E1631" s="2" t="str">
        <f t="shared" si="75"/>
        <v>zzzz</v>
      </c>
      <c r="F1631" s="2" t="str">
        <f>IFERROR(VLOOKUP(C1631,'[1]2017'!$C$2:$N$1876,11,FALSE),"")</f>
        <v/>
      </c>
      <c r="G1631" s="2" t="str">
        <f>IFERROR(VLOOKUP(C1631,'[1]2017'!$C$2:$N$1876,12,FALSE),"")</f>
        <v/>
      </c>
      <c r="H1631" s="2" t="str">
        <f t="shared" si="76"/>
        <v/>
      </c>
      <c r="I1631" s="6">
        <v>0.89473684210526316</v>
      </c>
      <c r="J1631" s="12">
        <f t="shared" si="77"/>
        <v>27</v>
      </c>
      <c r="K1631" s="1">
        <v>17</v>
      </c>
      <c r="L1631" s="1">
        <v>19</v>
      </c>
      <c r="M1631" s="6">
        <v>0.89473684210526316</v>
      </c>
      <c r="N1631" s="1">
        <v>19</v>
      </c>
      <c r="O1631" s="1">
        <v>20</v>
      </c>
      <c r="P1631" s="6">
        <v>0.95</v>
      </c>
      <c r="Q1631" s="1">
        <v>16</v>
      </c>
      <c r="R1631" s="1">
        <v>19</v>
      </c>
      <c r="S1631" s="6">
        <v>0.84210526315789469</v>
      </c>
      <c r="T1631" s="1">
        <v>16</v>
      </c>
      <c r="U1631" s="1">
        <v>17</v>
      </c>
      <c r="V1631" s="6">
        <v>0.94117647058823528</v>
      </c>
      <c r="W1631" s="1">
        <v>17</v>
      </c>
      <c r="X1631" s="1">
        <v>17</v>
      </c>
      <c r="Y1631" s="6">
        <v>1</v>
      </c>
      <c r="Z1631" s="1">
        <v>16</v>
      </c>
      <c r="AA1631" s="1">
        <v>17</v>
      </c>
      <c r="AB1631" s="6">
        <v>0.94117647058823528</v>
      </c>
      <c r="AC1631" s="1">
        <v>19</v>
      </c>
      <c r="AD1631" s="1">
        <v>20</v>
      </c>
      <c r="AE1631" s="6">
        <v>0.95</v>
      </c>
      <c r="AF1631" s="1">
        <v>19</v>
      </c>
      <c r="AG1631" s="1">
        <v>20</v>
      </c>
      <c r="AH1631" s="6">
        <v>0.95</v>
      </c>
      <c r="AI1631" s="1">
        <v>19</v>
      </c>
      <c r="AJ1631" s="1">
        <v>20</v>
      </c>
      <c r="AK1631" s="6">
        <v>0.95</v>
      </c>
      <c r="AL1631" s="1">
        <v>18</v>
      </c>
      <c r="AM1631" s="1">
        <v>18</v>
      </c>
      <c r="AN1631" s="6">
        <v>1</v>
      </c>
      <c r="AO1631" s="1">
        <v>13</v>
      </c>
      <c r="AP1631" s="1">
        <v>18</v>
      </c>
      <c r="AQ1631" s="6">
        <v>0.72222222222222221</v>
      </c>
      <c r="AR1631" s="1">
        <v>13</v>
      </c>
      <c r="AS1631" s="1">
        <v>18</v>
      </c>
      <c r="AT1631" s="6">
        <v>0.72222222222222221</v>
      </c>
      <c r="AU1631" s="1">
        <v>21</v>
      </c>
      <c r="AV1631" s="1">
        <v>24</v>
      </c>
      <c r="AW1631" s="6">
        <v>0.875</v>
      </c>
      <c r="AX1631" s="1">
        <v>15</v>
      </c>
      <c r="AY1631" s="1">
        <v>24</v>
      </c>
      <c r="AZ1631" s="6">
        <v>0.625</v>
      </c>
      <c r="BA1631" s="1">
        <v>15</v>
      </c>
      <c r="BB1631" s="1">
        <v>24</v>
      </c>
      <c r="BC1631" s="6">
        <v>0.625</v>
      </c>
      <c r="BD1631" s="1">
        <v>109</v>
      </c>
      <c r="BE1631" s="1">
        <v>117</v>
      </c>
      <c r="BF1631" s="6">
        <v>0.93162393162393164</v>
      </c>
      <c r="BG1631" s="1">
        <v>101</v>
      </c>
      <c r="BH1631" s="1">
        <v>118</v>
      </c>
      <c r="BI1631" s="6">
        <v>0.85593220338983056</v>
      </c>
      <c r="BJ1631" s="1">
        <v>96</v>
      </c>
      <c r="BK1631" s="1">
        <v>117</v>
      </c>
      <c r="BL1631" s="6">
        <v>0.82051282051282048</v>
      </c>
    </row>
    <row r="1632" spans="1:64" hidden="1" x14ac:dyDescent="0.2">
      <c r="A1632" s="2" t="s">
        <v>3777</v>
      </c>
      <c r="B1632" s="2" t="s">
        <v>3778</v>
      </c>
      <c r="C1632" s="2" t="s">
        <v>3839</v>
      </c>
      <c r="D1632" s="2" t="s">
        <v>3840</v>
      </c>
      <c r="E1632" s="2" t="str">
        <f t="shared" si="75"/>
        <v>zzzz</v>
      </c>
      <c r="F1632" s="2" t="str">
        <f>IFERROR(VLOOKUP(C1632,'[1]2017'!$C$2:$N$1876,11,FALSE),"")</f>
        <v/>
      </c>
      <c r="G1632" s="2" t="str">
        <f>IFERROR(VLOOKUP(C1632,'[1]2017'!$C$2:$N$1876,12,FALSE),"")</f>
        <v/>
      </c>
      <c r="H1632" s="2" t="str">
        <f t="shared" si="76"/>
        <v/>
      </c>
      <c r="I1632" s="6" t="s">
        <v>734</v>
      </c>
      <c r="J1632" s="12" t="e">
        <f t="shared" si="77"/>
        <v>#VALUE!</v>
      </c>
      <c r="K1632" s="1" t="s">
        <v>734</v>
      </c>
      <c r="L1632" s="1" t="s">
        <v>734</v>
      </c>
      <c r="M1632" s="6" t="s">
        <v>734</v>
      </c>
      <c r="N1632" s="1" t="s">
        <v>734</v>
      </c>
      <c r="O1632" s="1" t="s">
        <v>734</v>
      </c>
      <c r="P1632" s="6" t="s">
        <v>734</v>
      </c>
      <c r="Q1632" s="1" t="s">
        <v>734</v>
      </c>
      <c r="R1632" s="1" t="s">
        <v>734</v>
      </c>
      <c r="S1632" s="6" t="s">
        <v>734</v>
      </c>
      <c r="T1632" s="1">
        <v>6</v>
      </c>
      <c r="U1632" s="1">
        <v>10</v>
      </c>
      <c r="V1632" s="6">
        <v>0.6</v>
      </c>
      <c r="W1632" s="1">
        <v>4</v>
      </c>
      <c r="X1632" s="1">
        <v>10</v>
      </c>
      <c r="Y1632" s="6">
        <v>0.4</v>
      </c>
      <c r="Z1632" s="1">
        <v>3</v>
      </c>
      <c r="AA1632" s="1">
        <v>10</v>
      </c>
      <c r="AB1632" s="6">
        <v>0.3</v>
      </c>
      <c r="AC1632" s="1" t="s">
        <v>734</v>
      </c>
      <c r="AD1632" s="1" t="s">
        <v>734</v>
      </c>
      <c r="AE1632" s="6" t="s">
        <v>734</v>
      </c>
      <c r="AF1632" s="1" t="s">
        <v>734</v>
      </c>
      <c r="AG1632" s="1" t="s">
        <v>734</v>
      </c>
      <c r="AH1632" s="6" t="s">
        <v>734</v>
      </c>
      <c r="AI1632" s="1" t="s">
        <v>734</v>
      </c>
      <c r="AJ1632" s="1" t="s">
        <v>734</v>
      </c>
      <c r="AK1632" s="6" t="s">
        <v>734</v>
      </c>
      <c r="AL1632" s="1" t="s">
        <v>734</v>
      </c>
      <c r="AM1632" s="1" t="s">
        <v>734</v>
      </c>
      <c r="AN1632" s="6" t="s">
        <v>734</v>
      </c>
      <c r="AO1632" s="1" t="s">
        <v>734</v>
      </c>
      <c r="AP1632" s="1" t="s">
        <v>734</v>
      </c>
      <c r="AQ1632" s="6" t="s">
        <v>734</v>
      </c>
      <c r="AR1632" s="1" t="s">
        <v>734</v>
      </c>
      <c r="AS1632" s="1" t="s">
        <v>734</v>
      </c>
      <c r="AT1632" s="6" t="s">
        <v>734</v>
      </c>
      <c r="AU1632" s="1" t="s">
        <v>734</v>
      </c>
      <c r="AV1632" s="1" t="s">
        <v>734</v>
      </c>
      <c r="AW1632" s="6" t="s">
        <v>734</v>
      </c>
      <c r="AX1632" s="1" t="s">
        <v>734</v>
      </c>
      <c r="AY1632" s="1" t="s">
        <v>734</v>
      </c>
      <c r="AZ1632" s="6" t="s">
        <v>734</v>
      </c>
      <c r="BA1632" s="1" t="s">
        <v>734</v>
      </c>
      <c r="BB1632" s="1" t="s">
        <v>734</v>
      </c>
      <c r="BC1632" s="6" t="s">
        <v>734</v>
      </c>
      <c r="BD1632" s="1">
        <v>26</v>
      </c>
      <c r="BE1632" s="1">
        <v>33</v>
      </c>
      <c r="BF1632" s="6">
        <v>0.78787878787878785</v>
      </c>
      <c r="BG1632" s="1">
        <v>24</v>
      </c>
      <c r="BH1632" s="1">
        <v>33</v>
      </c>
      <c r="BI1632" s="6">
        <v>0.72727272727272729</v>
      </c>
      <c r="BJ1632" s="1">
        <v>22</v>
      </c>
      <c r="BK1632" s="1">
        <v>33</v>
      </c>
      <c r="BL1632" s="6">
        <v>0.66666666666666663</v>
      </c>
    </row>
    <row r="1633" spans="1:64" hidden="1" x14ac:dyDescent="0.2">
      <c r="A1633" s="2" t="s">
        <v>3777</v>
      </c>
      <c r="B1633" s="2" t="s">
        <v>3778</v>
      </c>
      <c r="C1633" s="2" t="s">
        <v>3841</v>
      </c>
      <c r="D1633" s="2" t="s">
        <v>3810</v>
      </c>
      <c r="E1633" s="2" t="str">
        <f t="shared" si="75"/>
        <v>zzzz</v>
      </c>
      <c r="F1633" s="2" t="str">
        <f>IFERROR(VLOOKUP(C1633,'[1]2017'!$C$2:$N$1876,11,FALSE),"")</f>
        <v/>
      </c>
      <c r="G1633" s="2" t="str">
        <f>IFERROR(VLOOKUP(C1633,'[1]2017'!$C$2:$N$1876,12,FALSE),"")</f>
        <v/>
      </c>
      <c r="H1633" s="2" t="str">
        <f t="shared" si="76"/>
        <v/>
      </c>
      <c r="I1633" s="6">
        <v>0.35714285714285715</v>
      </c>
      <c r="J1633" s="12">
        <f t="shared" si="77"/>
        <v>972</v>
      </c>
      <c r="K1633" s="1" t="s">
        <v>734</v>
      </c>
      <c r="L1633" s="1" t="s">
        <v>734</v>
      </c>
      <c r="M1633" s="6" t="s">
        <v>734</v>
      </c>
      <c r="N1633" s="1" t="s">
        <v>734</v>
      </c>
      <c r="O1633" s="1" t="s">
        <v>734</v>
      </c>
      <c r="P1633" s="6" t="s">
        <v>734</v>
      </c>
      <c r="Q1633" s="1" t="s">
        <v>734</v>
      </c>
      <c r="R1633" s="1" t="s">
        <v>734</v>
      </c>
      <c r="S1633" s="6" t="s">
        <v>734</v>
      </c>
      <c r="T1633" s="1" t="s">
        <v>734</v>
      </c>
      <c r="U1633" s="1" t="s">
        <v>734</v>
      </c>
      <c r="V1633" s="6" t="s">
        <v>734</v>
      </c>
      <c r="W1633" s="1" t="s">
        <v>734</v>
      </c>
      <c r="X1633" s="1" t="s">
        <v>734</v>
      </c>
      <c r="Y1633" s="6" t="s">
        <v>734</v>
      </c>
      <c r="Z1633" s="1" t="s">
        <v>734</v>
      </c>
      <c r="AA1633" s="1" t="s">
        <v>734</v>
      </c>
      <c r="AB1633" s="6" t="s">
        <v>734</v>
      </c>
      <c r="AC1633" s="1" t="s">
        <v>734</v>
      </c>
      <c r="AD1633" s="1" t="s">
        <v>734</v>
      </c>
      <c r="AE1633" s="6" t="s">
        <v>734</v>
      </c>
      <c r="AF1633" s="1" t="s">
        <v>734</v>
      </c>
      <c r="AG1633" s="1" t="s">
        <v>734</v>
      </c>
      <c r="AH1633" s="6" t="s">
        <v>734</v>
      </c>
      <c r="AI1633" s="1" t="s">
        <v>734</v>
      </c>
      <c r="AJ1633" s="1" t="s">
        <v>734</v>
      </c>
      <c r="AK1633" s="6" t="s">
        <v>734</v>
      </c>
      <c r="AL1633" s="1" t="s">
        <v>734</v>
      </c>
      <c r="AM1633" s="1" t="s">
        <v>734</v>
      </c>
      <c r="AN1633" s="6" t="s">
        <v>734</v>
      </c>
      <c r="AO1633" s="1" t="s">
        <v>734</v>
      </c>
      <c r="AP1633" s="1" t="s">
        <v>734</v>
      </c>
      <c r="AQ1633" s="6" t="s">
        <v>734</v>
      </c>
      <c r="AR1633" s="1" t="s">
        <v>734</v>
      </c>
      <c r="AS1633" s="1" t="s">
        <v>734</v>
      </c>
      <c r="AT1633" s="6" t="s">
        <v>734</v>
      </c>
      <c r="BD1633" s="1">
        <v>37</v>
      </c>
      <c r="BE1633" s="1">
        <v>43</v>
      </c>
      <c r="BF1633" s="6">
        <v>0.86046511627906974</v>
      </c>
      <c r="BG1633" s="1">
        <v>16</v>
      </c>
      <c r="BH1633" s="1">
        <v>43</v>
      </c>
      <c r="BI1633" s="6">
        <v>0.37209302325581395</v>
      </c>
      <c r="BJ1633" s="1">
        <v>15</v>
      </c>
      <c r="BK1633" s="1">
        <v>43</v>
      </c>
      <c r="BL1633" s="6">
        <v>0.34883720930232559</v>
      </c>
    </row>
    <row r="1634" spans="1:64" hidden="1" x14ac:dyDescent="0.2">
      <c r="A1634" s="2" t="s">
        <v>3777</v>
      </c>
      <c r="B1634" s="2" t="s">
        <v>3778</v>
      </c>
      <c r="C1634" s="2" t="s">
        <v>3842</v>
      </c>
      <c r="D1634" s="2" t="s">
        <v>3843</v>
      </c>
      <c r="E1634" s="2" t="str">
        <f t="shared" si="75"/>
        <v>zzzz</v>
      </c>
      <c r="F1634" s="2" t="str">
        <f>IFERROR(VLOOKUP(C1634,'[1]2017'!$C$2:$N$1876,11,FALSE),"")</f>
        <v/>
      </c>
      <c r="G1634" s="2" t="str">
        <f>IFERROR(VLOOKUP(C1634,'[1]2017'!$C$2:$N$1876,12,FALSE),"")</f>
        <v/>
      </c>
      <c r="H1634" s="2" t="str">
        <f t="shared" si="76"/>
        <v/>
      </c>
      <c r="I1634" s="6">
        <v>0.72222222222222221</v>
      </c>
      <c r="J1634" s="12">
        <f t="shared" si="77"/>
        <v>221</v>
      </c>
      <c r="K1634" s="1">
        <v>12</v>
      </c>
      <c r="L1634" s="1">
        <v>14</v>
      </c>
      <c r="M1634" s="6">
        <v>0.8571428571428571</v>
      </c>
      <c r="N1634" s="1">
        <v>11</v>
      </c>
      <c r="O1634" s="1">
        <v>14</v>
      </c>
      <c r="P1634" s="6">
        <v>0.7857142857142857</v>
      </c>
      <c r="Q1634" s="1">
        <v>10</v>
      </c>
      <c r="R1634" s="1">
        <v>14</v>
      </c>
      <c r="S1634" s="6">
        <v>0.7142857142857143</v>
      </c>
      <c r="T1634" s="1">
        <v>14</v>
      </c>
      <c r="U1634" s="1">
        <v>17</v>
      </c>
      <c r="V1634" s="6">
        <v>0.82352941176470584</v>
      </c>
      <c r="W1634" s="1">
        <v>15</v>
      </c>
      <c r="X1634" s="1">
        <v>17</v>
      </c>
      <c r="Y1634" s="6">
        <v>0.88235294117647056</v>
      </c>
      <c r="Z1634" s="1">
        <v>13</v>
      </c>
      <c r="AA1634" s="1">
        <v>17</v>
      </c>
      <c r="AB1634" s="6">
        <v>0.76470588235294112</v>
      </c>
      <c r="AC1634" s="1">
        <v>16</v>
      </c>
      <c r="AD1634" s="1">
        <v>19</v>
      </c>
      <c r="AE1634" s="6">
        <v>0.84210526315789469</v>
      </c>
      <c r="AF1634" s="1">
        <v>14</v>
      </c>
      <c r="AG1634" s="1">
        <v>19</v>
      </c>
      <c r="AH1634" s="6">
        <v>0.73684210526315785</v>
      </c>
      <c r="AI1634" s="1">
        <v>12</v>
      </c>
      <c r="AJ1634" s="1">
        <v>19</v>
      </c>
      <c r="AK1634" s="6">
        <v>0.63157894736842102</v>
      </c>
      <c r="AL1634" s="1">
        <v>17</v>
      </c>
      <c r="AM1634" s="1">
        <v>21</v>
      </c>
      <c r="AN1634" s="6">
        <v>0.80952380952380953</v>
      </c>
      <c r="AO1634" s="1">
        <v>15</v>
      </c>
      <c r="AP1634" s="1">
        <v>21</v>
      </c>
      <c r="AQ1634" s="6">
        <v>0.7142857142857143</v>
      </c>
      <c r="AR1634" s="1">
        <v>14</v>
      </c>
      <c r="AS1634" s="1">
        <v>21</v>
      </c>
      <c r="AT1634" s="6">
        <v>0.66666666666666663</v>
      </c>
      <c r="AU1634" s="1">
        <v>10</v>
      </c>
      <c r="AV1634" s="1">
        <v>11</v>
      </c>
      <c r="AW1634" s="6">
        <v>0.90909090909090906</v>
      </c>
      <c r="AX1634" s="1">
        <v>6</v>
      </c>
      <c r="AY1634" s="1">
        <v>11</v>
      </c>
      <c r="AZ1634" s="6">
        <v>0.54545454545454541</v>
      </c>
      <c r="BA1634" s="1">
        <v>6</v>
      </c>
      <c r="BB1634" s="1">
        <v>11</v>
      </c>
      <c r="BC1634" s="6">
        <v>0.54545454545454541</v>
      </c>
      <c r="BD1634" s="1">
        <v>85</v>
      </c>
      <c r="BE1634" s="1">
        <v>100</v>
      </c>
      <c r="BF1634" s="6">
        <v>0.85</v>
      </c>
      <c r="BG1634" s="1">
        <v>75</v>
      </c>
      <c r="BH1634" s="1">
        <v>100</v>
      </c>
      <c r="BI1634" s="6">
        <v>0.75</v>
      </c>
      <c r="BJ1634" s="1">
        <v>68</v>
      </c>
      <c r="BK1634" s="1">
        <v>100</v>
      </c>
      <c r="BL1634" s="6">
        <v>0.68</v>
      </c>
    </row>
    <row r="1635" spans="1:64" hidden="1" x14ac:dyDescent="0.2">
      <c r="A1635" s="2" t="s">
        <v>3777</v>
      </c>
      <c r="B1635" s="2" t="s">
        <v>3778</v>
      </c>
      <c r="C1635" s="2" t="s">
        <v>3844</v>
      </c>
      <c r="D1635" s="2" t="s">
        <v>3845</v>
      </c>
      <c r="E1635" s="2" t="str">
        <f t="shared" si="75"/>
        <v>zzzz</v>
      </c>
      <c r="F1635" s="2" t="str">
        <f>IFERROR(VLOOKUP(C1635,'[1]2017'!$C$2:$N$1876,11,FALSE),"")</f>
        <v/>
      </c>
      <c r="G1635" s="2" t="str">
        <f>IFERROR(VLOOKUP(C1635,'[1]2017'!$C$2:$N$1876,12,FALSE),"")</f>
        <v/>
      </c>
      <c r="H1635" s="2" t="str">
        <f t="shared" si="76"/>
        <v/>
      </c>
      <c r="I1635" s="6">
        <v>0.4</v>
      </c>
      <c r="J1635" s="12">
        <f t="shared" si="77"/>
        <v>900</v>
      </c>
      <c r="K1635" s="1">
        <v>14</v>
      </c>
      <c r="L1635" s="1">
        <v>19</v>
      </c>
      <c r="M1635" s="6">
        <v>0.73684210526315785</v>
      </c>
      <c r="N1635" s="1">
        <v>14</v>
      </c>
      <c r="O1635" s="1">
        <v>19</v>
      </c>
      <c r="P1635" s="6">
        <v>0.73684210526315785</v>
      </c>
      <c r="Q1635" s="1">
        <v>13</v>
      </c>
      <c r="R1635" s="1">
        <v>19</v>
      </c>
      <c r="S1635" s="6">
        <v>0.68421052631578949</v>
      </c>
      <c r="T1635" s="1">
        <v>10</v>
      </c>
      <c r="U1635" s="1">
        <v>15</v>
      </c>
      <c r="V1635" s="6">
        <v>0.66666666666666663</v>
      </c>
      <c r="W1635" s="1">
        <v>8</v>
      </c>
      <c r="X1635" s="1">
        <v>15</v>
      </c>
      <c r="Y1635" s="6">
        <v>0.53333333333333333</v>
      </c>
      <c r="Z1635" s="1">
        <v>8</v>
      </c>
      <c r="AA1635" s="1">
        <v>15</v>
      </c>
      <c r="AB1635" s="6">
        <v>0.53333333333333333</v>
      </c>
      <c r="AC1635" s="1">
        <v>12</v>
      </c>
      <c r="AD1635" s="1">
        <v>16</v>
      </c>
      <c r="AE1635" s="6">
        <v>0.75</v>
      </c>
      <c r="AF1635" s="1">
        <v>13</v>
      </c>
      <c r="AG1635" s="1">
        <v>16</v>
      </c>
      <c r="AH1635" s="6">
        <v>0.8125</v>
      </c>
      <c r="AI1635" s="1">
        <v>11</v>
      </c>
      <c r="AJ1635" s="1">
        <v>16</v>
      </c>
      <c r="AK1635" s="6">
        <v>0.6875</v>
      </c>
      <c r="AL1635" s="1">
        <v>11</v>
      </c>
      <c r="AM1635" s="1">
        <v>17</v>
      </c>
      <c r="AN1635" s="6">
        <v>0.6470588235294118</v>
      </c>
      <c r="AO1635" s="1">
        <v>8</v>
      </c>
      <c r="AP1635" s="1">
        <v>17</v>
      </c>
      <c r="AQ1635" s="6">
        <v>0.47058823529411764</v>
      </c>
      <c r="AR1635" s="1">
        <v>7</v>
      </c>
      <c r="AS1635" s="1">
        <v>17</v>
      </c>
      <c r="AT1635" s="6">
        <v>0.41176470588235292</v>
      </c>
      <c r="AU1635" s="1">
        <v>8</v>
      </c>
      <c r="AV1635" s="1">
        <v>12</v>
      </c>
      <c r="AW1635" s="6">
        <v>0.66666666666666663</v>
      </c>
      <c r="AX1635" s="1">
        <v>8</v>
      </c>
      <c r="AY1635" s="1">
        <v>12</v>
      </c>
      <c r="AZ1635" s="6">
        <v>0.66666666666666663</v>
      </c>
      <c r="BA1635" s="1">
        <v>7</v>
      </c>
      <c r="BB1635" s="1">
        <v>12</v>
      </c>
      <c r="BC1635" s="6">
        <v>0.58333333333333337</v>
      </c>
      <c r="BD1635" s="1">
        <v>74</v>
      </c>
      <c r="BE1635" s="1">
        <v>104</v>
      </c>
      <c r="BF1635" s="6">
        <v>0.71153846153846156</v>
      </c>
      <c r="BG1635" s="1">
        <v>62</v>
      </c>
      <c r="BH1635" s="1">
        <v>104</v>
      </c>
      <c r="BI1635" s="6">
        <v>0.59615384615384615</v>
      </c>
      <c r="BJ1635" s="1">
        <v>56</v>
      </c>
      <c r="BK1635" s="1">
        <v>104</v>
      </c>
      <c r="BL1635" s="6">
        <v>0.53846153846153844</v>
      </c>
    </row>
    <row r="1636" spans="1:64" hidden="1" x14ac:dyDescent="0.2">
      <c r="A1636" s="2" t="s">
        <v>3846</v>
      </c>
      <c r="B1636" s="2" t="s">
        <v>3847</v>
      </c>
      <c r="C1636" s="2" t="s">
        <v>3848</v>
      </c>
      <c r="D1636" s="2" t="s">
        <v>3849</v>
      </c>
      <c r="E1636" s="2" t="str">
        <f t="shared" si="75"/>
        <v>zzzz</v>
      </c>
      <c r="F1636" s="2" t="str">
        <f>IFERROR(VLOOKUP(C1636,'[1]2017'!$C$2:$N$1876,11,FALSE),"")</f>
        <v/>
      </c>
      <c r="G1636" s="2" t="str">
        <f>IFERROR(VLOOKUP(C1636,'[1]2017'!$C$2:$N$1876,12,FALSE),"")</f>
        <v/>
      </c>
      <c r="H1636" s="2" t="str">
        <f t="shared" si="76"/>
        <v/>
      </c>
      <c r="I1636" s="6">
        <v>0.83333333333333337</v>
      </c>
      <c r="J1636" s="12">
        <f t="shared" si="77"/>
        <v>74</v>
      </c>
      <c r="K1636" s="1">
        <v>24</v>
      </c>
      <c r="L1636" s="1">
        <v>32</v>
      </c>
      <c r="M1636" s="6">
        <v>0.75</v>
      </c>
      <c r="N1636" s="1">
        <v>22</v>
      </c>
      <c r="O1636" s="1">
        <v>32</v>
      </c>
      <c r="P1636" s="6">
        <v>0.6875</v>
      </c>
      <c r="Q1636" s="1">
        <v>19</v>
      </c>
      <c r="R1636" s="1">
        <v>32</v>
      </c>
      <c r="S1636" s="6">
        <v>0.59375</v>
      </c>
      <c r="T1636" s="1">
        <v>26</v>
      </c>
      <c r="U1636" s="1">
        <v>26</v>
      </c>
      <c r="V1636" s="6">
        <v>1</v>
      </c>
      <c r="W1636" s="1">
        <v>26</v>
      </c>
      <c r="X1636" s="1">
        <v>26</v>
      </c>
      <c r="Y1636" s="6">
        <v>1</v>
      </c>
      <c r="Z1636" s="1">
        <v>26</v>
      </c>
      <c r="AA1636" s="1">
        <v>26</v>
      </c>
      <c r="AB1636" s="6">
        <v>1</v>
      </c>
      <c r="BD1636" s="1">
        <v>82</v>
      </c>
      <c r="BE1636" s="1">
        <v>94</v>
      </c>
      <c r="BF1636" s="6">
        <v>0.87234042553191493</v>
      </c>
      <c r="BG1636" s="1">
        <v>79</v>
      </c>
      <c r="BH1636" s="1">
        <v>94</v>
      </c>
      <c r="BI1636" s="6">
        <v>0.84042553191489366</v>
      </c>
      <c r="BJ1636" s="1">
        <v>75</v>
      </c>
      <c r="BK1636" s="1">
        <v>94</v>
      </c>
      <c r="BL1636" s="6">
        <v>0.7978723404255319</v>
      </c>
    </row>
    <row r="1637" spans="1:64" hidden="1" x14ac:dyDescent="0.2">
      <c r="A1637" s="2" t="s">
        <v>3846</v>
      </c>
      <c r="B1637" s="2" t="s">
        <v>3847</v>
      </c>
      <c r="C1637" s="2" t="s">
        <v>3850</v>
      </c>
      <c r="D1637" s="2" t="s">
        <v>3851</v>
      </c>
      <c r="E1637" s="2" t="str">
        <f t="shared" si="75"/>
        <v>zzzz</v>
      </c>
      <c r="F1637" s="2" t="str">
        <f>IFERROR(VLOOKUP(C1637,'[1]2017'!$C$2:$N$1876,11,FALSE),"")</f>
        <v/>
      </c>
      <c r="G1637" s="2" t="str">
        <f>IFERROR(VLOOKUP(C1637,'[1]2017'!$C$2:$N$1876,12,FALSE),"")</f>
        <v/>
      </c>
      <c r="H1637" s="2" t="str">
        <f t="shared" si="76"/>
        <v/>
      </c>
      <c r="I1637" s="6">
        <v>0.90740740740740744</v>
      </c>
      <c r="J1637" s="12">
        <f t="shared" si="77"/>
        <v>26</v>
      </c>
      <c r="K1637" s="1">
        <v>41</v>
      </c>
      <c r="L1637" s="1">
        <v>48</v>
      </c>
      <c r="M1637" s="6">
        <v>0.85416666666666663</v>
      </c>
      <c r="N1637" s="1">
        <v>37</v>
      </c>
      <c r="O1637" s="1">
        <v>48</v>
      </c>
      <c r="P1637" s="6">
        <v>0.77083333333333337</v>
      </c>
      <c r="Q1637" s="1">
        <v>37</v>
      </c>
      <c r="R1637" s="1">
        <v>48</v>
      </c>
      <c r="S1637" s="6">
        <v>0.77083333333333337</v>
      </c>
      <c r="T1637" s="1">
        <v>49</v>
      </c>
      <c r="U1637" s="1">
        <v>51</v>
      </c>
      <c r="V1637" s="6">
        <v>0.96078431372549022</v>
      </c>
      <c r="W1637" s="1">
        <v>44</v>
      </c>
      <c r="X1637" s="1">
        <v>50</v>
      </c>
      <c r="Y1637" s="6">
        <v>0.88</v>
      </c>
      <c r="Z1637" s="1">
        <v>43</v>
      </c>
      <c r="AA1637" s="1">
        <v>50</v>
      </c>
      <c r="AB1637" s="6">
        <v>0.86</v>
      </c>
      <c r="BD1637" s="1">
        <v>144</v>
      </c>
      <c r="BE1637" s="1">
        <v>153</v>
      </c>
      <c r="BF1637" s="6">
        <v>0.94117647058823528</v>
      </c>
      <c r="BG1637" s="1">
        <v>130</v>
      </c>
      <c r="BH1637" s="1">
        <v>152</v>
      </c>
      <c r="BI1637" s="6">
        <v>0.85526315789473684</v>
      </c>
      <c r="BJ1637" s="1">
        <v>129</v>
      </c>
      <c r="BK1637" s="1">
        <v>152</v>
      </c>
      <c r="BL1637" s="6">
        <v>0.84868421052631582</v>
      </c>
    </row>
    <row r="1638" spans="1:64" hidden="1" x14ac:dyDescent="0.2">
      <c r="A1638" s="2" t="s">
        <v>3846</v>
      </c>
      <c r="B1638" s="2" t="s">
        <v>3847</v>
      </c>
      <c r="C1638" s="2" t="s">
        <v>3852</v>
      </c>
      <c r="D1638" s="2" t="s">
        <v>3853</v>
      </c>
      <c r="E1638" s="2" t="str">
        <f t="shared" si="75"/>
        <v>zzzz</v>
      </c>
      <c r="F1638" s="2" t="str">
        <f>IFERROR(VLOOKUP(C1638,'[1]2017'!$C$2:$N$1876,11,FALSE),"")</f>
        <v/>
      </c>
      <c r="G1638" s="2" t="str">
        <f>IFERROR(VLOOKUP(C1638,'[1]2017'!$C$2:$N$1876,12,FALSE),"")</f>
        <v/>
      </c>
      <c r="H1638" s="2" t="str">
        <f t="shared" si="76"/>
        <v/>
      </c>
      <c r="J1638" s="12">
        <f t="shared" si="77"/>
        <v>1215</v>
      </c>
      <c r="AC1638" s="1">
        <v>65</v>
      </c>
      <c r="AD1638" s="1">
        <v>70</v>
      </c>
      <c r="AE1638" s="6">
        <v>0.9285714285714286</v>
      </c>
      <c r="AF1638" s="1">
        <v>58</v>
      </c>
      <c r="AG1638" s="1">
        <v>70</v>
      </c>
      <c r="AH1638" s="6">
        <v>0.82857142857142863</v>
      </c>
      <c r="AI1638" s="1">
        <v>56</v>
      </c>
      <c r="AJ1638" s="1">
        <v>70</v>
      </c>
      <c r="AK1638" s="6">
        <v>0.8</v>
      </c>
      <c r="AL1638" s="1">
        <v>39</v>
      </c>
      <c r="AM1638" s="1">
        <v>44</v>
      </c>
      <c r="AN1638" s="6">
        <v>0.88636363636363635</v>
      </c>
      <c r="AO1638" s="1">
        <v>32</v>
      </c>
      <c r="AP1638" s="1">
        <v>43</v>
      </c>
      <c r="AQ1638" s="6">
        <v>0.7441860465116279</v>
      </c>
      <c r="AR1638" s="1">
        <v>31</v>
      </c>
      <c r="AS1638" s="1">
        <v>43</v>
      </c>
      <c r="AT1638" s="6">
        <v>0.72093023255813948</v>
      </c>
      <c r="AU1638" s="1">
        <v>30</v>
      </c>
      <c r="AV1638" s="1">
        <v>33</v>
      </c>
      <c r="AW1638" s="6">
        <v>0.90909090909090906</v>
      </c>
      <c r="AX1638" s="1">
        <v>30</v>
      </c>
      <c r="AY1638" s="1">
        <v>33</v>
      </c>
      <c r="AZ1638" s="6">
        <v>0.90909090909090906</v>
      </c>
      <c r="BA1638" s="1">
        <v>29</v>
      </c>
      <c r="BB1638" s="1">
        <v>33</v>
      </c>
      <c r="BC1638" s="6">
        <v>0.87878787878787878</v>
      </c>
      <c r="BD1638" s="1">
        <v>134</v>
      </c>
      <c r="BE1638" s="1">
        <v>147</v>
      </c>
      <c r="BF1638" s="6">
        <v>0.91156462585034015</v>
      </c>
      <c r="BG1638" s="1">
        <v>120</v>
      </c>
      <c r="BH1638" s="1">
        <v>146</v>
      </c>
      <c r="BI1638" s="6">
        <v>0.82191780821917804</v>
      </c>
      <c r="BJ1638" s="1">
        <v>116</v>
      </c>
      <c r="BK1638" s="1">
        <v>146</v>
      </c>
      <c r="BL1638" s="6">
        <v>0.79452054794520544</v>
      </c>
    </row>
    <row r="1639" spans="1:64" hidden="1" x14ac:dyDescent="0.2">
      <c r="A1639" s="2" t="s">
        <v>515</v>
      </c>
      <c r="B1639" s="2" t="s">
        <v>516</v>
      </c>
      <c r="C1639" s="2" t="s">
        <v>3854</v>
      </c>
      <c r="D1639" s="2" t="s">
        <v>516</v>
      </c>
      <c r="E1639" s="2" t="str">
        <f t="shared" si="75"/>
        <v>zzzz</v>
      </c>
      <c r="F1639" s="2">
        <f>IFERROR(VLOOKUP(C1639,'[1]2017'!$C$2:$N$1876,11,FALSE),"")</f>
        <v>405</v>
      </c>
      <c r="G1639" s="2">
        <f>IFERROR(VLOOKUP(C1639,'[1]2017'!$C$2:$N$1876,12,FALSE),"")</f>
        <v>463</v>
      </c>
      <c r="H1639" s="2">
        <f t="shared" si="76"/>
        <v>0.87473002159827218</v>
      </c>
      <c r="I1639" s="6">
        <v>0.15217391304347827</v>
      </c>
      <c r="J1639" s="12">
        <f t="shared" si="77"/>
        <v>1172</v>
      </c>
      <c r="K1639" s="1">
        <v>12</v>
      </c>
      <c r="L1639" s="1">
        <v>42</v>
      </c>
      <c r="M1639" s="6">
        <v>0.2857142857142857</v>
      </c>
      <c r="N1639" s="1">
        <v>8</v>
      </c>
      <c r="O1639" s="1">
        <v>42</v>
      </c>
      <c r="P1639" s="6">
        <v>0.19047619047619047</v>
      </c>
      <c r="Q1639" s="1">
        <v>3</v>
      </c>
      <c r="R1639" s="1">
        <v>42</v>
      </c>
      <c r="S1639" s="6">
        <v>7.1428571428571425E-2</v>
      </c>
      <c r="T1639" s="1">
        <v>13</v>
      </c>
      <c r="U1639" s="1">
        <v>45</v>
      </c>
      <c r="V1639" s="6">
        <v>0.28888888888888886</v>
      </c>
      <c r="W1639" s="1">
        <v>10</v>
      </c>
      <c r="X1639" s="1">
        <v>45</v>
      </c>
      <c r="Y1639" s="6">
        <v>0.22222222222222221</v>
      </c>
      <c r="Z1639" s="1">
        <v>3</v>
      </c>
      <c r="AA1639" s="1">
        <v>45</v>
      </c>
      <c r="AB1639" s="6">
        <v>6.6666666666666666E-2</v>
      </c>
      <c r="AC1639" s="1">
        <v>18</v>
      </c>
      <c r="AD1639" s="1">
        <v>50</v>
      </c>
      <c r="AE1639" s="6">
        <v>0.36</v>
      </c>
      <c r="AF1639" s="1">
        <v>11</v>
      </c>
      <c r="AG1639" s="1">
        <v>51</v>
      </c>
      <c r="AH1639" s="6">
        <v>0.21568627450980393</v>
      </c>
      <c r="AI1639" s="1">
        <v>7</v>
      </c>
      <c r="AJ1639" s="1">
        <v>50</v>
      </c>
      <c r="AK1639" s="6">
        <v>0.14000000000000001</v>
      </c>
      <c r="AL1639" s="1">
        <v>16</v>
      </c>
      <c r="AM1639" s="1">
        <v>55</v>
      </c>
      <c r="AN1639" s="6">
        <v>0.29090909090909089</v>
      </c>
      <c r="AO1639" s="1">
        <v>8</v>
      </c>
      <c r="AP1639" s="1">
        <v>55</v>
      </c>
      <c r="AQ1639" s="6">
        <v>0.14545454545454545</v>
      </c>
      <c r="AR1639" s="1">
        <v>7</v>
      </c>
      <c r="AS1639" s="1">
        <v>55</v>
      </c>
      <c r="AT1639" s="6">
        <v>0.12727272727272726</v>
      </c>
      <c r="AU1639" s="1">
        <v>20</v>
      </c>
      <c r="AV1639" s="1">
        <v>42</v>
      </c>
      <c r="AW1639" s="6">
        <v>0.47619047619047616</v>
      </c>
      <c r="AX1639" s="1">
        <v>4</v>
      </c>
      <c r="AY1639" s="1">
        <v>43</v>
      </c>
      <c r="AZ1639" s="6">
        <v>9.3023255813953487E-2</v>
      </c>
      <c r="BA1639" s="1">
        <v>3</v>
      </c>
      <c r="BB1639" s="1">
        <v>42</v>
      </c>
      <c r="BC1639" s="6">
        <v>7.1428571428571425E-2</v>
      </c>
      <c r="BD1639" s="1">
        <v>92</v>
      </c>
      <c r="BE1639" s="1">
        <v>280</v>
      </c>
      <c r="BF1639" s="6">
        <v>0.32857142857142857</v>
      </c>
      <c r="BG1639" s="1">
        <v>50</v>
      </c>
      <c r="BH1639" s="1">
        <v>283</v>
      </c>
      <c r="BI1639" s="6">
        <v>0.17667844522968199</v>
      </c>
      <c r="BJ1639" s="1">
        <v>30</v>
      </c>
      <c r="BK1639" s="1">
        <v>280</v>
      </c>
      <c r="BL1639" s="6">
        <v>0.10714285714285714</v>
      </c>
    </row>
    <row r="1640" spans="1:64" hidden="1" x14ac:dyDescent="0.2">
      <c r="A1640" s="2" t="s">
        <v>517</v>
      </c>
      <c r="B1640" s="2" t="s">
        <v>518</v>
      </c>
      <c r="C1640" s="2" t="s">
        <v>3855</v>
      </c>
      <c r="D1640" s="2" t="s">
        <v>3856</v>
      </c>
      <c r="E1640" s="2" t="str">
        <f t="shared" si="75"/>
        <v>zzzz</v>
      </c>
      <c r="F1640" s="2">
        <f>IFERROR(VLOOKUP(C1640,'[1]2017'!$C$2:$N$1876,11,FALSE),"")</f>
        <v>128</v>
      </c>
      <c r="G1640" s="2">
        <f>IFERROR(VLOOKUP(C1640,'[1]2017'!$C$2:$N$1876,12,FALSE),"")</f>
        <v>542</v>
      </c>
      <c r="H1640" s="2">
        <f t="shared" si="76"/>
        <v>0.23616236162361623</v>
      </c>
      <c r="I1640" s="6">
        <v>0.36363636363636365</v>
      </c>
      <c r="J1640" s="12">
        <f t="shared" si="77"/>
        <v>962</v>
      </c>
      <c r="K1640" s="1">
        <v>23</v>
      </c>
      <c r="L1640" s="1">
        <v>42</v>
      </c>
      <c r="M1640" s="6">
        <v>0.54761904761904767</v>
      </c>
      <c r="N1640" s="1">
        <v>13</v>
      </c>
      <c r="O1640" s="1">
        <v>42</v>
      </c>
      <c r="P1640" s="6">
        <v>0.30952380952380953</v>
      </c>
      <c r="Q1640" s="1">
        <v>12</v>
      </c>
      <c r="R1640" s="1">
        <v>42</v>
      </c>
      <c r="S1640" s="6">
        <v>0.2857142857142857</v>
      </c>
      <c r="T1640" s="1">
        <v>24</v>
      </c>
      <c r="U1640" s="1">
        <v>34</v>
      </c>
      <c r="V1640" s="6">
        <v>0.70588235294117652</v>
      </c>
      <c r="W1640" s="1">
        <v>14</v>
      </c>
      <c r="X1640" s="1">
        <v>34</v>
      </c>
      <c r="Y1640" s="6">
        <v>0.41176470588235292</v>
      </c>
      <c r="Z1640" s="1">
        <v>11</v>
      </c>
      <c r="AA1640" s="1">
        <v>34</v>
      </c>
      <c r="AB1640" s="6">
        <v>0.3235294117647059</v>
      </c>
      <c r="AC1640" s="1">
        <v>23</v>
      </c>
      <c r="AD1640" s="1">
        <v>37</v>
      </c>
      <c r="AE1640" s="6">
        <v>0.6216216216216216</v>
      </c>
      <c r="AF1640" s="1">
        <v>9</v>
      </c>
      <c r="AG1640" s="1">
        <v>37</v>
      </c>
      <c r="AH1640" s="6">
        <v>0.24324324324324326</v>
      </c>
      <c r="AI1640" s="1">
        <v>9</v>
      </c>
      <c r="AJ1640" s="1">
        <v>37</v>
      </c>
      <c r="AK1640" s="6">
        <v>0.24324324324324326</v>
      </c>
      <c r="AL1640" s="1">
        <v>25</v>
      </c>
      <c r="AM1640" s="1">
        <v>36</v>
      </c>
      <c r="AN1640" s="6">
        <v>0.69444444444444442</v>
      </c>
      <c r="AO1640" s="1">
        <v>6</v>
      </c>
      <c r="AP1640" s="1">
        <v>36</v>
      </c>
      <c r="AQ1640" s="6">
        <v>0.16666666666666666</v>
      </c>
      <c r="AR1640" s="1">
        <v>6</v>
      </c>
      <c r="AS1640" s="1">
        <v>36</v>
      </c>
      <c r="AT1640" s="6">
        <v>0.16666666666666666</v>
      </c>
      <c r="AU1640" s="1">
        <v>19</v>
      </c>
      <c r="AV1640" s="1">
        <v>36</v>
      </c>
      <c r="AW1640" s="6">
        <v>0.52777777777777779</v>
      </c>
      <c r="AX1640" s="1">
        <v>9</v>
      </c>
      <c r="AY1640" s="1">
        <v>36</v>
      </c>
      <c r="AZ1640" s="6">
        <v>0.25</v>
      </c>
      <c r="BA1640" s="1">
        <v>8</v>
      </c>
      <c r="BB1640" s="1">
        <v>36</v>
      </c>
      <c r="BC1640" s="6">
        <v>0.22222222222222221</v>
      </c>
      <c r="BD1640" s="1">
        <v>134</v>
      </c>
      <c r="BE1640" s="1">
        <v>218</v>
      </c>
      <c r="BF1640" s="6">
        <v>0.61467889908256879</v>
      </c>
      <c r="BG1640" s="1">
        <v>65</v>
      </c>
      <c r="BH1640" s="1">
        <v>219</v>
      </c>
      <c r="BI1640" s="6">
        <v>0.29680365296803651</v>
      </c>
      <c r="BJ1640" s="1">
        <v>58</v>
      </c>
      <c r="BK1640" s="1">
        <v>218</v>
      </c>
      <c r="BL1640" s="6">
        <v>0.26605504587155965</v>
      </c>
    </row>
    <row r="1641" spans="1:64" hidden="1" x14ac:dyDescent="0.2">
      <c r="A1641" s="2" t="s">
        <v>519</v>
      </c>
      <c r="B1641" s="2" t="s">
        <v>520</v>
      </c>
      <c r="C1641" s="2" t="s">
        <v>3857</v>
      </c>
      <c r="D1641" s="2" t="s">
        <v>520</v>
      </c>
      <c r="E1641" s="2" t="str">
        <f t="shared" si="75"/>
        <v>zzzz</v>
      </c>
      <c r="F1641" s="2">
        <f>IFERROR(VLOOKUP(C1641,'[1]2017'!$C$2:$N$1876,11,FALSE),"")</f>
        <v>645</v>
      </c>
      <c r="G1641" s="2">
        <f>IFERROR(VLOOKUP(C1641,'[1]2017'!$C$2:$N$1876,12,FALSE),"")</f>
        <v>1025</v>
      </c>
      <c r="H1641" s="2">
        <f t="shared" si="76"/>
        <v>0.62926829268292683</v>
      </c>
      <c r="I1641" s="6">
        <v>0.45070422535211269</v>
      </c>
      <c r="J1641" s="12">
        <f t="shared" si="77"/>
        <v>817</v>
      </c>
      <c r="K1641" s="1">
        <v>52</v>
      </c>
      <c r="L1641" s="1">
        <v>73</v>
      </c>
      <c r="M1641" s="6">
        <v>0.71232876712328763</v>
      </c>
      <c r="N1641" s="1">
        <v>35</v>
      </c>
      <c r="O1641" s="1">
        <v>73</v>
      </c>
      <c r="P1641" s="6">
        <v>0.47945205479452052</v>
      </c>
      <c r="Q1641" s="1">
        <v>33</v>
      </c>
      <c r="R1641" s="1">
        <v>73</v>
      </c>
      <c r="S1641" s="6">
        <v>0.45205479452054792</v>
      </c>
      <c r="T1641" s="1">
        <v>38</v>
      </c>
      <c r="U1641" s="1">
        <v>71</v>
      </c>
      <c r="V1641" s="6">
        <v>0.53521126760563376</v>
      </c>
      <c r="W1641" s="1">
        <v>40</v>
      </c>
      <c r="X1641" s="1">
        <v>71</v>
      </c>
      <c r="Y1641" s="6">
        <v>0.56338028169014087</v>
      </c>
      <c r="Z1641" s="1">
        <v>30</v>
      </c>
      <c r="AA1641" s="1">
        <v>71</v>
      </c>
      <c r="AB1641" s="6">
        <v>0.42253521126760563</v>
      </c>
      <c r="AC1641" s="1">
        <v>48</v>
      </c>
      <c r="AD1641" s="1">
        <v>74</v>
      </c>
      <c r="AE1641" s="6">
        <v>0.64864864864864868</v>
      </c>
      <c r="AF1641" s="1">
        <v>45</v>
      </c>
      <c r="AG1641" s="1">
        <v>74</v>
      </c>
      <c r="AH1641" s="6">
        <v>0.60810810810810811</v>
      </c>
      <c r="AI1641" s="1">
        <v>39</v>
      </c>
      <c r="AJ1641" s="1">
        <v>74</v>
      </c>
      <c r="AK1641" s="6">
        <v>0.52702702702702697</v>
      </c>
      <c r="AL1641" s="1">
        <v>53</v>
      </c>
      <c r="AM1641" s="1">
        <v>71</v>
      </c>
      <c r="AN1641" s="6">
        <v>0.74647887323943662</v>
      </c>
      <c r="AO1641" s="1">
        <v>36</v>
      </c>
      <c r="AP1641" s="1">
        <v>72</v>
      </c>
      <c r="AQ1641" s="6">
        <v>0.5</v>
      </c>
      <c r="AR1641" s="1">
        <v>34</v>
      </c>
      <c r="AS1641" s="1">
        <v>71</v>
      </c>
      <c r="AT1641" s="6">
        <v>0.47887323943661969</v>
      </c>
      <c r="AU1641" s="1">
        <v>40</v>
      </c>
      <c r="AV1641" s="1">
        <v>74</v>
      </c>
      <c r="AW1641" s="6">
        <v>0.54054054054054057</v>
      </c>
      <c r="AX1641" s="1">
        <v>32</v>
      </c>
      <c r="AY1641" s="1">
        <v>74</v>
      </c>
      <c r="AZ1641" s="6">
        <v>0.43243243243243246</v>
      </c>
      <c r="BA1641" s="1">
        <v>28</v>
      </c>
      <c r="BB1641" s="1">
        <v>74</v>
      </c>
      <c r="BC1641" s="6">
        <v>0.3783783783783784</v>
      </c>
      <c r="BD1641" s="1">
        <v>281</v>
      </c>
      <c r="BE1641" s="1">
        <v>434</v>
      </c>
      <c r="BF1641" s="6">
        <v>0.64746543778801846</v>
      </c>
      <c r="BG1641" s="1">
        <v>222</v>
      </c>
      <c r="BH1641" s="1">
        <v>435</v>
      </c>
      <c r="BI1641" s="6">
        <v>0.51034482758620692</v>
      </c>
      <c r="BJ1641" s="1">
        <v>196</v>
      </c>
      <c r="BK1641" s="1">
        <v>434</v>
      </c>
      <c r="BL1641" s="6">
        <v>0.45161290322580644</v>
      </c>
    </row>
    <row r="1642" spans="1:64" hidden="1" x14ac:dyDescent="0.2">
      <c r="A1642" s="2" t="s">
        <v>521</v>
      </c>
      <c r="B1642" s="2" t="s">
        <v>522</v>
      </c>
      <c r="C1642" s="2" t="s">
        <v>3858</v>
      </c>
      <c r="D1642" s="2" t="s">
        <v>522</v>
      </c>
      <c r="E1642" s="2" t="str">
        <f t="shared" si="75"/>
        <v>zzzz</v>
      </c>
      <c r="F1642" s="2">
        <f>IFERROR(VLOOKUP(C1642,'[1]2017'!$C$2:$N$1876,11,FALSE),"")</f>
        <v>316</v>
      </c>
      <c r="G1642" s="2">
        <f>IFERROR(VLOOKUP(C1642,'[1]2017'!$C$2:$N$1876,12,FALSE),"")</f>
        <v>316</v>
      </c>
      <c r="H1642" s="2">
        <f t="shared" si="76"/>
        <v>1</v>
      </c>
      <c r="I1642" s="6">
        <v>0.14285714285714285</v>
      </c>
      <c r="J1642" s="12">
        <f t="shared" si="77"/>
        <v>1179</v>
      </c>
      <c r="K1642" s="1">
        <v>8</v>
      </c>
      <c r="L1642" s="1">
        <v>19</v>
      </c>
      <c r="M1642" s="6">
        <v>0.42105263157894735</v>
      </c>
      <c r="N1642" s="1">
        <v>4</v>
      </c>
      <c r="O1642" s="1">
        <v>19</v>
      </c>
      <c r="P1642" s="6">
        <v>0.21052631578947367</v>
      </c>
      <c r="Q1642" s="1">
        <v>4</v>
      </c>
      <c r="R1642" s="1">
        <v>19</v>
      </c>
      <c r="S1642" s="6">
        <v>0.21052631578947367</v>
      </c>
      <c r="T1642" s="1">
        <v>14</v>
      </c>
      <c r="U1642" s="1">
        <v>43</v>
      </c>
      <c r="V1642" s="6">
        <v>0.32558139534883723</v>
      </c>
      <c r="W1642" s="1">
        <v>16</v>
      </c>
      <c r="X1642" s="1">
        <v>43</v>
      </c>
      <c r="Y1642" s="6">
        <v>0.37209302325581395</v>
      </c>
      <c r="Z1642" s="1">
        <v>9</v>
      </c>
      <c r="AA1642" s="1">
        <v>43</v>
      </c>
      <c r="AB1642" s="6">
        <v>0.20930232558139536</v>
      </c>
      <c r="AC1642" s="1">
        <v>12</v>
      </c>
      <c r="AD1642" s="1">
        <v>25</v>
      </c>
      <c r="AE1642" s="6">
        <v>0.48</v>
      </c>
      <c r="AF1642" s="1">
        <v>7</v>
      </c>
      <c r="AG1642" s="1">
        <v>26</v>
      </c>
      <c r="AH1642" s="6">
        <v>0.26923076923076922</v>
      </c>
      <c r="AI1642" s="1">
        <v>7</v>
      </c>
      <c r="AJ1642" s="1">
        <v>25</v>
      </c>
      <c r="AK1642" s="6">
        <v>0.28000000000000003</v>
      </c>
      <c r="BD1642" s="1">
        <v>48</v>
      </c>
      <c r="BE1642" s="1">
        <v>136</v>
      </c>
      <c r="BF1642" s="6">
        <v>0.35294117647058826</v>
      </c>
      <c r="BG1642" s="1">
        <v>36</v>
      </c>
      <c r="BH1642" s="1">
        <v>140</v>
      </c>
      <c r="BI1642" s="6">
        <v>0.25714285714285712</v>
      </c>
      <c r="BJ1642" s="1">
        <v>27</v>
      </c>
      <c r="BK1642" s="1">
        <v>136</v>
      </c>
      <c r="BL1642" s="6">
        <v>0.19852941176470587</v>
      </c>
    </row>
    <row r="1643" spans="1:64" hidden="1" x14ac:dyDescent="0.2">
      <c r="A1643" s="2" t="s">
        <v>523</v>
      </c>
      <c r="B1643" s="2" t="s">
        <v>524</v>
      </c>
      <c r="C1643" s="2" t="s">
        <v>3859</v>
      </c>
      <c r="D1643" s="2" t="s">
        <v>524</v>
      </c>
      <c r="E1643" s="2" t="str">
        <f t="shared" si="75"/>
        <v>zzzz</v>
      </c>
      <c r="F1643" s="2">
        <f>IFERROR(VLOOKUP(C1643,'[1]2017'!$C$2:$N$1876,11,FALSE),"")</f>
        <v>61</v>
      </c>
      <c r="G1643" s="2">
        <f>IFERROR(VLOOKUP(C1643,'[1]2017'!$C$2:$N$1876,12,FALSE),"")</f>
        <v>90</v>
      </c>
      <c r="H1643" s="2">
        <f t="shared" si="76"/>
        <v>0.67777777777777781</v>
      </c>
      <c r="I1643" s="6" t="s">
        <v>734</v>
      </c>
      <c r="J1643" s="12" t="e">
        <f t="shared" si="77"/>
        <v>#VALUE!</v>
      </c>
      <c r="K1643" s="1">
        <v>7</v>
      </c>
      <c r="L1643" s="1">
        <v>12</v>
      </c>
      <c r="M1643" s="6">
        <v>0.58333333333333337</v>
      </c>
      <c r="N1643" s="1">
        <v>7</v>
      </c>
      <c r="O1643" s="1">
        <v>12</v>
      </c>
      <c r="P1643" s="6">
        <v>0.58333333333333337</v>
      </c>
      <c r="Q1643" s="1">
        <v>5</v>
      </c>
      <c r="R1643" s="1">
        <v>12</v>
      </c>
      <c r="S1643" s="6">
        <v>0.41666666666666669</v>
      </c>
      <c r="T1643" s="1">
        <v>3</v>
      </c>
      <c r="U1643" s="1">
        <v>11</v>
      </c>
      <c r="V1643" s="6">
        <v>0.27272727272727271</v>
      </c>
      <c r="W1643" s="1">
        <v>4</v>
      </c>
      <c r="X1643" s="1">
        <v>11</v>
      </c>
      <c r="Y1643" s="6">
        <v>0.36363636363636365</v>
      </c>
      <c r="Z1643" s="1">
        <v>2</v>
      </c>
      <c r="AA1643" s="1">
        <v>11</v>
      </c>
      <c r="AB1643" s="6">
        <v>0.18181818181818182</v>
      </c>
      <c r="AC1643" s="1">
        <v>5</v>
      </c>
      <c r="AD1643" s="1">
        <v>10</v>
      </c>
      <c r="AE1643" s="6">
        <v>0.5</v>
      </c>
      <c r="AF1643" s="1">
        <v>3</v>
      </c>
      <c r="AG1643" s="1">
        <v>10</v>
      </c>
      <c r="AH1643" s="6">
        <v>0.3</v>
      </c>
      <c r="AI1643" s="1">
        <v>3</v>
      </c>
      <c r="AJ1643" s="1">
        <v>10</v>
      </c>
      <c r="AK1643" s="6">
        <v>0.3</v>
      </c>
      <c r="AL1643" s="1">
        <v>6</v>
      </c>
      <c r="AM1643" s="1">
        <v>11</v>
      </c>
      <c r="AN1643" s="6">
        <v>0.54545454545454541</v>
      </c>
      <c r="AO1643" s="1">
        <v>2</v>
      </c>
      <c r="AP1643" s="1">
        <v>11</v>
      </c>
      <c r="AQ1643" s="6">
        <v>0.18181818181818182</v>
      </c>
      <c r="AR1643" s="1">
        <v>2</v>
      </c>
      <c r="AS1643" s="1">
        <v>11</v>
      </c>
      <c r="AT1643" s="6">
        <v>0.18181818181818182</v>
      </c>
      <c r="AU1643" s="1" t="s">
        <v>734</v>
      </c>
      <c r="AV1643" s="1" t="s">
        <v>734</v>
      </c>
      <c r="AW1643" s="6" t="s">
        <v>734</v>
      </c>
      <c r="AX1643" s="1" t="s">
        <v>734</v>
      </c>
      <c r="AY1643" s="1" t="s">
        <v>734</v>
      </c>
      <c r="AZ1643" s="6" t="s">
        <v>734</v>
      </c>
      <c r="BA1643" s="1" t="s">
        <v>734</v>
      </c>
      <c r="BB1643" s="1" t="s">
        <v>734</v>
      </c>
      <c r="BC1643" s="6" t="s">
        <v>734</v>
      </c>
      <c r="BD1643" s="1">
        <v>24</v>
      </c>
      <c r="BE1643" s="1">
        <v>57</v>
      </c>
      <c r="BF1643" s="6">
        <v>0.42105263157894735</v>
      </c>
      <c r="BG1643" s="1">
        <v>17</v>
      </c>
      <c r="BH1643" s="1">
        <v>57</v>
      </c>
      <c r="BI1643" s="6">
        <v>0.2982456140350877</v>
      </c>
      <c r="BJ1643" s="1">
        <v>13</v>
      </c>
      <c r="BK1643" s="1">
        <v>57</v>
      </c>
      <c r="BL1643" s="6">
        <v>0.22807017543859648</v>
      </c>
    </row>
    <row r="1644" spans="1:64" hidden="1" x14ac:dyDescent="0.2">
      <c r="A1644" s="2" t="s">
        <v>649</v>
      </c>
      <c r="B1644" s="2" t="s">
        <v>650</v>
      </c>
      <c r="C1644" s="2" t="s">
        <v>3860</v>
      </c>
      <c r="D1644" s="2" t="s">
        <v>650</v>
      </c>
      <c r="E1644" s="2" t="str">
        <f t="shared" si="75"/>
        <v>zzzz</v>
      </c>
      <c r="F1644" s="2">
        <f>IFERROR(VLOOKUP(C1644,'[1]2017'!$C$2:$N$1876,11,FALSE),"")</f>
        <v>340</v>
      </c>
      <c r="G1644" s="2">
        <f>IFERROR(VLOOKUP(C1644,'[1]2017'!$C$2:$N$1876,12,FALSE),"")</f>
        <v>366</v>
      </c>
      <c r="H1644" s="2">
        <f t="shared" si="76"/>
        <v>0.92896174863387981</v>
      </c>
      <c r="I1644" s="6">
        <v>0.5</v>
      </c>
      <c r="J1644" s="12">
        <f t="shared" si="77"/>
        <v>691</v>
      </c>
      <c r="K1644" s="1">
        <v>13</v>
      </c>
      <c r="L1644" s="1">
        <v>33</v>
      </c>
      <c r="M1644" s="6">
        <v>0.39393939393939392</v>
      </c>
      <c r="N1644" s="1">
        <v>6</v>
      </c>
      <c r="O1644" s="1">
        <v>34</v>
      </c>
      <c r="P1644" s="6">
        <v>0.17647058823529413</v>
      </c>
      <c r="Q1644" s="1">
        <v>3</v>
      </c>
      <c r="R1644" s="1">
        <v>33</v>
      </c>
      <c r="S1644" s="6">
        <v>9.0909090909090912E-2</v>
      </c>
      <c r="T1644" s="1">
        <v>10</v>
      </c>
      <c r="U1644" s="1">
        <v>33</v>
      </c>
      <c r="V1644" s="6">
        <v>0.30303030303030304</v>
      </c>
      <c r="W1644" s="1">
        <v>12</v>
      </c>
      <c r="X1644" s="1">
        <v>34</v>
      </c>
      <c r="Y1644" s="6">
        <v>0.35294117647058826</v>
      </c>
      <c r="Z1644" s="1">
        <v>7</v>
      </c>
      <c r="AA1644" s="1">
        <v>33</v>
      </c>
      <c r="AB1644" s="6">
        <v>0.21212121212121213</v>
      </c>
      <c r="AC1644" s="1">
        <v>13</v>
      </c>
      <c r="AD1644" s="1">
        <v>31</v>
      </c>
      <c r="AE1644" s="6">
        <v>0.41935483870967744</v>
      </c>
      <c r="AF1644" s="1">
        <v>4</v>
      </c>
      <c r="AG1644" s="1">
        <v>35</v>
      </c>
      <c r="AH1644" s="6">
        <v>0.11428571428571428</v>
      </c>
      <c r="AI1644" s="1">
        <v>4</v>
      </c>
      <c r="AJ1644" s="1">
        <v>31</v>
      </c>
      <c r="AK1644" s="6">
        <v>0.12903225806451613</v>
      </c>
      <c r="BD1644" s="1">
        <v>70</v>
      </c>
      <c r="BE1644" s="1">
        <v>157</v>
      </c>
      <c r="BF1644" s="6">
        <v>0.44585987261146498</v>
      </c>
      <c r="BG1644" s="1">
        <v>61</v>
      </c>
      <c r="BH1644" s="1">
        <v>166</v>
      </c>
      <c r="BI1644" s="6">
        <v>0.36746987951807231</v>
      </c>
      <c r="BJ1644" s="1">
        <v>44</v>
      </c>
      <c r="BK1644" s="1">
        <v>157</v>
      </c>
      <c r="BL1644" s="6">
        <v>0.28025477707006369</v>
      </c>
    </row>
    <row r="1645" spans="1:64" hidden="1" x14ac:dyDescent="0.2">
      <c r="A1645" s="2" t="s">
        <v>651</v>
      </c>
      <c r="B1645" s="2" t="s">
        <v>652</v>
      </c>
      <c r="C1645" s="2" t="s">
        <v>3861</v>
      </c>
      <c r="D1645" s="2" t="s">
        <v>652</v>
      </c>
      <c r="E1645" s="2" t="str">
        <f t="shared" si="75"/>
        <v>zzzz</v>
      </c>
      <c r="F1645" s="2">
        <f>IFERROR(VLOOKUP(C1645,'[1]2017'!$C$2:$N$1876,11,FALSE),"")</f>
        <v>70</v>
      </c>
      <c r="G1645" s="2">
        <f>IFERROR(VLOOKUP(C1645,'[1]2017'!$C$2:$N$1876,12,FALSE),"")</f>
        <v>191</v>
      </c>
      <c r="H1645" s="2">
        <f t="shared" si="76"/>
        <v>0.36649214659685864</v>
      </c>
      <c r="I1645" s="6">
        <v>0.3125</v>
      </c>
      <c r="J1645" s="12">
        <f t="shared" si="77"/>
        <v>1025</v>
      </c>
      <c r="K1645" s="1">
        <v>2</v>
      </c>
      <c r="L1645" s="1">
        <v>14</v>
      </c>
      <c r="M1645" s="6">
        <v>0.14285714285714285</v>
      </c>
      <c r="N1645" s="1">
        <v>3</v>
      </c>
      <c r="O1645" s="1">
        <v>14</v>
      </c>
      <c r="P1645" s="6">
        <v>0.21428571428571427</v>
      </c>
      <c r="Q1645" s="1">
        <v>0</v>
      </c>
      <c r="R1645" s="1">
        <v>14</v>
      </c>
      <c r="S1645" s="6">
        <v>0</v>
      </c>
      <c r="T1645" s="1" t="s">
        <v>734</v>
      </c>
      <c r="U1645" s="1" t="s">
        <v>734</v>
      </c>
      <c r="V1645" s="6" t="s">
        <v>734</v>
      </c>
      <c r="W1645" s="1">
        <v>2</v>
      </c>
      <c r="X1645" s="1">
        <v>11</v>
      </c>
      <c r="Y1645" s="6">
        <v>0.18181818181818182</v>
      </c>
      <c r="Z1645" s="1" t="s">
        <v>734</v>
      </c>
      <c r="AA1645" s="1" t="s">
        <v>734</v>
      </c>
      <c r="AB1645" s="6" t="s">
        <v>734</v>
      </c>
      <c r="AC1645" s="1">
        <v>5</v>
      </c>
      <c r="AD1645" s="1">
        <v>14</v>
      </c>
      <c r="AE1645" s="6">
        <v>0.35714285714285715</v>
      </c>
      <c r="AF1645" s="1">
        <v>3</v>
      </c>
      <c r="AG1645" s="1">
        <v>14</v>
      </c>
      <c r="AH1645" s="6">
        <v>0.21428571428571427</v>
      </c>
      <c r="AI1645" s="1">
        <v>3</v>
      </c>
      <c r="AJ1645" s="1">
        <v>14</v>
      </c>
      <c r="AK1645" s="6">
        <v>0.21428571428571427</v>
      </c>
      <c r="AL1645" s="1">
        <v>6</v>
      </c>
      <c r="AM1645" s="1">
        <v>16</v>
      </c>
      <c r="AN1645" s="6">
        <v>0.375</v>
      </c>
      <c r="AO1645" s="1">
        <v>3</v>
      </c>
      <c r="AP1645" s="1">
        <v>16</v>
      </c>
      <c r="AQ1645" s="6">
        <v>0.1875</v>
      </c>
      <c r="AR1645" s="1">
        <v>3</v>
      </c>
      <c r="AS1645" s="1">
        <v>16</v>
      </c>
      <c r="AT1645" s="6">
        <v>0.1875</v>
      </c>
      <c r="AU1645" s="1">
        <v>7</v>
      </c>
      <c r="AV1645" s="1">
        <v>13</v>
      </c>
      <c r="AW1645" s="6">
        <v>0.53846153846153844</v>
      </c>
      <c r="AX1645" s="1">
        <v>3</v>
      </c>
      <c r="AY1645" s="1">
        <v>13</v>
      </c>
      <c r="AZ1645" s="6">
        <v>0.23076923076923078</v>
      </c>
      <c r="BA1645" s="1">
        <v>3</v>
      </c>
      <c r="BB1645" s="1">
        <v>13</v>
      </c>
      <c r="BC1645" s="6">
        <v>0.23076923076923078</v>
      </c>
      <c r="BD1645" s="1">
        <v>42</v>
      </c>
      <c r="BE1645" s="1">
        <v>98</v>
      </c>
      <c r="BF1645" s="6">
        <v>0.42857142857142855</v>
      </c>
      <c r="BG1645" s="1">
        <v>26</v>
      </c>
      <c r="BH1645" s="1">
        <v>101</v>
      </c>
      <c r="BI1645" s="6">
        <v>0.25742574257425743</v>
      </c>
      <c r="BJ1645" s="1">
        <v>21</v>
      </c>
      <c r="BK1645" s="1">
        <v>98</v>
      </c>
      <c r="BL1645" s="6">
        <v>0.21428571428571427</v>
      </c>
    </row>
    <row r="1646" spans="1:64" hidden="1" x14ac:dyDescent="0.2">
      <c r="A1646" s="2" t="s">
        <v>525</v>
      </c>
      <c r="B1646" s="2" t="s">
        <v>653</v>
      </c>
      <c r="C1646" s="2" t="s">
        <v>3862</v>
      </c>
      <c r="D1646" s="2" t="s">
        <v>653</v>
      </c>
      <c r="E1646" s="2" t="str">
        <f t="shared" si="75"/>
        <v>zzzz</v>
      </c>
      <c r="F1646" s="2">
        <f>IFERROR(VLOOKUP(C1646,'[1]2017'!$C$2:$N$1876,11,FALSE),"")</f>
        <v>609</v>
      </c>
      <c r="G1646" s="2">
        <f>IFERROR(VLOOKUP(C1646,'[1]2017'!$C$2:$N$1876,12,FALSE),"")</f>
        <v>718</v>
      </c>
      <c r="H1646" s="2">
        <f t="shared" si="76"/>
        <v>0.84818941504178269</v>
      </c>
      <c r="I1646" s="6">
        <v>0.62264150943396224</v>
      </c>
      <c r="J1646" s="12">
        <f t="shared" si="77"/>
        <v>424</v>
      </c>
      <c r="K1646" s="1">
        <v>39</v>
      </c>
      <c r="L1646" s="1">
        <v>48</v>
      </c>
      <c r="M1646" s="6">
        <v>0.8125</v>
      </c>
      <c r="N1646" s="1">
        <v>41</v>
      </c>
      <c r="O1646" s="1">
        <v>49</v>
      </c>
      <c r="P1646" s="6">
        <v>0.83673469387755106</v>
      </c>
      <c r="Q1646" s="1">
        <v>38</v>
      </c>
      <c r="R1646" s="1">
        <v>48</v>
      </c>
      <c r="S1646" s="6">
        <v>0.79166666666666663</v>
      </c>
      <c r="T1646" s="1">
        <v>37</v>
      </c>
      <c r="U1646" s="1">
        <v>54</v>
      </c>
      <c r="V1646" s="6">
        <v>0.68518518518518523</v>
      </c>
      <c r="W1646" s="1">
        <v>45</v>
      </c>
      <c r="X1646" s="1">
        <v>54</v>
      </c>
      <c r="Y1646" s="6">
        <v>0.83333333333333337</v>
      </c>
      <c r="Z1646" s="1">
        <v>35</v>
      </c>
      <c r="AA1646" s="1">
        <v>54</v>
      </c>
      <c r="AB1646" s="6">
        <v>0.64814814814814814</v>
      </c>
      <c r="AC1646" s="1">
        <v>36</v>
      </c>
      <c r="AD1646" s="1">
        <v>51</v>
      </c>
      <c r="AE1646" s="6">
        <v>0.70588235294117652</v>
      </c>
      <c r="AF1646" s="1">
        <v>23</v>
      </c>
      <c r="AG1646" s="1">
        <v>52</v>
      </c>
      <c r="AH1646" s="6">
        <v>0.44230769230769229</v>
      </c>
      <c r="AI1646" s="1">
        <v>21</v>
      </c>
      <c r="AJ1646" s="1">
        <v>51</v>
      </c>
      <c r="AK1646" s="6">
        <v>0.41176470588235292</v>
      </c>
      <c r="AL1646" s="1">
        <v>20</v>
      </c>
      <c r="AM1646" s="1">
        <v>51</v>
      </c>
      <c r="AN1646" s="6">
        <v>0.39215686274509803</v>
      </c>
      <c r="AO1646" s="1">
        <v>8</v>
      </c>
      <c r="AP1646" s="1">
        <v>52</v>
      </c>
      <c r="AQ1646" s="6">
        <v>0.15384615384615385</v>
      </c>
      <c r="AR1646" s="1">
        <v>6</v>
      </c>
      <c r="AS1646" s="1">
        <v>51</v>
      </c>
      <c r="AT1646" s="6">
        <v>0.11764705882352941</v>
      </c>
      <c r="AU1646" s="1">
        <v>26</v>
      </c>
      <c r="AV1646" s="1">
        <v>51</v>
      </c>
      <c r="AW1646" s="6">
        <v>0.50980392156862742</v>
      </c>
      <c r="AX1646" s="1">
        <v>13</v>
      </c>
      <c r="AY1646" s="1">
        <v>51</v>
      </c>
      <c r="AZ1646" s="6">
        <v>0.25490196078431371</v>
      </c>
      <c r="BA1646" s="1">
        <v>12</v>
      </c>
      <c r="BB1646" s="1">
        <v>51</v>
      </c>
      <c r="BC1646" s="6">
        <v>0.23529411764705882</v>
      </c>
      <c r="BD1646" s="1">
        <v>203</v>
      </c>
      <c r="BE1646" s="1">
        <v>308</v>
      </c>
      <c r="BF1646" s="6">
        <v>0.65909090909090906</v>
      </c>
      <c r="BG1646" s="1">
        <v>167</v>
      </c>
      <c r="BH1646" s="1">
        <v>311</v>
      </c>
      <c r="BI1646" s="6">
        <v>0.53697749196141475</v>
      </c>
      <c r="BJ1646" s="1">
        <v>145</v>
      </c>
      <c r="BK1646" s="1">
        <v>308</v>
      </c>
      <c r="BL1646" s="6">
        <v>0.4707792207792208</v>
      </c>
    </row>
    <row r="1647" spans="1:64" hidden="1" x14ac:dyDescent="0.2">
      <c r="A1647" s="2" t="s">
        <v>654</v>
      </c>
      <c r="B1647" s="2" t="s">
        <v>655</v>
      </c>
      <c r="C1647" s="2" t="s">
        <v>3863</v>
      </c>
      <c r="D1647" s="2" t="s">
        <v>655</v>
      </c>
      <c r="E1647" s="2" t="str">
        <f t="shared" si="75"/>
        <v>zzzz</v>
      </c>
      <c r="F1647" s="2">
        <f>IFERROR(VLOOKUP(C1647,'[1]2017'!$C$2:$N$1876,11,FALSE),"")</f>
        <v>253</v>
      </c>
      <c r="G1647" s="2">
        <f>IFERROR(VLOOKUP(C1647,'[1]2017'!$C$2:$N$1876,12,FALSE),"")</f>
        <v>265</v>
      </c>
      <c r="H1647" s="2">
        <f t="shared" si="76"/>
        <v>0.95471698113207548</v>
      </c>
      <c r="I1647" s="6">
        <v>0.39215686274509803</v>
      </c>
      <c r="J1647" s="12">
        <f t="shared" si="77"/>
        <v>916</v>
      </c>
      <c r="K1647" s="1">
        <v>23</v>
      </c>
      <c r="L1647" s="1">
        <v>38</v>
      </c>
      <c r="M1647" s="6">
        <v>0.60526315789473684</v>
      </c>
      <c r="N1647" s="1">
        <v>17</v>
      </c>
      <c r="O1647" s="1">
        <v>39</v>
      </c>
      <c r="P1647" s="6">
        <v>0.4358974358974359</v>
      </c>
      <c r="Q1647" s="1">
        <v>16</v>
      </c>
      <c r="R1647" s="1">
        <v>38</v>
      </c>
      <c r="S1647" s="6">
        <v>0.42105263157894735</v>
      </c>
      <c r="BD1647" s="1">
        <v>54</v>
      </c>
      <c r="BE1647" s="1">
        <v>89</v>
      </c>
      <c r="BF1647" s="6">
        <v>0.6067415730337079</v>
      </c>
      <c r="BG1647" s="1">
        <v>42</v>
      </c>
      <c r="BH1647" s="1">
        <v>90</v>
      </c>
      <c r="BI1647" s="6">
        <v>0.46666666666666667</v>
      </c>
      <c r="BJ1647" s="1">
        <v>36</v>
      </c>
      <c r="BK1647" s="1">
        <v>89</v>
      </c>
      <c r="BL1647" s="6">
        <v>0.4044943820224719</v>
      </c>
    </row>
    <row r="1648" spans="1:64" hidden="1" x14ac:dyDescent="0.2">
      <c r="A1648" s="2" t="s">
        <v>526</v>
      </c>
      <c r="B1648" s="2" t="s">
        <v>656</v>
      </c>
      <c r="C1648" s="2" t="s">
        <v>3864</v>
      </c>
      <c r="D1648" s="2" t="s">
        <v>656</v>
      </c>
      <c r="E1648" s="2" t="str">
        <f t="shared" si="75"/>
        <v>zzzz</v>
      </c>
      <c r="F1648" s="2">
        <f>IFERROR(VLOOKUP(C1648,'[1]2017'!$C$2:$N$1876,11,FALSE),"")</f>
        <v>275</v>
      </c>
      <c r="G1648" s="2">
        <f>IFERROR(VLOOKUP(C1648,'[1]2017'!$C$2:$N$1876,12,FALSE),"")</f>
        <v>304</v>
      </c>
      <c r="H1648" s="2">
        <f t="shared" si="76"/>
        <v>0.90460526315789469</v>
      </c>
      <c r="J1648" s="12">
        <f t="shared" si="77"/>
        <v>1215</v>
      </c>
      <c r="AC1648" s="1">
        <v>27</v>
      </c>
      <c r="AD1648" s="1">
        <v>73</v>
      </c>
      <c r="AE1648" s="6">
        <v>0.36986301369863012</v>
      </c>
      <c r="AF1648" s="1">
        <v>22</v>
      </c>
      <c r="AG1648" s="1">
        <v>73</v>
      </c>
      <c r="AH1648" s="6">
        <v>0.30136986301369861</v>
      </c>
      <c r="AI1648" s="1">
        <v>15</v>
      </c>
      <c r="AJ1648" s="1">
        <v>73</v>
      </c>
      <c r="AK1648" s="6">
        <v>0.20547945205479451</v>
      </c>
      <c r="AL1648" s="1">
        <v>42</v>
      </c>
      <c r="AM1648" s="1">
        <v>111</v>
      </c>
      <c r="AN1648" s="6">
        <v>0.3783783783783784</v>
      </c>
      <c r="AO1648" s="1">
        <v>26</v>
      </c>
      <c r="AP1648" s="1">
        <v>110</v>
      </c>
      <c r="AQ1648" s="6">
        <v>0.23636363636363636</v>
      </c>
      <c r="AR1648" s="1">
        <v>21</v>
      </c>
      <c r="AS1648" s="1">
        <v>109</v>
      </c>
      <c r="AT1648" s="6">
        <v>0.19266055045871561</v>
      </c>
      <c r="AU1648" s="1">
        <v>28</v>
      </c>
      <c r="AV1648" s="1">
        <v>91</v>
      </c>
      <c r="AW1648" s="6">
        <v>0.30769230769230771</v>
      </c>
      <c r="AX1648" s="1">
        <v>15</v>
      </c>
      <c r="AY1648" s="1">
        <v>91</v>
      </c>
      <c r="AZ1648" s="6">
        <v>0.16483516483516483</v>
      </c>
      <c r="BA1648" s="1">
        <v>13</v>
      </c>
      <c r="BB1648" s="1">
        <v>90</v>
      </c>
      <c r="BC1648" s="6">
        <v>0.14444444444444443</v>
      </c>
      <c r="BD1648" s="1">
        <v>97</v>
      </c>
      <c r="BE1648" s="1">
        <v>275</v>
      </c>
      <c r="BF1648" s="6">
        <v>0.35272727272727272</v>
      </c>
      <c r="BG1648" s="1">
        <v>63</v>
      </c>
      <c r="BH1648" s="1">
        <v>274</v>
      </c>
      <c r="BI1648" s="6">
        <v>0.22992700729927007</v>
      </c>
      <c r="BJ1648" s="1">
        <v>49</v>
      </c>
      <c r="BK1648" s="1">
        <v>272</v>
      </c>
      <c r="BL1648" s="6">
        <v>0.18014705882352941</v>
      </c>
    </row>
    <row r="1649" spans="1:64" hidden="1" x14ac:dyDescent="0.2">
      <c r="A1649" s="2" t="s">
        <v>657</v>
      </c>
      <c r="B1649" s="2" t="s">
        <v>658</v>
      </c>
      <c r="C1649" s="2" t="s">
        <v>3865</v>
      </c>
      <c r="D1649" s="2" t="s">
        <v>658</v>
      </c>
      <c r="E1649" s="2" t="str">
        <f t="shared" si="75"/>
        <v>zzzz</v>
      </c>
      <c r="F1649" s="2">
        <f>IFERROR(VLOOKUP(C1649,'[1]2017'!$C$2:$N$1876,11,FALSE),"")</f>
        <v>176</v>
      </c>
      <c r="G1649" s="2">
        <f>IFERROR(VLOOKUP(C1649,'[1]2017'!$C$2:$N$1876,12,FALSE),"")</f>
        <v>216</v>
      </c>
      <c r="H1649" s="2">
        <f t="shared" si="76"/>
        <v>0.81481481481481477</v>
      </c>
      <c r="I1649" s="6">
        <v>0.3888888888888889</v>
      </c>
      <c r="J1649" s="12">
        <f t="shared" si="77"/>
        <v>921</v>
      </c>
      <c r="K1649" s="1">
        <v>8</v>
      </c>
      <c r="L1649" s="1">
        <v>17</v>
      </c>
      <c r="M1649" s="6">
        <v>0.47058823529411764</v>
      </c>
      <c r="N1649" s="1">
        <v>8</v>
      </c>
      <c r="O1649" s="1">
        <v>17</v>
      </c>
      <c r="P1649" s="6">
        <v>0.47058823529411764</v>
      </c>
      <c r="Q1649" s="1">
        <v>6</v>
      </c>
      <c r="R1649" s="1">
        <v>17</v>
      </c>
      <c r="S1649" s="6">
        <v>0.35294117647058826</v>
      </c>
      <c r="BD1649" s="1">
        <v>30</v>
      </c>
      <c r="BE1649" s="1">
        <v>53</v>
      </c>
      <c r="BF1649" s="6">
        <v>0.56603773584905659</v>
      </c>
      <c r="BG1649" s="1">
        <v>23</v>
      </c>
      <c r="BH1649" s="1">
        <v>55</v>
      </c>
      <c r="BI1649" s="6">
        <v>0.41818181818181815</v>
      </c>
      <c r="BJ1649" s="1">
        <v>20</v>
      </c>
      <c r="BK1649" s="1">
        <v>53</v>
      </c>
      <c r="BL1649" s="6">
        <v>0.37735849056603776</v>
      </c>
    </row>
    <row r="1650" spans="1:64" hidden="1" x14ac:dyDescent="0.2">
      <c r="A1650" s="2" t="s">
        <v>659</v>
      </c>
      <c r="B1650" s="2" t="s">
        <v>660</v>
      </c>
      <c r="C1650" s="2" t="s">
        <v>3866</v>
      </c>
      <c r="D1650" s="2" t="s">
        <v>660</v>
      </c>
      <c r="E1650" s="2" t="str">
        <f t="shared" si="75"/>
        <v>zzzz</v>
      </c>
      <c r="F1650" s="2">
        <f>IFERROR(VLOOKUP(C1650,'[1]2017'!$C$2:$N$1876,11,FALSE),"")</f>
        <v>236</v>
      </c>
      <c r="G1650" s="2">
        <f>IFERROR(VLOOKUP(C1650,'[1]2017'!$C$2:$N$1876,12,FALSE),"")</f>
        <v>304</v>
      </c>
      <c r="H1650" s="2">
        <f t="shared" si="76"/>
        <v>0.77631578947368418</v>
      </c>
      <c r="I1650" s="6">
        <v>8.1081081081081086E-2</v>
      </c>
      <c r="J1650" s="12">
        <f t="shared" si="77"/>
        <v>1203</v>
      </c>
      <c r="K1650" s="1">
        <v>12</v>
      </c>
      <c r="L1650" s="1">
        <v>34</v>
      </c>
      <c r="M1650" s="6">
        <v>0.35294117647058826</v>
      </c>
      <c r="N1650" s="1">
        <v>7</v>
      </c>
      <c r="O1650" s="1">
        <v>33</v>
      </c>
      <c r="P1650" s="6">
        <v>0.21212121212121213</v>
      </c>
      <c r="Q1650" s="1">
        <v>7</v>
      </c>
      <c r="R1650" s="1">
        <v>33</v>
      </c>
      <c r="S1650" s="6">
        <v>0.21212121212121213</v>
      </c>
      <c r="T1650" s="1">
        <v>13</v>
      </c>
      <c r="U1650" s="1">
        <v>28</v>
      </c>
      <c r="V1650" s="6">
        <v>0.4642857142857143</v>
      </c>
      <c r="W1650" s="1">
        <v>10</v>
      </c>
      <c r="X1650" s="1">
        <v>28</v>
      </c>
      <c r="Y1650" s="6">
        <v>0.35714285714285715</v>
      </c>
      <c r="Z1650" s="1">
        <v>7</v>
      </c>
      <c r="AA1650" s="1">
        <v>28</v>
      </c>
      <c r="AB1650" s="6">
        <v>0.25</v>
      </c>
      <c r="BD1650" s="1">
        <v>37</v>
      </c>
      <c r="BE1650" s="1">
        <v>99</v>
      </c>
      <c r="BF1650" s="6">
        <v>0.37373737373737376</v>
      </c>
      <c r="BG1650" s="1">
        <v>20</v>
      </c>
      <c r="BH1650" s="1">
        <v>99</v>
      </c>
      <c r="BI1650" s="6">
        <v>0.20202020202020202</v>
      </c>
      <c r="BJ1650" s="1">
        <v>17</v>
      </c>
      <c r="BK1650" s="1">
        <v>98</v>
      </c>
      <c r="BL1650" s="6">
        <v>0.17346938775510204</v>
      </c>
    </row>
    <row r="1651" spans="1:64" hidden="1" x14ac:dyDescent="0.2">
      <c r="A1651" s="2" t="s">
        <v>527</v>
      </c>
      <c r="B1651" s="2" t="s">
        <v>528</v>
      </c>
      <c r="C1651" s="2" t="s">
        <v>3867</v>
      </c>
      <c r="D1651" s="2" t="s">
        <v>528</v>
      </c>
      <c r="E1651" s="2" t="str">
        <f t="shared" si="75"/>
        <v>zzzz</v>
      </c>
      <c r="F1651" s="2">
        <f>IFERROR(VLOOKUP(C1651,'[1]2017'!$C$2:$N$1876,11,FALSE),"")</f>
        <v>956</v>
      </c>
      <c r="G1651" s="2">
        <f>IFERROR(VLOOKUP(C1651,'[1]2017'!$C$2:$N$1876,12,FALSE),"")</f>
        <v>1199</v>
      </c>
      <c r="H1651" s="2">
        <f t="shared" si="76"/>
        <v>0.79733110925771478</v>
      </c>
      <c r="I1651" s="6">
        <v>0.22340425531914893</v>
      </c>
      <c r="J1651" s="12">
        <f t="shared" si="77"/>
        <v>1113</v>
      </c>
      <c r="K1651" s="1">
        <v>35</v>
      </c>
      <c r="L1651" s="1">
        <v>89</v>
      </c>
      <c r="M1651" s="6">
        <v>0.39325842696629215</v>
      </c>
      <c r="N1651" s="1">
        <v>28</v>
      </c>
      <c r="O1651" s="1">
        <v>89</v>
      </c>
      <c r="P1651" s="6">
        <v>0.3146067415730337</v>
      </c>
      <c r="Q1651" s="1">
        <v>20</v>
      </c>
      <c r="R1651" s="1">
        <v>88</v>
      </c>
      <c r="S1651" s="6">
        <v>0.22727272727272727</v>
      </c>
      <c r="T1651" s="1">
        <v>33</v>
      </c>
      <c r="U1651" s="1">
        <v>80</v>
      </c>
      <c r="V1651" s="6">
        <v>0.41249999999999998</v>
      </c>
      <c r="W1651" s="1">
        <v>22</v>
      </c>
      <c r="X1651" s="1">
        <v>80</v>
      </c>
      <c r="Y1651" s="6">
        <v>0.27500000000000002</v>
      </c>
      <c r="Z1651" s="1">
        <v>17</v>
      </c>
      <c r="AA1651" s="1">
        <v>80</v>
      </c>
      <c r="AB1651" s="6">
        <v>0.21249999999999999</v>
      </c>
      <c r="AC1651" s="1">
        <v>32</v>
      </c>
      <c r="AD1651" s="1">
        <v>66</v>
      </c>
      <c r="AE1651" s="6">
        <v>0.48484848484848486</v>
      </c>
      <c r="AF1651" s="1">
        <v>18</v>
      </c>
      <c r="AG1651" s="1">
        <v>67</v>
      </c>
      <c r="AH1651" s="6">
        <v>0.26865671641791045</v>
      </c>
      <c r="AI1651" s="1">
        <v>15</v>
      </c>
      <c r="AJ1651" s="1">
        <v>66</v>
      </c>
      <c r="AK1651" s="6">
        <v>0.22727272727272727</v>
      </c>
      <c r="AL1651" s="1">
        <v>35</v>
      </c>
      <c r="AM1651" s="1">
        <v>68</v>
      </c>
      <c r="AN1651" s="6">
        <v>0.51470588235294112</v>
      </c>
      <c r="AO1651" s="1">
        <v>13</v>
      </c>
      <c r="AP1651" s="1">
        <v>68</v>
      </c>
      <c r="AQ1651" s="6">
        <v>0.19117647058823528</v>
      </c>
      <c r="AR1651" s="1">
        <v>13</v>
      </c>
      <c r="AS1651" s="1">
        <v>68</v>
      </c>
      <c r="AT1651" s="6">
        <v>0.19117647058823528</v>
      </c>
      <c r="AU1651" s="1">
        <v>26</v>
      </c>
      <c r="AV1651" s="1">
        <v>70</v>
      </c>
      <c r="AW1651" s="6">
        <v>0.37142857142857144</v>
      </c>
      <c r="AX1651" s="1">
        <v>21</v>
      </c>
      <c r="AY1651" s="1">
        <v>70</v>
      </c>
      <c r="AZ1651" s="6">
        <v>0.3</v>
      </c>
      <c r="BA1651" s="1">
        <v>19</v>
      </c>
      <c r="BB1651" s="1">
        <v>70</v>
      </c>
      <c r="BC1651" s="6">
        <v>0.27142857142857141</v>
      </c>
      <c r="BD1651" s="1">
        <v>200</v>
      </c>
      <c r="BE1651" s="1">
        <v>467</v>
      </c>
      <c r="BF1651" s="6">
        <v>0.42826552462526768</v>
      </c>
      <c r="BG1651" s="1">
        <v>127</v>
      </c>
      <c r="BH1651" s="1">
        <v>470</v>
      </c>
      <c r="BI1651" s="6">
        <v>0.27021276595744681</v>
      </c>
      <c r="BJ1651" s="1">
        <v>105</v>
      </c>
      <c r="BK1651" s="1">
        <v>466</v>
      </c>
      <c r="BL1651" s="6">
        <v>0.22532188841201717</v>
      </c>
    </row>
    <row r="1652" spans="1:64" hidden="1" x14ac:dyDescent="0.2">
      <c r="A1652" s="2" t="s">
        <v>529</v>
      </c>
      <c r="B1652" s="2" t="s">
        <v>530</v>
      </c>
      <c r="C1652" s="2" t="s">
        <v>3868</v>
      </c>
      <c r="D1652" s="2" t="s">
        <v>3869</v>
      </c>
      <c r="E1652" s="2" t="str">
        <f t="shared" si="75"/>
        <v>zzzz</v>
      </c>
      <c r="F1652" s="2">
        <f>IFERROR(VLOOKUP(C1652,'[1]2017'!$C$2:$N$1876,11,FALSE),"")</f>
        <v>100</v>
      </c>
      <c r="G1652" s="2">
        <f>IFERROR(VLOOKUP(C1652,'[1]2017'!$C$2:$N$1876,12,FALSE),"")</f>
        <v>168</v>
      </c>
      <c r="H1652" s="2">
        <f t="shared" si="76"/>
        <v>0.59523809523809523</v>
      </c>
      <c r="I1652" s="6">
        <v>0.69565217391304346</v>
      </c>
      <c r="J1652" s="12">
        <f t="shared" si="77"/>
        <v>270</v>
      </c>
      <c r="K1652" s="1">
        <v>5</v>
      </c>
      <c r="L1652" s="1">
        <v>20</v>
      </c>
      <c r="M1652" s="6">
        <v>0.25</v>
      </c>
      <c r="N1652" s="1">
        <v>7</v>
      </c>
      <c r="O1652" s="1">
        <v>20</v>
      </c>
      <c r="P1652" s="6">
        <v>0.35</v>
      </c>
      <c r="Q1652" s="1">
        <v>3</v>
      </c>
      <c r="R1652" s="1">
        <v>20</v>
      </c>
      <c r="S1652" s="6">
        <v>0.15</v>
      </c>
      <c r="T1652" s="1">
        <v>9</v>
      </c>
      <c r="U1652" s="1">
        <v>16</v>
      </c>
      <c r="V1652" s="6">
        <v>0.5625</v>
      </c>
      <c r="W1652" s="1">
        <v>7</v>
      </c>
      <c r="X1652" s="1">
        <v>16</v>
      </c>
      <c r="Y1652" s="6">
        <v>0.4375</v>
      </c>
      <c r="Z1652" s="1">
        <v>7</v>
      </c>
      <c r="AA1652" s="1">
        <v>16</v>
      </c>
      <c r="AB1652" s="6">
        <v>0.4375</v>
      </c>
      <c r="AC1652" s="1">
        <v>12</v>
      </c>
      <c r="AD1652" s="1">
        <v>18</v>
      </c>
      <c r="AE1652" s="6">
        <v>0.66666666666666663</v>
      </c>
      <c r="AF1652" s="1">
        <v>12</v>
      </c>
      <c r="AG1652" s="1">
        <v>19</v>
      </c>
      <c r="AH1652" s="6">
        <v>0.63157894736842102</v>
      </c>
      <c r="AI1652" s="1">
        <v>10</v>
      </c>
      <c r="AJ1652" s="1">
        <v>18</v>
      </c>
      <c r="AK1652" s="6">
        <v>0.55555555555555558</v>
      </c>
      <c r="AL1652" s="1" t="s">
        <v>734</v>
      </c>
      <c r="AM1652" s="1" t="s">
        <v>734</v>
      </c>
      <c r="AN1652" s="6" t="s">
        <v>734</v>
      </c>
      <c r="AO1652" s="1" t="s">
        <v>734</v>
      </c>
      <c r="AP1652" s="1" t="s">
        <v>734</v>
      </c>
      <c r="AQ1652" s="6" t="s">
        <v>734</v>
      </c>
      <c r="AR1652" s="1" t="s">
        <v>734</v>
      </c>
      <c r="AS1652" s="1" t="s">
        <v>734</v>
      </c>
      <c r="AT1652" s="6" t="s">
        <v>734</v>
      </c>
      <c r="AU1652" s="1">
        <v>8</v>
      </c>
      <c r="AV1652" s="1">
        <v>15</v>
      </c>
      <c r="AW1652" s="6">
        <v>0.53333333333333333</v>
      </c>
      <c r="AX1652" s="1">
        <v>5</v>
      </c>
      <c r="AY1652" s="1">
        <v>15</v>
      </c>
      <c r="AZ1652" s="6">
        <v>0.33333333333333331</v>
      </c>
      <c r="BA1652" s="1">
        <v>5</v>
      </c>
      <c r="BB1652" s="1">
        <v>15</v>
      </c>
      <c r="BC1652" s="6">
        <v>0.33333333333333331</v>
      </c>
      <c r="BD1652" s="1">
        <v>59</v>
      </c>
      <c r="BE1652" s="1">
        <v>101</v>
      </c>
      <c r="BF1652" s="6">
        <v>0.58415841584158412</v>
      </c>
      <c r="BG1652" s="1">
        <v>51</v>
      </c>
      <c r="BH1652" s="1">
        <v>102</v>
      </c>
      <c r="BI1652" s="6">
        <v>0.5</v>
      </c>
      <c r="BJ1652" s="1">
        <v>43</v>
      </c>
      <c r="BK1652" s="1">
        <v>101</v>
      </c>
      <c r="BL1652" s="6">
        <v>0.42574257425742573</v>
      </c>
    </row>
    <row r="1653" spans="1:64" hidden="1" x14ac:dyDescent="0.2">
      <c r="A1653" s="2" t="s">
        <v>531</v>
      </c>
      <c r="B1653" s="2" t="s">
        <v>532</v>
      </c>
      <c r="C1653" s="2" t="s">
        <v>3870</v>
      </c>
      <c r="D1653" s="2" t="s">
        <v>532</v>
      </c>
      <c r="E1653" s="2" t="str">
        <f t="shared" si="75"/>
        <v>zzzz</v>
      </c>
      <c r="F1653" s="2">
        <f>IFERROR(VLOOKUP(C1653,'[1]2017'!$C$2:$N$1876,11,FALSE),"")</f>
        <v>463</v>
      </c>
      <c r="G1653" s="2">
        <f>IFERROR(VLOOKUP(C1653,'[1]2017'!$C$2:$N$1876,12,FALSE),"")</f>
        <v>540</v>
      </c>
      <c r="H1653" s="2">
        <f t="shared" si="76"/>
        <v>0.8574074074074074</v>
      </c>
      <c r="I1653" s="6">
        <v>0.35294117647058826</v>
      </c>
      <c r="J1653" s="12">
        <f t="shared" si="77"/>
        <v>976</v>
      </c>
      <c r="K1653" s="1">
        <v>30</v>
      </c>
      <c r="L1653" s="1">
        <v>62</v>
      </c>
      <c r="M1653" s="6">
        <v>0.4838709677419355</v>
      </c>
      <c r="N1653" s="1">
        <v>26</v>
      </c>
      <c r="O1653" s="1">
        <v>64</v>
      </c>
      <c r="P1653" s="6">
        <v>0.40625</v>
      </c>
      <c r="Q1653" s="1">
        <v>21</v>
      </c>
      <c r="R1653" s="1">
        <v>62</v>
      </c>
      <c r="S1653" s="6">
        <v>0.33870967741935482</v>
      </c>
      <c r="T1653" s="1">
        <v>17</v>
      </c>
      <c r="U1653" s="1">
        <v>48</v>
      </c>
      <c r="V1653" s="6">
        <v>0.35416666666666669</v>
      </c>
      <c r="W1653" s="1">
        <v>10</v>
      </c>
      <c r="X1653" s="1">
        <v>49</v>
      </c>
      <c r="Y1653" s="6">
        <v>0.20408163265306123</v>
      </c>
      <c r="Z1653" s="1">
        <v>8</v>
      </c>
      <c r="AA1653" s="1">
        <v>48</v>
      </c>
      <c r="AB1653" s="6">
        <v>0.16666666666666666</v>
      </c>
      <c r="AC1653" s="1">
        <v>18</v>
      </c>
      <c r="AD1653" s="1">
        <v>48</v>
      </c>
      <c r="AE1653" s="6">
        <v>0.375</v>
      </c>
      <c r="AF1653" s="1">
        <v>13</v>
      </c>
      <c r="AG1653" s="1">
        <v>48</v>
      </c>
      <c r="AH1653" s="6">
        <v>0.27083333333333331</v>
      </c>
      <c r="AI1653" s="1">
        <v>7</v>
      </c>
      <c r="AJ1653" s="1">
        <v>47</v>
      </c>
      <c r="AK1653" s="6">
        <v>0.14893617021276595</v>
      </c>
      <c r="AL1653" s="1">
        <v>29</v>
      </c>
      <c r="AM1653" s="1">
        <v>49</v>
      </c>
      <c r="AN1653" s="6">
        <v>0.59183673469387754</v>
      </c>
      <c r="AO1653" s="1">
        <v>16</v>
      </c>
      <c r="AP1653" s="1">
        <v>51</v>
      </c>
      <c r="AQ1653" s="6">
        <v>0.31372549019607843</v>
      </c>
      <c r="AR1653" s="1">
        <v>14</v>
      </c>
      <c r="AS1653" s="1">
        <v>49</v>
      </c>
      <c r="AT1653" s="6">
        <v>0.2857142857142857</v>
      </c>
      <c r="AU1653" s="1">
        <v>29</v>
      </c>
      <c r="AV1653" s="1">
        <v>47</v>
      </c>
      <c r="AW1653" s="6">
        <v>0.61702127659574468</v>
      </c>
      <c r="AX1653" s="1">
        <v>24</v>
      </c>
      <c r="AY1653" s="1">
        <v>47</v>
      </c>
      <c r="AZ1653" s="6">
        <v>0.51063829787234039</v>
      </c>
      <c r="BA1653" s="1">
        <v>20</v>
      </c>
      <c r="BB1653" s="1">
        <v>47</v>
      </c>
      <c r="BC1653" s="6">
        <v>0.42553191489361702</v>
      </c>
      <c r="BD1653" s="1">
        <v>159</v>
      </c>
      <c r="BE1653" s="1">
        <v>322</v>
      </c>
      <c r="BF1653" s="6">
        <v>0.49378881987577639</v>
      </c>
      <c r="BG1653" s="1">
        <v>121</v>
      </c>
      <c r="BH1653" s="1">
        <v>330</v>
      </c>
      <c r="BI1653" s="6">
        <v>0.36666666666666664</v>
      </c>
      <c r="BJ1653" s="1">
        <v>94</v>
      </c>
      <c r="BK1653" s="1">
        <v>321</v>
      </c>
      <c r="BL1653" s="6">
        <v>0.29283489096573206</v>
      </c>
    </row>
    <row r="1654" spans="1:64" hidden="1" x14ac:dyDescent="0.2">
      <c r="A1654" s="2" t="s">
        <v>3929</v>
      </c>
      <c r="B1654" s="2" t="s">
        <v>3930</v>
      </c>
      <c r="C1654" s="2" t="s">
        <v>3931</v>
      </c>
      <c r="D1654" s="2" t="s">
        <v>3930</v>
      </c>
      <c r="E1654" s="2" t="str">
        <f t="shared" si="75"/>
        <v>zzzz</v>
      </c>
      <c r="F1654" s="2">
        <f>IFERROR(VLOOKUP(C1654,'[1]2017'!$C$2:$N$1876,11,FALSE),"")</f>
        <v>93</v>
      </c>
      <c r="G1654" s="2">
        <f>IFERROR(VLOOKUP(C1654,'[1]2017'!$C$2:$N$1876,12,FALSE),"")</f>
        <v>260</v>
      </c>
      <c r="H1654" s="2">
        <f t="shared" si="76"/>
        <v>0.3576923076923077</v>
      </c>
      <c r="I1654" s="6">
        <v>8.3333333333333329E-2</v>
      </c>
      <c r="J1654" s="12">
        <f t="shared" si="77"/>
        <v>1201</v>
      </c>
      <c r="K1654" s="1">
        <v>7</v>
      </c>
      <c r="L1654" s="1">
        <v>18</v>
      </c>
      <c r="M1654" s="6">
        <v>0.3888888888888889</v>
      </c>
      <c r="N1654" s="1">
        <v>1</v>
      </c>
      <c r="O1654" s="1">
        <v>19</v>
      </c>
      <c r="P1654" s="6">
        <v>5.2631578947368418E-2</v>
      </c>
      <c r="Q1654" s="1">
        <v>0</v>
      </c>
      <c r="R1654" s="1">
        <v>17</v>
      </c>
      <c r="S1654" s="6">
        <v>0</v>
      </c>
      <c r="T1654" s="1">
        <v>5</v>
      </c>
      <c r="U1654" s="1">
        <v>19</v>
      </c>
      <c r="V1654" s="6">
        <v>0.26315789473684209</v>
      </c>
      <c r="W1654" s="1">
        <v>5</v>
      </c>
      <c r="X1654" s="1">
        <v>21</v>
      </c>
      <c r="Y1654" s="6">
        <v>0.23809523809523808</v>
      </c>
      <c r="Z1654" s="1">
        <v>4</v>
      </c>
      <c r="AA1654" s="1">
        <v>19</v>
      </c>
      <c r="AB1654" s="6">
        <v>0.21052631578947367</v>
      </c>
      <c r="AC1654" s="1">
        <v>6</v>
      </c>
      <c r="AD1654" s="1">
        <v>26</v>
      </c>
      <c r="AE1654" s="6">
        <v>0.23076923076923078</v>
      </c>
      <c r="AF1654" s="1">
        <v>2</v>
      </c>
      <c r="AG1654" s="1">
        <v>27</v>
      </c>
      <c r="AH1654" s="6">
        <v>7.407407407407407E-2</v>
      </c>
      <c r="AI1654" s="1">
        <v>1</v>
      </c>
      <c r="AJ1654" s="1">
        <v>26</v>
      </c>
      <c r="AK1654" s="6">
        <v>3.8461538461538464E-2</v>
      </c>
      <c r="AL1654" s="1">
        <v>3</v>
      </c>
      <c r="AM1654" s="1">
        <v>19</v>
      </c>
      <c r="AN1654" s="6">
        <v>0.15789473684210525</v>
      </c>
      <c r="AO1654" s="1">
        <v>1</v>
      </c>
      <c r="AP1654" s="1">
        <v>18</v>
      </c>
      <c r="AQ1654" s="6">
        <v>5.5555555555555552E-2</v>
      </c>
      <c r="AR1654" s="1">
        <v>1</v>
      </c>
      <c r="AS1654" s="1">
        <v>17</v>
      </c>
      <c r="AT1654" s="6">
        <v>5.8823529411764705E-2</v>
      </c>
      <c r="AU1654" s="1">
        <v>5</v>
      </c>
      <c r="AV1654" s="1">
        <v>14</v>
      </c>
      <c r="AW1654" s="6">
        <v>0.35714285714285715</v>
      </c>
      <c r="AX1654" s="1">
        <v>1</v>
      </c>
      <c r="AY1654" s="1">
        <v>13</v>
      </c>
      <c r="AZ1654" s="6">
        <v>7.6923076923076927E-2</v>
      </c>
      <c r="BA1654" s="1">
        <v>1</v>
      </c>
      <c r="BB1654" s="1">
        <v>13</v>
      </c>
      <c r="BC1654" s="6">
        <v>7.6923076923076927E-2</v>
      </c>
      <c r="BD1654" s="1">
        <v>30</v>
      </c>
      <c r="BE1654" s="1">
        <v>125</v>
      </c>
      <c r="BF1654" s="6">
        <v>0.24</v>
      </c>
      <c r="BG1654" s="1">
        <v>13</v>
      </c>
      <c r="BH1654" s="1">
        <v>128</v>
      </c>
      <c r="BI1654" s="6">
        <v>0.1015625</v>
      </c>
      <c r="BJ1654" s="1">
        <v>9</v>
      </c>
      <c r="BK1654" s="1">
        <v>116</v>
      </c>
      <c r="BL1654" s="6">
        <v>7.7586206896551727E-2</v>
      </c>
    </row>
    <row r="1655" spans="1:64" hidden="1" x14ac:dyDescent="0.2">
      <c r="A1655" s="2" t="s">
        <v>533</v>
      </c>
      <c r="B1655" s="2" t="s">
        <v>534</v>
      </c>
      <c r="C1655" s="2" t="s">
        <v>3871</v>
      </c>
      <c r="D1655" s="2" t="s">
        <v>534</v>
      </c>
      <c r="E1655" s="2" t="str">
        <f t="shared" si="75"/>
        <v>zzzz</v>
      </c>
      <c r="F1655" s="2">
        <f>IFERROR(VLOOKUP(C1655,'[1]2017'!$C$2:$N$1876,11,FALSE),"")</f>
        <v>146</v>
      </c>
      <c r="G1655" s="2">
        <f>IFERROR(VLOOKUP(C1655,'[1]2017'!$C$2:$N$1876,12,FALSE),"")</f>
        <v>165</v>
      </c>
      <c r="H1655" s="2">
        <f t="shared" si="76"/>
        <v>0.88484848484848488</v>
      </c>
      <c r="I1655" s="6">
        <v>0.53846153846153844</v>
      </c>
      <c r="J1655" s="12">
        <f t="shared" si="77"/>
        <v>612</v>
      </c>
      <c r="K1655" s="1">
        <v>11</v>
      </c>
      <c r="L1655" s="1">
        <v>19</v>
      </c>
      <c r="M1655" s="6">
        <v>0.57894736842105265</v>
      </c>
      <c r="N1655" s="1">
        <v>8</v>
      </c>
      <c r="O1655" s="1">
        <v>20</v>
      </c>
      <c r="P1655" s="6">
        <v>0.4</v>
      </c>
      <c r="Q1655" s="1">
        <v>8</v>
      </c>
      <c r="R1655" s="1">
        <v>19</v>
      </c>
      <c r="S1655" s="6">
        <v>0.42105263157894735</v>
      </c>
      <c r="T1655" s="1">
        <v>10</v>
      </c>
      <c r="U1655" s="1">
        <v>20</v>
      </c>
      <c r="V1655" s="6">
        <v>0.5</v>
      </c>
      <c r="W1655" s="1">
        <v>7</v>
      </c>
      <c r="X1655" s="1">
        <v>20</v>
      </c>
      <c r="Y1655" s="6">
        <v>0.35</v>
      </c>
      <c r="Z1655" s="1">
        <v>5</v>
      </c>
      <c r="AA1655" s="1">
        <v>20</v>
      </c>
      <c r="AB1655" s="6">
        <v>0.25</v>
      </c>
      <c r="AC1655" s="1">
        <v>10</v>
      </c>
      <c r="AD1655" s="1">
        <v>14</v>
      </c>
      <c r="AE1655" s="6">
        <v>0.7142857142857143</v>
      </c>
      <c r="AF1655" s="1">
        <v>9</v>
      </c>
      <c r="AG1655" s="1">
        <v>14</v>
      </c>
      <c r="AH1655" s="6">
        <v>0.6428571428571429</v>
      </c>
      <c r="AI1655" s="1">
        <v>9</v>
      </c>
      <c r="AJ1655" s="1">
        <v>14</v>
      </c>
      <c r="AK1655" s="6">
        <v>0.6428571428571429</v>
      </c>
      <c r="BD1655" s="1">
        <v>46</v>
      </c>
      <c r="BE1655" s="1">
        <v>79</v>
      </c>
      <c r="BF1655" s="6">
        <v>0.58227848101265822</v>
      </c>
      <c r="BG1655" s="1">
        <v>39</v>
      </c>
      <c r="BH1655" s="1">
        <v>80</v>
      </c>
      <c r="BI1655" s="6">
        <v>0.48749999999999999</v>
      </c>
      <c r="BJ1655" s="1">
        <v>36</v>
      </c>
      <c r="BK1655" s="1">
        <v>79</v>
      </c>
      <c r="BL1655" s="6">
        <v>0.45569620253164556</v>
      </c>
    </row>
    <row r="1656" spans="1:64" hidden="1" x14ac:dyDescent="0.2">
      <c r="A1656" s="2" t="s">
        <v>535</v>
      </c>
      <c r="B1656" s="2" t="s">
        <v>536</v>
      </c>
      <c r="C1656" s="2" t="s">
        <v>3872</v>
      </c>
      <c r="D1656" s="2" t="s">
        <v>536</v>
      </c>
      <c r="E1656" s="2" t="str">
        <f t="shared" si="75"/>
        <v>zzzz</v>
      </c>
      <c r="F1656" s="2">
        <f>IFERROR(VLOOKUP(C1656,'[1]2017'!$C$2:$N$1876,11,FALSE),"")</f>
        <v>1514</v>
      </c>
      <c r="G1656" s="2">
        <f>IFERROR(VLOOKUP(C1656,'[1]2017'!$C$2:$N$1876,12,FALSE),"")</f>
        <v>1515</v>
      </c>
      <c r="H1656" s="2">
        <f t="shared" si="76"/>
        <v>0.99933993399339938</v>
      </c>
      <c r="I1656" s="6">
        <v>0.23809523809523808</v>
      </c>
      <c r="J1656" s="12">
        <f t="shared" si="77"/>
        <v>1105</v>
      </c>
      <c r="K1656" s="1">
        <v>16</v>
      </c>
      <c r="L1656" s="1">
        <v>96</v>
      </c>
      <c r="M1656" s="6">
        <v>0.16666666666666666</v>
      </c>
      <c r="N1656" s="1">
        <v>17</v>
      </c>
      <c r="O1656" s="1">
        <v>100</v>
      </c>
      <c r="P1656" s="6">
        <v>0.17</v>
      </c>
      <c r="Q1656" s="1">
        <v>11</v>
      </c>
      <c r="R1656" s="1">
        <v>96</v>
      </c>
      <c r="S1656" s="6">
        <v>0.11458333333333333</v>
      </c>
      <c r="T1656" s="1">
        <v>36</v>
      </c>
      <c r="U1656" s="1">
        <v>95</v>
      </c>
      <c r="V1656" s="6">
        <v>0.37894736842105264</v>
      </c>
      <c r="W1656" s="1">
        <v>39</v>
      </c>
      <c r="X1656" s="1">
        <v>95</v>
      </c>
      <c r="Y1656" s="6">
        <v>0.41052631578947368</v>
      </c>
      <c r="Z1656" s="1">
        <v>26</v>
      </c>
      <c r="AA1656" s="1">
        <v>95</v>
      </c>
      <c r="AB1656" s="6">
        <v>0.27368421052631581</v>
      </c>
      <c r="AC1656" s="1">
        <v>47</v>
      </c>
      <c r="AD1656" s="1">
        <v>103</v>
      </c>
      <c r="AE1656" s="6">
        <v>0.4563106796116505</v>
      </c>
      <c r="AF1656" s="1">
        <v>29</v>
      </c>
      <c r="AG1656" s="1">
        <v>103</v>
      </c>
      <c r="AH1656" s="6">
        <v>0.28155339805825241</v>
      </c>
      <c r="AI1656" s="1">
        <v>25</v>
      </c>
      <c r="AJ1656" s="1">
        <v>101</v>
      </c>
      <c r="AK1656" s="6">
        <v>0.24752475247524752</v>
      </c>
      <c r="AL1656" s="1">
        <v>41</v>
      </c>
      <c r="AM1656" s="1">
        <v>93</v>
      </c>
      <c r="AN1656" s="6">
        <v>0.44086021505376344</v>
      </c>
      <c r="AO1656" s="1">
        <v>26</v>
      </c>
      <c r="AP1656" s="1">
        <v>94</v>
      </c>
      <c r="AQ1656" s="6">
        <v>0.27659574468085107</v>
      </c>
      <c r="AR1656" s="1">
        <v>19</v>
      </c>
      <c r="AS1656" s="1">
        <v>93</v>
      </c>
      <c r="AT1656" s="6">
        <v>0.20430107526881722</v>
      </c>
      <c r="AU1656" s="1">
        <v>34</v>
      </c>
      <c r="AV1656" s="1">
        <v>122</v>
      </c>
      <c r="AW1656" s="6">
        <v>0.27868852459016391</v>
      </c>
      <c r="AX1656" s="1">
        <v>32</v>
      </c>
      <c r="AY1656" s="1">
        <v>122</v>
      </c>
      <c r="AZ1656" s="6">
        <v>0.26229508196721313</v>
      </c>
      <c r="BA1656" s="1">
        <v>23</v>
      </c>
      <c r="BB1656" s="1">
        <v>122</v>
      </c>
      <c r="BC1656" s="6">
        <v>0.18852459016393441</v>
      </c>
      <c r="BD1656" s="1">
        <v>203</v>
      </c>
      <c r="BE1656" s="1">
        <v>594</v>
      </c>
      <c r="BF1656" s="6">
        <v>0.34175084175084175</v>
      </c>
      <c r="BG1656" s="1">
        <v>169</v>
      </c>
      <c r="BH1656" s="1">
        <v>599</v>
      </c>
      <c r="BI1656" s="6">
        <v>0.28213689482470783</v>
      </c>
      <c r="BJ1656" s="1">
        <v>124</v>
      </c>
      <c r="BK1656" s="1">
        <v>591</v>
      </c>
      <c r="BL1656" s="6">
        <v>0.20981387478849409</v>
      </c>
    </row>
    <row r="1657" spans="1:64" hidden="1" x14ac:dyDescent="0.2">
      <c r="A1657" s="2" t="s">
        <v>537</v>
      </c>
      <c r="B1657" s="2" t="s">
        <v>538</v>
      </c>
      <c r="C1657" s="2" t="s">
        <v>3873</v>
      </c>
      <c r="D1657" s="2" t="s">
        <v>538</v>
      </c>
      <c r="E1657" s="2" t="str">
        <f t="shared" si="75"/>
        <v>zzzz</v>
      </c>
      <c r="F1657" s="2">
        <f>IFERROR(VLOOKUP(C1657,'[1]2017'!$C$2:$N$1876,11,FALSE),"")</f>
        <v>765</v>
      </c>
      <c r="G1657" s="2">
        <f>IFERROR(VLOOKUP(C1657,'[1]2017'!$C$2:$N$1876,12,FALSE),"")</f>
        <v>888</v>
      </c>
      <c r="H1657" s="2">
        <f t="shared" si="76"/>
        <v>0.86148648648648651</v>
      </c>
      <c r="I1657" s="6">
        <v>0.22222222222222221</v>
      </c>
      <c r="J1657" s="12">
        <f t="shared" si="77"/>
        <v>1114</v>
      </c>
      <c r="K1657" s="1">
        <v>21</v>
      </c>
      <c r="L1657" s="1">
        <v>56</v>
      </c>
      <c r="M1657" s="6">
        <v>0.375</v>
      </c>
      <c r="N1657" s="1">
        <v>17</v>
      </c>
      <c r="O1657" s="1">
        <v>56</v>
      </c>
      <c r="P1657" s="6">
        <v>0.30357142857142855</v>
      </c>
      <c r="Q1657" s="1">
        <v>14</v>
      </c>
      <c r="R1657" s="1">
        <v>55</v>
      </c>
      <c r="S1657" s="6">
        <v>0.25454545454545452</v>
      </c>
      <c r="T1657" s="1">
        <v>17</v>
      </c>
      <c r="U1657" s="1">
        <v>61</v>
      </c>
      <c r="V1657" s="6">
        <v>0.27868852459016391</v>
      </c>
      <c r="W1657" s="1">
        <v>13</v>
      </c>
      <c r="X1657" s="1">
        <v>61</v>
      </c>
      <c r="Y1657" s="6">
        <v>0.21311475409836064</v>
      </c>
      <c r="Z1657" s="1">
        <v>7</v>
      </c>
      <c r="AA1657" s="1">
        <v>61</v>
      </c>
      <c r="AB1657" s="6">
        <v>0.11475409836065574</v>
      </c>
      <c r="AC1657" s="1">
        <v>23</v>
      </c>
      <c r="AD1657" s="1">
        <v>58</v>
      </c>
      <c r="AE1657" s="6">
        <v>0.39655172413793105</v>
      </c>
      <c r="AF1657" s="1">
        <v>10</v>
      </c>
      <c r="AG1657" s="1">
        <v>58</v>
      </c>
      <c r="AH1657" s="6">
        <v>0.17241379310344829</v>
      </c>
      <c r="AI1657" s="1">
        <v>8</v>
      </c>
      <c r="AJ1657" s="1">
        <v>58</v>
      </c>
      <c r="AK1657" s="6">
        <v>0.13793103448275862</v>
      </c>
      <c r="AL1657" s="1">
        <v>37</v>
      </c>
      <c r="AM1657" s="1">
        <v>73</v>
      </c>
      <c r="AN1657" s="6">
        <v>0.50684931506849318</v>
      </c>
      <c r="AO1657" s="1">
        <v>18</v>
      </c>
      <c r="AP1657" s="1">
        <v>73</v>
      </c>
      <c r="AQ1657" s="6">
        <v>0.24657534246575341</v>
      </c>
      <c r="AR1657" s="1">
        <v>16</v>
      </c>
      <c r="AS1657" s="1">
        <v>73</v>
      </c>
      <c r="AT1657" s="6">
        <v>0.21917808219178081</v>
      </c>
      <c r="AU1657" s="1">
        <v>18</v>
      </c>
      <c r="AV1657" s="1">
        <v>71</v>
      </c>
      <c r="AW1657" s="6">
        <v>0.25352112676056338</v>
      </c>
      <c r="AX1657" s="1">
        <v>15</v>
      </c>
      <c r="AY1657" s="1">
        <v>72</v>
      </c>
      <c r="AZ1657" s="6">
        <v>0.20833333333333334</v>
      </c>
      <c r="BA1657" s="1">
        <v>10</v>
      </c>
      <c r="BB1657" s="1">
        <v>71</v>
      </c>
      <c r="BC1657" s="6">
        <v>0.14084507042253522</v>
      </c>
      <c r="BD1657" s="1">
        <v>145</v>
      </c>
      <c r="BE1657" s="1">
        <v>391</v>
      </c>
      <c r="BF1657" s="6">
        <v>0.37084398976982097</v>
      </c>
      <c r="BG1657" s="1">
        <v>92</v>
      </c>
      <c r="BH1657" s="1">
        <v>395</v>
      </c>
      <c r="BI1657" s="6">
        <v>0.23291139240506328</v>
      </c>
      <c r="BJ1657" s="1">
        <v>71</v>
      </c>
      <c r="BK1657" s="1">
        <v>390</v>
      </c>
      <c r="BL1657" s="6">
        <v>0.18205128205128204</v>
      </c>
    </row>
    <row r="1658" spans="1:64" hidden="1" x14ac:dyDescent="0.2">
      <c r="A1658" s="2" t="s">
        <v>539</v>
      </c>
      <c r="B1658" s="2" t="s">
        <v>540</v>
      </c>
      <c r="C1658" s="2" t="s">
        <v>3874</v>
      </c>
      <c r="D1658" s="2" t="s">
        <v>540</v>
      </c>
      <c r="E1658" s="2" t="str">
        <f t="shared" si="75"/>
        <v>zzzz</v>
      </c>
      <c r="F1658" s="2">
        <f>IFERROR(VLOOKUP(C1658,'[1]2017'!$C$2:$N$1876,11,FALSE),"")</f>
        <v>356</v>
      </c>
      <c r="G1658" s="2">
        <f>IFERROR(VLOOKUP(C1658,'[1]2017'!$C$2:$N$1876,12,FALSE),"")</f>
        <v>431</v>
      </c>
      <c r="H1658" s="2">
        <f t="shared" si="76"/>
        <v>0.82598607888631093</v>
      </c>
      <c r="I1658" s="6">
        <v>0.22222222222222221</v>
      </c>
      <c r="J1658" s="12">
        <f t="shared" si="77"/>
        <v>1114</v>
      </c>
      <c r="K1658" s="1">
        <v>26</v>
      </c>
      <c r="L1658" s="1">
        <v>47</v>
      </c>
      <c r="M1658" s="6">
        <v>0.55319148936170215</v>
      </c>
      <c r="N1658" s="1">
        <v>30</v>
      </c>
      <c r="O1658" s="1">
        <v>46</v>
      </c>
      <c r="P1658" s="6">
        <v>0.65217391304347827</v>
      </c>
      <c r="Q1658" s="1">
        <v>24</v>
      </c>
      <c r="R1658" s="1">
        <v>46</v>
      </c>
      <c r="S1658" s="6">
        <v>0.52173913043478259</v>
      </c>
      <c r="T1658" s="1">
        <v>14</v>
      </c>
      <c r="U1658" s="1">
        <v>44</v>
      </c>
      <c r="V1658" s="6">
        <v>0.31818181818181818</v>
      </c>
      <c r="W1658" s="1">
        <v>24</v>
      </c>
      <c r="X1658" s="1">
        <v>46</v>
      </c>
      <c r="Y1658" s="6">
        <v>0.52173913043478259</v>
      </c>
      <c r="Z1658" s="1">
        <v>11</v>
      </c>
      <c r="AA1658" s="1">
        <v>44</v>
      </c>
      <c r="AB1658" s="6">
        <v>0.25</v>
      </c>
      <c r="AC1658" s="1">
        <v>28</v>
      </c>
      <c r="AD1658" s="1">
        <v>46</v>
      </c>
      <c r="AE1658" s="6">
        <v>0.60869565217391308</v>
      </c>
      <c r="AF1658" s="1">
        <v>15</v>
      </c>
      <c r="AG1658" s="1">
        <v>46</v>
      </c>
      <c r="AH1658" s="6">
        <v>0.32608695652173914</v>
      </c>
      <c r="AI1658" s="1">
        <v>13</v>
      </c>
      <c r="AJ1658" s="1">
        <v>46</v>
      </c>
      <c r="AK1658" s="6">
        <v>0.28260869565217389</v>
      </c>
      <c r="AL1658" s="1">
        <v>30</v>
      </c>
      <c r="AM1658" s="1">
        <v>44</v>
      </c>
      <c r="AN1658" s="6">
        <v>0.68181818181818177</v>
      </c>
      <c r="AO1658" s="1">
        <v>17</v>
      </c>
      <c r="AP1658" s="1">
        <v>46</v>
      </c>
      <c r="AQ1658" s="6">
        <v>0.36956521739130432</v>
      </c>
      <c r="AR1658" s="1">
        <v>17</v>
      </c>
      <c r="AS1658" s="1">
        <v>44</v>
      </c>
      <c r="AT1658" s="6">
        <v>0.38636363636363635</v>
      </c>
      <c r="AU1658" s="1">
        <v>19</v>
      </c>
      <c r="AV1658" s="1">
        <v>50</v>
      </c>
      <c r="AW1658" s="6">
        <v>0.38</v>
      </c>
      <c r="AX1658" s="1">
        <v>5</v>
      </c>
      <c r="AY1658" s="1">
        <v>50</v>
      </c>
      <c r="AZ1658" s="6">
        <v>0.1</v>
      </c>
      <c r="BA1658" s="1">
        <v>5</v>
      </c>
      <c r="BB1658" s="1">
        <v>50</v>
      </c>
      <c r="BC1658" s="6">
        <v>0.1</v>
      </c>
      <c r="BD1658" s="1">
        <v>137</v>
      </c>
      <c r="BE1658" s="1">
        <v>276</v>
      </c>
      <c r="BF1658" s="6">
        <v>0.49637681159420288</v>
      </c>
      <c r="BG1658" s="1">
        <v>103</v>
      </c>
      <c r="BH1658" s="1">
        <v>280</v>
      </c>
      <c r="BI1658" s="6">
        <v>0.36785714285714288</v>
      </c>
      <c r="BJ1658" s="1">
        <v>80</v>
      </c>
      <c r="BK1658" s="1">
        <v>275</v>
      </c>
      <c r="BL1658" s="6">
        <v>0.29090909090909089</v>
      </c>
    </row>
    <row r="1659" spans="1:64" hidden="1" x14ac:dyDescent="0.2">
      <c r="A1659" s="2" t="s">
        <v>541</v>
      </c>
      <c r="B1659" s="2" t="s">
        <v>542</v>
      </c>
      <c r="C1659" s="2" t="s">
        <v>3875</v>
      </c>
      <c r="D1659" s="2" t="s">
        <v>542</v>
      </c>
      <c r="E1659" s="2" t="str">
        <f t="shared" si="75"/>
        <v>zzzz</v>
      </c>
      <c r="F1659" s="2">
        <f>IFERROR(VLOOKUP(C1659,'[1]2017'!$C$2:$N$1876,11,FALSE),"")</f>
        <v>902</v>
      </c>
      <c r="G1659" s="2">
        <f>IFERROR(VLOOKUP(C1659,'[1]2017'!$C$2:$N$1876,12,FALSE),"")</f>
        <v>902</v>
      </c>
      <c r="H1659" s="2">
        <f t="shared" si="76"/>
        <v>1</v>
      </c>
      <c r="I1659" s="6">
        <v>0.34615384615384615</v>
      </c>
      <c r="J1659" s="12">
        <f t="shared" si="77"/>
        <v>985</v>
      </c>
      <c r="K1659" s="1">
        <v>29</v>
      </c>
      <c r="L1659" s="1">
        <v>78</v>
      </c>
      <c r="M1659" s="6">
        <v>0.37179487179487181</v>
      </c>
      <c r="N1659" s="1">
        <v>55</v>
      </c>
      <c r="O1659" s="1">
        <v>78</v>
      </c>
      <c r="P1659" s="6">
        <v>0.70512820512820518</v>
      </c>
      <c r="Q1659" s="1">
        <v>25</v>
      </c>
      <c r="R1659" s="1">
        <v>78</v>
      </c>
      <c r="S1659" s="6">
        <v>0.32051282051282054</v>
      </c>
      <c r="T1659" s="1">
        <v>31</v>
      </c>
      <c r="U1659" s="1">
        <v>82</v>
      </c>
      <c r="V1659" s="6">
        <v>0.37804878048780488</v>
      </c>
      <c r="W1659" s="1">
        <v>44</v>
      </c>
      <c r="X1659" s="1">
        <v>82</v>
      </c>
      <c r="Y1659" s="6">
        <v>0.53658536585365857</v>
      </c>
      <c r="Z1659" s="1">
        <v>25</v>
      </c>
      <c r="AA1659" s="1">
        <v>82</v>
      </c>
      <c r="AB1659" s="6">
        <v>0.3048780487804878</v>
      </c>
      <c r="AC1659" s="1">
        <v>35</v>
      </c>
      <c r="AD1659" s="1">
        <v>78</v>
      </c>
      <c r="AE1659" s="6">
        <v>0.44871794871794873</v>
      </c>
      <c r="AF1659" s="1">
        <v>19</v>
      </c>
      <c r="AG1659" s="1">
        <v>79</v>
      </c>
      <c r="AH1659" s="6">
        <v>0.24050632911392406</v>
      </c>
      <c r="AI1659" s="1">
        <v>12</v>
      </c>
      <c r="AJ1659" s="1">
        <v>78</v>
      </c>
      <c r="AK1659" s="6">
        <v>0.15384615384615385</v>
      </c>
      <c r="AL1659" s="1">
        <v>21</v>
      </c>
      <c r="AM1659" s="1">
        <v>57</v>
      </c>
      <c r="AN1659" s="6">
        <v>0.36842105263157893</v>
      </c>
      <c r="AO1659" s="1">
        <v>14</v>
      </c>
      <c r="AP1659" s="1">
        <v>57</v>
      </c>
      <c r="AQ1659" s="6">
        <v>0.24561403508771928</v>
      </c>
      <c r="AR1659" s="1">
        <v>10</v>
      </c>
      <c r="AS1659" s="1">
        <v>57</v>
      </c>
      <c r="AT1659" s="6">
        <v>0.17543859649122806</v>
      </c>
      <c r="AU1659" s="1">
        <v>21</v>
      </c>
      <c r="AV1659" s="1">
        <v>58</v>
      </c>
      <c r="AW1659" s="6">
        <v>0.36206896551724138</v>
      </c>
      <c r="AX1659" s="1">
        <v>22</v>
      </c>
      <c r="AY1659" s="1">
        <v>58</v>
      </c>
      <c r="AZ1659" s="6">
        <v>0.37931034482758619</v>
      </c>
      <c r="BA1659" s="1">
        <v>16</v>
      </c>
      <c r="BB1659" s="1">
        <v>58</v>
      </c>
      <c r="BC1659" s="6">
        <v>0.27586206896551724</v>
      </c>
      <c r="BD1659" s="1">
        <v>176</v>
      </c>
      <c r="BE1659" s="1">
        <v>431</v>
      </c>
      <c r="BF1659" s="6">
        <v>0.40835266821345706</v>
      </c>
      <c r="BG1659" s="1">
        <v>189</v>
      </c>
      <c r="BH1659" s="1">
        <v>432</v>
      </c>
      <c r="BI1659" s="6">
        <v>0.4375</v>
      </c>
      <c r="BJ1659" s="1">
        <v>115</v>
      </c>
      <c r="BK1659" s="1">
        <v>431</v>
      </c>
      <c r="BL1659" s="6">
        <v>0.26682134570765659</v>
      </c>
    </row>
    <row r="1660" spans="1:64" hidden="1" x14ac:dyDescent="0.2">
      <c r="A1660" s="2" t="s">
        <v>543</v>
      </c>
      <c r="B1660" s="2" t="s">
        <v>544</v>
      </c>
      <c r="C1660" s="2" t="s">
        <v>3876</v>
      </c>
      <c r="D1660" s="2" t="s">
        <v>3877</v>
      </c>
      <c r="E1660" s="2" t="str">
        <f t="shared" si="75"/>
        <v>zzzz</v>
      </c>
      <c r="F1660" s="2">
        <f>IFERROR(VLOOKUP(C1660,'[1]2017'!$C$2:$N$1876,11,FALSE),"")</f>
        <v>440</v>
      </c>
      <c r="G1660" s="2">
        <f>IFERROR(VLOOKUP(C1660,'[1]2017'!$C$2:$N$1876,12,FALSE),"")</f>
        <v>440</v>
      </c>
      <c r="H1660" s="2">
        <f t="shared" si="76"/>
        <v>1</v>
      </c>
      <c r="I1660" s="6">
        <v>0.13953488372093023</v>
      </c>
      <c r="J1660" s="12">
        <f t="shared" si="77"/>
        <v>1181</v>
      </c>
      <c r="K1660" s="1">
        <v>19</v>
      </c>
      <c r="L1660" s="1">
        <v>50</v>
      </c>
      <c r="M1660" s="6">
        <v>0.38</v>
      </c>
      <c r="N1660" s="1">
        <v>17</v>
      </c>
      <c r="O1660" s="1">
        <v>46</v>
      </c>
      <c r="P1660" s="6">
        <v>0.36956521739130432</v>
      </c>
      <c r="Q1660" s="1">
        <v>11</v>
      </c>
      <c r="R1660" s="1">
        <v>46</v>
      </c>
      <c r="S1660" s="6">
        <v>0.2391304347826087</v>
      </c>
      <c r="T1660" s="1">
        <v>15</v>
      </c>
      <c r="U1660" s="1">
        <v>51</v>
      </c>
      <c r="V1660" s="6">
        <v>0.29411764705882354</v>
      </c>
      <c r="W1660" s="1">
        <v>8</v>
      </c>
      <c r="X1660" s="1">
        <v>47</v>
      </c>
      <c r="Y1660" s="6">
        <v>0.1702127659574468</v>
      </c>
      <c r="Z1660" s="1">
        <v>6</v>
      </c>
      <c r="AA1660" s="1">
        <v>47</v>
      </c>
      <c r="AB1660" s="6">
        <v>0.1276595744680851</v>
      </c>
      <c r="AC1660" s="1">
        <v>21</v>
      </c>
      <c r="AD1660" s="1">
        <v>57</v>
      </c>
      <c r="AE1660" s="6">
        <v>0.36842105263157893</v>
      </c>
      <c r="AF1660" s="1">
        <v>20</v>
      </c>
      <c r="AG1660" s="1">
        <v>55</v>
      </c>
      <c r="AH1660" s="6">
        <v>0.36363636363636365</v>
      </c>
      <c r="AI1660" s="1">
        <v>15</v>
      </c>
      <c r="AJ1660" s="1">
        <v>54</v>
      </c>
      <c r="AK1660" s="6">
        <v>0.27777777777777779</v>
      </c>
      <c r="AL1660" s="1">
        <v>25</v>
      </c>
      <c r="AM1660" s="1">
        <v>55</v>
      </c>
      <c r="AN1660" s="6">
        <v>0.45454545454545453</v>
      </c>
      <c r="AO1660" s="1">
        <v>11</v>
      </c>
      <c r="AP1660" s="1">
        <v>55</v>
      </c>
      <c r="AQ1660" s="6">
        <v>0.2</v>
      </c>
      <c r="AR1660" s="1">
        <v>11</v>
      </c>
      <c r="AS1660" s="1">
        <v>55</v>
      </c>
      <c r="AT1660" s="6">
        <v>0.2</v>
      </c>
      <c r="BD1660" s="1">
        <v>95</v>
      </c>
      <c r="BE1660" s="1">
        <v>262</v>
      </c>
      <c r="BF1660" s="6">
        <v>0.36259541984732824</v>
      </c>
      <c r="BG1660" s="1">
        <v>63</v>
      </c>
      <c r="BH1660" s="1">
        <v>247</v>
      </c>
      <c r="BI1660" s="6">
        <v>0.25506072874493929</v>
      </c>
      <c r="BJ1660" s="1">
        <v>49</v>
      </c>
      <c r="BK1660" s="1">
        <v>245</v>
      </c>
      <c r="BL1660" s="6">
        <v>0.2</v>
      </c>
    </row>
    <row r="1661" spans="1:64" hidden="1" x14ac:dyDescent="0.2">
      <c r="A1661" s="2" t="s">
        <v>545</v>
      </c>
      <c r="B1661" s="2" t="s">
        <v>546</v>
      </c>
      <c r="C1661" s="2" t="s">
        <v>3878</v>
      </c>
      <c r="D1661" s="2" t="s">
        <v>546</v>
      </c>
      <c r="E1661" s="2" t="str">
        <f t="shared" si="75"/>
        <v>zzzz</v>
      </c>
      <c r="F1661" s="2">
        <f>IFERROR(VLOOKUP(C1661,'[1]2017'!$C$2:$N$1876,11,FALSE),"")</f>
        <v>127</v>
      </c>
      <c r="G1661" s="2">
        <f>IFERROR(VLOOKUP(C1661,'[1]2017'!$C$2:$N$1876,12,FALSE),"")</f>
        <v>138</v>
      </c>
      <c r="H1661" s="2">
        <f t="shared" si="76"/>
        <v>0.92028985507246375</v>
      </c>
      <c r="I1661" s="6" t="s">
        <v>734</v>
      </c>
      <c r="J1661" s="12" t="e">
        <f t="shared" si="77"/>
        <v>#VALUE!</v>
      </c>
      <c r="K1661" s="1" t="s">
        <v>734</v>
      </c>
      <c r="L1661" s="1" t="s">
        <v>734</v>
      </c>
      <c r="M1661" s="6" t="s">
        <v>734</v>
      </c>
      <c r="N1661" s="1" t="s">
        <v>734</v>
      </c>
      <c r="O1661" s="1" t="s">
        <v>734</v>
      </c>
      <c r="P1661" s="6" t="s">
        <v>734</v>
      </c>
      <c r="Q1661" s="1" t="s">
        <v>734</v>
      </c>
      <c r="R1661" s="1" t="s">
        <v>734</v>
      </c>
      <c r="S1661" s="6" t="s">
        <v>734</v>
      </c>
      <c r="T1661" s="1" t="s">
        <v>734</v>
      </c>
      <c r="U1661" s="1" t="s">
        <v>734</v>
      </c>
      <c r="V1661" s="6" t="s">
        <v>734</v>
      </c>
      <c r="W1661" s="1" t="s">
        <v>734</v>
      </c>
      <c r="X1661" s="1" t="s">
        <v>734</v>
      </c>
      <c r="Y1661" s="6" t="s">
        <v>734</v>
      </c>
      <c r="Z1661" s="1" t="s">
        <v>734</v>
      </c>
      <c r="AA1661" s="1" t="s">
        <v>734</v>
      </c>
      <c r="AB1661" s="6" t="s">
        <v>734</v>
      </c>
      <c r="AC1661" s="1" t="s">
        <v>734</v>
      </c>
      <c r="AD1661" s="1" t="s">
        <v>734</v>
      </c>
      <c r="AE1661" s="6" t="s">
        <v>734</v>
      </c>
      <c r="AF1661" s="1" t="s">
        <v>734</v>
      </c>
      <c r="AG1661" s="1" t="s">
        <v>734</v>
      </c>
      <c r="AH1661" s="6" t="s">
        <v>734</v>
      </c>
      <c r="AI1661" s="1" t="s">
        <v>734</v>
      </c>
      <c r="AJ1661" s="1" t="s">
        <v>734</v>
      </c>
      <c r="AK1661" s="6" t="s">
        <v>734</v>
      </c>
      <c r="AL1661" s="1" t="s">
        <v>734</v>
      </c>
      <c r="AM1661" s="1" t="s">
        <v>734</v>
      </c>
      <c r="AN1661" s="6" t="s">
        <v>734</v>
      </c>
      <c r="AO1661" s="1" t="s">
        <v>734</v>
      </c>
      <c r="AP1661" s="1" t="s">
        <v>734</v>
      </c>
      <c r="AQ1661" s="6" t="s">
        <v>734</v>
      </c>
      <c r="AR1661" s="1" t="s">
        <v>734</v>
      </c>
      <c r="AS1661" s="1" t="s">
        <v>734</v>
      </c>
      <c r="AT1661" s="6" t="s">
        <v>734</v>
      </c>
      <c r="AU1661" s="1" t="s">
        <v>734</v>
      </c>
      <c r="AV1661" s="1" t="s">
        <v>734</v>
      </c>
      <c r="AW1661" s="6" t="s">
        <v>734</v>
      </c>
      <c r="AX1661" s="1" t="s">
        <v>734</v>
      </c>
      <c r="AY1661" s="1" t="s">
        <v>734</v>
      </c>
      <c r="AZ1661" s="6" t="s">
        <v>734</v>
      </c>
      <c r="BA1661" s="1" t="s">
        <v>734</v>
      </c>
      <c r="BB1661" s="1" t="s">
        <v>734</v>
      </c>
      <c r="BC1661" s="6" t="s">
        <v>734</v>
      </c>
      <c r="BD1661" s="1">
        <v>3</v>
      </c>
      <c r="BE1661" s="1">
        <v>24</v>
      </c>
      <c r="BF1661" s="6">
        <v>0.125</v>
      </c>
      <c r="BG1661" s="1">
        <v>2</v>
      </c>
      <c r="BH1661" s="1">
        <v>28</v>
      </c>
      <c r="BI1661" s="6">
        <v>7.1428571428571425E-2</v>
      </c>
      <c r="BJ1661" s="1">
        <v>2</v>
      </c>
      <c r="BK1661" s="1">
        <v>22</v>
      </c>
      <c r="BL1661" s="6">
        <v>9.0909090909090912E-2</v>
      </c>
    </row>
    <row r="1662" spans="1:64" hidden="1" x14ac:dyDescent="0.2">
      <c r="A1662" s="2" t="s">
        <v>547</v>
      </c>
      <c r="B1662" s="2" t="s">
        <v>548</v>
      </c>
      <c r="C1662" s="2" t="s">
        <v>3879</v>
      </c>
      <c r="D1662" s="2" t="s">
        <v>548</v>
      </c>
      <c r="E1662" s="2" t="str">
        <f t="shared" si="75"/>
        <v>zzzz</v>
      </c>
      <c r="F1662" s="2">
        <f>IFERROR(VLOOKUP(C1662,'[1]2017'!$C$2:$N$1876,11,FALSE),"")</f>
        <v>250</v>
      </c>
      <c r="G1662" s="2">
        <f>IFERROR(VLOOKUP(C1662,'[1]2017'!$C$2:$N$1876,12,FALSE),"")</f>
        <v>275</v>
      </c>
      <c r="H1662" s="2">
        <f t="shared" si="76"/>
        <v>0.90909090909090906</v>
      </c>
      <c r="I1662" s="6">
        <v>0</v>
      </c>
      <c r="J1662" s="12">
        <f t="shared" si="77"/>
        <v>1215</v>
      </c>
      <c r="K1662" s="1">
        <v>4</v>
      </c>
      <c r="L1662" s="1">
        <v>12</v>
      </c>
      <c r="M1662" s="6">
        <v>0.33333333333333331</v>
      </c>
      <c r="N1662" s="1">
        <v>4</v>
      </c>
      <c r="O1662" s="1">
        <v>12</v>
      </c>
      <c r="P1662" s="6">
        <v>0.33333333333333331</v>
      </c>
      <c r="Q1662" s="1">
        <v>3</v>
      </c>
      <c r="R1662" s="1">
        <v>12</v>
      </c>
      <c r="S1662" s="6">
        <v>0.25</v>
      </c>
      <c r="T1662" s="1">
        <v>6</v>
      </c>
      <c r="U1662" s="1">
        <v>18</v>
      </c>
      <c r="V1662" s="6">
        <v>0.33333333333333331</v>
      </c>
      <c r="W1662" s="1">
        <v>13</v>
      </c>
      <c r="X1662" s="1">
        <v>19</v>
      </c>
      <c r="Y1662" s="6">
        <v>0.68421052631578949</v>
      </c>
      <c r="Z1662" s="1">
        <v>5</v>
      </c>
      <c r="AA1662" s="1">
        <v>18</v>
      </c>
      <c r="AB1662" s="6">
        <v>0.27777777777777779</v>
      </c>
      <c r="AC1662" s="1">
        <v>2</v>
      </c>
      <c r="AD1662" s="1">
        <v>10</v>
      </c>
      <c r="AE1662" s="6">
        <v>0.2</v>
      </c>
      <c r="AF1662" s="1" t="s">
        <v>734</v>
      </c>
      <c r="AG1662" s="1" t="s">
        <v>734</v>
      </c>
      <c r="AH1662" s="6" t="s">
        <v>734</v>
      </c>
      <c r="AI1662" s="1" t="s">
        <v>734</v>
      </c>
      <c r="AJ1662" s="1" t="s">
        <v>734</v>
      </c>
      <c r="AK1662" s="6" t="s">
        <v>734</v>
      </c>
      <c r="AL1662" s="1">
        <v>2</v>
      </c>
      <c r="AM1662" s="1">
        <v>15</v>
      </c>
      <c r="AN1662" s="6">
        <v>0.13333333333333333</v>
      </c>
      <c r="AO1662" s="1">
        <v>1</v>
      </c>
      <c r="AP1662" s="1">
        <v>14</v>
      </c>
      <c r="AQ1662" s="6">
        <v>7.1428571428571425E-2</v>
      </c>
      <c r="AR1662" s="1">
        <v>0</v>
      </c>
      <c r="AS1662" s="1">
        <v>14</v>
      </c>
      <c r="AT1662" s="6">
        <v>0</v>
      </c>
      <c r="AU1662" s="1">
        <v>0</v>
      </c>
      <c r="AV1662" s="1">
        <v>22</v>
      </c>
      <c r="AW1662" s="6">
        <v>0</v>
      </c>
      <c r="AX1662" s="1">
        <v>2</v>
      </c>
      <c r="AY1662" s="1">
        <v>24</v>
      </c>
      <c r="AZ1662" s="6">
        <v>8.3333333333333329E-2</v>
      </c>
      <c r="BA1662" s="1">
        <v>0</v>
      </c>
      <c r="BB1662" s="1">
        <v>22</v>
      </c>
      <c r="BC1662" s="6">
        <v>0</v>
      </c>
      <c r="BD1662" s="1">
        <v>15</v>
      </c>
      <c r="BE1662" s="1">
        <v>88</v>
      </c>
      <c r="BF1662" s="6">
        <v>0.17045454545454544</v>
      </c>
      <c r="BG1662" s="1">
        <v>21</v>
      </c>
      <c r="BH1662" s="1">
        <v>89</v>
      </c>
      <c r="BI1662" s="6">
        <v>0.23595505617977527</v>
      </c>
      <c r="BJ1662" s="1">
        <v>8</v>
      </c>
      <c r="BK1662" s="1">
        <v>86</v>
      </c>
      <c r="BL1662" s="6">
        <v>9.3023255813953487E-2</v>
      </c>
    </row>
    <row r="1663" spans="1:64" hidden="1" x14ac:dyDescent="0.2">
      <c r="A1663" s="2" t="s">
        <v>549</v>
      </c>
      <c r="B1663" s="2" t="s">
        <v>550</v>
      </c>
      <c r="C1663" s="2" t="s">
        <v>3880</v>
      </c>
      <c r="D1663" s="2" t="s">
        <v>550</v>
      </c>
      <c r="E1663" s="2" t="str">
        <f t="shared" si="75"/>
        <v>zzzz</v>
      </c>
      <c r="F1663" s="2">
        <f>IFERROR(VLOOKUP(C1663,'[1]2017'!$C$2:$N$1876,11,FALSE),"")</f>
        <v>637</v>
      </c>
      <c r="G1663" s="2">
        <f>IFERROR(VLOOKUP(C1663,'[1]2017'!$C$2:$N$1876,12,FALSE),"")</f>
        <v>660</v>
      </c>
      <c r="H1663" s="2">
        <f t="shared" si="76"/>
        <v>0.9651515151515152</v>
      </c>
      <c r="I1663" s="6">
        <v>0.21794871794871795</v>
      </c>
      <c r="J1663" s="12">
        <f t="shared" si="77"/>
        <v>1121</v>
      </c>
      <c r="K1663" s="1">
        <v>23</v>
      </c>
      <c r="L1663" s="1">
        <v>67</v>
      </c>
      <c r="M1663" s="6">
        <v>0.34328358208955223</v>
      </c>
      <c r="N1663" s="1">
        <v>28</v>
      </c>
      <c r="O1663" s="1">
        <v>69</v>
      </c>
      <c r="P1663" s="6">
        <v>0.40579710144927539</v>
      </c>
      <c r="Q1663" s="1">
        <v>20</v>
      </c>
      <c r="R1663" s="1">
        <v>67</v>
      </c>
      <c r="S1663" s="6">
        <v>0.29850746268656714</v>
      </c>
      <c r="T1663" s="1">
        <v>27</v>
      </c>
      <c r="U1663" s="1">
        <v>63</v>
      </c>
      <c r="V1663" s="6">
        <v>0.42857142857142855</v>
      </c>
      <c r="W1663" s="1">
        <v>34</v>
      </c>
      <c r="X1663" s="1">
        <v>65</v>
      </c>
      <c r="Y1663" s="6">
        <v>0.52307692307692311</v>
      </c>
      <c r="Z1663" s="1">
        <v>23</v>
      </c>
      <c r="AA1663" s="1">
        <v>63</v>
      </c>
      <c r="AB1663" s="6">
        <v>0.36507936507936506</v>
      </c>
      <c r="AC1663" s="1">
        <v>28</v>
      </c>
      <c r="AD1663" s="1">
        <v>65</v>
      </c>
      <c r="AE1663" s="6">
        <v>0.43076923076923079</v>
      </c>
      <c r="AF1663" s="1">
        <v>24</v>
      </c>
      <c r="AG1663" s="1">
        <v>66</v>
      </c>
      <c r="AH1663" s="6">
        <v>0.36363636363636365</v>
      </c>
      <c r="AI1663" s="1">
        <v>16</v>
      </c>
      <c r="AJ1663" s="1">
        <v>65</v>
      </c>
      <c r="AK1663" s="6">
        <v>0.24615384615384617</v>
      </c>
      <c r="AL1663" s="1">
        <v>19</v>
      </c>
      <c r="AM1663" s="1">
        <v>48</v>
      </c>
      <c r="AN1663" s="6">
        <v>0.39583333333333331</v>
      </c>
      <c r="AO1663" s="1">
        <v>15</v>
      </c>
      <c r="AP1663" s="1">
        <v>49</v>
      </c>
      <c r="AQ1663" s="6">
        <v>0.30612244897959184</v>
      </c>
      <c r="AR1663" s="1">
        <v>12</v>
      </c>
      <c r="AS1663" s="1">
        <v>48</v>
      </c>
      <c r="AT1663" s="6">
        <v>0.25</v>
      </c>
      <c r="AU1663" s="1">
        <v>16</v>
      </c>
      <c r="AV1663" s="1">
        <v>46</v>
      </c>
      <c r="AW1663" s="6">
        <v>0.34782608695652173</v>
      </c>
      <c r="AX1663" s="1">
        <v>9</v>
      </c>
      <c r="AY1663" s="1">
        <v>46</v>
      </c>
      <c r="AZ1663" s="6">
        <v>0.19565217391304349</v>
      </c>
      <c r="BA1663" s="1">
        <v>7</v>
      </c>
      <c r="BB1663" s="1">
        <v>46</v>
      </c>
      <c r="BC1663" s="6">
        <v>0.15217391304347827</v>
      </c>
      <c r="BD1663" s="1">
        <v>136</v>
      </c>
      <c r="BE1663" s="1">
        <v>367</v>
      </c>
      <c r="BF1663" s="6">
        <v>0.37057220708446864</v>
      </c>
      <c r="BG1663" s="1">
        <v>137</v>
      </c>
      <c r="BH1663" s="1">
        <v>373</v>
      </c>
      <c r="BI1663" s="6">
        <v>0.36729222520107241</v>
      </c>
      <c r="BJ1663" s="1">
        <v>95</v>
      </c>
      <c r="BK1663" s="1">
        <v>367</v>
      </c>
      <c r="BL1663" s="6">
        <v>0.25885558583106266</v>
      </c>
    </row>
    <row r="1664" spans="1:64" hidden="1" x14ac:dyDescent="0.2">
      <c r="A1664" s="2" t="s">
        <v>551</v>
      </c>
      <c r="B1664" s="2" t="s">
        <v>552</v>
      </c>
      <c r="C1664" s="2" t="s">
        <v>3881</v>
      </c>
      <c r="D1664" s="2" t="s">
        <v>552</v>
      </c>
      <c r="E1664" s="2" t="str">
        <f t="shared" si="75"/>
        <v>zzzz</v>
      </c>
      <c r="F1664" s="2">
        <f>IFERROR(VLOOKUP(C1664,'[1]2017'!$C$2:$N$1876,11,FALSE),"")</f>
        <v>164</v>
      </c>
      <c r="G1664" s="2">
        <f>IFERROR(VLOOKUP(C1664,'[1]2017'!$C$2:$N$1876,12,FALSE),"")</f>
        <v>644</v>
      </c>
      <c r="H1664" s="2">
        <f t="shared" si="76"/>
        <v>0.25465838509316768</v>
      </c>
      <c r="I1664" s="6">
        <v>0.79069767441860461</v>
      </c>
      <c r="J1664" s="12">
        <f t="shared" si="77"/>
        <v>123</v>
      </c>
      <c r="K1664" s="1">
        <v>42</v>
      </c>
      <c r="L1664" s="1">
        <v>48</v>
      </c>
      <c r="M1664" s="6">
        <v>0.875</v>
      </c>
      <c r="N1664" s="1">
        <v>41</v>
      </c>
      <c r="O1664" s="1">
        <v>48</v>
      </c>
      <c r="P1664" s="6">
        <v>0.85416666666666663</v>
      </c>
      <c r="Q1664" s="1">
        <v>36</v>
      </c>
      <c r="R1664" s="1">
        <v>48</v>
      </c>
      <c r="S1664" s="6">
        <v>0.75</v>
      </c>
      <c r="T1664" s="1">
        <v>39</v>
      </c>
      <c r="U1664" s="1">
        <v>48</v>
      </c>
      <c r="V1664" s="6">
        <v>0.8125</v>
      </c>
      <c r="W1664" s="1">
        <v>39</v>
      </c>
      <c r="X1664" s="1">
        <v>48</v>
      </c>
      <c r="Y1664" s="6">
        <v>0.8125</v>
      </c>
      <c r="Z1664" s="1">
        <v>35</v>
      </c>
      <c r="AA1664" s="1">
        <v>48</v>
      </c>
      <c r="AB1664" s="6">
        <v>0.72916666666666663</v>
      </c>
      <c r="AC1664" s="1">
        <v>40</v>
      </c>
      <c r="AD1664" s="1">
        <v>55</v>
      </c>
      <c r="AE1664" s="6">
        <v>0.72727272727272729</v>
      </c>
      <c r="AF1664" s="1">
        <v>41</v>
      </c>
      <c r="AG1664" s="1">
        <v>56</v>
      </c>
      <c r="AH1664" s="6">
        <v>0.7321428571428571</v>
      </c>
      <c r="AI1664" s="1">
        <v>33</v>
      </c>
      <c r="AJ1664" s="1">
        <v>55</v>
      </c>
      <c r="AK1664" s="6">
        <v>0.6</v>
      </c>
      <c r="AL1664" s="1">
        <v>40</v>
      </c>
      <c r="AM1664" s="1">
        <v>54</v>
      </c>
      <c r="AN1664" s="6">
        <v>0.7407407407407407</v>
      </c>
      <c r="AO1664" s="1">
        <v>34</v>
      </c>
      <c r="AP1664" s="1">
        <v>54</v>
      </c>
      <c r="AQ1664" s="6">
        <v>0.62962962962962965</v>
      </c>
      <c r="AR1664" s="1">
        <v>31</v>
      </c>
      <c r="AS1664" s="1">
        <v>54</v>
      </c>
      <c r="AT1664" s="6">
        <v>0.57407407407407407</v>
      </c>
      <c r="AU1664" s="1">
        <v>40</v>
      </c>
      <c r="AV1664" s="1">
        <v>55</v>
      </c>
      <c r="AW1664" s="6">
        <v>0.72727272727272729</v>
      </c>
      <c r="AX1664" s="1">
        <v>40</v>
      </c>
      <c r="AY1664" s="1">
        <v>55</v>
      </c>
      <c r="AZ1664" s="6">
        <v>0.72727272727272729</v>
      </c>
      <c r="BA1664" s="1">
        <v>36</v>
      </c>
      <c r="BB1664" s="1">
        <v>55</v>
      </c>
      <c r="BC1664" s="6">
        <v>0.65454545454545454</v>
      </c>
      <c r="BD1664" s="1">
        <v>242</v>
      </c>
      <c r="BE1664" s="1">
        <v>303</v>
      </c>
      <c r="BF1664" s="6">
        <v>0.79867986798679869</v>
      </c>
      <c r="BG1664" s="1">
        <v>230</v>
      </c>
      <c r="BH1664" s="1">
        <v>305</v>
      </c>
      <c r="BI1664" s="6">
        <v>0.75409836065573765</v>
      </c>
      <c r="BJ1664" s="1">
        <v>205</v>
      </c>
      <c r="BK1664" s="1">
        <v>303</v>
      </c>
      <c r="BL1664" s="6">
        <v>0.67656765676567654</v>
      </c>
    </row>
    <row r="1665" spans="1:64" hidden="1" x14ac:dyDescent="0.2">
      <c r="A1665" s="2" t="s">
        <v>661</v>
      </c>
      <c r="B1665" s="2" t="s">
        <v>662</v>
      </c>
      <c r="C1665" s="2" t="s">
        <v>3882</v>
      </c>
      <c r="D1665" s="2" t="s">
        <v>662</v>
      </c>
      <c r="E1665" s="2" t="str">
        <f t="shared" si="75"/>
        <v>zzzz</v>
      </c>
      <c r="F1665" s="2">
        <f>IFERROR(VLOOKUP(C1665,'[1]2017'!$C$2:$N$1876,11,FALSE),"")</f>
        <v>47</v>
      </c>
      <c r="G1665" s="2">
        <f>IFERROR(VLOOKUP(C1665,'[1]2017'!$C$2:$N$1876,12,FALSE),"")</f>
        <v>67</v>
      </c>
      <c r="H1665" s="2">
        <f t="shared" si="76"/>
        <v>0.70149253731343286</v>
      </c>
      <c r="J1665" s="12">
        <f t="shared" si="77"/>
        <v>1215</v>
      </c>
      <c r="AC1665" s="1" t="s">
        <v>734</v>
      </c>
      <c r="AD1665" s="1" t="s">
        <v>734</v>
      </c>
      <c r="AE1665" s="6" t="s">
        <v>734</v>
      </c>
      <c r="AF1665" s="1" t="s">
        <v>734</v>
      </c>
      <c r="AG1665" s="1" t="s">
        <v>734</v>
      </c>
      <c r="AH1665" s="6" t="s">
        <v>734</v>
      </c>
      <c r="AI1665" s="1" t="s">
        <v>734</v>
      </c>
      <c r="AJ1665" s="1" t="s">
        <v>734</v>
      </c>
      <c r="AK1665" s="6" t="s">
        <v>734</v>
      </c>
      <c r="AL1665" s="1" t="s">
        <v>734</v>
      </c>
      <c r="AM1665" s="1" t="s">
        <v>734</v>
      </c>
      <c r="AN1665" s="6" t="s">
        <v>734</v>
      </c>
      <c r="AO1665" s="1" t="s">
        <v>734</v>
      </c>
      <c r="AP1665" s="1" t="s">
        <v>734</v>
      </c>
      <c r="AQ1665" s="6" t="s">
        <v>734</v>
      </c>
      <c r="AR1665" s="1" t="s">
        <v>734</v>
      </c>
      <c r="AS1665" s="1" t="s">
        <v>734</v>
      </c>
      <c r="AT1665" s="6" t="s">
        <v>734</v>
      </c>
      <c r="AU1665" s="1">
        <v>3</v>
      </c>
      <c r="AV1665" s="1">
        <v>11</v>
      </c>
      <c r="AW1665" s="6">
        <v>0.27272727272727271</v>
      </c>
      <c r="AX1665" s="1">
        <v>0</v>
      </c>
      <c r="AY1665" s="1">
        <v>11</v>
      </c>
      <c r="AZ1665" s="6">
        <v>0</v>
      </c>
      <c r="BA1665" s="1">
        <v>0</v>
      </c>
      <c r="BB1665" s="1">
        <v>11</v>
      </c>
      <c r="BC1665" s="6">
        <v>0</v>
      </c>
      <c r="BD1665" s="1">
        <v>4</v>
      </c>
      <c r="BE1665" s="1">
        <v>21</v>
      </c>
      <c r="BF1665" s="6">
        <v>0.19047619047619047</v>
      </c>
      <c r="BG1665" s="1">
        <v>1</v>
      </c>
      <c r="BH1665" s="1">
        <v>21</v>
      </c>
      <c r="BI1665" s="6">
        <v>4.7619047619047616E-2</v>
      </c>
      <c r="BJ1665" s="1">
        <v>0</v>
      </c>
      <c r="BK1665" s="1">
        <v>21</v>
      </c>
      <c r="BL1665" s="6">
        <v>0</v>
      </c>
    </row>
    <row r="1666" spans="1:64" hidden="1" x14ac:dyDescent="0.2">
      <c r="A1666" s="2" t="s">
        <v>728</v>
      </c>
      <c r="B1666" s="2" t="s">
        <v>729</v>
      </c>
      <c r="C1666" s="2" t="s">
        <v>3883</v>
      </c>
      <c r="D1666" s="2" t="s">
        <v>729</v>
      </c>
      <c r="E1666" s="2" t="str">
        <f t="shared" si="75"/>
        <v>zzzz</v>
      </c>
      <c r="F1666" s="2">
        <f>IFERROR(VLOOKUP(C1666,'[1]2017'!$C$2:$N$1876,11,FALSE),"")</f>
        <v>50</v>
      </c>
      <c r="G1666" s="2">
        <f>IFERROR(VLOOKUP(C1666,'[1]2017'!$C$2:$N$1876,12,FALSE),"")</f>
        <v>204</v>
      </c>
      <c r="H1666" s="2">
        <f t="shared" si="76"/>
        <v>0.24509803921568626</v>
      </c>
      <c r="J1666" s="12">
        <f t="shared" si="77"/>
        <v>1215</v>
      </c>
      <c r="AC1666" s="1" t="s">
        <v>734</v>
      </c>
      <c r="AD1666" s="1" t="s">
        <v>734</v>
      </c>
      <c r="AE1666" s="6" t="s">
        <v>734</v>
      </c>
      <c r="AF1666" s="1" t="s">
        <v>734</v>
      </c>
      <c r="AG1666" s="1" t="s">
        <v>734</v>
      </c>
      <c r="AH1666" s="6" t="s">
        <v>734</v>
      </c>
      <c r="AI1666" s="1" t="s">
        <v>734</v>
      </c>
      <c r="AJ1666" s="1" t="s">
        <v>734</v>
      </c>
      <c r="AK1666" s="6" t="s">
        <v>734</v>
      </c>
      <c r="AL1666" s="1" t="s">
        <v>734</v>
      </c>
      <c r="AM1666" s="1" t="s">
        <v>734</v>
      </c>
      <c r="AN1666" s="6" t="s">
        <v>734</v>
      </c>
      <c r="AO1666" s="1" t="s">
        <v>734</v>
      </c>
      <c r="AP1666" s="1" t="s">
        <v>734</v>
      </c>
      <c r="AQ1666" s="6" t="s">
        <v>734</v>
      </c>
      <c r="AR1666" s="1" t="s">
        <v>734</v>
      </c>
      <c r="AS1666" s="1" t="s">
        <v>734</v>
      </c>
      <c r="AT1666" s="6" t="s">
        <v>734</v>
      </c>
      <c r="AU1666" s="1">
        <v>1</v>
      </c>
      <c r="AV1666" s="1">
        <v>10</v>
      </c>
      <c r="AW1666" s="6">
        <v>0.1</v>
      </c>
      <c r="AX1666" s="1">
        <v>0</v>
      </c>
      <c r="AY1666" s="1">
        <v>10</v>
      </c>
      <c r="AZ1666" s="6">
        <v>0</v>
      </c>
      <c r="BA1666" s="1">
        <v>0</v>
      </c>
      <c r="BB1666" s="1">
        <v>10</v>
      </c>
      <c r="BC1666" s="6">
        <v>0</v>
      </c>
      <c r="BD1666" s="1">
        <v>5</v>
      </c>
      <c r="BE1666" s="1">
        <v>17</v>
      </c>
      <c r="BF1666" s="6">
        <v>0.29411764705882354</v>
      </c>
      <c r="BG1666" s="1">
        <v>2</v>
      </c>
      <c r="BH1666" s="1">
        <v>17</v>
      </c>
      <c r="BI1666" s="6">
        <v>0.11764705882352941</v>
      </c>
      <c r="BJ1666" s="1">
        <v>2</v>
      </c>
      <c r="BK1666" s="1">
        <v>16</v>
      </c>
      <c r="BL1666" s="6">
        <v>0.125</v>
      </c>
    </row>
    <row r="1667" spans="1:64" hidden="1" x14ac:dyDescent="0.2">
      <c r="A1667" s="2" t="s">
        <v>553</v>
      </c>
      <c r="B1667" s="2" t="s">
        <v>663</v>
      </c>
      <c r="C1667" s="2" t="s">
        <v>3884</v>
      </c>
      <c r="D1667" s="2" t="s">
        <v>663</v>
      </c>
      <c r="E1667" s="2" t="str">
        <f t="shared" si="75"/>
        <v>zzzz</v>
      </c>
      <c r="F1667" s="2">
        <f>IFERROR(VLOOKUP(C1667,'[1]2017'!$C$2:$N$1876,11,FALSE),"")</f>
        <v>298</v>
      </c>
      <c r="G1667" s="2">
        <f>IFERROR(VLOOKUP(C1667,'[1]2017'!$C$2:$N$1876,12,FALSE),"")</f>
        <v>452</v>
      </c>
      <c r="H1667" s="2">
        <f t="shared" si="76"/>
        <v>0.65929203539823011</v>
      </c>
      <c r="I1667" s="6">
        <v>0.31944444444444442</v>
      </c>
      <c r="J1667" s="12">
        <f t="shared" si="77"/>
        <v>1015</v>
      </c>
      <c r="K1667" s="1">
        <v>40</v>
      </c>
      <c r="L1667" s="1">
        <v>68</v>
      </c>
      <c r="M1667" s="6">
        <v>0.58823529411764708</v>
      </c>
      <c r="N1667" s="1">
        <v>31</v>
      </c>
      <c r="O1667" s="1">
        <v>67</v>
      </c>
      <c r="P1667" s="6">
        <v>0.46268656716417911</v>
      </c>
      <c r="Q1667" s="1">
        <v>23</v>
      </c>
      <c r="R1667" s="1">
        <v>67</v>
      </c>
      <c r="S1667" s="6">
        <v>0.34328358208955223</v>
      </c>
      <c r="T1667" s="1">
        <v>48</v>
      </c>
      <c r="U1667" s="1">
        <v>72</v>
      </c>
      <c r="V1667" s="6">
        <v>0.66666666666666663</v>
      </c>
      <c r="W1667" s="1">
        <v>43</v>
      </c>
      <c r="X1667" s="1">
        <v>73</v>
      </c>
      <c r="Y1667" s="6">
        <v>0.58904109589041098</v>
      </c>
      <c r="Z1667" s="1">
        <v>36</v>
      </c>
      <c r="AA1667" s="1">
        <v>72</v>
      </c>
      <c r="AB1667" s="6">
        <v>0.5</v>
      </c>
      <c r="BD1667" s="1">
        <v>136</v>
      </c>
      <c r="BE1667" s="1">
        <v>212</v>
      </c>
      <c r="BF1667" s="6">
        <v>0.64150943396226412</v>
      </c>
      <c r="BG1667" s="1">
        <v>100</v>
      </c>
      <c r="BH1667" s="1">
        <v>213</v>
      </c>
      <c r="BI1667" s="6">
        <v>0.46948356807511737</v>
      </c>
      <c r="BJ1667" s="1">
        <v>82</v>
      </c>
      <c r="BK1667" s="1">
        <v>211</v>
      </c>
      <c r="BL1667" s="6">
        <v>0.38862559241706163</v>
      </c>
    </row>
    <row r="1668" spans="1:64" hidden="1" x14ac:dyDescent="0.2">
      <c r="A1668" s="2" t="s">
        <v>554</v>
      </c>
      <c r="B1668" s="2" t="s">
        <v>555</v>
      </c>
      <c r="C1668" s="2" t="s">
        <v>3885</v>
      </c>
      <c r="D1668" s="2" t="s">
        <v>555</v>
      </c>
      <c r="E1668" s="2" t="str">
        <f t="shared" ref="E1668:E1705" si="78">IFERROR(IF(SEARCH("Elementary",D1668,1)&gt;0,D1668,"zzz"),"zzzz")</f>
        <v>zzzz</v>
      </c>
      <c r="F1668" s="2">
        <f>IFERROR(VLOOKUP(C1668,'[1]2017'!$C$2:$N$1876,11,FALSE),"")</f>
        <v>28</v>
      </c>
      <c r="G1668" s="2">
        <f>IFERROR(VLOOKUP(C1668,'[1]2017'!$C$2:$N$1876,12,FALSE),"")</f>
        <v>376</v>
      </c>
      <c r="H1668" s="2">
        <f t="shared" si="76"/>
        <v>7.4468085106382975E-2</v>
      </c>
      <c r="I1668" s="6">
        <v>0.52500000000000002</v>
      </c>
      <c r="J1668" s="12">
        <f t="shared" si="77"/>
        <v>646</v>
      </c>
      <c r="K1668" s="1">
        <v>29</v>
      </c>
      <c r="L1668" s="1">
        <v>40</v>
      </c>
      <c r="M1668" s="6">
        <v>0.72499999999999998</v>
      </c>
      <c r="N1668" s="1">
        <v>18</v>
      </c>
      <c r="O1668" s="1">
        <v>40</v>
      </c>
      <c r="P1668" s="6">
        <v>0.45</v>
      </c>
      <c r="Q1668" s="1">
        <v>17</v>
      </c>
      <c r="R1668" s="1">
        <v>40</v>
      </c>
      <c r="S1668" s="6">
        <v>0.42499999999999999</v>
      </c>
      <c r="T1668" s="1">
        <v>27</v>
      </c>
      <c r="U1668" s="1">
        <v>45</v>
      </c>
      <c r="V1668" s="6">
        <v>0.6</v>
      </c>
      <c r="W1668" s="1">
        <v>20</v>
      </c>
      <c r="X1668" s="1">
        <v>45</v>
      </c>
      <c r="Y1668" s="6">
        <v>0.44444444444444442</v>
      </c>
      <c r="Z1668" s="1">
        <v>18</v>
      </c>
      <c r="AA1668" s="1">
        <v>45</v>
      </c>
      <c r="AB1668" s="6">
        <v>0.4</v>
      </c>
      <c r="AC1668" s="1">
        <v>22</v>
      </c>
      <c r="AD1668" s="1">
        <v>37</v>
      </c>
      <c r="AE1668" s="6">
        <v>0.59459459459459463</v>
      </c>
      <c r="AF1668" s="1">
        <v>15</v>
      </c>
      <c r="AG1668" s="1">
        <v>36</v>
      </c>
      <c r="AH1668" s="6">
        <v>0.41666666666666669</v>
      </c>
      <c r="AI1668" s="1">
        <v>14</v>
      </c>
      <c r="AJ1668" s="1">
        <v>36</v>
      </c>
      <c r="AK1668" s="6">
        <v>0.3888888888888889</v>
      </c>
      <c r="AL1668" s="1">
        <v>18</v>
      </c>
      <c r="AM1668" s="1">
        <v>24</v>
      </c>
      <c r="AN1668" s="6">
        <v>0.75</v>
      </c>
      <c r="AO1668" s="1">
        <v>11</v>
      </c>
      <c r="AP1668" s="1">
        <v>25</v>
      </c>
      <c r="AQ1668" s="6">
        <v>0.44</v>
      </c>
      <c r="AR1668" s="1">
        <v>8</v>
      </c>
      <c r="AS1668" s="1">
        <v>24</v>
      </c>
      <c r="AT1668" s="6">
        <v>0.33333333333333331</v>
      </c>
      <c r="AU1668" s="1">
        <v>15</v>
      </c>
      <c r="AV1668" s="1">
        <v>20</v>
      </c>
      <c r="AW1668" s="6">
        <v>0.75</v>
      </c>
      <c r="AX1668" s="1">
        <v>10</v>
      </c>
      <c r="AY1668" s="1">
        <v>20</v>
      </c>
      <c r="AZ1668" s="6">
        <v>0.5</v>
      </c>
      <c r="BA1668" s="1">
        <v>10</v>
      </c>
      <c r="BB1668" s="1">
        <v>20</v>
      </c>
      <c r="BC1668" s="6">
        <v>0.5</v>
      </c>
      <c r="BD1668" s="1">
        <v>141</v>
      </c>
      <c r="BE1668" s="1">
        <v>206</v>
      </c>
      <c r="BF1668" s="6">
        <v>0.68446601941747576</v>
      </c>
      <c r="BG1668" s="1">
        <v>95</v>
      </c>
      <c r="BH1668" s="1">
        <v>209</v>
      </c>
      <c r="BI1668" s="6">
        <v>0.45454545454545453</v>
      </c>
      <c r="BJ1668" s="1">
        <v>88</v>
      </c>
      <c r="BK1668" s="1">
        <v>205</v>
      </c>
      <c r="BL1668" s="6">
        <v>0.42926829268292682</v>
      </c>
    </row>
    <row r="1669" spans="1:64" hidden="1" x14ac:dyDescent="0.2">
      <c r="A1669" s="2" t="s">
        <v>664</v>
      </c>
      <c r="B1669" s="2" t="s">
        <v>665</v>
      </c>
      <c r="C1669" s="2" t="s">
        <v>3886</v>
      </c>
      <c r="D1669" s="2" t="s">
        <v>3887</v>
      </c>
      <c r="E1669" s="2" t="str">
        <f t="shared" si="78"/>
        <v>zzzz</v>
      </c>
      <c r="F1669" s="2">
        <f>IFERROR(VLOOKUP(C1669,'[1]2017'!$C$2:$N$1876,11,FALSE),"")</f>
        <v>629</v>
      </c>
      <c r="G1669" s="2">
        <f>IFERROR(VLOOKUP(C1669,'[1]2017'!$C$2:$N$1876,12,FALSE),"")</f>
        <v>719</v>
      </c>
      <c r="H1669" s="2">
        <f t="shared" ref="H1669:H1705" si="79">IFERROR(F1669/G1669,"")</f>
        <v>0.87482614742698195</v>
      </c>
      <c r="I1669" s="6">
        <v>0.80519480519480524</v>
      </c>
      <c r="J1669" s="12">
        <f t="shared" ref="J1669:J1705" si="80">RANK(I1669,$I$4:$I$1705,0)</f>
        <v>108</v>
      </c>
      <c r="K1669" s="1">
        <v>65</v>
      </c>
      <c r="L1669" s="1">
        <v>80</v>
      </c>
      <c r="M1669" s="6">
        <v>0.8125</v>
      </c>
      <c r="N1669" s="1">
        <v>69</v>
      </c>
      <c r="O1669" s="1">
        <v>80</v>
      </c>
      <c r="P1669" s="6">
        <v>0.86250000000000004</v>
      </c>
      <c r="Q1669" s="1">
        <v>59</v>
      </c>
      <c r="R1669" s="1">
        <v>80</v>
      </c>
      <c r="S1669" s="6">
        <v>0.73750000000000004</v>
      </c>
      <c r="T1669" s="1">
        <v>60</v>
      </c>
      <c r="U1669" s="1">
        <v>73</v>
      </c>
      <c r="V1669" s="6">
        <v>0.82191780821917804</v>
      </c>
      <c r="W1669" s="1">
        <v>68</v>
      </c>
      <c r="X1669" s="1">
        <v>73</v>
      </c>
      <c r="Y1669" s="6">
        <v>0.93150684931506844</v>
      </c>
      <c r="Z1669" s="1">
        <v>58</v>
      </c>
      <c r="AA1669" s="1">
        <v>73</v>
      </c>
      <c r="AB1669" s="6">
        <v>0.79452054794520544</v>
      </c>
      <c r="AC1669" s="1">
        <v>56</v>
      </c>
      <c r="AD1669" s="1">
        <v>60</v>
      </c>
      <c r="AE1669" s="6">
        <v>0.93333333333333335</v>
      </c>
      <c r="AF1669" s="1">
        <v>51</v>
      </c>
      <c r="AG1669" s="1">
        <v>60</v>
      </c>
      <c r="AH1669" s="6">
        <v>0.85</v>
      </c>
      <c r="AI1669" s="1">
        <v>50</v>
      </c>
      <c r="AJ1669" s="1">
        <v>60</v>
      </c>
      <c r="AK1669" s="6">
        <v>0.83333333333333337</v>
      </c>
      <c r="AL1669" s="1">
        <v>59</v>
      </c>
      <c r="AM1669" s="1">
        <v>61</v>
      </c>
      <c r="AN1669" s="6">
        <v>0.96721311475409832</v>
      </c>
      <c r="AO1669" s="1">
        <v>57</v>
      </c>
      <c r="AP1669" s="1">
        <v>61</v>
      </c>
      <c r="AQ1669" s="6">
        <v>0.93442622950819676</v>
      </c>
      <c r="AR1669" s="1">
        <v>57</v>
      </c>
      <c r="AS1669" s="1">
        <v>61</v>
      </c>
      <c r="AT1669" s="6">
        <v>0.93442622950819676</v>
      </c>
      <c r="AU1669" s="1">
        <v>37</v>
      </c>
      <c r="AV1669" s="1">
        <v>42</v>
      </c>
      <c r="AW1669" s="6">
        <v>0.88095238095238093</v>
      </c>
      <c r="AX1669" s="1">
        <v>36</v>
      </c>
      <c r="AY1669" s="1">
        <v>42</v>
      </c>
      <c r="AZ1669" s="6">
        <v>0.8571428571428571</v>
      </c>
      <c r="BA1669" s="1">
        <v>34</v>
      </c>
      <c r="BB1669" s="1">
        <v>42</v>
      </c>
      <c r="BC1669" s="6">
        <v>0.80952380952380953</v>
      </c>
      <c r="BD1669" s="1">
        <v>345</v>
      </c>
      <c r="BE1669" s="1">
        <v>393</v>
      </c>
      <c r="BF1669" s="6">
        <v>0.87786259541984735</v>
      </c>
      <c r="BG1669" s="1">
        <v>346</v>
      </c>
      <c r="BH1669" s="1">
        <v>393</v>
      </c>
      <c r="BI1669" s="6">
        <v>0.88040712468193383</v>
      </c>
      <c r="BJ1669" s="1">
        <v>320</v>
      </c>
      <c r="BK1669" s="1">
        <v>393</v>
      </c>
      <c r="BL1669" s="6">
        <v>0.81424936386768443</v>
      </c>
    </row>
    <row r="1670" spans="1:64" hidden="1" x14ac:dyDescent="0.2">
      <c r="A1670" s="2" t="s">
        <v>556</v>
      </c>
      <c r="B1670" s="2" t="s">
        <v>557</v>
      </c>
      <c r="C1670" s="2" t="s">
        <v>3888</v>
      </c>
      <c r="D1670" s="2" t="s">
        <v>557</v>
      </c>
      <c r="E1670" s="2" t="str">
        <f t="shared" si="78"/>
        <v>zzzz</v>
      </c>
      <c r="F1670" s="2">
        <f>IFERROR(VLOOKUP(C1670,'[1]2017'!$C$2:$N$1876,11,FALSE),"")</f>
        <v>647</v>
      </c>
      <c r="G1670" s="2">
        <f>IFERROR(VLOOKUP(C1670,'[1]2017'!$C$2:$N$1876,12,FALSE),"")</f>
        <v>695</v>
      </c>
      <c r="H1670" s="2">
        <f t="shared" si="79"/>
        <v>0.93093525179856118</v>
      </c>
      <c r="I1670" s="6">
        <v>0.34210526315789475</v>
      </c>
      <c r="J1670" s="12">
        <f t="shared" si="80"/>
        <v>989</v>
      </c>
      <c r="K1670" s="1">
        <v>32</v>
      </c>
      <c r="L1670" s="1">
        <v>70</v>
      </c>
      <c r="M1670" s="6">
        <v>0.45714285714285713</v>
      </c>
      <c r="N1670" s="1">
        <v>38</v>
      </c>
      <c r="O1670" s="1">
        <v>71</v>
      </c>
      <c r="P1670" s="6">
        <v>0.53521126760563376</v>
      </c>
      <c r="Q1670" s="1">
        <v>25</v>
      </c>
      <c r="R1670" s="1">
        <v>70</v>
      </c>
      <c r="S1670" s="6">
        <v>0.35714285714285715</v>
      </c>
      <c r="T1670" s="1">
        <v>19</v>
      </c>
      <c r="U1670" s="1">
        <v>77</v>
      </c>
      <c r="V1670" s="6">
        <v>0.24675324675324675</v>
      </c>
      <c r="W1670" s="1">
        <v>23</v>
      </c>
      <c r="X1670" s="1">
        <v>76</v>
      </c>
      <c r="Y1670" s="6">
        <v>0.30263157894736842</v>
      </c>
      <c r="Z1670" s="1">
        <v>12</v>
      </c>
      <c r="AA1670" s="1">
        <v>76</v>
      </c>
      <c r="AB1670" s="6">
        <v>0.15789473684210525</v>
      </c>
      <c r="AC1670" s="1">
        <v>40</v>
      </c>
      <c r="AD1670" s="1">
        <v>74</v>
      </c>
      <c r="AE1670" s="6">
        <v>0.54054054054054057</v>
      </c>
      <c r="AF1670" s="1">
        <v>20</v>
      </c>
      <c r="AG1670" s="1">
        <v>74</v>
      </c>
      <c r="AH1670" s="6">
        <v>0.27027027027027029</v>
      </c>
      <c r="AI1670" s="1">
        <v>17</v>
      </c>
      <c r="AJ1670" s="1">
        <v>74</v>
      </c>
      <c r="AK1670" s="6">
        <v>0.22972972972972974</v>
      </c>
      <c r="AL1670" s="1">
        <v>27</v>
      </c>
      <c r="AM1670" s="1">
        <v>73</v>
      </c>
      <c r="AN1670" s="6">
        <v>0.36986301369863012</v>
      </c>
      <c r="AO1670" s="1">
        <v>8</v>
      </c>
      <c r="AP1670" s="1">
        <v>73</v>
      </c>
      <c r="AQ1670" s="6">
        <v>0.1095890410958904</v>
      </c>
      <c r="AR1670" s="1">
        <v>8</v>
      </c>
      <c r="AS1670" s="1">
        <v>73</v>
      </c>
      <c r="AT1670" s="6">
        <v>0.1095890410958904</v>
      </c>
      <c r="AU1670" s="1">
        <v>29</v>
      </c>
      <c r="AV1670" s="1">
        <v>71</v>
      </c>
      <c r="AW1670" s="6">
        <v>0.40845070422535212</v>
      </c>
      <c r="AX1670" s="1">
        <v>16</v>
      </c>
      <c r="AY1670" s="1">
        <v>71</v>
      </c>
      <c r="AZ1670" s="6">
        <v>0.22535211267605634</v>
      </c>
      <c r="BA1670" s="1">
        <v>15</v>
      </c>
      <c r="BB1670" s="1">
        <v>71</v>
      </c>
      <c r="BC1670" s="6">
        <v>0.21126760563380281</v>
      </c>
      <c r="BD1670" s="1">
        <v>187</v>
      </c>
      <c r="BE1670" s="1">
        <v>441</v>
      </c>
      <c r="BF1670" s="6">
        <v>0.42403628117913833</v>
      </c>
      <c r="BG1670" s="1">
        <v>139</v>
      </c>
      <c r="BH1670" s="1">
        <v>443</v>
      </c>
      <c r="BI1670" s="6">
        <v>0.31376975169300225</v>
      </c>
      <c r="BJ1670" s="1">
        <v>103</v>
      </c>
      <c r="BK1670" s="1">
        <v>440</v>
      </c>
      <c r="BL1670" s="6">
        <v>0.2340909090909091</v>
      </c>
    </row>
    <row r="1671" spans="1:64" hidden="1" x14ac:dyDescent="0.2">
      <c r="A1671" s="2" t="s">
        <v>558</v>
      </c>
      <c r="B1671" s="2" t="s">
        <v>559</v>
      </c>
      <c r="C1671" s="2" t="s">
        <v>3889</v>
      </c>
      <c r="D1671" s="2" t="s">
        <v>559</v>
      </c>
      <c r="E1671" s="2" t="str">
        <f t="shared" si="78"/>
        <v>zzzz</v>
      </c>
      <c r="F1671" s="2">
        <f>IFERROR(VLOOKUP(C1671,'[1]2017'!$C$2:$N$1876,11,FALSE),"")</f>
        <v>36</v>
      </c>
      <c r="G1671" s="2">
        <f>IFERROR(VLOOKUP(C1671,'[1]2017'!$C$2:$N$1876,12,FALSE),"")</f>
        <v>247</v>
      </c>
      <c r="H1671" s="2">
        <f t="shared" si="79"/>
        <v>0.145748987854251</v>
      </c>
      <c r="I1671" s="6">
        <v>0.44827586206896552</v>
      </c>
      <c r="J1671" s="12">
        <f t="shared" si="80"/>
        <v>819</v>
      </c>
      <c r="K1671" s="1">
        <v>21</v>
      </c>
      <c r="L1671" s="1">
        <v>25</v>
      </c>
      <c r="M1671" s="6">
        <v>0.84</v>
      </c>
      <c r="N1671" s="1">
        <v>14</v>
      </c>
      <c r="O1671" s="1">
        <v>25</v>
      </c>
      <c r="P1671" s="6">
        <v>0.56000000000000005</v>
      </c>
      <c r="Q1671" s="1">
        <v>14</v>
      </c>
      <c r="R1671" s="1">
        <v>25</v>
      </c>
      <c r="S1671" s="6">
        <v>0.56000000000000005</v>
      </c>
      <c r="T1671" s="1">
        <v>20</v>
      </c>
      <c r="U1671" s="1">
        <v>30</v>
      </c>
      <c r="V1671" s="6">
        <v>0.66666666666666663</v>
      </c>
      <c r="W1671" s="1">
        <v>15</v>
      </c>
      <c r="X1671" s="1">
        <v>30</v>
      </c>
      <c r="Y1671" s="6">
        <v>0.5</v>
      </c>
      <c r="Z1671" s="1">
        <v>13</v>
      </c>
      <c r="AA1671" s="1">
        <v>30</v>
      </c>
      <c r="AB1671" s="6">
        <v>0.43333333333333335</v>
      </c>
      <c r="AC1671" s="1">
        <v>21</v>
      </c>
      <c r="AD1671" s="1">
        <v>25</v>
      </c>
      <c r="AE1671" s="6">
        <v>0.84</v>
      </c>
      <c r="AF1671" s="1">
        <v>16</v>
      </c>
      <c r="AG1671" s="1">
        <v>24</v>
      </c>
      <c r="AH1671" s="6">
        <v>0.66666666666666663</v>
      </c>
      <c r="AI1671" s="1">
        <v>15</v>
      </c>
      <c r="AJ1671" s="1">
        <v>24</v>
      </c>
      <c r="AK1671" s="6">
        <v>0.625</v>
      </c>
      <c r="AL1671" s="1">
        <v>17</v>
      </c>
      <c r="AM1671" s="1">
        <v>22</v>
      </c>
      <c r="AN1671" s="6">
        <v>0.77272727272727271</v>
      </c>
      <c r="AO1671" s="1">
        <v>13</v>
      </c>
      <c r="AP1671" s="1">
        <v>22</v>
      </c>
      <c r="AQ1671" s="6">
        <v>0.59090909090909094</v>
      </c>
      <c r="AR1671" s="1">
        <v>12</v>
      </c>
      <c r="AS1671" s="1">
        <v>22</v>
      </c>
      <c r="AT1671" s="6">
        <v>0.54545454545454541</v>
      </c>
      <c r="AU1671" s="1">
        <v>17</v>
      </c>
      <c r="AV1671" s="1">
        <v>21</v>
      </c>
      <c r="AW1671" s="6">
        <v>0.80952380952380953</v>
      </c>
      <c r="AX1671" s="1">
        <v>13</v>
      </c>
      <c r="AY1671" s="1">
        <v>21</v>
      </c>
      <c r="AZ1671" s="6">
        <v>0.61904761904761907</v>
      </c>
      <c r="BA1671" s="1">
        <v>13</v>
      </c>
      <c r="BB1671" s="1">
        <v>21</v>
      </c>
      <c r="BC1671" s="6">
        <v>0.61904761904761907</v>
      </c>
      <c r="BD1671" s="1">
        <v>118</v>
      </c>
      <c r="BE1671" s="1">
        <v>152</v>
      </c>
      <c r="BF1671" s="6">
        <v>0.77631578947368418</v>
      </c>
      <c r="BG1671" s="1">
        <v>86</v>
      </c>
      <c r="BH1671" s="1">
        <v>151</v>
      </c>
      <c r="BI1671" s="6">
        <v>0.56953642384105962</v>
      </c>
      <c r="BJ1671" s="1">
        <v>80</v>
      </c>
      <c r="BK1671" s="1">
        <v>151</v>
      </c>
      <c r="BL1671" s="6">
        <v>0.5298013245033113</v>
      </c>
    </row>
    <row r="1672" spans="1:64" hidden="1" x14ac:dyDescent="0.2">
      <c r="A1672" s="2" t="s">
        <v>666</v>
      </c>
      <c r="B1672" s="2" t="s">
        <v>667</v>
      </c>
      <c r="C1672" s="2" t="s">
        <v>3890</v>
      </c>
      <c r="D1672" s="2" t="s">
        <v>667</v>
      </c>
      <c r="E1672" s="2" t="str">
        <f t="shared" si="78"/>
        <v>zzzz</v>
      </c>
      <c r="F1672" s="2">
        <f>IFERROR(VLOOKUP(C1672,'[1]2017'!$C$2:$N$1876,11,FALSE),"")</f>
        <v>251</v>
      </c>
      <c r="G1672" s="2">
        <f>IFERROR(VLOOKUP(C1672,'[1]2017'!$C$2:$N$1876,12,FALSE),"")</f>
        <v>549</v>
      </c>
      <c r="H1672" s="2">
        <f t="shared" si="79"/>
        <v>0.45719489981785066</v>
      </c>
      <c r="J1672" s="12">
        <f t="shared" si="80"/>
        <v>1215</v>
      </c>
      <c r="AC1672" s="1">
        <v>51</v>
      </c>
      <c r="AD1672" s="1">
        <v>84</v>
      </c>
      <c r="AE1672" s="6">
        <v>0.6071428571428571</v>
      </c>
      <c r="AF1672" s="1">
        <v>40</v>
      </c>
      <c r="AG1672" s="1">
        <v>84</v>
      </c>
      <c r="AH1672" s="6">
        <v>0.47619047619047616</v>
      </c>
      <c r="AI1672" s="1">
        <v>34</v>
      </c>
      <c r="AJ1672" s="1">
        <v>84</v>
      </c>
      <c r="AK1672" s="6">
        <v>0.40476190476190477</v>
      </c>
      <c r="AL1672" s="1">
        <v>54</v>
      </c>
      <c r="AM1672" s="1">
        <v>86</v>
      </c>
      <c r="AN1672" s="6">
        <v>0.62790697674418605</v>
      </c>
      <c r="AO1672" s="1">
        <v>36</v>
      </c>
      <c r="AP1672" s="1">
        <v>86</v>
      </c>
      <c r="AQ1672" s="6">
        <v>0.41860465116279072</v>
      </c>
      <c r="AR1672" s="1">
        <v>31</v>
      </c>
      <c r="AS1672" s="1">
        <v>86</v>
      </c>
      <c r="AT1672" s="6">
        <v>0.36046511627906974</v>
      </c>
      <c r="AU1672" s="1">
        <v>51</v>
      </c>
      <c r="AV1672" s="1">
        <v>82</v>
      </c>
      <c r="AW1672" s="6">
        <v>0.62195121951219512</v>
      </c>
      <c r="AX1672" s="1">
        <v>35</v>
      </c>
      <c r="AY1672" s="1">
        <v>81</v>
      </c>
      <c r="AZ1672" s="6">
        <v>0.43209876543209874</v>
      </c>
      <c r="BA1672" s="1">
        <v>35</v>
      </c>
      <c r="BB1672" s="1">
        <v>81</v>
      </c>
      <c r="BC1672" s="6">
        <v>0.43209876543209874</v>
      </c>
      <c r="BD1672" s="1">
        <v>156</v>
      </c>
      <c r="BE1672" s="1">
        <v>252</v>
      </c>
      <c r="BF1672" s="6">
        <v>0.61904761904761907</v>
      </c>
      <c r="BG1672" s="1">
        <v>111</v>
      </c>
      <c r="BH1672" s="1">
        <v>251</v>
      </c>
      <c r="BI1672" s="6">
        <v>0.44223107569721115</v>
      </c>
      <c r="BJ1672" s="1">
        <v>100</v>
      </c>
      <c r="BK1672" s="1">
        <v>251</v>
      </c>
      <c r="BL1672" s="6">
        <v>0.39840637450199201</v>
      </c>
    </row>
    <row r="1673" spans="1:64" hidden="1" x14ac:dyDescent="0.2">
      <c r="A1673" s="2" t="s">
        <v>668</v>
      </c>
      <c r="B1673" s="2" t="s">
        <v>669</v>
      </c>
      <c r="C1673" s="2" t="s">
        <v>3891</v>
      </c>
      <c r="D1673" s="2" t="s">
        <v>669</v>
      </c>
      <c r="E1673" s="2" t="str">
        <f t="shared" si="78"/>
        <v>zzzz</v>
      </c>
      <c r="F1673" s="2">
        <f>IFERROR(VLOOKUP(C1673,'[1]2017'!$C$2:$N$1876,11,FALSE),"")</f>
        <v>95</v>
      </c>
      <c r="G1673" s="2">
        <f>IFERROR(VLOOKUP(C1673,'[1]2017'!$C$2:$N$1876,12,FALSE),"")</f>
        <v>154</v>
      </c>
      <c r="H1673" s="2">
        <f t="shared" si="79"/>
        <v>0.61688311688311692</v>
      </c>
      <c r="J1673" s="12">
        <f t="shared" si="80"/>
        <v>1215</v>
      </c>
      <c r="AC1673" s="1">
        <v>7</v>
      </c>
      <c r="AD1673" s="1">
        <v>17</v>
      </c>
      <c r="AE1673" s="6">
        <v>0.41176470588235292</v>
      </c>
      <c r="AF1673" s="1">
        <v>3</v>
      </c>
      <c r="AG1673" s="1">
        <v>16</v>
      </c>
      <c r="AH1673" s="6">
        <v>0.1875</v>
      </c>
      <c r="AI1673" s="1">
        <v>3</v>
      </c>
      <c r="AJ1673" s="1">
        <v>16</v>
      </c>
      <c r="AK1673" s="6">
        <v>0.1875</v>
      </c>
      <c r="AL1673" s="1">
        <v>2</v>
      </c>
      <c r="AM1673" s="1">
        <v>23</v>
      </c>
      <c r="AN1673" s="6">
        <v>8.6956521739130432E-2</v>
      </c>
      <c r="AO1673" s="1">
        <v>2</v>
      </c>
      <c r="AP1673" s="1">
        <v>23</v>
      </c>
      <c r="AQ1673" s="6">
        <v>8.6956521739130432E-2</v>
      </c>
      <c r="AR1673" s="1">
        <v>0</v>
      </c>
      <c r="AS1673" s="1">
        <v>23</v>
      </c>
      <c r="AT1673" s="6">
        <v>0</v>
      </c>
      <c r="AU1673" s="1">
        <v>4</v>
      </c>
      <c r="AV1673" s="1">
        <v>22</v>
      </c>
      <c r="AW1673" s="6">
        <v>0.18181818181818182</v>
      </c>
      <c r="AX1673" s="1">
        <v>1</v>
      </c>
      <c r="AY1673" s="1">
        <v>23</v>
      </c>
      <c r="AZ1673" s="6">
        <v>4.3478260869565216E-2</v>
      </c>
      <c r="BA1673" s="1">
        <v>1</v>
      </c>
      <c r="BB1673" s="1">
        <v>22</v>
      </c>
      <c r="BC1673" s="6">
        <v>4.5454545454545456E-2</v>
      </c>
      <c r="BD1673" s="1">
        <v>13</v>
      </c>
      <c r="BE1673" s="1">
        <v>62</v>
      </c>
      <c r="BF1673" s="6">
        <v>0.20967741935483872</v>
      </c>
      <c r="BG1673" s="1">
        <v>6</v>
      </c>
      <c r="BH1673" s="1">
        <v>62</v>
      </c>
      <c r="BI1673" s="6">
        <v>9.6774193548387094E-2</v>
      </c>
      <c r="BJ1673" s="1">
        <v>4</v>
      </c>
      <c r="BK1673" s="1">
        <v>61</v>
      </c>
      <c r="BL1673" s="6">
        <v>6.5573770491803282E-2</v>
      </c>
    </row>
    <row r="1674" spans="1:64" hidden="1" x14ac:dyDescent="0.2">
      <c r="A1674" s="2" t="s">
        <v>670</v>
      </c>
      <c r="B1674" s="2" t="s">
        <v>671</v>
      </c>
      <c r="C1674" s="2" t="s">
        <v>3892</v>
      </c>
      <c r="D1674" s="2" t="s">
        <v>671</v>
      </c>
      <c r="E1674" s="2" t="str">
        <f t="shared" si="78"/>
        <v>zzzz</v>
      </c>
      <c r="F1674" s="2">
        <f>IFERROR(VLOOKUP(C1674,'[1]2017'!$C$2:$N$1876,11,FALSE),"")</f>
        <v>50</v>
      </c>
      <c r="G1674" s="2">
        <f>IFERROR(VLOOKUP(C1674,'[1]2017'!$C$2:$N$1876,12,FALSE),"")</f>
        <v>89</v>
      </c>
      <c r="H1674" s="2">
        <f t="shared" si="79"/>
        <v>0.5617977528089888</v>
      </c>
      <c r="I1674" s="6">
        <v>0.16666666666666666</v>
      </c>
      <c r="J1674" s="12">
        <f t="shared" si="80"/>
        <v>1161</v>
      </c>
      <c r="K1674" s="1" t="s">
        <v>734</v>
      </c>
      <c r="L1674" s="1" t="s">
        <v>734</v>
      </c>
      <c r="M1674" s="6" t="s">
        <v>734</v>
      </c>
      <c r="N1674" s="1" t="s">
        <v>734</v>
      </c>
      <c r="O1674" s="1" t="s">
        <v>734</v>
      </c>
      <c r="P1674" s="6" t="s">
        <v>734</v>
      </c>
      <c r="Q1674" s="1" t="s">
        <v>734</v>
      </c>
      <c r="R1674" s="1" t="s">
        <v>734</v>
      </c>
      <c r="S1674" s="6" t="s">
        <v>734</v>
      </c>
      <c r="T1674" s="1">
        <v>8</v>
      </c>
      <c r="U1674" s="1">
        <v>12</v>
      </c>
      <c r="V1674" s="6">
        <v>0.66666666666666663</v>
      </c>
      <c r="W1674" s="1">
        <v>6</v>
      </c>
      <c r="X1674" s="1">
        <v>12</v>
      </c>
      <c r="Y1674" s="6">
        <v>0.5</v>
      </c>
      <c r="Z1674" s="1">
        <v>6</v>
      </c>
      <c r="AA1674" s="1">
        <v>12</v>
      </c>
      <c r="AB1674" s="6">
        <v>0.5</v>
      </c>
      <c r="AC1674" s="1" t="s">
        <v>734</v>
      </c>
      <c r="AD1674" s="1" t="s">
        <v>734</v>
      </c>
      <c r="AE1674" s="6" t="s">
        <v>734</v>
      </c>
      <c r="AF1674" s="1" t="s">
        <v>734</v>
      </c>
      <c r="AG1674" s="1" t="s">
        <v>734</v>
      </c>
      <c r="AH1674" s="6" t="s">
        <v>734</v>
      </c>
      <c r="AI1674" s="1" t="s">
        <v>734</v>
      </c>
      <c r="AJ1674" s="1" t="s">
        <v>734</v>
      </c>
      <c r="AK1674" s="6" t="s">
        <v>734</v>
      </c>
      <c r="BD1674" s="1">
        <v>20</v>
      </c>
      <c r="BE1674" s="1">
        <v>42</v>
      </c>
      <c r="BF1674" s="6">
        <v>0.47619047619047616</v>
      </c>
      <c r="BG1674" s="1">
        <v>15</v>
      </c>
      <c r="BH1674" s="1">
        <v>41</v>
      </c>
      <c r="BI1674" s="6">
        <v>0.36585365853658536</v>
      </c>
      <c r="BJ1674" s="1">
        <v>11</v>
      </c>
      <c r="BK1674" s="1">
        <v>41</v>
      </c>
      <c r="BL1674" s="6">
        <v>0.26829268292682928</v>
      </c>
    </row>
    <row r="1675" spans="1:64" hidden="1" x14ac:dyDescent="0.2">
      <c r="A1675" s="2" t="s">
        <v>672</v>
      </c>
      <c r="B1675" s="2" t="s">
        <v>673</v>
      </c>
      <c r="C1675" s="2" t="s">
        <v>3893</v>
      </c>
      <c r="D1675" s="2" t="s">
        <v>673</v>
      </c>
      <c r="E1675" s="2" t="str">
        <f t="shared" si="78"/>
        <v>zzzz</v>
      </c>
      <c r="F1675" s="2">
        <f>IFERROR(VLOOKUP(C1675,'[1]2017'!$C$2:$N$1876,11,FALSE),"")</f>
        <v>130</v>
      </c>
      <c r="G1675" s="2">
        <f>IFERROR(VLOOKUP(C1675,'[1]2017'!$C$2:$N$1876,12,FALSE),"")</f>
        <v>174</v>
      </c>
      <c r="H1675" s="2">
        <f t="shared" si="79"/>
        <v>0.74712643678160917</v>
      </c>
      <c r="I1675" s="6">
        <v>0.27272727272727271</v>
      </c>
      <c r="J1675" s="12">
        <f t="shared" si="80"/>
        <v>1076</v>
      </c>
      <c r="K1675" s="1">
        <v>4</v>
      </c>
      <c r="L1675" s="1">
        <v>15</v>
      </c>
      <c r="M1675" s="6">
        <v>0.26666666666666666</v>
      </c>
      <c r="N1675" s="1">
        <v>4</v>
      </c>
      <c r="O1675" s="1">
        <v>16</v>
      </c>
      <c r="P1675" s="6">
        <v>0.25</v>
      </c>
      <c r="Q1675" s="1">
        <v>3</v>
      </c>
      <c r="R1675" s="1">
        <v>15</v>
      </c>
      <c r="S1675" s="6">
        <v>0.2</v>
      </c>
      <c r="T1675" s="1">
        <v>9</v>
      </c>
      <c r="U1675" s="1">
        <v>19</v>
      </c>
      <c r="V1675" s="6">
        <v>0.47368421052631576</v>
      </c>
      <c r="W1675" s="1">
        <v>6</v>
      </c>
      <c r="X1675" s="1">
        <v>20</v>
      </c>
      <c r="Y1675" s="6">
        <v>0.3</v>
      </c>
      <c r="Z1675" s="1">
        <v>5</v>
      </c>
      <c r="AA1675" s="1">
        <v>19</v>
      </c>
      <c r="AB1675" s="6">
        <v>0.26315789473684209</v>
      </c>
      <c r="AC1675" s="1">
        <v>12</v>
      </c>
      <c r="AD1675" s="1">
        <v>17</v>
      </c>
      <c r="AE1675" s="6">
        <v>0.70588235294117652</v>
      </c>
      <c r="AF1675" s="1">
        <v>4</v>
      </c>
      <c r="AG1675" s="1">
        <v>17</v>
      </c>
      <c r="AH1675" s="6">
        <v>0.23529411764705882</v>
      </c>
      <c r="AI1675" s="1">
        <v>3</v>
      </c>
      <c r="AJ1675" s="1">
        <v>17</v>
      </c>
      <c r="AK1675" s="6">
        <v>0.17647058823529413</v>
      </c>
      <c r="AL1675" s="1">
        <v>4</v>
      </c>
      <c r="AM1675" s="1">
        <v>11</v>
      </c>
      <c r="AN1675" s="6">
        <v>0.36363636363636365</v>
      </c>
      <c r="AO1675" s="1">
        <v>3</v>
      </c>
      <c r="AP1675" s="1">
        <v>11</v>
      </c>
      <c r="AQ1675" s="6">
        <v>0.27272727272727271</v>
      </c>
      <c r="AR1675" s="1">
        <v>2</v>
      </c>
      <c r="AS1675" s="1">
        <v>11</v>
      </c>
      <c r="AT1675" s="6">
        <v>0.18181818181818182</v>
      </c>
      <c r="AU1675" s="1" t="s">
        <v>734</v>
      </c>
      <c r="AV1675" s="1" t="s">
        <v>734</v>
      </c>
      <c r="AW1675" s="6" t="s">
        <v>734</v>
      </c>
      <c r="AX1675" s="1" t="s">
        <v>734</v>
      </c>
      <c r="AY1675" s="1" t="s">
        <v>734</v>
      </c>
      <c r="AZ1675" s="6" t="s">
        <v>734</v>
      </c>
      <c r="BA1675" s="1" t="s">
        <v>734</v>
      </c>
      <c r="BB1675" s="1" t="s">
        <v>734</v>
      </c>
      <c r="BC1675" s="6" t="s">
        <v>734</v>
      </c>
      <c r="BD1675" s="1">
        <v>39</v>
      </c>
      <c r="BE1675" s="1">
        <v>89</v>
      </c>
      <c r="BF1675" s="6">
        <v>0.43820224719101125</v>
      </c>
      <c r="BG1675" s="1">
        <v>25</v>
      </c>
      <c r="BH1675" s="1">
        <v>91</v>
      </c>
      <c r="BI1675" s="6">
        <v>0.27472527472527475</v>
      </c>
      <c r="BJ1675" s="1">
        <v>20</v>
      </c>
      <c r="BK1675" s="1">
        <v>89</v>
      </c>
      <c r="BL1675" s="6">
        <v>0.2247191011235955</v>
      </c>
    </row>
    <row r="1676" spans="1:64" hidden="1" x14ac:dyDescent="0.2">
      <c r="A1676" s="2" t="s">
        <v>674</v>
      </c>
      <c r="B1676" s="2" t="s">
        <v>675</v>
      </c>
      <c r="C1676" s="2" t="s">
        <v>3894</v>
      </c>
      <c r="D1676" s="2" t="s">
        <v>675</v>
      </c>
      <c r="E1676" s="2" t="str">
        <f t="shared" si="78"/>
        <v>zzzz</v>
      </c>
      <c r="F1676" s="2">
        <f>IFERROR(VLOOKUP(C1676,'[1]2017'!$C$2:$N$1876,11,FALSE),"")</f>
        <v>158</v>
      </c>
      <c r="G1676" s="2">
        <f>IFERROR(VLOOKUP(C1676,'[1]2017'!$C$2:$N$1876,12,FALSE),"")</f>
        <v>158</v>
      </c>
      <c r="H1676" s="2">
        <f t="shared" si="79"/>
        <v>1</v>
      </c>
      <c r="I1676" s="6">
        <v>0</v>
      </c>
      <c r="J1676" s="12">
        <f t="shared" si="80"/>
        <v>1215</v>
      </c>
      <c r="K1676" s="1">
        <v>2</v>
      </c>
      <c r="L1676" s="1">
        <v>15</v>
      </c>
      <c r="M1676" s="6">
        <v>0.13333333333333333</v>
      </c>
      <c r="N1676" s="1">
        <v>4</v>
      </c>
      <c r="O1676" s="1">
        <v>15</v>
      </c>
      <c r="P1676" s="6">
        <v>0.26666666666666666</v>
      </c>
      <c r="Q1676" s="1">
        <v>1</v>
      </c>
      <c r="R1676" s="1">
        <v>15</v>
      </c>
      <c r="S1676" s="6">
        <v>6.6666666666666666E-2</v>
      </c>
      <c r="T1676" s="1" t="s">
        <v>734</v>
      </c>
      <c r="U1676" s="1" t="s">
        <v>734</v>
      </c>
      <c r="V1676" s="6" t="s">
        <v>734</v>
      </c>
      <c r="W1676" s="1" t="s">
        <v>734</v>
      </c>
      <c r="X1676" s="1" t="s">
        <v>734</v>
      </c>
      <c r="Y1676" s="6" t="s">
        <v>734</v>
      </c>
      <c r="Z1676" s="1" t="s">
        <v>734</v>
      </c>
      <c r="AA1676" s="1" t="s">
        <v>734</v>
      </c>
      <c r="AB1676" s="6" t="s">
        <v>734</v>
      </c>
      <c r="AC1676" s="1" t="s">
        <v>734</v>
      </c>
      <c r="AD1676" s="1" t="s">
        <v>734</v>
      </c>
      <c r="AE1676" s="6" t="s">
        <v>734</v>
      </c>
      <c r="AF1676" s="1">
        <v>0</v>
      </c>
      <c r="AG1676" s="1">
        <v>11</v>
      </c>
      <c r="AH1676" s="6">
        <v>0</v>
      </c>
      <c r="AI1676" s="1" t="s">
        <v>734</v>
      </c>
      <c r="AJ1676" s="1" t="s">
        <v>734</v>
      </c>
      <c r="AK1676" s="6" t="s">
        <v>734</v>
      </c>
      <c r="AL1676" s="1" t="s">
        <v>734</v>
      </c>
      <c r="AM1676" s="1" t="s">
        <v>734</v>
      </c>
      <c r="AN1676" s="6" t="s">
        <v>734</v>
      </c>
      <c r="AO1676" s="1" t="s">
        <v>734</v>
      </c>
      <c r="AP1676" s="1" t="s">
        <v>734</v>
      </c>
      <c r="AQ1676" s="6" t="s">
        <v>734</v>
      </c>
      <c r="AR1676" s="1" t="s">
        <v>734</v>
      </c>
      <c r="AS1676" s="1" t="s">
        <v>734</v>
      </c>
      <c r="AT1676" s="6" t="s">
        <v>734</v>
      </c>
      <c r="AU1676" s="1" t="s">
        <v>734</v>
      </c>
      <c r="AV1676" s="1" t="s">
        <v>734</v>
      </c>
      <c r="AW1676" s="6" t="s">
        <v>734</v>
      </c>
      <c r="AX1676" s="1" t="s">
        <v>734</v>
      </c>
      <c r="AY1676" s="1" t="s">
        <v>734</v>
      </c>
      <c r="AZ1676" s="6" t="s">
        <v>734</v>
      </c>
      <c r="BA1676" s="1" t="s">
        <v>734</v>
      </c>
      <c r="BB1676" s="1" t="s">
        <v>734</v>
      </c>
      <c r="BC1676" s="6" t="s">
        <v>734</v>
      </c>
      <c r="BD1676" s="1">
        <v>16</v>
      </c>
      <c r="BE1676" s="1">
        <v>62</v>
      </c>
      <c r="BF1676" s="6">
        <v>0.25806451612903225</v>
      </c>
      <c r="BG1676" s="1">
        <v>7</v>
      </c>
      <c r="BH1676" s="1">
        <v>69</v>
      </c>
      <c r="BI1676" s="6">
        <v>0.10144927536231885</v>
      </c>
      <c r="BJ1676" s="1">
        <v>3</v>
      </c>
      <c r="BK1676" s="1">
        <v>62</v>
      </c>
      <c r="BL1676" s="6">
        <v>4.8387096774193547E-2</v>
      </c>
    </row>
    <row r="1677" spans="1:64" hidden="1" x14ac:dyDescent="0.2">
      <c r="A1677" s="2" t="s">
        <v>676</v>
      </c>
      <c r="B1677" s="2" t="s">
        <v>677</v>
      </c>
      <c r="C1677" s="2" t="s">
        <v>3895</v>
      </c>
      <c r="D1677" s="2" t="s">
        <v>677</v>
      </c>
      <c r="E1677" s="2" t="str">
        <f t="shared" si="78"/>
        <v>zzzz</v>
      </c>
      <c r="F1677" s="2">
        <f>IFERROR(VLOOKUP(C1677,'[1]2017'!$C$2:$N$1876,11,FALSE),"")</f>
        <v>134</v>
      </c>
      <c r="G1677" s="2">
        <f>IFERROR(VLOOKUP(C1677,'[1]2017'!$C$2:$N$1876,12,FALSE),"")</f>
        <v>189</v>
      </c>
      <c r="H1677" s="2">
        <f t="shared" si="79"/>
        <v>0.70899470899470896</v>
      </c>
      <c r="J1677" s="12">
        <f t="shared" si="80"/>
        <v>1215</v>
      </c>
      <c r="AC1677" s="1">
        <v>31</v>
      </c>
      <c r="AD1677" s="1">
        <v>56</v>
      </c>
      <c r="AE1677" s="6">
        <v>0.5535714285714286</v>
      </c>
      <c r="AF1677" s="1">
        <v>29</v>
      </c>
      <c r="AG1677" s="1">
        <v>58</v>
      </c>
      <c r="AH1677" s="6">
        <v>0.5</v>
      </c>
      <c r="AI1677" s="1">
        <v>23</v>
      </c>
      <c r="AJ1677" s="1">
        <v>55</v>
      </c>
      <c r="AK1677" s="6">
        <v>0.41818181818181815</v>
      </c>
      <c r="AL1677" s="1">
        <v>30</v>
      </c>
      <c r="AM1677" s="1">
        <v>63</v>
      </c>
      <c r="AN1677" s="6">
        <v>0.47619047619047616</v>
      </c>
      <c r="AO1677" s="1">
        <v>31</v>
      </c>
      <c r="AP1677" s="1">
        <v>64</v>
      </c>
      <c r="AQ1677" s="6">
        <v>0.484375</v>
      </c>
      <c r="AR1677" s="1">
        <v>23</v>
      </c>
      <c r="AS1677" s="1">
        <v>63</v>
      </c>
      <c r="AT1677" s="6">
        <v>0.36507936507936506</v>
      </c>
      <c r="AU1677" s="1">
        <v>18</v>
      </c>
      <c r="AV1677" s="1">
        <v>38</v>
      </c>
      <c r="AW1677" s="6">
        <v>0.47368421052631576</v>
      </c>
      <c r="AX1677" s="1">
        <v>19</v>
      </c>
      <c r="AY1677" s="1">
        <v>38</v>
      </c>
      <c r="AZ1677" s="6">
        <v>0.5</v>
      </c>
      <c r="BA1677" s="1">
        <v>15</v>
      </c>
      <c r="BB1677" s="1">
        <v>38</v>
      </c>
      <c r="BC1677" s="6">
        <v>0.39473684210526316</v>
      </c>
      <c r="BD1677" s="1">
        <v>79</v>
      </c>
      <c r="BE1677" s="1">
        <v>157</v>
      </c>
      <c r="BF1677" s="6">
        <v>0.50318471337579618</v>
      </c>
      <c r="BG1677" s="1">
        <v>79</v>
      </c>
      <c r="BH1677" s="1">
        <v>160</v>
      </c>
      <c r="BI1677" s="6">
        <v>0.49375000000000002</v>
      </c>
      <c r="BJ1677" s="1">
        <v>61</v>
      </c>
      <c r="BK1677" s="1">
        <v>156</v>
      </c>
      <c r="BL1677" s="6">
        <v>0.39102564102564102</v>
      </c>
    </row>
    <row r="1678" spans="1:64" hidden="1" x14ac:dyDescent="0.2">
      <c r="A1678" s="2" t="s">
        <v>678</v>
      </c>
      <c r="B1678" s="2" t="s">
        <v>679</v>
      </c>
      <c r="C1678" s="2" t="s">
        <v>3896</v>
      </c>
      <c r="D1678" s="2" t="s">
        <v>679</v>
      </c>
      <c r="E1678" s="2" t="str">
        <f t="shared" si="78"/>
        <v>zzzz</v>
      </c>
      <c r="F1678" s="2">
        <f>IFERROR(VLOOKUP(C1678,'[1]2017'!$C$2:$N$1876,11,FALSE),"")</f>
        <v>99</v>
      </c>
      <c r="G1678" s="2">
        <f>IFERROR(VLOOKUP(C1678,'[1]2017'!$C$2:$N$1876,12,FALSE),"")</f>
        <v>137</v>
      </c>
      <c r="H1678" s="2">
        <f t="shared" si="79"/>
        <v>0.72262773722627738</v>
      </c>
      <c r="J1678" s="12">
        <f t="shared" si="80"/>
        <v>1215</v>
      </c>
      <c r="AC1678" s="1" t="s">
        <v>734</v>
      </c>
      <c r="AD1678" s="1" t="s">
        <v>734</v>
      </c>
      <c r="AE1678" s="6" t="s">
        <v>734</v>
      </c>
      <c r="AF1678" s="1" t="s">
        <v>734</v>
      </c>
      <c r="AG1678" s="1" t="s">
        <v>734</v>
      </c>
      <c r="AH1678" s="6" t="s">
        <v>734</v>
      </c>
      <c r="AI1678" s="1" t="s">
        <v>734</v>
      </c>
      <c r="AJ1678" s="1" t="s">
        <v>734</v>
      </c>
      <c r="AK1678" s="6" t="s">
        <v>734</v>
      </c>
      <c r="AL1678" s="1">
        <v>4</v>
      </c>
      <c r="AM1678" s="1">
        <v>24</v>
      </c>
      <c r="AN1678" s="6">
        <v>0.16666666666666666</v>
      </c>
      <c r="AO1678" s="1">
        <v>1</v>
      </c>
      <c r="AP1678" s="1">
        <v>23</v>
      </c>
      <c r="AQ1678" s="6">
        <v>4.3478260869565216E-2</v>
      </c>
      <c r="AR1678" s="1">
        <v>1</v>
      </c>
      <c r="AS1678" s="1">
        <v>23</v>
      </c>
      <c r="AT1678" s="6">
        <v>4.3478260869565216E-2</v>
      </c>
      <c r="AU1678" s="1">
        <v>8</v>
      </c>
      <c r="AV1678" s="1">
        <v>24</v>
      </c>
      <c r="AW1678" s="6">
        <v>0.33333333333333331</v>
      </c>
      <c r="AX1678" s="1">
        <v>3</v>
      </c>
      <c r="AY1678" s="1">
        <v>23</v>
      </c>
      <c r="AZ1678" s="6">
        <v>0.13043478260869565</v>
      </c>
      <c r="BA1678" s="1">
        <v>3</v>
      </c>
      <c r="BB1678" s="1">
        <v>23</v>
      </c>
      <c r="BC1678" s="6">
        <v>0.13043478260869565</v>
      </c>
      <c r="BD1678" s="1">
        <v>12</v>
      </c>
      <c r="BE1678" s="1">
        <v>53</v>
      </c>
      <c r="BF1678" s="6">
        <v>0.22641509433962265</v>
      </c>
      <c r="BG1678" s="1">
        <v>4</v>
      </c>
      <c r="BH1678" s="1">
        <v>51</v>
      </c>
      <c r="BI1678" s="6">
        <v>7.8431372549019607E-2</v>
      </c>
      <c r="BJ1678" s="1">
        <v>4</v>
      </c>
      <c r="BK1678" s="1">
        <v>51</v>
      </c>
      <c r="BL1678" s="6">
        <v>7.8431372549019607E-2</v>
      </c>
    </row>
    <row r="1679" spans="1:64" hidden="1" x14ac:dyDescent="0.2">
      <c r="A1679" s="2" t="s">
        <v>680</v>
      </c>
      <c r="B1679" s="2" t="s">
        <v>681</v>
      </c>
      <c r="C1679" s="2" t="s">
        <v>3897</v>
      </c>
      <c r="D1679" s="2" t="s">
        <v>681</v>
      </c>
      <c r="E1679" s="2" t="str">
        <f t="shared" si="78"/>
        <v>zzzz</v>
      </c>
      <c r="F1679" s="2">
        <f>IFERROR(VLOOKUP(C1679,'[1]2017'!$C$2:$N$1876,11,FALSE),"")</f>
        <v>60</v>
      </c>
      <c r="G1679" s="2">
        <f>IFERROR(VLOOKUP(C1679,'[1]2017'!$C$2:$N$1876,12,FALSE),"")</f>
        <v>72</v>
      </c>
      <c r="H1679" s="2">
        <f t="shared" si="79"/>
        <v>0.83333333333333337</v>
      </c>
      <c r="J1679" s="12">
        <f t="shared" si="80"/>
        <v>1215</v>
      </c>
      <c r="K1679" s="1" t="s">
        <v>734</v>
      </c>
      <c r="L1679" s="1" t="s">
        <v>734</v>
      </c>
      <c r="M1679" s="6" t="s">
        <v>734</v>
      </c>
      <c r="N1679" s="1" t="s">
        <v>734</v>
      </c>
      <c r="O1679" s="1" t="s">
        <v>734</v>
      </c>
      <c r="P1679" s="6" t="s">
        <v>734</v>
      </c>
      <c r="Q1679" s="1" t="s">
        <v>734</v>
      </c>
      <c r="R1679" s="1" t="s">
        <v>734</v>
      </c>
      <c r="S1679" s="6" t="s">
        <v>734</v>
      </c>
      <c r="T1679" s="1" t="s">
        <v>734</v>
      </c>
      <c r="U1679" s="1" t="s">
        <v>734</v>
      </c>
      <c r="V1679" s="6" t="s">
        <v>734</v>
      </c>
      <c r="W1679" s="1" t="s">
        <v>734</v>
      </c>
      <c r="X1679" s="1" t="s">
        <v>734</v>
      </c>
      <c r="Y1679" s="6" t="s">
        <v>734</v>
      </c>
      <c r="Z1679" s="1" t="s">
        <v>734</v>
      </c>
      <c r="AA1679" s="1" t="s">
        <v>734</v>
      </c>
      <c r="AB1679" s="6" t="s">
        <v>734</v>
      </c>
      <c r="AC1679" s="1">
        <v>3</v>
      </c>
      <c r="AD1679" s="1">
        <v>12</v>
      </c>
      <c r="AE1679" s="6">
        <v>0.25</v>
      </c>
      <c r="AF1679" s="1">
        <v>3</v>
      </c>
      <c r="AG1679" s="1">
        <v>12</v>
      </c>
      <c r="AH1679" s="6">
        <v>0.25</v>
      </c>
      <c r="AI1679" s="1">
        <v>2</v>
      </c>
      <c r="AJ1679" s="1">
        <v>12</v>
      </c>
      <c r="AK1679" s="6">
        <v>0.16666666666666666</v>
      </c>
      <c r="AL1679" s="1" t="s">
        <v>734</v>
      </c>
      <c r="AM1679" s="1" t="s">
        <v>734</v>
      </c>
      <c r="AN1679" s="6" t="s">
        <v>734</v>
      </c>
      <c r="AO1679" s="1" t="s">
        <v>734</v>
      </c>
      <c r="AP1679" s="1" t="s">
        <v>734</v>
      </c>
      <c r="AQ1679" s="6" t="s">
        <v>734</v>
      </c>
      <c r="AR1679" s="1" t="s">
        <v>734</v>
      </c>
      <c r="AS1679" s="1" t="s">
        <v>734</v>
      </c>
      <c r="AT1679" s="6" t="s">
        <v>734</v>
      </c>
      <c r="AU1679" s="1" t="s">
        <v>734</v>
      </c>
      <c r="AV1679" s="1" t="s">
        <v>734</v>
      </c>
      <c r="AW1679" s="6" t="s">
        <v>734</v>
      </c>
      <c r="AX1679" s="1" t="s">
        <v>734</v>
      </c>
      <c r="AY1679" s="1" t="s">
        <v>734</v>
      </c>
      <c r="AZ1679" s="6" t="s">
        <v>734</v>
      </c>
      <c r="BA1679" s="1" t="s">
        <v>734</v>
      </c>
      <c r="BB1679" s="1" t="s">
        <v>734</v>
      </c>
      <c r="BC1679" s="6" t="s">
        <v>734</v>
      </c>
      <c r="BD1679" s="1">
        <v>10</v>
      </c>
      <c r="BE1679" s="1">
        <v>36</v>
      </c>
      <c r="BF1679" s="6">
        <v>0.27777777777777779</v>
      </c>
      <c r="BG1679" s="1">
        <v>7</v>
      </c>
      <c r="BH1679" s="1">
        <v>36</v>
      </c>
      <c r="BI1679" s="6">
        <v>0.19444444444444445</v>
      </c>
      <c r="BJ1679" s="1">
        <v>5</v>
      </c>
      <c r="BK1679" s="1">
        <v>36</v>
      </c>
      <c r="BL1679" s="6">
        <v>0.1388888888888889</v>
      </c>
    </row>
    <row r="1680" spans="1:64" hidden="1" x14ac:dyDescent="0.2">
      <c r="A1680" s="2" t="s">
        <v>682</v>
      </c>
      <c r="B1680" s="2" t="s">
        <v>683</v>
      </c>
      <c r="C1680" s="2" t="s">
        <v>3898</v>
      </c>
      <c r="D1680" s="2" t="s">
        <v>683</v>
      </c>
      <c r="E1680" s="2" t="str">
        <f t="shared" si="78"/>
        <v>zzzz</v>
      </c>
      <c r="F1680" s="2">
        <f>IFERROR(VLOOKUP(C1680,'[1]2017'!$C$2:$N$1876,11,FALSE),"")</f>
        <v>269</v>
      </c>
      <c r="G1680" s="2">
        <f>IFERROR(VLOOKUP(C1680,'[1]2017'!$C$2:$N$1876,12,FALSE),"")</f>
        <v>269</v>
      </c>
      <c r="H1680" s="2">
        <f t="shared" si="79"/>
        <v>1</v>
      </c>
      <c r="J1680" s="12">
        <f t="shared" si="80"/>
        <v>1215</v>
      </c>
      <c r="AL1680" s="1">
        <v>17</v>
      </c>
      <c r="AM1680" s="1">
        <v>47</v>
      </c>
      <c r="AN1680" s="6">
        <v>0.36170212765957449</v>
      </c>
      <c r="AO1680" s="1">
        <v>10</v>
      </c>
      <c r="AP1680" s="1">
        <v>47</v>
      </c>
      <c r="AQ1680" s="6">
        <v>0.21276595744680851</v>
      </c>
      <c r="AR1680" s="1">
        <v>9</v>
      </c>
      <c r="AS1680" s="1">
        <v>47</v>
      </c>
      <c r="AT1680" s="6">
        <v>0.19148936170212766</v>
      </c>
      <c r="AU1680" s="1">
        <v>19</v>
      </c>
      <c r="AV1680" s="1">
        <v>80</v>
      </c>
      <c r="AW1680" s="6">
        <v>0.23749999999999999</v>
      </c>
      <c r="AX1680" s="1">
        <v>18</v>
      </c>
      <c r="AY1680" s="1">
        <v>79</v>
      </c>
      <c r="AZ1680" s="6">
        <v>0.22784810126582278</v>
      </c>
      <c r="BA1680" s="1">
        <v>10</v>
      </c>
      <c r="BB1680" s="1">
        <v>79</v>
      </c>
      <c r="BC1680" s="6">
        <v>0.12658227848101267</v>
      </c>
      <c r="BD1680" s="1">
        <v>36</v>
      </c>
      <c r="BE1680" s="1">
        <v>127</v>
      </c>
      <c r="BF1680" s="6">
        <v>0.28346456692913385</v>
      </c>
      <c r="BG1680" s="1">
        <v>28</v>
      </c>
      <c r="BH1680" s="1">
        <v>126</v>
      </c>
      <c r="BI1680" s="6">
        <v>0.22222222222222221</v>
      </c>
      <c r="BJ1680" s="1">
        <v>19</v>
      </c>
      <c r="BK1680" s="1">
        <v>126</v>
      </c>
      <c r="BL1680" s="6">
        <v>0.15079365079365079</v>
      </c>
    </row>
    <row r="1681" spans="1:64" hidden="1" x14ac:dyDescent="0.2">
      <c r="A1681" s="2" t="s">
        <v>684</v>
      </c>
      <c r="B1681" s="2" t="s">
        <v>685</v>
      </c>
      <c r="C1681" s="2" t="s">
        <v>3899</v>
      </c>
      <c r="D1681" s="2" t="s">
        <v>685</v>
      </c>
      <c r="E1681" s="2" t="str">
        <f t="shared" si="78"/>
        <v>zzzz</v>
      </c>
      <c r="F1681" s="2">
        <f>IFERROR(VLOOKUP(C1681,'[1]2017'!$C$2:$N$1876,11,FALSE),"")</f>
        <v>91</v>
      </c>
      <c r="G1681" s="2">
        <f>IFERROR(VLOOKUP(C1681,'[1]2017'!$C$2:$N$1876,12,FALSE),"")</f>
        <v>94</v>
      </c>
      <c r="H1681" s="2">
        <f t="shared" si="79"/>
        <v>0.96808510638297873</v>
      </c>
      <c r="I1681" s="6" t="s">
        <v>734</v>
      </c>
      <c r="J1681" s="12" t="e">
        <f t="shared" si="80"/>
        <v>#VALUE!</v>
      </c>
      <c r="K1681" s="1">
        <v>3</v>
      </c>
      <c r="L1681" s="1">
        <v>11</v>
      </c>
      <c r="M1681" s="6">
        <v>0.27272727272727271</v>
      </c>
      <c r="N1681" s="1">
        <v>2</v>
      </c>
      <c r="O1681" s="1">
        <v>11</v>
      </c>
      <c r="P1681" s="6">
        <v>0.18181818181818182</v>
      </c>
      <c r="Q1681" s="1">
        <v>2</v>
      </c>
      <c r="R1681" s="1">
        <v>11</v>
      </c>
      <c r="S1681" s="6">
        <v>0.18181818181818182</v>
      </c>
      <c r="T1681" s="1">
        <v>3</v>
      </c>
      <c r="U1681" s="1">
        <v>17</v>
      </c>
      <c r="V1681" s="6">
        <v>0.17647058823529413</v>
      </c>
      <c r="W1681" s="1">
        <v>2</v>
      </c>
      <c r="X1681" s="1">
        <v>18</v>
      </c>
      <c r="Y1681" s="6">
        <v>0.1111111111111111</v>
      </c>
      <c r="Z1681" s="1">
        <v>2</v>
      </c>
      <c r="AA1681" s="1">
        <v>17</v>
      </c>
      <c r="AB1681" s="6">
        <v>0.11764705882352941</v>
      </c>
      <c r="BD1681" s="1">
        <v>6</v>
      </c>
      <c r="BE1681" s="1">
        <v>38</v>
      </c>
      <c r="BF1681" s="6">
        <v>0.15789473684210525</v>
      </c>
      <c r="BG1681" s="1">
        <v>4</v>
      </c>
      <c r="BH1681" s="1">
        <v>39</v>
      </c>
      <c r="BI1681" s="6">
        <v>0.10256410256410256</v>
      </c>
      <c r="BJ1681" s="1">
        <v>4</v>
      </c>
      <c r="BK1681" s="1">
        <v>37</v>
      </c>
      <c r="BL1681" s="6">
        <v>0.10810810810810811</v>
      </c>
    </row>
    <row r="1682" spans="1:64" hidden="1" x14ac:dyDescent="0.2">
      <c r="A1682" s="2" t="s">
        <v>560</v>
      </c>
      <c r="B1682" s="2" t="s">
        <v>686</v>
      </c>
      <c r="C1682" s="2" t="s">
        <v>3900</v>
      </c>
      <c r="D1682" s="2" t="s">
        <v>686</v>
      </c>
      <c r="E1682" s="2" t="str">
        <f t="shared" si="78"/>
        <v>zzzz</v>
      </c>
      <c r="F1682" s="2">
        <f>IFERROR(VLOOKUP(C1682,'[1]2017'!$C$2:$N$1876,11,FALSE),"")</f>
        <v>140</v>
      </c>
      <c r="G1682" s="2">
        <f>IFERROR(VLOOKUP(C1682,'[1]2017'!$C$2:$N$1876,12,FALSE),"")</f>
        <v>587</v>
      </c>
      <c r="H1682" s="2">
        <f t="shared" si="79"/>
        <v>0.23850085178875638</v>
      </c>
      <c r="I1682" s="6">
        <v>0.40909090909090912</v>
      </c>
      <c r="J1682" s="12">
        <f t="shared" si="80"/>
        <v>886</v>
      </c>
      <c r="K1682" s="1">
        <v>48</v>
      </c>
      <c r="L1682" s="1">
        <v>64</v>
      </c>
      <c r="M1682" s="6">
        <v>0.75</v>
      </c>
      <c r="N1682" s="1">
        <v>24</v>
      </c>
      <c r="O1682" s="1">
        <v>66</v>
      </c>
      <c r="P1682" s="6">
        <v>0.36363636363636365</v>
      </c>
      <c r="Q1682" s="1">
        <v>23</v>
      </c>
      <c r="R1682" s="1">
        <v>64</v>
      </c>
      <c r="S1682" s="6">
        <v>0.359375</v>
      </c>
      <c r="T1682" s="1">
        <v>29</v>
      </c>
      <c r="U1682" s="1">
        <v>53</v>
      </c>
      <c r="V1682" s="6">
        <v>0.54716981132075471</v>
      </c>
      <c r="W1682" s="1">
        <v>20</v>
      </c>
      <c r="X1682" s="1">
        <v>57</v>
      </c>
      <c r="Y1682" s="6">
        <v>0.35087719298245612</v>
      </c>
      <c r="Z1682" s="1">
        <v>15</v>
      </c>
      <c r="AA1682" s="1">
        <v>53</v>
      </c>
      <c r="AB1682" s="6">
        <v>0.28301886792452829</v>
      </c>
      <c r="AC1682" s="1">
        <v>24</v>
      </c>
      <c r="AD1682" s="1">
        <v>50</v>
      </c>
      <c r="AE1682" s="6">
        <v>0.48</v>
      </c>
      <c r="AF1682" s="1">
        <v>23</v>
      </c>
      <c r="AG1682" s="1">
        <v>52</v>
      </c>
      <c r="AH1682" s="6">
        <v>0.44230769230769229</v>
      </c>
      <c r="AI1682" s="1">
        <v>20</v>
      </c>
      <c r="AJ1682" s="1">
        <v>50</v>
      </c>
      <c r="AK1682" s="6">
        <v>0.4</v>
      </c>
      <c r="AL1682" s="1">
        <v>17</v>
      </c>
      <c r="AM1682" s="1">
        <v>55</v>
      </c>
      <c r="AN1682" s="6">
        <v>0.30909090909090908</v>
      </c>
      <c r="AO1682" s="1">
        <v>8</v>
      </c>
      <c r="AP1682" s="1">
        <v>55</v>
      </c>
      <c r="AQ1682" s="6">
        <v>0.14545454545454545</v>
      </c>
      <c r="AR1682" s="1">
        <v>6</v>
      </c>
      <c r="AS1682" s="1">
        <v>55</v>
      </c>
      <c r="AT1682" s="6">
        <v>0.10909090909090909</v>
      </c>
      <c r="AU1682" s="1">
        <v>22</v>
      </c>
      <c r="AV1682" s="1">
        <v>58</v>
      </c>
      <c r="AW1682" s="6">
        <v>0.37931034482758619</v>
      </c>
      <c r="AX1682" s="1">
        <v>18</v>
      </c>
      <c r="AY1682" s="1">
        <v>58</v>
      </c>
      <c r="AZ1682" s="6">
        <v>0.31034482758620691</v>
      </c>
      <c r="BA1682" s="1">
        <v>12</v>
      </c>
      <c r="BB1682" s="1">
        <v>58</v>
      </c>
      <c r="BC1682" s="6">
        <v>0.20689655172413793</v>
      </c>
      <c r="BD1682" s="1">
        <v>189</v>
      </c>
      <c r="BE1682" s="1">
        <v>346</v>
      </c>
      <c r="BF1682" s="6">
        <v>0.54624277456647397</v>
      </c>
      <c r="BG1682" s="1">
        <v>121</v>
      </c>
      <c r="BH1682" s="1">
        <v>356</v>
      </c>
      <c r="BI1682" s="6">
        <v>0.3398876404494382</v>
      </c>
      <c r="BJ1682" s="1">
        <v>103</v>
      </c>
      <c r="BK1682" s="1">
        <v>346</v>
      </c>
      <c r="BL1682" s="6">
        <v>0.29768786127167629</v>
      </c>
    </row>
    <row r="1683" spans="1:64" hidden="1" x14ac:dyDescent="0.2">
      <c r="A1683" s="2" t="s">
        <v>561</v>
      </c>
      <c r="B1683" s="2" t="s">
        <v>562</v>
      </c>
      <c r="C1683" s="2" t="s">
        <v>3901</v>
      </c>
      <c r="D1683" s="2" t="s">
        <v>562</v>
      </c>
      <c r="E1683" s="2" t="str">
        <f t="shared" si="78"/>
        <v>zzzz</v>
      </c>
      <c r="F1683" s="2">
        <f>IFERROR(VLOOKUP(C1683,'[1]2017'!$C$2:$N$1876,11,FALSE),"")</f>
        <v>454</v>
      </c>
      <c r="G1683" s="2">
        <f>IFERROR(VLOOKUP(C1683,'[1]2017'!$C$2:$N$1876,12,FALSE),"")</f>
        <v>812</v>
      </c>
      <c r="H1683" s="2">
        <f t="shared" si="79"/>
        <v>0.55911330049261088</v>
      </c>
      <c r="I1683" s="6">
        <v>0.27777777777777779</v>
      </c>
      <c r="J1683" s="12">
        <f t="shared" si="80"/>
        <v>1071</v>
      </c>
      <c r="K1683" s="1">
        <v>27</v>
      </c>
      <c r="L1683" s="1">
        <v>55</v>
      </c>
      <c r="M1683" s="6">
        <v>0.49090909090909091</v>
      </c>
      <c r="N1683" s="1">
        <v>28</v>
      </c>
      <c r="O1683" s="1">
        <v>55</v>
      </c>
      <c r="P1683" s="6">
        <v>0.50909090909090904</v>
      </c>
      <c r="Q1683" s="1">
        <v>20</v>
      </c>
      <c r="R1683" s="1">
        <v>55</v>
      </c>
      <c r="S1683" s="6">
        <v>0.36363636363636365</v>
      </c>
      <c r="T1683" s="1">
        <v>24</v>
      </c>
      <c r="U1683" s="1">
        <v>54</v>
      </c>
      <c r="V1683" s="6">
        <v>0.44444444444444442</v>
      </c>
      <c r="W1683" s="1">
        <v>33</v>
      </c>
      <c r="X1683" s="1">
        <v>54</v>
      </c>
      <c r="Y1683" s="6">
        <v>0.61111111111111116</v>
      </c>
      <c r="Z1683" s="1">
        <v>21</v>
      </c>
      <c r="AA1683" s="1">
        <v>53</v>
      </c>
      <c r="AB1683" s="6">
        <v>0.39622641509433965</v>
      </c>
      <c r="AC1683" s="1">
        <v>26</v>
      </c>
      <c r="AD1683" s="1">
        <v>51</v>
      </c>
      <c r="AE1683" s="6">
        <v>0.50980392156862742</v>
      </c>
      <c r="AF1683" s="1">
        <v>20</v>
      </c>
      <c r="AG1683" s="1">
        <v>50</v>
      </c>
      <c r="AH1683" s="6">
        <v>0.4</v>
      </c>
      <c r="AI1683" s="1">
        <v>13</v>
      </c>
      <c r="AJ1683" s="1">
        <v>50</v>
      </c>
      <c r="AK1683" s="6">
        <v>0.26</v>
      </c>
      <c r="AL1683" s="1">
        <v>27</v>
      </c>
      <c r="AM1683" s="1">
        <v>58</v>
      </c>
      <c r="AN1683" s="6">
        <v>0.46551724137931033</v>
      </c>
      <c r="AO1683" s="1">
        <v>26</v>
      </c>
      <c r="AP1683" s="1">
        <v>57</v>
      </c>
      <c r="AQ1683" s="6">
        <v>0.45614035087719296</v>
      </c>
      <c r="AR1683" s="1">
        <v>17</v>
      </c>
      <c r="AS1683" s="1">
        <v>57</v>
      </c>
      <c r="AT1683" s="6">
        <v>0.2982456140350877</v>
      </c>
      <c r="AU1683" s="1">
        <v>37</v>
      </c>
      <c r="AV1683" s="1">
        <v>68</v>
      </c>
      <c r="AW1683" s="6">
        <v>0.54411764705882348</v>
      </c>
      <c r="AX1683" s="1">
        <v>25</v>
      </c>
      <c r="AY1683" s="1">
        <v>69</v>
      </c>
      <c r="AZ1683" s="6">
        <v>0.36231884057971014</v>
      </c>
      <c r="BA1683" s="1">
        <v>23</v>
      </c>
      <c r="BB1683" s="1">
        <v>68</v>
      </c>
      <c r="BC1683" s="6">
        <v>0.33823529411764708</v>
      </c>
      <c r="BD1683" s="1">
        <v>161</v>
      </c>
      <c r="BE1683" s="1">
        <v>340</v>
      </c>
      <c r="BF1683" s="6">
        <v>0.47352941176470587</v>
      </c>
      <c r="BG1683" s="1">
        <v>155</v>
      </c>
      <c r="BH1683" s="1">
        <v>341</v>
      </c>
      <c r="BI1683" s="6">
        <v>0.45454545454545453</v>
      </c>
      <c r="BJ1683" s="1">
        <v>109</v>
      </c>
      <c r="BK1683" s="1">
        <v>337</v>
      </c>
      <c r="BL1683" s="6">
        <v>0.32344213649851633</v>
      </c>
    </row>
    <row r="1684" spans="1:64" hidden="1" x14ac:dyDescent="0.2">
      <c r="A1684" s="2" t="s">
        <v>563</v>
      </c>
      <c r="B1684" s="2" t="s">
        <v>564</v>
      </c>
      <c r="C1684" s="2" t="s">
        <v>3902</v>
      </c>
      <c r="D1684" s="2" t="s">
        <v>564</v>
      </c>
      <c r="E1684" s="2" t="str">
        <f t="shared" si="78"/>
        <v>zzzz</v>
      </c>
      <c r="F1684" s="2">
        <f>IFERROR(VLOOKUP(C1684,'[1]2017'!$C$2:$N$1876,11,FALSE),"")</f>
        <v>36</v>
      </c>
      <c r="G1684" s="2">
        <f>IFERROR(VLOOKUP(C1684,'[1]2017'!$C$2:$N$1876,12,FALSE),"")</f>
        <v>120</v>
      </c>
      <c r="H1684" s="2">
        <f t="shared" si="79"/>
        <v>0.3</v>
      </c>
      <c r="I1684" s="6">
        <v>0.7</v>
      </c>
      <c r="J1684" s="12">
        <f t="shared" si="80"/>
        <v>260</v>
      </c>
      <c r="K1684" s="1">
        <v>9</v>
      </c>
      <c r="L1684" s="1">
        <v>11</v>
      </c>
      <c r="M1684" s="6">
        <v>0.81818181818181823</v>
      </c>
      <c r="N1684" s="1">
        <v>7</v>
      </c>
      <c r="O1684" s="1">
        <v>11</v>
      </c>
      <c r="P1684" s="6">
        <v>0.63636363636363635</v>
      </c>
      <c r="Q1684" s="1">
        <v>6</v>
      </c>
      <c r="R1684" s="1">
        <v>11</v>
      </c>
      <c r="S1684" s="6">
        <v>0.54545454545454541</v>
      </c>
      <c r="T1684" s="1">
        <v>8</v>
      </c>
      <c r="U1684" s="1">
        <v>11</v>
      </c>
      <c r="V1684" s="6">
        <v>0.72727272727272729</v>
      </c>
      <c r="W1684" s="1">
        <v>7</v>
      </c>
      <c r="X1684" s="1">
        <v>11</v>
      </c>
      <c r="Y1684" s="6">
        <v>0.63636363636363635</v>
      </c>
      <c r="Z1684" s="1">
        <v>6</v>
      </c>
      <c r="AA1684" s="1">
        <v>11</v>
      </c>
      <c r="AB1684" s="6">
        <v>0.54545454545454541</v>
      </c>
      <c r="AC1684" s="1">
        <v>9</v>
      </c>
      <c r="AD1684" s="1">
        <v>10</v>
      </c>
      <c r="AE1684" s="6">
        <v>0.9</v>
      </c>
      <c r="AF1684" s="1">
        <v>7</v>
      </c>
      <c r="AG1684" s="1">
        <v>10</v>
      </c>
      <c r="AH1684" s="6">
        <v>0.7</v>
      </c>
      <c r="AI1684" s="1">
        <v>6</v>
      </c>
      <c r="AJ1684" s="1">
        <v>10</v>
      </c>
      <c r="AK1684" s="6">
        <v>0.6</v>
      </c>
      <c r="BD1684" s="1">
        <v>43</v>
      </c>
      <c r="BE1684" s="1">
        <v>52</v>
      </c>
      <c r="BF1684" s="6">
        <v>0.82692307692307687</v>
      </c>
      <c r="BG1684" s="1">
        <v>37</v>
      </c>
      <c r="BH1684" s="1">
        <v>54</v>
      </c>
      <c r="BI1684" s="6">
        <v>0.68518518518518523</v>
      </c>
      <c r="BJ1684" s="1">
        <v>32</v>
      </c>
      <c r="BK1684" s="1">
        <v>52</v>
      </c>
      <c r="BL1684" s="6">
        <v>0.61538461538461542</v>
      </c>
    </row>
    <row r="1685" spans="1:64" hidden="1" x14ac:dyDescent="0.2">
      <c r="A1685" s="2" t="s">
        <v>565</v>
      </c>
      <c r="B1685" s="2" t="s">
        <v>566</v>
      </c>
      <c r="C1685" s="2" t="s">
        <v>3903</v>
      </c>
      <c r="D1685" s="2" t="s">
        <v>566</v>
      </c>
      <c r="E1685" s="2" t="str">
        <f t="shared" si="78"/>
        <v>zzzz</v>
      </c>
      <c r="F1685" s="2">
        <f>IFERROR(VLOOKUP(C1685,'[1]2017'!$C$2:$N$1876,11,FALSE),"")</f>
        <v>106</v>
      </c>
      <c r="G1685" s="2">
        <f>IFERROR(VLOOKUP(C1685,'[1]2017'!$C$2:$N$1876,12,FALSE),"")</f>
        <v>247</v>
      </c>
      <c r="H1685" s="2">
        <f t="shared" si="79"/>
        <v>0.4291497975708502</v>
      </c>
      <c r="I1685" s="6">
        <v>0.3125</v>
      </c>
      <c r="J1685" s="12">
        <f t="shared" si="80"/>
        <v>1025</v>
      </c>
      <c r="K1685" s="1">
        <v>10</v>
      </c>
      <c r="L1685" s="1">
        <v>12</v>
      </c>
      <c r="M1685" s="6">
        <v>0.83333333333333337</v>
      </c>
      <c r="N1685" s="1">
        <v>6</v>
      </c>
      <c r="O1685" s="1">
        <v>12</v>
      </c>
      <c r="P1685" s="6">
        <v>0.5</v>
      </c>
      <c r="Q1685" s="1">
        <v>6</v>
      </c>
      <c r="R1685" s="1">
        <v>12</v>
      </c>
      <c r="S1685" s="6">
        <v>0.5</v>
      </c>
      <c r="T1685" s="1">
        <v>11</v>
      </c>
      <c r="U1685" s="1">
        <v>20</v>
      </c>
      <c r="V1685" s="6">
        <v>0.55000000000000004</v>
      </c>
      <c r="W1685" s="1">
        <v>10</v>
      </c>
      <c r="X1685" s="1">
        <v>20</v>
      </c>
      <c r="Y1685" s="6">
        <v>0.5</v>
      </c>
      <c r="Z1685" s="1">
        <v>7</v>
      </c>
      <c r="AA1685" s="1">
        <v>20</v>
      </c>
      <c r="AB1685" s="6">
        <v>0.35</v>
      </c>
      <c r="AC1685" s="1">
        <v>7</v>
      </c>
      <c r="AD1685" s="1">
        <v>18</v>
      </c>
      <c r="AE1685" s="6">
        <v>0.3888888888888889</v>
      </c>
      <c r="AF1685" s="1">
        <v>9</v>
      </c>
      <c r="AG1685" s="1">
        <v>18</v>
      </c>
      <c r="AH1685" s="6">
        <v>0.5</v>
      </c>
      <c r="AI1685" s="1">
        <v>7</v>
      </c>
      <c r="AJ1685" s="1">
        <v>18</v>
      </c>
      <c r="AK1685" s="6">
        <v>0.3888888888888889</v>
      </c>
      <c r="AL1685" s="1">
        <v>11</v>
      </c>
      <c r="AM1685" s="1">
        <v>14</v>
      </c>
      <c r="AN1685" s="6">
        <v>0.7857142857142857</v>
      </c>
      <c r="AO1685" s="1">
        <v>7</v>
      </c>
      <c r="AP1685" s="1">
        <v>14</v>
      </c>
      <c r="AQ1685" s="6">
        <v>0.5</v>
      </c>
      <c r="AR1685" s="1">
        <v>7</v>
      </c>
      <c r="AS1685" s="1">
        <v>14</v>
      </c>
      <c r="AT1685" s="6">
        <v>0.5</v>
      </c>
      <c r="AU1685" s="1">
        <v>11</v>
      </c>
      <c r="AV1685" s="1">
        <v>17</v>
      </c>
      <c r="AW1685" s="6">
        <v>0.6470588235294118</v>
      </c>
      <c r="AX1685" s="1">
        <v>6</v>
      </c>
      <c r="AY1685" s="1">
        <v>17</v>
      </c>
      <c r="AZ1685" s="6">
        <v>0.35294117647058826</v>
      </c>
      <c r="BA1685" s="1">
        <v>6</v>
      </c>
      <c r="BB1685" s="1">
        <v>17</v>
      </c>
      <c r="BC1685" s="6">
        <v>0.35294117647058826</v>
      </c>
      <c r="BD1685" s="1">
        <v>60</v>
      </c>
      <c r="BE1685" s="1">
        <v>97</v>
      </c>
      <c r="BF1685" s="6">
        <v>0.61855670103092786</v>
      </c>
      <c r="BG1685" s="1">
        <v>44</v>
      </c>
      <c r="BH1685" s="1">
        <v>97</v>
      </c>
      <c r="BI1685" s="6">
        <v>0.45360824742268041</v>
      </c>
      <c r="BJ1685" s="1">
        <v>38</v>
      </c>
      <c r="BK1685" s="1">
        <v>97</v>
      </c>
      <c r="BL1685" s="6">
        <v>0.39175257731958762</v>
      </c>
    </row>
    <row r="1686" spans="1:64" hidden="1" x14ac:dyDescent="0.2">
      <c r="A1686" s="2" t="s">
        <v>567</v>
      </c>
      <c r="B1686" s="2" t="s">
        <v>568</v>
      </c>
      <c r="C1686" s="2" t="s">
        <v>3904</v>
      </c>
      <c r="D1686" s="2" t="s">
        <v>568</v>
      </c>
      <c r="E1686" s="2" t="str">
        <f t="shared" si="78"/>
        <v>zzzz</v>
      </c>
      <c r="F1686" s="2">
        <f>IFERROR(VLOOKUP(C1686,'[1]2017'!$C$2:$N$1876,11,FALSE),"")</f>
        <v>86</v>
      </c>
      <c r="G1686" s="2">
        <f>IFERROR(VLOOKUP(C1686,'[1]2017'!$C$2:$N$1876,12,FALSE),"")</f>
        <v>278</v>
      </c>
      <c r="H1686" s="2">
        <f t="shared" si="79"/>
        <v>0.30935251798561153</v>
      </c>
      <c r="I1686" s="6">
        <v>0.76923076923076927</v>
      </c>
      <c r="J1686" s="12">
        <f t="shared" si="80"/>
        <v>150</v>
      </c>
      <c r="K1686" s="1">
        <v>34</v>
      </c>
      <c r="L1686" s="1">
        <v>39</v>
      </c>
      <c r="M1686" s="6">
        <v>0.87179487179487181</v>
      </c>
      <c r="N1686" s="1">
        <v>31</v>
      </c>
      <c r="O1686" s="1">
        <v>39</v>
      </c>
      <c r="P1686" s="6">
        <v>0.79487179487179482</v>
      </c>
      <c r="Q1686" s="1">
        <v>28</v>
      </c>
      <c r="R1686" s="1">
        <v>39</v>
      </c>
      <c r="S1686" s="6">
        <v>0.71794871794871795</v>
      </c>
      <c r="T1686" s="1">
        <v>27</v>
      </c>
      <c r="U1686" s="1">
        <v>35</v>
      </c>
      <c r="V1686" s="6">
        <v>0.77142857142857146</v>
      </c>
      <c r="W1686" s="1">
        <v>28</v>
      </c>
      <c r="X1686" s="1">
        <v>35</v>
      </c>
      <c r="Y1686" s="6">
        <v>0.8</v>
      </c>
      <c r="Z1686" s="1">
        <v>25</v>
      </c>
      <c r="AA1686" s="1">
        <v>35</v>
      </c>
      <c r="AB1686" s="6">
        <v>0.7142857142857143</v>
      </c>
      <c r="AC1686" s="1">
        <v>32</v>
      </c>
      <c r="AD1686" s="1">
        <v>38</v>
      </c>
      <c r="AE1686" s="6">
        <v>0.84210526315789469</v>
      </c>
      <c r="AF1686" s="1">
        <v>29</v>
      </c>
      <c r="AG1686" s="1">
        <v>38</v>
      </c>
      <c r="AH1686" s="6">
        <v>0.76315789473684215</v>
      </c>
      <c r="AI1686" s="1">
        <v>28</v>
      </c>
      <c r="AJ1686" s="1">
        <v>38</v>
      </c>
      <c r="AK1686" s="6">
        <v>0.73684210526315785</v>
      </c>
      <c r="AL1686" s="1">
        <v>23</v>
      </c>
      <c r="AM1686" s="1">
        <v>31</v>
      </c>
      <c r="AN1686" s="6">
        <v>0.74193548387096775</v>
      </c>
      <c r="AO1686" s="1">
        <v>20</v>
      </c>
      <c r="AP1686" s="1">
        <v>31</v>
      </c>
      <c r="AQ1686" s="6">
        <v>0.64516129032258063</v>
      </c>
      <c r="AR1686" s="1">
        <v>18</v>
      </c>
      <c r="AS1686" s="1">
        <v>31</v>
      </c>
      <c r="AT1686" s="6">
        <v>0.58064516129032262</v>
      </c>
      <c r="AU1686" s="1">
        <v>19</v>
      </c>
      <c r="AV1686" s="1">
        <v>26</v>
      </c>
      <c r="AW1686" s="6">
        <v>0.73076923076923073</v>
      </c>
      <c r="AX1686" s="1">
        <v>14</v>
      </c>
      <c r="AY1686" s="1">
        <v>26</v>
      </c>
      <c r="AZ1686" s="6">
        <v>0.53846153846153844</v>
      </c>
      <c r="BA1686" s="1">
        <v>14</v>
      </c>
      <c r="BB1686" s="1">
        <v>26</v>
      </c>
      <c r="BC1686" s="6">
        <v>0.53846153846153844</v>
      </c>
      <c r="BD1686" s="1">
        <v>156</v>
      </c>
      <c r="BE1686" s="1">
        <v>195</v>
      </c>
      <c r="BF1686" s="6">
        <v>0.8</v>
      </c>
      <c r="BG1686" s="1">
        <v>144</v>
      </c>
      <c r="BH1686" s="1">
        <v>195</v>
      </c>
      <c r="BI1686" s="6">
        <v>0.7384615384615385</v>
      </c>
      <c r="BJ1686" s="1">
        <v>133</v>
      </c>
      <c r="BK1686" s="1">
        <v>195</v>
      </c>
      <c r="BL1686" s="6">
        <v>0.68205128205128207</v>
      </c>
    </row>
    <row r="1687" spans="1:64" hidden="1" x14ac:dyDescent="0.2">
      <c r="A1687" s="2" t="s">
        <v>569</v>
      </c>
      <c r="B1687" s="2" t="s">
        <v>570</v>
      </c>
      <c r="C1687" s="2" t="s">
        <v>3905</v>
      </c>
      <c r="D1687" s="2" t="s">
        <v>570</v>
      </c>
      <c r="E1687" s="2" t="str">
        <f t="shared" si="78"/>
        <v>zzzz</v>
      </c>
      <c r="F1687" s="2">
        <f>IFERROR(VLOOKUP(C1687,'[1]2017'!$C$2:$N$1876,11,FALSE),"")</f>
        <v>139</v>
      </c>
      <c r="G1687" s="2">
        <f>IFERROR(VLOOKUP(C1687,'[1]2017'!$C$2:$N$1876,12,FALSE),"")</f>
        <v>214</v>
      </c>
      <c r="H1687" s="2">
        <f t="shared" si="79"/>
        <v>0.64953271028037385</v>
      </c>
      <c r="I1687" s="6">
        <v>0</v>
      </c>
      <c r="J1687" s="12">
        <f t="shared" si="80"/>
        <v>1215</v>
      </c>
      <c r="K1687" s="1">
        <v>4</v>
      </c>
      <c r="L1687" s="1">
        <v>18</v>
      </c>
      <c r="M1687" s="6">
        <v>0.22222222222222221</v>
      </c>
      <c r="N1687" s="1">
        <v>1</v>
      </c>
      <c r="O1687" s="1">
        <v>17</v>
      </c>
      <c r="P1687" s="6">
        <v>5.8823529411764705E-2</v>
      </c>
      <c r="Q1687" s="1">
        <v>1</v>
      </c>
      <c r="R1687" s="1">
        <v>17</v>
      </c>
      <c r="S1687" s="6">
        <v>5.8823529411764705E-2</v>
      </c>
      <c r="T1687" s="1">
        <v>9</v>
      </c>
      <c r="U1687" s="1">
        <v>33</v>
      </c>
      <c r="V1687" s="6">
        <v>0.27272727272727271</v>
      </c>
      <c r="W1687" s="1">
        <v>1</v>
      </c>
      <c r="X1687" s="1">
        <v>32</v>
      </c>
      <c r="Y1687" s="6">
        <v>3.125E-2</v>
      </c>
      <c r="Z1687" s="1">
        <v>1</v>
      </c>
      <c r="AA1687" s="1">
        <v>32</v>
      </c>
      <c r="AB1687" s="6">
        <v>3.125E-2</v>
      </c>
      <c r="AC1687" s="1">
        <v>7</v>
      </c>
      <c r="AD1687" s="1">
        <v>15</v>
      </c>
      <c r="AE1687" s="6">
        <v>0.46666666666666667</v>
      </c>
      <c r="AF1687" s="1">
        <v>4</v>
      </c>
      <c r="AG1687" s="1">
        <v>15</v>
      </c>
      <c r="AH1687" s="6">
        <v>0.26666666666666666</v>
      </c>
      <c r="AI1687" s="1">
        <v>3</v>
      </c>
      <c r="AJ1687" s="1">
        <v>15</v>
      </c>
      <c r="AK1687" s="6">
        <v>0.2</v>
      </c>
      <c r="AL1687" s="1">
        <v>8</v>
      </c>
      <c r="AM1687" s="1">
        <v>18</v>
      </c>
      <c r="AN1687" s="6">
        <v>0.44444444444444442</v>
      </c>
      <c r="AO1687" s="1">
        <v>1</v>
      </c>
      <c r="AP1687" s="1">
        <v>19</v>
      </c>
      <c r="AQ1687" s="6">
        <v>5.2631578947368418E-2</v>
      </c>
      <c r="AR1687" s="1">
        <v>0</v>
      </c>
      <c r="AS1687" s="1">
        <v>18</v>
      </c>
      <c r="AT1687" s="6">
        <v>0</v>
      </c>
      <c r="AU1687" s="1">
        <v>3</v>
      </c>
      <c r="AV1687" s="1">
        <v>10</v>
      </c>
      <c r="AW1687" s="6">
        <v>0.3</v>
      </c>
      <c r="AX1687" s="1">
        <v>1</v>
      </c>
      <c r="AY1687" s="1">
        <v>10</v>
      </c>
      <c r="AZ1687" s="6">
        <v>0.1</v>
      </c>
      <c r="BA1687" s="1">
        <v>1</v>
      </c>
      <c r="BB1687" s="1">
        <v>10</v>
      </c>
      <c r="BC1687" s="6">
        <v>0.1</v>
      </c>
      <c r="BD1687" s="1">
        <v>33</v>
      </c>
      <c r="BE1687" s="1">
        <v>109</v>
      </c>
      <c r="BF1687" s="6">
        <v>0.30275229357798167</v>
      </c>
      <c r="BG1687" s="1">
        <v>8</v>
      </c>
      <c r="BH1687" s="1">
        <v>108</v>
      </c>
      <c r="BI1687" s="6">
        <v>7.407407407407407E-2</v>
      </c>
      <c r="BJ1687" s="1">
        <v>6</v>
      </c>
      <c r="BK1687" s="1">
        <v>107</v>
      </c>
      <c r="BL1687" s="6">
        <v>5.6074766355140186E-2</v>
      </c>
    </row>
    <row r="1688" spans="1:64" hidden="1" x14ac:dyDescent="0.2">
      <c r="A1688" s="2" t="s">
        <v>571</v>
      </c>
      <c r="B1688" s="2" t="s">
        <v>687</v>
      </c>
      <c r="C1688" s="2" t="s">
        <v>3906</v>
      </c>
      <c r="D1688" s="2" t="s">
        <v>3907</v>
      </c>
      <c r="E1688" s="2" t="str">
        <f t="shared" si="78"/>
        <v>zzzz</v>
      </c>
      <c r="F1688" s="2">
        <f>IFERROR(VLOOKUP(C1688,'[1]2017'!$C$2:$N$1876,11,FALSE),"")</f>
        <v>1843</v>
      </c>
      <c r="G1688" s="2">
        <f>IFERROR(VLOOKUP(C1688,'[1]2017'!$C$2:$N$1876,12,FALSE),"")</f>
        <v>3342</v>
      </c>
      <c r="H1688" s="2">
        <f t="shared" si="79"/>
        <v>0.55146618791143032</v>
      </c>
      <c r="I1688" s="6">
        <v>0.21176470588235294</v>
      </c>
      <c r="J1688" s="12">
        <f t="shared" si="80"/>
        <v>1125</v>
      </c>
      <c r="K1688" s="1">
        <v>70</v>
      </c>
      <c r="L1688" s="1">
        <v>155</v>
      </c>
      <c r="M1688" s="6">
        <v>0.45161290322580644</v>
      </c>
      <c r="N1688" s="1">
        <v>50</v>
      </c>
      <c r="O1688" s="1">
        <v>160</v>
      </c>
      <c r="P1688" s="6">
        <v>0.3125</v>
      </c>
      <c r="Q1688" s="1">
        <v>40</v>
      </c>
      <c r="R1688" s="1">
        <v>155</v>
      </c>
      <c r="S1688" s="6">
        <v>0.25806451612903225</v>
      </c>
      <c r="T1688" s="1">
        <v>80</v>
      </c>
      <c r="U1688" s="1">
        <v>172</v>
      </c>
      <c r="V1688" s="6">
        <v>0.46511627906976744</v>
      </c>
      <c r="W1688" s="1">
        <v>57</v>
      </c>
      <c r="X1688" s="1">
        <v>175</v>
      </c>
      <c r="Y1688" s="6">
        <v>0.32571428571428573</v>
      </c>
      <c r="Z1688" s="1">
        <v>49</v>
      </c>
      <c r="AA1688" s="1">
        <v>172</v>
      </c>
      <c r="AB1688" s="6">
        <v>0.28488372093023256</v>
      </c>
      <c r="AC1688" s="1">
        <v>87</v>
      </c>
      <c r="AD1688" s="1">
        <v>177</v>
      </c>
      <c r="AE1688" s="6">
        <v>0.49152542372881358</v>
      </c>
      <c r="AF1688" s="1">
        <v>51</v>
      </c>
      <c r="AG1688" s="1">
        <v>179</v>
      </c>
      <c r="AH1688" s="6">
        <v>0.28491620111731841</v>
      </c>
      <c r="AI1688" s="1">
        <v>44</v>
      </c>
      <c r="AJ1688" s="1">
        <v>176</v>
      </c>
      <c r="AK1688" s="6">
        <v>0.25</v>
      </c>
      <c r="AL1688" s="1">
        <v>77</v>
      </c>
      <c r="AM1688" s="1">
        <v>181</v>
      </c>
      <c r="AN1688" s="6">
        <v>0.425414364640884</v>
      </c>
      <c r="AO1688" s="1">
        <v>40</v>
      </c>
      <c r="AP1688" s="1">
        <v>181</v>
      </c>
      <c r="AQ1688" s="6">
        <v>0.22099447513812154</v>
      </c>
      <c r="AR1688" s="1">
        <v>36</v>
      </c>
      <c r="AS1688" s="1">
        <v>178</v>
      </c>
      <c r="AT1688" s="6">
        <v>0.20224719101123595</v>
      </c>
      <c r="AU1688" s="1">
        <v>126</v>
      </c>
      <c r="AV1688" s="1">
        <v>256</v>
      </c>
      <c r="AW1688" s="6">
        <v>0.4921875</v>
      </c>
      <c r="AX1688" s="1">
        <v>66</v>
      </c>
      <c r="AY1688" s="1">
        <v>261</v>
      </c>
      <c r="AZ1688" s="6">
        <v>0.25287356321839083</v>
      </c>
      <c r="BA1688" s="1">
        <v>61</v>
      </c>
      <c r="BB1688" s="1">
        <v>255</v>
      </c>
      <c r="BC1688" s="6">
        <v>0.23921568627450981</v>
      </c>
      <c r="BD1688" s="1">
        <v>510</v>
      </c>
      <c r="BE1688" s="1">
        <v>1114</v>
      </c>
      <c r="BF1688" s="6">
        <v>0.45780969479353678</v>
      </c>
      <c r="BG1688" s="1">
        <v>304</v>
      </c>
      <c r="BH1688" s="1">
        <v>1133</v>
      </c>
      <c r="BI1688" s="6">
        <v>0.26831421006178285</v>
      </c>
      <c r="BJ1688" s="1">
        <v>266</v>
      </c>
      <c r="BK1688" s="1">
        <v>1106</v>
      </c>
      <c r="BL1688" s="6">
        <v>0.24050632911392406</v>
      </c>
    </row>
    <row r="1689" spans="1:64" hidden="1" x14ac:dyDescent="0.2">
      <c r="A1689" s="2" t="s">
        <v>688</v>
      </c>
      <c r="B1689" s="2" t="s">
        <v>689</v>
      </c>
      <c r="C1689" s="2" t="s">
        <v>3908</v>
      </c>
      <c r="D1689" s="2" t="s">
        <v>689</v>
      </c>
      <c r="E1689" s="2" t="str">
        <f t="shared" si="78"/>
        <v>zzzz</v>
      </c>
      <c r="F1689" s="2">
        <f>IFERROR(VLOOKUP(C1689,'[1]2017'!$C$2:$N$1876,11,FALSE),"")</f>
        <v>117</v>
      </c>
      <c r="G1689" s="2">
        <f>IFERROR(VLOOKUP(C1689,'[1]2017'!$C$2:$N$1876,12,FALSE),"")</f>
        <v>518</v>
      </c>
      <c r="H1689" s="2">
        <f t="shared" si="79"/>
        <v>0.22586872586872586</v>
      </c>
      <c r="I1689" s="6">
        <v>0.875</v>
      </c>
      <c r="J1689" s="12">
        <f t="shared" si="80"/>
        <v>37</v>
      </c>
      <c r="K1689" s="1">
        <v>53</v>
      </c>
      <c r="L1689" s="1">
        <v>71</v>
      </c>
      <c r="M1689" s="6">
        <v>0.74647887323943662</v>
      </c>
      <c r="N1689" s="1">
        <v>52</v>
      </c>
      <c r="O1689" s="1">
        <v>71</v>
      </c>
      <c r="P1689" s="6">
        <v>0.73239436619718312</v>
      </c>
      <c r="Q1689" s="1">
        <v>45</v>
      </c>
      <c r="R1689" s="1">
        <v>71</v>
      </c>
      <c r="S1689" s="6">
        <v>0.63380281690140849</v>
      </c>
      <c r="T1689" s="1">
        <v>44</v>
      </c>
      <c r="U1689" s="1">
        <v>65</v>
      </c>
      <c r="V1689" s="6">
        <v>0.67692307692307696</v>
      </c>
      <c r="W1689" s="1">
        <v>51</v>
      </c>
      <c r="X1689" s="1">
        <v>65</v>
      </c>
      <c r="Y1689" s="6">
        <v>0.7846153846153846</v>
      </c>
      <c r="Z1689" s="1">
        <v>42</v>
      </c>
      <c r="AA1689" s="1">
        <v>65</v>
      </c>
      <c r="AB1689" s="6">
        <v>0.64615384615384619</v>
      </c>
      <c r="AC1689" s="1">
        <v>41</v>
      </c>
      <c r="AD1689" s="1">
        <v>53</v>
      </c>
      <c r="AE1689" s="6">
        <v>0.77358490566037741</v>
      </c>
      <c r="AF1689" s="1">
        <v>31</v>
      </c>
      <c r="AG1689" s="1">
        <v>53</v>
      </c>
      <c r="AH1689" s="6">
        <v>0.58490566037735847</v>
      </c>
      <c r="AI1689" s="1">
        <v>29</v>
      </c>
      <c r="AJ1689" s="1">
        <v>53</v>
      </c>
      <c r="AK1689" s="6">
        <v>0.54716981132075471</v>
      </c>
      <c r="AL1689" s="1">
        <v>19</v>
      </c>
      <c r="AM1689" s="1">
        <v>25</v>
      </c>
      <c r="AN1689" s="6">
        <v>0.76</v>
      </c>
      <c r="AO1689" s="1">
        <v>13</v>
      </c>
      <c r="AP1689" s="1">
        <v>25</v>
      </c>
      <c r="AQ1689" s="6">
        <v>0.52</v>
      </c>
      <c r="AR1689" s="1">
        <v>12</v>
      </c>
      <c r="AS1689" s="1">
        <v>25</v>
      </c>
      <c r="AT1689" s="6">
        <v>0.48</v>
      </c>
      <c r="AU1689" s="1">
        <v>7</v>
      </c>
      <c r="AV1689" s="1">
        <v>13</v>
      </c>
      <c r="AW1689" s="6">
        <v>0.53846153846153844</v>
      </c>
      <c r="AX1689" s="1">
        <v>8</v>
      </c>
      <c r="AY1689" s="1">
        <v>13</v>
      </c>
      <c r="AZ1689" s="6">
        <v>0.61538461538461542</v>
      </c>
      <c r="BA1689" s="1">
        <v>6</v>
      </c>
      <c r="BB1689" s="1">
        <v>13</v>
      </c>
      <c r="BC1689" s="6">
        <v>0.46153846153846156</v>
      </c>
      <c r="BD1689" s="1">
        <v>232</v>
      </c>
      <c r="BE1689" s="1">
        <v>299</v>
      </c>
      <c r="BF1689" s="6">
        <v>0.77591973244147161</v>
      </c>
      <c r="BG1689" s="1">
        <v>218</v>
      </c>
      <c r="BH1689" s="1">
        <v>299</v>
      </c>
      <c r="BI1689" s="6">
        <v>0.72909698996655514</v>
      </c>
      <c r="BJ1689" s="1">
        <v>197</v>
      </c>
      <c r="BK1689" s="1">
        <v>299</v>
      </c>
      <c r="BL1689" s="6">
        <v>0.65886287625418061</v>
      </c>
    </row>
    <row r="1690" spans="1:64" hidden="1" x14ac:dyDescent="0.2">
      <c r="A1690" s="2" t="s">
        <v>690</v>
      </c>
      <c r="B1690" s="2" t="s">
        <v>691</v>
      </c>
      <c r="C1690" s="2" t="s">
        <v>3909</v>
      </c>
      <c r="D1690" s="2" t="s">
        <v>691</v>
      </c>
      <c r="E1690" s="2" t="str">
        <f t="shared" si="78"/>
        <v>zzzz</v>
      </c>
      <c r="F1690" s="2">
        <f>IFERROR(VLOOKUP(C1690,'[1]2017'!$C$2:$N$1876,11,FALSE),"")</f>
        <v>102</v>
      </c>
      <c r="G1690" s="2">
        <f>IFERROR(VLOOKUP(C1690,'[1]2017'!$C$2:$N$1876,12,FALSE),"")</f>
        <v>507</v>
      </c>
      <c r="H1690" s="2">
        <f t="shared" si="79"/>
        <v>0.20118343195266272</v>
      </c>
      <c r="I1690" s="6">
        <v>0.44117647058823528</v>
      </c>
      <c r="J1690" s="12">
        <f t="shared" si="80"/>
        <v>830</v>
      </c>
      <c r="K1690" s="1">
        <v>19</v>
      </c>
      <c r="L1690" s="1">
        <v>37</v>
      </c>
      <c r="M1690" s="6">
        <v>0.51351351351351349</v>
      </c>
      <c r="N1690" s="1">
        <v>22</v>
      </c>
      <c r="O1690" s="1">
        <v>37</v>
      </c>
      <c r="P1690" s="6">
        <v>0.59459459459459463</v>
      </c>
      <c r="Q1690" s="1">
        <v>17</v>
      </c>
      <c r="R1690" s="1">
        <v>37</v>
      </c>
      <c r="S1690" s="6">
        <v>0.45945945945945948</v>
      </c>
      <c r="T1690" s="1">
        <v>33</v>
      </c>
      <c r="U1690" s="1">
        <v>46</v>
      </c>
      <c r="V1690" s="6">
        <v>0.71739130434782605</v>
      </c>
      <c r="W1690" s="1">
        <v>35</v>
      </c>
      <c r="X1690" s="1">
        <v>47</v>
      </c>
      <c r="Y1690" s="6">
        <v>0.74468085106382975</v>
      </c>
      <c r="Z1690" s="1">
        <v>29</v>
      </c>
      <c r="AA1690" s="1">
        <v>46</v>
      </c>
      <c r="AB1690" s="6">
        <v>0.63043478260869568</v>
      </c>
      <c r="AC1690" s="1">
        <v>22</v>
      </c>
      <c r="AD1690" s="1">
        <v>34</v>
      </c>
      <c r="AE1690" s="6">
        <v>0.6470588235294118</v>
      </c>
      <c r="AF1690" s="1">
        <v>21</v>
      </c>
      <c r="AG1690" s="1">
        <v>34</v>
      </c>
      <c r="AH1690" s="6">
        <v>0.61764705882352944</v>
      </c>
      <c r="AI1690" s="1">
        <v>19</v>
      </c>
      <c r="AJ1690" s="1">
        <v>34</v>
      </c>
      <c r="AK1690" s="6">
        <v>0.55882352941176472</v>
      </c>
      <c r="AL1690" s="1">
        <v>22</v>
      </c>
      <c r="AM1690" s="1">
        <v>34</v>
      </c>
      <c r="AN1690" s="6">
        <v>0.6470588235294118</v>
      </c>
      <c r="AO1690" s="1">
        <v>19</v>
      </c>
      <c r="AP1690" s="1">
        <v>34</v>
      </c>
      <c r="AQ1690" s="6">
        <v>0.55882352941176472</v>
      </c>
      <c r="AR1690" s="1">
        <v>18</v>
      </c>
      <c r="AS1690" s="1">
        <v>34</v>
      </c>
      <c r="AT1690" s="6">
        <v>0.52941176470588236</v>
      </c>
      <c r="AU1690" s="1">
        <v>26</v>
      </c>
      <c r="AV1690" s="1">
        <v>41</v>
      </c>
      <c r="AW1690" s="6">
        <v>0.63414634146341464</v>
      </c>
      <c r="AX1690" s="1">
        <v>22</v>
      </c>
      <c r="AY1690" s="1">
        <v>40</v>
      </c>
      <c r="AZ1690" s="6">
        <v>0.55000000000000004</v>
      </c>
      <c r="BA1690" s="1">
        <v>21</v>
      </c>
      <c r="BB1690" s="1">
        <v>40</v>
      </c>
      <c r="BC1690" s="6">
        <v>0.52500000000000002</v>
      </c>
      <c r="BD1690" s="1">
        <v>147</v>
      </c>
      <c r="BE1690" s="1">
        <v>227</v>
      </c>
      <c r="BF1690" s="6">
        <v>0.64757709251101325</v>
      </c>
      <c r="BG1690" s="1">
        <v>136</v>
      </c>
      <c r="BH1690" s="1">
        <v>226</v>
      </c>
      <c r="BI1690" s="6">
        <v>0.60176991150442483</v>
      </c>
      <c r="BJ1690" s="1">
        <v>119</v>
      </c>
      <c r="BK1690" s="1">
        <v>225</v>
      </c>
      <c r="BL1690" s="6">
        <v>0.52888888888888885</v>
      </c>
    </row>
    <row r="1691" spans="1:64" hidden="1" x14ac:dyDescent="0.2">
      <c r="A1691" s="2" t="s">
        <v>692</v>
      </c>
      <c r="B1691" s="2" t="s">
        <v>693</v>
      </c>
      <c r="C1691" s="2" t="s">
        <v>3910</v>
      </c>
      <c r="D1691" s="2" t="s">
        <v>693</v>
      </c>
      <c r="E1691" s="2" t="str">
        <f t="shared" si="78"/>
        <v>zzzz</v>
      </c>
      <c r="F1691" s="2">
        <f>IFERROR(VLOOKUP(C1691,'[1]2017'!$C$2:$N$1876,11,FALSE),"")</f>
        <v>2497</v>
      </c>
      <c r="G1691" s="2">
        <f>IFERROR(VLOOKUP(C1691,'[1]2017'!$C$2:$N$1876,12,FALSE),"")</f>
        <v>2947</v>
      </c>
      <c r="H1691" s="2">
        <f t="shared" si="79"/>
        <v>0.8473023413640991</v>
      </c>
      <c r="J1691" s="12">
        <f t="shared" si="80"/>
        <v>1215</v>
      </c>
      <c r="AC1691" s="1">
        <v>16</v>
      </c>
      <c r="AD1691" s="1">
        <v>37</v>
      </c>
      <c r="AE1691" s="6">
        <v>0.43243243243243246</v>
      </c>
      <c r="AF1691" s="1">
        <v>11</v>
      </c>
      <c r="AG1691" s="1">
        <v>38</v>
      </c>
      <c r="AH1691" s="6">
        <v>0.28947368421052633</v>
      </c>
      <c r="AI1691" s="1">
        <v>10</v>
      </c>
      <c r="AJ1691" s="1">
        <v>37</v>
      </c>
      <c r="AK1691" s="6">
        <v>0.27027027027027029</v>
      </c>
      <c r="AL1691" s="1">
        <v>29</v>
      </c>
      <c r="AM1691" s="1">
        <v>62</v>
      </c>
      <c r="AN1691" s="6">
        <v>0.46774193548387094</v>
      </c>
      <c r="AO1691" s="1">
        <v>12</v>
      </c>
      <c r="AP1691" s="1">
        <v>63</v>
      </c>
      <c r="AQ1691" s="6">
        <v>0.19047619047619047</v>
      </c>
      <c r="AR1691" s="1">
        <v>11</v>
      </c>
      <c r="AS1691" s="1">
        <v>61</v>
      </c>
      <c r="AT1691" s="6">
        <v>0.18032786885245902</v>
      </c>
      <c r="AU1691" s="1">
        <v>44</v>
      </c>
      <c r="AV1691" s="1">
        <v>87</v>
      </c>
      <c r="AW1691" s="6">
        <v>0.50574712643678166</v>
      </c>
      <c r="AX1691" s="1">
        <v>16</v>
      </c>
      <c r="AY1691" s="1">
        <v>88</v>
      </c>
      <c r="AZ1691" s="6">
        <v>0.18181818181818182</v>
      </c>
      <c r="BA1691" s="1">
        <v>16</v>
      </c>
      <c r="BB1691" s="1">
        <v>87</v>
      </c>
      <c r="BC1691" s="6">
        <v>0.18390804597701149</v>
      </c>
      <c r="BD1691" s="1">
        <v>89</v>
      </c>
      <c r="BE1691" s="1">
        <v>186</v>
      </c>
      <c r="BF1691" s="6">
        <v>0.478494623655914</v>
      </c>
      <c r="BG1691" s="1">
        <v>39</v>
      </c>
      <c r="BH1691" s="1">
        <v>189</v>
      </c>
      <c r="BI1691" s="6">
        <v>0.20634920634920634</v>
      </c>
      <c r="BJ1691" s="1">
        <v>37</v>
      </c>
      <c r="BK1691" s="1">
        <v>185</v>
      </c>
      <c r="BL1691" s="6">
        <v>0.2</v>
      </c>
    </row>
    <row r="1692" spans="1:64" hidden="1" x14ac:dyDescent="0.2">
      <c r="A1692" s="2" t="s">
        <v>694</v>
      </c>
      <c r="B1692" s="2" t="s">
        <v>695</v>
      </c>
      <c r="C1692" s="2" t="s">
        <v>3911</v>
      </c>
      <c r="D1692" s="2" t="s">
        <v>695</v>
      </c>
      <c r="E1692" s="2" t="str">
        <f t="shared" si="78"/>
        <v>zzzz</v>
      </c>
      <c r="F1692" s="2">
        <f>IFERROR(VLOOKUP(C1692,'[1]2017'!$C$2:$N$1876,11,FALSE),"")</f>
        <v>155</v>
      </c>
      <c r="G1692" s="2">
        <f>IFERROR(VLOOKUP(C1692,'[1]2017'!$C$2:$N$1876,12,FALSE),"")</f>
        <v>555</v>
      </c>
      <c r="H1692" s="2">
        <f t="shared" si="79"/>
        <v>0.27927927927927926</v>
      </c>
      <c r="I1692" s="6">
        <v>0.26530612244897961</v>
      </c>
      <c r="J1692" s="12">
        <f t="shared" si="80"/>
        <v>1083</v>
      </c>
      <c r="K1692" s="1">
        <v>22</v>
      </c>
      <c r="L1692" s="1">
        <v>44</v>
      </c>
      <c r="M1692" s="6">
        <v>0.5</v>
      </c>
      <c r="N1692" s="1">
        <v>12</v>
      </c>
      <c r="O1692" s="1">
        <v>44</v>
      </c>
      <c r="P1692" s="6">
        <v>0.27272727272727271</v>
      </c>
      <c r="Q1692" s="1">
        <v>10</v>
      </c>
      <c r="R1692" s="1">
        <v>44</v>
      </c>
      <c r="S1692" s="6">
        <v>0.22727272727272727</v>
      </c>
      <c r="T1692" s="1">
        <v>20</v>
      </c>
      <c r="U1692" s="1">
        <v>39</v>
      </c>
      <c r="V1692" s="6">
        <v>0.51282051282051277</v>
      </c>
      <c r="W1692" s="1">
        <v>17</v>
      </c>
      <c r="X1692" s="1">
        <v>42</v>
      </c>
      <c r="Y1692" s="6">
        <v>0.40476190476190477</v>
      </c>
      <c r="Z1692" s="1">
        <v>14</v>
      </c>
      <c r="AA1692" s="1">
        <v>39</v>
      </c>
      <c r="AB1692" s="6">
        <v>0.35897435897435898</v>
      </c>
      <c r="AC1692" s="1">
        <v>12</v>
      </c>
      <c r="AD1692" s="1">
        <v>35</v>
      </c>
      <c r="AE1692" s="6">
        <v>0.34285714285714286</v>
      </c>
      <c r="AF1692" s="1">
        <v>10</v>
      </c>
      <c r="AG1692" s="1">
        <v>39</v>
      </c>
      <c r="AH1692" s="6">
        <v>0.25641025641025639</v>
      </c>
      <c r="AI1692" s="1">
        <v>5</v>
      </c>
      <c r="AJ1692" s="1">
        <v>35</v>
      </c>
      <c r="AK1692" s="6">
        <v>0.14285714285714285</v>
      </c>
      <c r="AL1692" s="1">
        <v>13</v>
      </c>
      <c r="AM1692" s="1">
        <v>39</v>
      </c>
      <c r="AN1692" s="6">
        <v>0.33333333333333331</v>
      </c>
      <c r="AO1692" s="1">
        <v>10</v>
      </c>
      <c r="AP1692" s="1">
        <v>41</v>
      </c>
      <c r="AQ1692" s="6">
        <v>0.24390243902439024</v>
      </c>
      <c r="AR1692" s="1">
        <v>6</v>
      </c>
      <c r="AS1692" s="1">
        <v>39</v>
      </c>
      <c r="AT1692" s="6">
        <v>0.15384615384615385</v>
      </c>
      <c r="AU1692" s="1">
        <v>13</v>
      </c>
      <c r="AV1692" s="1">
        <v>31</v>
      </c>
      <c r="AW1692" s="6">
        <v>0.41935483870967744</v>
      </c>
      <c r="AX1692" s="1">
        <v>6</v>
      </c>
      <c r="AY1692" s="1">
        <v>31</v>
      </c>
      <c r="AZ1692" s="6">
        <v>0.19354838709677419</v>
      </c>
      <c r="BA1692" s="1">
        <v>6</v>
      </c>
      <c r="BB1692" s="1">
        <v>31</v>
      </c>
      <c r="BC1692" s="6">
        <v>0.19354838709677419</v>
      </c>
      <c r="BD1692" s="1">
        <v>105</v>
      </c>
      <c r="BE1692" s="1">
        <v>237</v>
      </c>
      <c r="BF1692" s="6">
        <v>0.44303797468354428</v>
      </c>
      <c r="BG1692" s="1">
        <v>69</v>
      </c>
      <c r="BH1692" s="1">
        <v>246</v>
      </c>
      <c r="BI1692" s="6">
        <v>0.28048780487804881</v>
      </c>
      <c r="BJ1692" s="1">
        <v>54</v>
      </c>
      <c r="BK1692" s="1">
        <v>237</v>
      </c>
      <c r="BL1692" s="6">
        <v>0.22784810126582278</v>
      </c>
    </row>
    <row r="1693" spans="1:64" hidden="1" x14ac:dyDescent="0.2">
      <c r="A1693" s="2" t="s">
        <v>696</v>
      </c>
      <c r="B1693" s="2" t="s">
        <v>697</v>
      </c>
      <c r="C1693" s="2" t="s">
        <v>3912</v>
      </c>
      <c r="D1693" s="2" t="s">
        <v>697</v>
      </c>
      <c r="E1693" s="2" t="str">
        <f t="shared" si="78"/>
        <v>zzzz</v>
      </c>
      <c r="F1693" s="2">
        <f>IFERROR(VLOOKUP(C1693,'[1]2017'!$C$2:$N$1876,11,FALSE),"")</f>
        <v>1756</v>
      </c>
      <c r="G1693" s="2">
        <f>IFERROR(VLOOKUP(C1693,'[1]2017'!$C$2:$N$1876,12,FALSE),"")</f>
        <v>4032</v>
      </c>
      <c r="H1693" s="2">
        <f t="shared" si="79"/>
        <v>0.43551587301587302</v>
      </c>
      <c r="I1693" s="6">
        <v>0.31914893617021278</v>
      </c>
      <c r="J1693" s="12">
        <f t="shared" si="80"/>
        <v>1016</v>
      </c>
      <c r="K1693" s="1">
        <v>63</v>
      </c>
      <c r="L1693" s="1">
        <v>114</v>
      </c>
      <c r="M1693" s="6">
        <v>0.55263157894736847</v>
      </c>
      <c r="N1693" s="1">
        <v>49</v>
      </c>
      <c r="O1693" s="1">
        <v>119</v>
      </c>
      <c r="P1693" s="6">
        <v>0.41176470588235292</v>
      </c>
      <c r="Q1693" s="1">
        <v>44</v>
      </c>
      <c r="R1693" s="1">
        <v>114</v>
      </c>
      <c r="S1693" s="6">
        <v>0.38596491228070173</v>
      </c>
      <c r="T1693" s="1">
        <v>88</v>
      </c>
      <c r="U1693" s="1">
        <v>167</v>
      </c>
      <c r="V1693" s="6">
        <v>0.52694610778443118</v>
      </c>
      <c r="W1693" s="1">
        <v>56</v>
      </c>
      <c r="X1693" s="1">
        <v>170</v>
      </c>
      <c r="Y1693" s="6">
        <v>0.32941176470588235</v>
      </c>
      <c r="Z1693" s="1">
        <v>44</v>
      </c>
      <c r="AA1693" s="1">
        <v>167</v>
      </c>
      <c r="AB1693" s="6">
        <v>0.26347305389221559</v>
      </c>
      <c r="AC1693" s="1">
        <v>125</v>
      </c>
      <c r="AD1693" s="1">
        <v>206</v>
      </c>
      <c r="AE1693" s="6">
        <v>0.60679611650485432</v>
      </c>
      <c r="AF1693" s="1">
        <v>85</v>
      </c>
      <c r="AG1693" s="1">
        <v>211</v>
      </c>
      <c r="AH1693" s="6">
        <v>0.40284360189573459</v>
      </c>
      <c r="AI1693" s="1">
        <v>79</v>
      </c>
      <c r="AJ1693" s="1">
        <v>206</v>
      </c>
      <c r="AK1693" s="6">
        <v>0.38349514563106796</v>
      </c>
      <c r="AL1693" s="1">
        <v>223</v>
      </c>
      <c r="AM1693" s="1">
        <v>336</v>
      </c>
      <c r="AN1693" s="6">
        <v>0.66369047619047616</v>
      </c>
      <c r="AO1693" s="1">
        <v>117</v>
      </c>
      <c r="AP1693" s="1">
        <v>336</v>
      </c>
      <c r="AQ1693" s="6">
        <v>0.3482142857142857</v>
      </c>
      <c r="AR1693" s="1">
        <v>113</v>
      </c>
      <c r="AS1693" s="1">
        <v>333</v>
      </c>
      <c r="AT1693" s="6">
        <v>0.33933933933933935</v>
      </c>
      <c r="AU1693" s="1">
        <v>226</v>
      </c>
      <c r="AV1693" s="1">
        <v>409</v>
      </c>
      <c r="AW1693" s="6">
        <v>0.55256723716381417</v>
      </c>
      <c r="AX1693" s="1">
        <v>114</v>
      </c>
      <c r="AY1693" s="1">
        <v>412</v>
      </c>
      <c r="AZ1693" s="6">
        <v>0.27669902912621358</v>
      </c>
      <c r="BA1693" s="1">
        <v>106</v>
      </c>
      <c r="BB1693" s="1">
        <v>409</v>
      </c>
      <c r="BC1693" s="6">
        <v>0.25916870415647919</v>
      </c>
      <c r="BD1693" s="1">
        <v>773</v>
      </c>
      <c r="BE1693" s="1">
        <v>1327</v>
      </c>
      <c r="BF1693" s="6">
        <v>0.58251695553880933</v>
      </c>
      <c r="BG1693" s="1">
        <v>459</v>
      </c>
      <c r="BH1693" s="1">
        <v>1349</v>
      </c>
      <c r="BI1693" s="6">
        <v>0.34025203854707192</v>
      </c>
      <c r="BJ1693" s="1">
        <v>416</v>
      </c>
      <c r="BK1693" s="1">
        <v>1323</v>
      </c>
      <c r="BL1693" s="6">
        <v>0.31443688586545732</v>
      </c>
    </row>
    <row r="1694" spans="1:64" hidden="1" x14ac:dyDescent="0.2">
      <c r="A1694" s="2" t="s">
        <v>698</v>
      </c>
      <c r="B1694" s="2" t="s">
        <v>699</v>
      </c>
      <c r="C1694" s="2" t="s">
        <v>3913</v>
      </c>
      <c r="D1694" s="2" t="s">
        <v>699</v>
      </c>
      <c r="E1694" s="2" t="str">
        <f t="shared" si="78"/>
        <v>zzzz</v>
      </c>
      <c r="F1694" s="2">
        <f>IFERROR(VLOOKUP(C1694,'[1]2017'!$C$2:$N$1876,11,FALSE),"")</f>
        <v>37</v>
      </c>
      <c r="G1694" s="2">
        <f>IFERROR(VLOOKUP(C1694,'[1]2017'!$C$2:$N$1876,12,FALSE),"")</f>
        <v>170</v>
      </c>
      <c r="H1694" s="2">
        <f t="shared" si="79"/>
        <v>0.21764705882352942</v>
      </c>
      <c r="J1694" s="12">
        <f t="shared" si="80"/>
        <v>1215</v>
      </c>
      <c r="AC1694" s="1" t="s">
        <v>734</v>
      </c>
      <c r="AD1694" s="1" t="s">
        <v>734</v>
      </c>
      <c r="AE1694" s="6" t="s">
        <v>734</v>
      </c>
      <c r="AF1694" s="1" t="s">
        <v>734</v>
      </c>
      <c r="AG1694" s="1" t="s">
        <v>734</v>
      </c>
      <c r="AH1694" s="6" t="s">
        <v>734</v>
      </c>
      <c r="AI1694" s="1" t="s">
        <v>734</v>
      </c>
      <c r="AJ1694" s="1" t="s">
        <v>734</v>
      </c>
      <c r="AK1694" s="6" t="s">
        <v>734</v>
      </c>
      <c r="AL1694" s="1" t="s">
        <v>734</v>
      </c>
      <c r="AM1694" s="1" t="s">
        <v>734</v>
      </c>
      <c r="AN1694" s="6" t="s">
        <v>734</v>
      </c>
      <c r="AO1694" s="1">
        <v>0</v>
      </c>
      <c r="AP1694" s="1">
        <v>11</v>
      </c>
      <c r="AQ1694" s="6">
        <v>0</v>
      </c>
      <c r="AR1694" s="1" t="s">
        <v>734</v>
      </c>
      <c r="AS1694" s="1" t="s">
        <v>734</v>
      </c>
      <c r="AT1694" s="6" t="s">
        <v>734</v>
      </c>
      <c r="AU1694" s="1">
        <v>0</v>
      </c>
      <c r="AV1694" s="1">
        <v>13</v>
      </c>
      <c r="AW1694" s="6">
        <v>0</v>
      </c>
      <c r="AX1694" s="1">
        <v>0</v>
      </c>
      <c r="AY1694" s="1">
        <v>13</v>
      </c>
      <c r="AZ1694" s="6">
        <v>0</v>
      </c>
      <c r="BA1694" s="1">
        <v>0</v>
      </c>
      <c r="BB1694" s="1">
        <v>12</v>
      </c>
      <c r="BC1694" s="6">
        <v>0</v>
      </c>
      <c r="BD1694" s="1">
        <v>1</v>
      </c>
      <c r="BE1694" s="1">
        <v>25</v>
      </c>
      <c r="BF1694" s="6">
        <v>0.04</v>
      </c>
      <c r="BG1694" s="1">
        <v>0</v>
      </c>
      <c r="BH1694" s="1">
        <v>29</v>
      </c>
      <c r="BI1694" s="6">
        <v>0</v>
      </c>
      <c r="BJ1694" s="1">
        <v>0</v>
      </c>
      <c r="BK1694" s="1">
        <v>24</v>
      </c>
      <c r="BL1694" s="6">
        <v>0</v>
      </c>
    </row>
    <row r="1695" spans="1:64" hidden="1" x14ac:dyDescent="0.2">
      <c r="A1695" s="2" t="s">
        <v>700</v>
      </c>
      <c r="B1695" s="2" t="s">
        <v>701</v>
      </c>
      <c r="C1695" s="2" t="s">
        <v>3914</v>
      </c>
      <c r="D1695" s="2" t="s">
        <v>701</v>
      </c>
      <c r="E1695" s="2" t="str">
        <f t="shared" si="78"/>
        <v>zzzz</v>
      </c>
      <c r="F1695" s="2">
        <f>IFERROR(VLOOKUP(C1695,'[1]2017'!$C$2:$N$1876,11,FALSE),"")</f>
        <v>126</v>
      </c>
      <c r="G1695" s="2">
        <f>IFERROR(VLOOKUP(C1695,'[1]2017'!$C$2:$N$1876,12,FALSE),"")</f>
        <v>164</v>
      </c>
      <c r="H1695" s="2">
        <f t="shared" si="79"/>
        <v>0.76829268292682928</v>
      </c>
      <c r="J1695" s="12">
        <f t="shared" si="80"/>
        <v>1215</v>
      </c>
      <c r="K1695" s="1" t="s">
        <v>734</v>
      </c>
      <c r="L1695" s="1" t="s">
        <v>734</v>
      </c>
      <c r="M1695" s="6" t="s">
        <v>734</v>
      </c>
      <c r="N1695" s="1" t="s">
        <v>734</v>
      </c>
      <c r="O1695" s="1" t="s">
        <v>734</v>
      </c>
      <c r="P1695" s="6" t="s">
        <v>734</v>
      </c>
      <c r="Q1695" s="1" t="s">
        <v>734</v>
      </c>
      <c r="R1695" s="1" t="s">
        <v>734</v>
      </c>
      <c r="S1695" s="6" t="s">
        <v>734</v>
      </c>
      <c r="T1695" s="1" t="s">
        <v>734</v>
      </c>
      <c r="U1695" s="1" t="s">
        <v>734</v>
      </c>
      <c r="V1695" s="6" t="s">
        <v>734</v>
      </c>
      <c r="W1695" s="1" t="s">
        <v>734</v>
      </c>
      <c r="X1695" s="1" t="s">
        <v>734</v>
      </c>
      <c r="Y1695" s="6" t="s">
        <v>734</v>
      </c>
      <c r="Z1695" s="1" t="s">
        <v>734</v>
      </c>
      <c r="AA1695" s="1" t="s">
        <v>734</v>
      </c>
      <c r="AB1695" s="6" t="s">
        <v>734</v>
      </c>
      <c r="AC1695" s="1" t="s">
        <v>734</v>
      </c>
      <c r="AD1695" s="1" t="s">
        <v>734</v>
      </c>
      <c r="AE1695" s="6" t="s">
        <v>734</v>
      </c>
      <c r="AF1695" s="1" t="s">
        <v>734</v>
      </c>
      <c r="AG1695" s="1" t="s">
        <v>734</v>
      </c>
      <c r="AH1695" s="6" t="s">
        <v>734</v>
      </c>
      <c r="AI1695" s="1" t="s">
        <v>734</v>
      </c>
      <c r="AJ1695" s="1" t="s">
        <v>734</v>
      </c>
      <c r="AK1695" s="6" t="s">
        <v>734</v>
      </c>
      <c r="AL1695" s="1" t="s">
        <v>734</v>
      </c>
      <c r="AM1695" s="1" t="s">
        <v>734</v>
      </c>
      <c r="AN1695" s="6" t="s">
        <v>734</v>
      </c>
      <c r="AO1695" s="1" t="s">
        <v>734</v>
      </c>
      <c r="AP1695" s="1" t="s">
        <v>734</v>
      </c>
      <c r="AQ1695" s="6" t="s">
        <v>734</v>
      </c>
      <c r="AR1695" s="1" t="s">
        <v>734</v>
      </c>
      <c r="AS1695" s="1" t="s">
        <v>734</v>
      </c>
      <c r="AT1695" s="6" t="s">
        <v>734</v>
      </c>
      <c r="AU1695" s="1" t="s">
        <v>734</v>
      </c>
      <c r="AV1695" s="1" t="s">
        <v>734</v>
      </c>
      <c r="AW1695" s="6" t="s">
        <v>734</v>
      </c>
      <c r="AX1695" s="1" t="s">
        <v>734</v>
      </c>
      <c r="AY1695" s="1" t="s">
        <v>734</v>
      </c>
      <c r="AZ1695" s="6" t="s">
        <v>734</v>
      </c>
      <c r="BA1695" s="1" t="s">
        <v>734</v>
      </c>
      <c r="BB1695" s="1" t="s">
        <v>734</v>
      </c>
      <c r="BC1695" s="6" t="s">
        <v>734</v>
      </c>
      <c r="BD1695" s="1">
        <v>2</v>
      </c>
      <c r="BE1695" s="1">
        <v>21</v>
      </c>
      <c r="BF1695" s="6">
        <v>9.5238095238095233E-2</v>
      </c>
      <c r="BG1695" s="1">
        <v>1</v>
      </c>
      <c r="BH1695" s="1">
        <v>22</v>
      </c>
      <c r="BI1695" s="6">
        <v>4.5454545454545456E-2</v>
      </c>
      <c r="BJ1695" s="1">
        <v>1</v>
      </c>
      <c r="BK1695" s="1">
        <v>19</v>
      </c>
      <c r="BL1695" s="6">
        <v>5.2631578947368418E-2</v>
      </c>
    </row>
    <row r="1696" spans="1:64" hidden="1" x14ac:dyDescent="0.2">
      <c r="A1696" s="2" t="s">
        <v>702</v>
      </c>
      <c r="B1696" s="2" t="s">
        <v>703</v>
      </c>
      <c r="C1696" s="2" t="s">
        <v>3915</v>
      </c>
      <c r="D1696" s="2" t="s">
        <v>703</v>
      </c>
      <c r="E1696" s="2" t="str">
        <f t="shared" si="78"/>
        <v>zzzz</v>
      </c>
      <c r="F1696" s="2">
        <f>IFERROR(VLOOKUP(C1696,'[1]2017'!$C$2:$N$1876,11,FALSE),"")</f>
        <v>158</v>
      </c>
      <c r="G1696" s="2">
        <f>IFERROR(VLOOKUP(C1696,'[1]2017'!$C$2:$N$1876,12,FALSE),"")</f>
        <v>310</v>
      </c>
      <c r="H1696" s="2">
        <f t="shared" si="79"/>
        <v>0.50967741935483868</v>
      </c>
      <c r="I1696" s="6">
        <v>0.375</v>
      </c>
      <c r="J1696" s="12">
        <f t="shared" si="80"/>
        <v>936</v>
      </c>
      <c r="K1696" s="1">
        <v>21</v>
      </c>
      <c r="L1696" s="1">
        <v>36</v>
      </c>
      <c r="M1696" s="6">
        <v>0.58333333333333337</v>
      </c>
      <c r="N1696" s="1">
        <v>19</v>
      </c>
      <c r="O1696" s="1">
        <v>36</v>
      </c>
      <c r="P1696" s="6">
        <v>0.52777777777777779</v>
      </c>
      <c r="Q1696" s="1">
        <v>14</v>
      </c>
      <c r="R1696" s="1">
        <v>36</v>
      </c>
      <c r="S1696" s="6">
        <v>0.3888888888888889</v>
      </c>
      <c r="T1696" s="1">
        <v>9</v>
      </c>
      <c r="U1696" s="1">
        <v>18</v>
      </c>
      <c r="V1696" s="6">
        <v>0.5</v>
      </c>
      <c r="W1696" s="1">
        <v>15</v>
      </c>
      <c r="X1696" s="1">
        <v>18</v>
      </c>
      <c r="Y1696" s="6">
        <v>0.83333333333333337</v>
      </c>
      <c r="Z1696" s="1">
        <v>9</v>
      </c>
      <c r="AA1696" s="1">
        <v>18</v>
      </c>
      <c r="AB1696" s="6">
        <v>0.5</v>
      </c>
      <c r="BD1696" s="1">
        <v>60</v>
      </c>
      <c r="BE1696" s="1">
        <v>102</v>
      </c>
      <c r="BF1696" s="6">
        <v>0.58823529411764708</v>
      </c>
      <c r="BG1696" s="1">
        <v>54</v>
      </c>
      <c r="BH1696" s="1">
        <v>103</v>
      </c>
      <c r="BI1696" s="6">
        <v>0.52427184466019416</v>
      </c>
      <c r="BJ1696" s="1">
        <v>41</v>
      </c>
      <c r="BK1696" s="1">
        <v>102</v>
      </c>
      <c r="BL1696" s="6">
        <v>0.40196078431372551</v>
      </c>
    </row>
    <row r="1697" spans="1:64" hidden="1" x14ac:dyDescent="0.2">
      <c r="A1697" s="2" t="s">
        <v>704</v>
      </c>
      <c r="B1697" s="2" t="s">
        <v>705</v>
      </c>
      <c r="C1697" s="2" t="s">
        <v>3916</v>
      </c>
      <c r="D1697" s="2" t="s">
        <v>705</v>
      </c>
      <c r="E1697" s="2" t="str">
        <f t="shared" si="78"/>
        <v>zzzz</v>
      </c>
      <c r="F1697" s="2">
        <f>IFERROR(VLOOKUP(C1697,'[1]2017'!$C$2:$N$1876,11,FALSE),"")</f>
        <v>344</v>
      </c>
      <c r="G1697" s="2">
        <f>IFERROR(VLOOKUP(C1697,'[1]2017'!$C$2:$N$1876,12,FALSE),"")</f>
        <v>439</v>
      </c>
      <c r="H1697" s="2">
        <f t="shared" si="79"/>
        <v>0.78359908883826879</v>
      </c>
      <c r="I1697" s="6">
        <v>0.14634146341463414</v>
      </c>
      <c r="J1697" s="12">
        <f t="shared" si="80"/>
        <v>1177</v>
      </c>
      <c r="K1697" s="1">
        <v>14</v>
      </c>
      <c r="L1697" s="1">
        <v>47</v>
      </c>
      <c r="M1697" s="6">
        <v>0.2978723404255319</v>
      </c>
      <c r="N1697" s="1">
        <v>7</v>
      </c>
      <c r="O1697" s="1">
        <v>47</v>
      </c>
      <c r="P1697" s="6">
        <v>0.14893617021276595</v>
      </c>
      <c r="Q1697" s="1">
        <v>6</v>
      </c>
      <c r="R1697" s="1">
        <v>47</v>
      </c>
      <c r="S1697" s="6">
        <v>0.1276595744680851</v>
      </c>
      <c r="T1697" s="1">
        <v>22</v>
      </c>
      <c r="U1697" s="1">
        <v>48</v>
      </c>
      <c r="V1697" s="6">
        <v>0.45833333333333331</v>
      </c>
      <c r="W1697" s="1">
        <v>9</v>
      </c>
      <c r="X1697" s="1">
        <v>49</v>
      </c>
      <c r="Y1697" s="6">
        <v>0.18367346938775511</v>
      </c>
      <c r="Z1697" s="1">
        <v>8</v>
      </c>
      <c r="AA1697" s="1">
        <v>48</v>
      </c>
      <c r="AB1697" s="6">
        <v>0.16666666666666666</v>
      </c>
      <c r="AC1697" s="1">
        <v>14</v>
      </c>
      <c r="AD1697" s="1">
        <v>43</v>
      </c>
      <c r="AE1697" s="6">
        <v>0.32558139534883723</v>
      </c>
      <c r="AF1697" s="1">
        <v>4</v>
      </c>
      <c r="AG1697" s="1">
        <v>43</v>
      </c>
      <c r="AH1697" s="6">
        <v>9.3023255813953487E-2</v>
      </c>
      <c r="AI1697" s="1">
        <v>4</v>
      </c>
      <c r="AJ1697" s="1">
        <v>43</v>
      </c>
      <c r="AK1697" s="6">
        <v>9.3023255813953487E-2</v>
      </c>
      <c r="AL1697" s="1">
        <v>12</v>
      </c>
      <c r="AM1697" s="1">
        <v>41</v>
      </c>
      <c r="AN1697" s="6">
        <v>0.29268292682926828</v>
      </c>
      <c r="AO1697" s="1">
        <v>9</v>
      </c>
      <c r="AP1697" s="1">
        <v>42</v>
      </c>
      <c r="AQ1697" s="6">
        <v>0.21428571428571427</v>
      </c>
      <c r="AR1697" s="1">
        <v>7</v>
      </c>
      <c r="AS1697" s="1">
        <v>41</v>
      </c>
      <c r="AT1697" s="6">
        <v>0.17073170731707318</v>
      </c>
      <c r="AU1697" s="1">
        <v>14</v>
      </c>
      <c r="AV1697" s="1">
        <v>43</v>
      </c>
      <c r="AW1697" s="6">
        <v>0.32558139534883723</v>
      </c>
      <c r="AX1697" s="1">
        <v>6</v>
      </c>
      <c r="AY1697" s="1">
        <v>43</v>
      </c>
      <c r="AZ1697" s="6">
        <v>0.13953488372093023</v>
      </c>
      <c r="BA1697" s="1">
        <v>6</v>
      </c>
      <c r="BB1697" s="1">
        <v>43</v>
      </c>
      <c r="BC1697" s="6">
        <v>0.13953488372093023</v>
      </c>
      <c r="BD1697" s="1">
        <v>90</v>
      </c>
      <c r="BE1697" s="1">
        <v>263</v>
      </c>
      <c r="BF1697" s="6">
        <v>0.34220532319391633</v>
      </c>
      <c r="BG1697" s="1">
        <v>44</v>
      </c>
      <c r="BH1697" s="1">
        <v>266</v>
      </c>
      <c r="BI1697" s="6">
        <v>0.16541353383458646</v>
      </c>
      <c r="BJ1697" s="1">
        <v>37</v>
      </c>
      <c r="BK1697" s="1">
        <v>263</v>
      </c>
      <c r="BL1697" s="6">
        <v>0.14068441064638784</v>
      </c>
    </row>
    <row r="1698" spans="1:64" hidden="1" x14ac:dyDescent="0.2">
      <c r="A1698" s="2" t="s">
        <v>706</v>
      </c>
      <c r="B1698" s="2" t="s">
        <v>707</v>
      </c>
      <c r="C1698" s="2" t="s">
        <v>3917</v>
      </c>
      <c r="D1698" s="2" t="s">
        <v>707</v>
      </c>
      <c r="E1698" s="2" t="str">
        <f t="shared" si="78"/>
        <v>zzzz</v>
      </c>
      <c r="F1698" s="2">
        <f>IFERROR(VLOOKUP(C1698,'[1]2017'!$C$2:$N$1876,11,FALSE),"")</f>
        <v>178</v>
      </c>
      <c r="G1698" s="2">
        <f>IFERROR(VLOOKUP(C1698,'[1]2017'!$C$2:$N$1876,12,FALSE),"")</f>
        <v>269</v>
      </c>
      <c r="H1698" s="2">
        <f t="shared" si="79"/>
        <v>0.66171003717472121</v>
      </c>
      <c r="J1698" s="12">
        <f t="shared" si="80"/>
        <v>1215</v>
      </c>
      <c r="AC1698" s="1">
        <v>57</v>
      </c>
      <c r="AD1698" s="1">
        <v>94</v>
      </c>
      <c r="AE1698" s="6">
        <v>0.6063829787234043</v>
      </c>
      <c r="AF1698" s="1">
        <v>44</v>
      </c>
      <c r="AG1698" s="1">
        <v>94</v>
      </c>
      <c r="AH1698" s="6">
        <v>0.46808510638297873</v>
      </c>
      <c r="AI1698" s="1">
        <v>40</v>
      </c>
      <c r="AJ1698" s="1">
        <v>94</v>
      </c>
      <c r="AK1698" s="6">
        <v>0.42553191489361702</v>
      </c>
      <c r="AL1698" s="1">
        <v>60</v>
      </c>
      <c r="AM1698" s="1">
        <v>91</v>
      </c>
      <c r="AN1698" s="6">
        <v>0.65934065934065933</v>
      </c>
      <c r="AO1698" s="1">
        <v>39</v>
      </c>
      <c r="AP1698" s="1">
        <v>91</v>
      </c>
      <c r="AQ1698" s="6">
        <v>0.42857142857142855</v>
      </c>
      <c r="AR1698" s="1">
        <v>34</v>
      </c>
      <c r="AS1698" s="1">
        <v>91</v>
      </c>
      <c r="AT1698" s="6">
        <v>0.37362637362637363</v>
      </c>
      <c r="AU1698" s="1">
        <v>56</v>
      </c>
      <c r="AV1698" s="1">
        <v>73</v>
      </c>
      <c r="AW1698" s="6">
        <v>0.76712328767123283</v>
      </c>
      <c r="AX1698" s="1">
        <v>56</v>
      </c>
      <c r="AY1698" s="1">
        <v>73</v>
      </c>
      <c r="AZ1698" s="6">
        <v>0.76712328767123283</v>
      </c>
      <c r="BA1698" s="1">
        <v>49</v>
      </c>
      <c r="BB1698" s="1">
        <v>73</v>
      </c>
      <c r="BC1698" s="6">
        <v>0.67123287671232879</v>
      </c>
      <c r="BD1698" s="1">
        <v>173</v>
      </c>
      <c r="BE1698" s="1">
        <v>258</v>
      </c>
      <c r="BF1698" s="6">
        <v>0.6705426356589147</v>
      </c>
      <c r="BG1698" s="1">
        <v>139</v>
      </c>
      <c r="BH1698" s="1">
        <v>258</v>
      </c>
      <c r="BI1698" s="6">
        <v>0.53875968992248058</v>
      </c>
      <c r="BJ1698" s="1">
        <v>123</v>
      </c>
      <c r="BK1698" s="1">
        <v>258</v>
      </c>
      <c r="BL1698" s="6">
        <v>0.47674418604651164</v>
      </c>
    </row>
    <row r="1699" spans="1:64" hidden="1" x14ac:dyDescent="0.2">
      <c r="A1699" s="2" t="s">
        <v>708</v>
      </c>
      <c r="B1699" s="2" t="s">
        <v>709</v>
      </c>
      <c r="C1699" s="2" t="s">
        <v>3918</v>
      </c>
      <c r="D1699" s="2" t="s">
        <v>709</v>
      </c>
      <c r="E1699" s="2" t="str">
        <f t="shared" si="78"/>
        <v>zzzz</v>
      </c>
      <c r="F1699" s="2">
        <f>IFERROR(VLOOKUP(C1699,'[1]2017'!$C$2:$N$1876,11,FALSE),"")</f>
        <v>311</v>
      </c>
      <c r="G1699" s="2">
        <f>IFERROR(VLOOKUP(C1699,'[1]2017'!$C$2:$N$1876,12,FALSE),"")</f>
        <v>544</v>
      </c>
      <c r="H1699" s="2">
        <f t="shared" si="79"/>
        <v>0.5716911764705882</v>
      </c>
      <c r="I1699" s="6">
        <v>0.37931034482758619</v>
      </c>
      <c r="J1699" s="12">
        <f t="shared" si="80"/>
        <v>934</v>
      </c>
      <c r="K1699" s="1">
        <v>38</v>
      </c>
      <c r="L1699" s="1">
        <v>78</v>
      </c>
      <c r="M1699" s="6">
        <v>0.48717948717948717</v>
      </c>
      <c r="N1699" s="1">
        <v>25</v>
      </c>
      <c r="O1699" s="1">
        <v>79</v>
      </c>
      <c r="P1699" s="6">
        <v>0.31645569620253167</v>
      </c>
      <c r="Q1699" s="1">
        <v>20</v>
      </c>
      <c r="R1699" s="1">
        <v>78</v>
      </c>
      <c r="S1699" s="6">
        <v>0.25641025641025639</v>
      </c>
      <c r="T1699" s="1">
        <v>32</v>
      </c>
      <c r="U1699" s="1">
        <v>73</v>
      </c>
      <c r="V1699" s="6">
        <v>0.43835616438356162</v>
      </c>
      <c r="W1699" s="1">
        <v>19</v>
      </c>
      <c r="X1699" s="1">
        <v>74</v>
      </c>
      <c r="Y1699" s="6">
        <v>0.25675675675675674</v>
      </c>
      <c r="Z1699" s="1">
        <v>17</v>
      </c>
      <c r="AA1699" s="1">
        <v>73</v>
      </c>
      <c r="AB1699" s="6">
        <v>0.23287671232876711</v>
      </c>
      <c r="BD1699" s="1">
        <v>120</v>
      </c>
      <c r="BE1699" s="1">
        <v>238</v>
      </c>
      <c r="BF1699" s="6">
        <v>0.50420168067226889</v>
      </c>
      <c r="BG1699" s="1">
        <v>85</v>
      </c>
      <c r="BH1699" s="1">
        <v>242</v>
      </c>
      <c r="BI1699" s="6">
        <v>0.3512396694214876</v>
      </c>
      <c r="BJ1699" s="1">
        <v>70</v>
      </c>
      <c r="BK1699" s="1">
        <v>238</v>
      </c>
      <c r="BL1699" s="6">
        <v>0.29411764705882354</v>
      </c>
    </row>
    <row r="1700" spans="1:64" hidden="1" x14ac:dyDescent="0.2">
      <c r="A1700" s="2" t="s">
        <v>710</v>
      </c>
      <c r="B1700" s="2" t="s">
        <v>711</v>
      </c>
      <c r="C1700" s="2" t="s">
        <v>3919</v>
      </c>
      <c r="D1700" s="2" t="s">
        <v>711</v>
      </c>
      <c r="E1700" s="2" t="str">
        <f t="shared" si="78"/>
        <v>zzzz</v>
      </c>
      <c r="F1700" s="2">
        <f>IFERROR(VLOOKUP(C1700,'[1]2017'!$C$2:$N$1876,11,FALSE),"")</f>
        <v>174</v>
      </c>
      <c r="G1700" s="2">
        <f>IFERROR(VLOOKUP(C1700,'[1]2017'!$C$2:$N$1876,12,FALSE),"")</f>
        <v>306</v>
      </c>
      <c r="H1700" s="2">
        <f t="shared" si="79"/>
        <v>0.56862745098039214</v>
      </c>
      <c r="I1700" s="6" t="s">
        <v>734</v>
      </c>
      <c r="J1700" s="12" t="e">
        <f t="shared" si="80"/>
        <v>#VALUE!</v>
      </c>
      <c r="K1700" s="1">
        <v>11</v>
      </c>
      <c r="L1700" s="1">
        <v>19</v>
      </c>
      <c r="M1700" s="6">
        <v>0.57894736842105265</v>
      </c>
      <c r="N1700" s="1">
        <v>7</v>
      </c>
      <c r="O1700" s="1">
        <v>19</v>
      </c>
      <c r="P1700" s="6">
        <v>0.36842105263157893</v>
      </c>
      <c r="Q1700" s="1">
        <v>6</v>
      </c>
      <c r="R1700" s="1">
        <v>19</v>
      </c>
      <c r="S1700" s="6">
        <v>0.31578947368421051</v>
      </c>
      <c r="T1700" s="1">
        <v>8</v>
      </c>
      <c r="U1700" s="1">
        <v>22</v>
      </c>
      <c r="V1700" s="6">
        <v>0.36363636363636365</v>
      </c>
      <c r="W1700" s="1">
        <v>8</v>
      </c>
      <c r="X1700" s="1">
        <v>22</v>
      </c>
      <c r="Y1700" s="6">
        <v>0.36363636363636365</v>
      </c>
      <c r="Z1700" s="1">
        <v>5</v>
      </c>
      <c r="AA1700" s="1">
        <v>22</v>
      </c>
      <c r="AB1700" s="6">
        <v>0.22727272727272727</v>
      </c>
      <c r="AC1700" s="1">
        <v>12</v>
      </c>
      <c r="AD1700" s="1">
        <v>18</v>
      </c>
      <c r="AE1700" s="6">
        <v>0.66666666666666663</v>
      </c>
      <c r="AF1700" s="1">
        <v>7</v>
      </c>
      <c r="AG1700" s="1">
        <v>18</v>
      </c>
      <c r="AH1700" s="6">
        <v>0.3888888888888889</v>
      </c>
      <c r="AI1700" s="1">
        <v>7</v>
      </c>
      <c r="AJ1700" s="1">
        <v>18</v>
      </c>
      <c r="AK1700" s="6">
        <v>0.3888888888888889</v>
      </c>
      <c r="AL1700" s="1">
        <v>9</v>
      </c>
      <c r="AM1700" s="1">
        <v>23</v>
      </c>
      <c r="AN1700" s="6">
        <v>0.39130434782608697</v>
      </c>
      <c r="AO1700" s="1">
        <v>3</v>
      </c>
      <c r="AP1700" s="1">
        <v>23</v>
      </c>
      <c r="AQ1700" s="6">
        <v>0.13043478260869565</v>
      </c>
      <c r="AR1700" s="1">
        <v>2</v>
      </c>
      <c r="AS1700" s="1">
        <v>23</v>
      </c>
      <c r="AT1700" s="6">
        <v>8.6956521739130432E-2</v>
      </c>
      <c r="AU1700" s="1">
        <v>5</v>
      </c>
      <c r="AV1700" s="1">
        <v>18</v>
      </c>
      <c r="AW1700" s="6">
        <v>0.27777777777777779</v>
      </c>
      <c r="AX1700" s="1">
        <v>1</v>
      </c>
      <c r="AY1700" s="1">
        <v>18</v>
      </c>
      <c r="AZ1700" s="6">
        <v>5.5555555555555552E-2</v>
      </c>
      <c r="BA1700" s="1">
        <v>1</v>
      </c>
      <c r="BB1700" s="1">
        <v>18</v>
      </c>
      <c r="BC1700" s="6">
        <v>5.5555555555555552E-2</v>
      </c>
      <c r="BD1700" s="1">
        <v>49</v>
      </c>
      <c r="BE1700" s="1">
        <v>109</v>
      </c>
      <c r="BF1700" s="6">
        <v>0.44954128440366975</v>
      </c>
      <c r="BG1700" s="1">
        <v>31</v>
      </c>
      <c r="BH1700" s="1">
        <v>109</v>
      </c>
      <c r="BI1700" s="6">
        <v>0.28440366972477066</v>
      </c>
      <c r="BJ1700" s="1">
        <v>25</v>
      </c>
      <c r="BK1700" s="1">
        <v>109</v>
      </c>
      <c r="BL1700" s="6">
        <v>0.22935779816513763</v>
      </c>
    </row>
    <row r="1701" spans="1:64" hidden="1" x14ac:dyDescent="0.2">
      <c r="A1701" s="2" t="s">
        <v>712</v>
      </c>
      <c r="B1701" s="2" t="s">
        <v>713</v>
      </c>
      <c r="C1701" s="2" t="s">
        <v>3920</v>
      </c>
      <c r="D1701" s="2" t="s">
        <v>713</v>
      </c>
      <c r="E1701" s="2" t="str">
        <f t="shared" si="78"/>
        <v>zzzz</v>
      </c>
      <c r="F1701" s="2">
        <f>IFERROR(VLOOKUP(C1701,'[1]2017'!$C$2:$N$1876,11,FALSE),"")</f>
        <v>120</v>
      </c>
      <c r="G1701" s="2">
        <f>IFERROR(VLOOKUP(C1701,'[1]2017'!$C$2:$N$1876,12,FALSE),"")</f>
        <v>180</v>
      </c>
      <c r="H1701" s="2">
        <f t="shared" si="79"/>
        <v>0.66666666666666663</v>
      </c>
      <c r="I1701" s="6">
        <v>0.5</v>
      </c>
      <c r="J1701" s="12">
        <f t="shared" si="80"/>
        <v>691</v>
      </c>
      <c r="K1701" s="1">
        <v>13</v>
      </c>
      <c r="L1701" s="1">
        <v>23</v>
      </c>
      <c r="M1701" s="6">
        <v>0.56521739130434778</v>
      </c>
      <c r="N1701" s="1">
        <v>10</v>
      </c>
      <c r="O1701" s="1">
        <v>23</v>
      </c>
      <c r="P1701" s="6">
        <v>0.43478260869565216</v>
      </c>
      <c r="Q1701" s="1">
        <v>8</v>
      </c>
      <c r="R1701" s="1">
        <v>23</v>
      </c>
      <c r="S1701" s="6">
        <v>0.34782608695652173</v>
      </c>
      <c r="T1701" s="1">
        <v>8</v>
      </c>
      <c r="U1701" s="1">
        <v>20</v>
      </c>
      <c r="V1701" s="6">
        <v>0.4</v>
      </c>
      <c r="W1701" s="1">
        <v>11</v>
      </c>
      <c r="X1701" s="1">
        <v>20</v>
      </c>
      <c r="Y1701" s="6">
        <v>0.55000000000000004</v>
      </c>
      <c r="Z1701" s="1">
        <v>6</v>
      </c>
      <c r="AA1701" s="1">
        <v>20</v>
      </c>
      <c r="AB1701" s="6">
        <v>0.3</v>
      </c>
      <c r="AC1701" s="1">
        <v>8</v>
      </c>
      <c r="AD1701" s="1">
        <v>16</v>
      </c>
      <c r="AE1701" s="6">
        <v>0.5</v>
      </c>
      <c r="AF1701" s="1">
        <v>3</v>
      </c>
      <c r="AG1701" s="1">
        <v>16</v>
      </c>
      <c r="AH1701" s="6">
        <v>0.1875</v>
      </c>
      <c r="AI1701" s="1">
        <v>3</v>
      </c>
      <c r="AJ1701" s="1">
        <v>16</v>
      </c>
      <c r="AK1701" s="6">
        <v>0.1875</v>
      </c>
      <c r="BD1701" s="1">
        <v>55</v>
      </c>
      <c r="BE1701" s="1">
        <v>95</v>
      </c>
      <c r="BF1701" s="6">
        <v>0.57894736842105265</v>
      </c>
      <c r="BG1701" s="1">
        <v>43</v>
      </c>
      <c r="BH1701" s="1">
        <v>95</v>
      </c>
      <c r="BI1701" s="6">
        <v>0.45263157894736844</v>
      </c>
      <c r="BJ1701" s="1">
        <v>35</v>
      </c>
      <c r="BK1701" s="1">
        <v>95</v>
      </c>
      <c r="BL1701" s="6">
        <v>0.36842105263157893</v>
      </c>
    </row>
    <row r="1702" spans="1:64" hidden="1" x14ac:dyDescent="0.2">
      <c r="A1702" s="2" t="s">
        <v>714</v>
      </c>
      <c r="B1702" s="2" t="s">
        <v>715</v>
      </c>
      <c r="C1702" s="2" t="s">
        <v>3921</v>
      </c>
      <c r="D1702" s="2" t="s">
        <v>715</v>
      </c>
      <c r="E1702" s="2" t="str">
        <f t="shared" si="78"/>
        <v>zzzz</v>
      </c>
      <c r="F1702" s="2">
        <f>IFERROR(VLOOKUP(C1702,'[1]2017'!$C$2:$N$1876,11,FALSE),"")</f>
        <v>380</v>
      </c>
      <c r="G1702" s="2">
        <f>IFERROR(VLOOKUP(C1702,'[1]2017'!$C$2:$N$1876,12,FALSE),"")</f>
        <v>475</v>
      </c>
      <c r="H1702" s="2">
        <f t="shared" si="79"/>
        <v>0.8</v>
      </c>
      <c r="I1702" s="6">
        <v>0.1797752808988764</v>
      </c>
      <c r="J1702" s="12">
        <f t="shared" si="80"/>
        <v>1155</v>
      </c>
      <c r="K1702" s="1">
        <v>18</v>
      </c>
      <c r="L1702" s="1">
        <v>89</v>
      </c>
      <c r="M1702" s="6">
        <v>0.20224719101123595</v>
      </c>
      <c r="N1702" s="1">
        <v>11</v>
      </c>
      <c r="O1702" s="1">
        <v>89</v>
      </c>
      <c r="P1702" s="6">
        <v>0.12359550561797752</v>
      </c>
      <c r="Q1702" s="1">
        <v>8</v>
      </c>
      <c r="R1702" s="1">
        <v>86</v>
      </c>
      <c r="S1702" s="6">
        <v>9.3023255813953487E-2</v>
      </c>
      <c r="BD1702" s="1">
        <v>52</v>
      </c>
      <c r="BE1702" s="1">
        <v>178</v>
      </c>
      <c r="BF1702" s="6">
        <v>0.29213483146067415</v>
      </c>
      <c r="BG1702" s="1">
        <v>29</v>
      </c>
      <c r="BH1702" s="1">
        <v>183</v>
      </c>
      <c r="BI1702" s="6">
        <v>0.15846994535519127</v>
      </c>
      <c r="BJ1702" s="1">
        <v>24</v>
      </c>
      <c r="BK1702" s="1">
        <v>175</v>
      </c>
      <c r="BL1702" s="6">
        <v>0.13714285714285715</v>
      </c>
    </row>
    <row r="1703" spans="1:64" hidden="1" x14ac:dyDescent="0.2">
      <c r="A1703" s="2" t="s">
        <v>716</v>
      </c>
      <c r="B1703" s="2" t="s">
        <v>717</v>
      </c>
      <c r="C1703" s="2" t="s">
        <v>3922</v>
      </c>
      <c r="D1703" s="2" t="s">
        <v>717</v>
      </c>
      <c r="E1703" s="2" t="str">
        <f t="shared" si="78"/>
        <v>zzzz</v>
      </c>
      <c r="F1703" s="2">
        <f>IFERROR(VLOOKUP(C1703,'[1]2017'!$C$2:$N$1876,11,FALSE),"")</f>
        <v>250</v>
      </c>
      <c r="G1703" s="2">
        <f>IFERROR(VLOOKUP(C1703,'[1]2017'!$C$2:$N$1876,12,FALSE),"")</f>
        <v>399</v>
      </c>
      <c r="H1703" s="2">
        <f t="shared" si="79"/>
        <v>0.62656641604010022</v>
      </c>
      <c r="J1703" s="12">
        <f t="shared" si="80"/>
        <v>1215</v>
      </c>
      <c r="T1703" s="1">
        <v>37</v>
      </c>
      <c r="U1703" s="1">
        <v>98</v>
      </c>
      <c r="V1703" s="6">
        <v>0.37755102040816324</v>
      </c>
      <c r="W1703" s="1">
        <v>42</v>
      </c>
      <c r="X1703" s="1">
        <v>100</v>
      </c>
      <c r="Y1703" s="6">
        <v>0.42</v>
      </c>
      <c r="Z1703" s="1">
        <v>23</v>
      </c>
      <c r="AA1703" s="1">
        <v>98</v>
      </c>
      <c r="AB1703" s="6">
        <v>0.23469387755102042</v>
      </c>
      <c r="AC1703" s="1">
        <v>34</v>
      </c>
      <c r="AD1703" s="1">
        <v>93</v>
      </c>
      <c r="AE1703" s="6">
        <v>0.36559139784946237</v>
      </c>
      <c r="AF1703" s="1">
        <v>31</v>
      </c>
      <c r="AG1703" s="1">
        <v>92</v>
      </c>
      <c r="AH1703" s="6">
        <v>0.33695652173913043</v>
      </c>
      <c r="AI1703" s="1">
        <v>22</v>
      </c>
      <c r="AJ1703" s="1">
        <v>92</v>
      </c>
      <c r="AK1703" s="6">
        <v>0.2391304347826087</v>
      </c>
      <c r="AL1703" s="1">
        <v>43</v>
      </c>
      <c r="AM1703" s="1">
        <v>110</v>
      </c>
      <c r="AN1703" s="6">
        <v>0.39090909090909093</v>
      </c>
      <c r="AO1703" s="1">
        <v>33</v>
      </c>
      <c r="AP1703" s="1">
        <v>111</v>
      </c>
      <c r="AQ1703" s="6">
        <v>0.29729729729729731</v>
      </c>
      <c r="AR1703" s="1">
        <v>28</v>
      </c>
      <c r="AS1703" s="1">
        <v>110</v>
      </c>
      <c r="AT1703" s="6">
        <v>0.25454545454545452</v>
      </c>
      <c r="AU1703" s="1">
        <v>42</v>
      </c>
      <c r="AV1703" s="1">
        <v>81</v>
      </c>
      <c r="AW1703" s="6">
        <v>0.51851851851851849</v>
      </c>
      <c r="AX1703" s="1">
        <v>34</v>
      </c>
      <c r="AY1703" s="1">
        <v>81</v>
      </c>
      <c r="AZ1703" s="6">
        <v>0.41975308641975306</v>
      </c>
      <c r="BA1703" s="1">
        <v>29</v>
      </c>
      <c r="BB1703" s="1">
        <v>81</v>
      </c>
      <c r="BC1703" s="6">
        <v>0.35802469135802467</v>
      </c>
      <c r="BD1703" s="1">
        <v>156</v>
      </c>
      <c r="BE1703" s="1">
        <v>382</v>
      </c>
      <c r="BF1703" s="6">
        <v>0.40837696335078533</v>
      </c>
      <c r="BG1703" s="1">
        <v>140</v>
      </c>
      <c r="BH1703" s="1">
        <v>384</v>
      </c>
      <c r="BI1703" s="6">
        <v>0.36458333333333331</v>
      </c>
      <c r="BJ1703" s="1">
        <v>102</v>
      </c>
      <c r="BK1703" s="1">
        <v>381</v>
      </c>
      <c r="BL1703" s="6">
        <v>0.26771653543307089</v>
      </c>
    </row>
    <row r="1704" spans="1:64" hidden="1" x14ac:dyDescent="0.2">
      <c r="A1704" s="2" t="s">
        <v>730</v>
      </c>
      <c r="B1704" s="2" t="s">
        <v>731</v>
      </c>
      <c r="C1704" s="2" t="s">
        <v>3923</v>
      </c>
      <c r="D1704" s="2" t="s">
        <v>731</v>
      </c>
      <c r="E1704" s="2" t="str">
        <f t="shared" si="78"/>
        <v>zzzz</v>
      </c>
      <c r="F1704" s="2">
        <f>IFERROR(VLOOKUP(C1704,'[1]2017'!$C$2:$N$1876,11,FALSE),"")</f>
        <v>152</v>
      </c>
      <c r="G1704" s="2">
        <f>IFERROR(VLOOKUP(C1704,'[1]2017'!$C$2:$N$1876,12,FALSE),"")</f>
        <v>152</v>
      </c>
      <c r="H1704" s="2">
        <f t="shared" si="79"/>
        <v>1</v>
      </c>
      <c r="J1704" s="12">
        <f t="shared" si="80"/>
        <v>1215</v>
      </c>
      <c r="AL1704" s="1">
        <v>20</v>
      </c>
      <c r="AM1704" s="1">
        <v>63</v>
      </c>
      <c r="AN1704" s="6">
        <v>0.31746031746031744</v>
      </c>
      <c r="AO1704" s="1">
        <v>4</v>
      </c>
      <c r="AP1704" s="1">
        <v>65</v>
      </c>
      <c r="AQ1704" s="6">
        <v>6.1538461538461542E-2</v>
      </c>
      <c r="AR1704" s="1">
        <v>4</v>
      </c>
      <c r="AS1704" s="1">
        <v>63</v>
      </c>
      <c r="AT1704" s="6">
        <v>6.3492063492063489E-2</v>
      </c>
      <c r="BD1704" s="1">
        <v>20</v>
      </c>
      <c r="BE1704" s="1">
        <v>63</v>
      </c>
      <c r="BF1704" s="6">
        <v>0.31746031746031744</v>
      </c>
      <c r="BG1704" s="1">
        <v>4</v>
      </c>
      <c r="BH1704" s="1">
        <v>65</v>
      </c>
      <c r="BI1704" s="6">
        <v>6.1538461538461542E-2</v>
      </c>
      <c r="BJ1704" s="1">
        <v>4</v>
      </c>
      <c r="BK1704" s="1">
        <v>63</v>
      </c>
      <c r="BL1704" s="6">
        <v>6.3492063492063489E-2</v>
      </c>
    </row>
    <row r="1705" spans="1:64" hidden="1" x14ac:dyDescent="0.2">
      <c r="A1705" s="2" t="s">
        <v>732</v>
      </c>
      <c r="B1705" s="2" t="s">
        <v>733</v>
      </c>
      <c r="C1705" s="2" t="s">
        <v>3924</v>
      </c>
      <c r="D1705" s="2" t="s">
        <v>733</v>
      </c>
      <c r="E1705" s="2" t="str">
        <f t="shared" si="78"/>
        <v>zzzz</v>
      </c>
      <c r="F1705" s="2">
        <f>IFERROR(VLOOKUP(C1705,'[1]2017'!$C$2:$N$1876,11,FALSE),"")</f>
        <v>50</v>
      </c>
      <c r="G1705" s="2">
        <f>IFERROR(VLOOKUP(C1705,'[1]2017'!$C$2:$N$1876,12,FALSE),"")</f>
        <v>161</v>
      </c>
      <c r="H1705" s="2">
        <f t="shared" si="79"/>
        <v>0.3105590062111801</v>
      </c>
      <c r="I1705" s="6">
        <v>0.21739130434782608</v>
      </c>
      <c r="J1705" s="12">
        <f t="shared" si="80"/>
        <v>1122</v>
      </c>
      <c r="K1705" s="1">
        <v>11</v>
      </c>
      <c r="L1705" s="1">
        <v>17</v>
      </c>
      <c r="M1705" s="6">
        <v>0.6470588235294118</v>
      </c>
      <c r="N1705" s="1">
        <v>12</v>
      </c>
      <c r="O1705" s="1">
        <v>18</v>
      </c>
      <c r="P1705" s="6">
        <v>0.66666666666666663</v>
      </c>
      <c r="Q1705" s="1">
        <v>9</v>
      </c>
      <c r="R1705" s="1">
        <v>17</v>
      </c>
      <c r="S1705" s="6">
        <v>0.52941176470588236</v>
      </c>
      <c r="T1705" s="1">
        <v>13</v>
      </c>
      <c r="U1705" s="1">
        <v>19</v>
      </c>
      <c r="V1705" s="6">
        <v>0.68421052631578949</v>
      </c>
      <c r="W1705" s="1">
        <v>9</v>
      </c>
      <c r="X1705" s="1">
        <v>19</v>
      </c>
      <c r="Y1705" s="6">
        <v>0.47368421052631576</v>
      </c>
      <c r="Z1705" s="1">
        <v>9</v>
      </c>
      <c r="AA1705" s="1">
        <v>19</v>
      </c>
      <c r="AB1705" s="6">
        <v>0.47368421052631576</v>
      </c>
      <c r="AC1705" s="1">
        <v>15</v>
      </c>
      <c r="AD1705" s="1">
        <v>18</v>
      </c>
      <c r="AE1705" s="6">
        <v>0.83333333333333337</v>
      </c>
      <c r="AF1705" s="1">
        <v>11</v>
      </c>
      <c r="AG1705" s="1">
        <v>18</v>
      </c>
      <c r="AH1705" s="6">
        <v>0.61111111111111116</v>
      </c>
      <c r="AI1705" s="1">
        <v>11</v>
      </c>
      <c r="AJ1705" s="1">
        <v>18</v>
      </c>
      <c r="AK1705" s="6">
        <v>0.61111111111111116</v>
      </c>
      <c r="AL1705" s="1">
        <v>7</v>
      </c>
      <c r="AM1705" s="1">
        <v>11</v>
      </c>
      <c r="AN1705" s="6">
        <v>0.63636363636363635</v>
      </c>
      <c r="AO1705" s="1">
        <v>2</v>
      </c>
      <c r="AP1705" s="1">
        <v>11</v>
      </c>
      <c r="AQ1705" s="6">
        <v>0.18181818181818182</v>
      </c>
      <c r="AR1705" s="1">
        <v>2</v>
      </c>
      <c r="AS1705" s="1">
        <v>11</v>
      </c>
      <c r="AT1705" s="6">
        <v>0.18181818181818182</v>
      </c>
      <c r="AU1705" s="1">
        <v>7</v>
      </c>
      <c r="AV1705" s="1">
        <v>11</v>
      </c>
      <c r="AW1705" s="6">
        <v>0.63636363636363635</v>
      </c>
      <c r="AX1705" s="1">
        <v>2</v>
      </c>
      <c r="AY1705" s="1">
        <v>11</v>
      </c>
      <c r="AZ1705" s="6">
        <v>0.18181818181818182</v>
      </c>
      <c r="BA1705" s="1">
        <v>1</v>
      </c>
      <c r="BB1705" s="1">
        <v>11</v>
      </c>
      <c r="BC1705" s="6">
        <v>9.0909090909090912E-2</v>
      </c>
      <c r="BD1705" s="1">
        <v>68</v>
      </c>
      <c r="BE1705" s="1">
        <v>99</v>
      </c>
      <c r="BF1705" s="6">
        <v>0.68686868686868685</v>
      </c>
      <c r="BG1705" s="1">
        <v>41</v>
      </c>
      <c r="BH1705" s="1">
        <v>100</v>
      </c>
      <c r="BI1705" s="6">
        <v>0.41</v>
      </c>
      <c r="BJ1705" s="1">
        <v>37</v>
      </c>
      <c r="BK1705" s="1">
        <v>99</v>
      </c>
      <c r="BL1705" s="6">
        <v>0.37373737373737376</v>
      </c>
    </row>
  </sheetData>
  <autoFilter ref="A2:H1705" xr:uid="{FD5E0FFD-8C28-4E0C-A301-2133457D0DD4}">
    <filterColumn colId="3">
      <customFilters>
        <customFilter val="*elementary*"/>
      </customFilters>
    </filterColumn>
  </autoFilter>
  <mergeCells count="6">
    <mergeCell ref="BD1:BL1"/>
    <mergeCell ref="K1:S1"/>
    <mergeCell ref="T1:AB1"/>
    <mergeCell ref="AC1:AK1"/>
    <mergeCell ref="AL1:AT1"/>
    <mergeCell ref="AU1:BC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8715-7F65-46C5-B2F4-00D9D07E7865}">
  <dimension ref="E1:J873"/>
  <sheetViews>
    <sheetView tabSelected="1" workbookViewId="0">
      <selection activeCell="J1" sqref="J1"/>
    </sheetView>
  </sheetViews>
  <sheetFormatPr baseColWidth="10" defaultColWidth="8.83203125" defaultRowHeight="15" x14ac:dyDescent="0.2"/>
  <cols>
    <col min="5" max="6" width="33.5" bestFit="1" customWidth="1"/>
  </cols>
  <sheetData>
    <row r="1" spans="5:10" x14ac:dyDescent="0.2">
      <c r="J1">
        <f>STDEV(J4:J45)</f>
        <v>0.18836608746797823</v>
      </c>
    </row>
    <row r="3" spans="5:10" x14ac:dyDescent="0.2">
      <c r="E3" t="s">
        <v>736</v>
      </c>
      <c r="F3" t="s">
        <v>3934</v>
      </c>
      <c r="G3" t="s">
        <v>3937</v>
      </c>
      <c r="H3" t="s">
        <v>3932</v>
      </c>
      <c r="I3" t="s">
        <v>3933</v>
      </c>
      <c r="J3" t="s">
        <v>595</v>
      </c>
    </row>
    <row r="4" spans="5:10" x14ac:dyDescent="0.2">
      <c r="E4" t="s">
        <v>740</v>
      </c>
      <c r="F4" t="s">
        <v>740</v>
      </c>
      <c r="G4">
        <v>162</v>
      </c>
      <c r="H4">
        <v>612</v>
      </c>
      <c r="I4">
        <v>0.26470588235294118</v>
      </c>
      <c r="J4">
        <v>0.63043478260869568</v>
      </c>
    </row>
    <row r="5" spans="5:10" x14ac:dyDescent="0.2">
      <c r="E5" t="s">
        <v>744</v>
      </c>
      <c r="F5" t="s">
        <v>744</v>
      </c>
      <c r="G5">
        <v>225</v>
      </c>
      <c r="H5">
        <v>360</v>
      </c>
      <c r="I5">
        <v>0.625</v>
      </c>
      <c r="J5">
        <v>0.36290322580645162</v>
      </c>
    </row>
    <row r="6" spans="5:10" x14ac:dyDescent="0.2">
      <c r="E6" t="s">
        <v>747</v>
      </c>
      <c r="F6" t="s">
        <v>747</v>
      </c>
      <c r="G6">
        <v>265</v>
      </c>
      <c r="H6">
        <v>619</v>
      </c>
      <c r="I6">
        <v>0.42810985460420031</v>
      </c>
      <c r="J6">
        <v>0.67045454545454541</v>
      </c>
    </row>
    <row r="7" spans="5:10" x14ac:dyDescent="0.2">
      <c r="E7" t="s">
        <v>749</v>
      </c>
      <c r="F7" t="s">
        <v>749</v>
      </c>
      <c r="G7">
        <v>61</v>
      </c>
      <c r="H7">
        <v>468</v>
      </c>
      <c r="I7">
        <v>0.13034188034188035</v>
      </c>
      <c r="J7">
        <v>0.75824175824175821</v>
      </c>
    </row>
    <row r="8" spans="5:10" x14ac:dyDescent="0.2">
      <c r="E8" t="s">
        <v>751</v>
      </c>
      <c r="F8" t="s">
        <v>751</v>
      </c>
      <c r="G8">
        <v>96</v>
      </c>
      <c r="H8">
        <v>485</v>
      </c>
      <c r="I8">
        <v>0.1979381443298969</v>
      </c>
      <c r="J8">
        <v>0.53448275862068961</v>
      </c>
    </row>
    <row r="9" spans="5:10" x14ac:dyDescent="0.2">
      <c r="E9" t="s">
        <v>759</v>
      </c>
      <c r="F9" t="s">
        <v>759</v>
      </c>
      <c r="G9">
        <v>58</v>
      </c>
      <c r="H9">
        <v>391</v>
      </c>
      <c r="I9">
        <v>0.14833759590792839</v>
      </c>
      <c r="J9">
        <v>0.78846153846153844</v>
      </c>
    </row>
    <row r="10" spans="5:10" x14ac:dyDescent="0.2">
      <c r="E10" t="s">
        <v>761</v>
      </c>
      <c r="F10" t="s">
        <v>761</v>
      </c>
      <c r="G10">
        <v>31</v>
      </c>
      <c r="H10">
        <v>414</v>
      </c>
      <c r="I10">
        <v>7.4879227053140096E-2</v>
      </c>
      <c r="J10">
        <v>0.7068965517241379</v>
      </c>
    </row>
    <row r="11" spans="5:10" x14ac:dyDescent="0.2">
      <c r="E11" t="s">
        <v>763</v>
      </c>
      <c r="F11" t="s">
        <v>763</v>
      </c>
      <c r="G11">
        <v>155</v>
      </c>
      <c r="H11">
        <v>787</v>
      </c>
      <c r="I11">
        <v>0.19695044472681067</v>
      </c>
      <c r="J11">
        <v>0.50387596899224807</v>
      </c>
    </row>
    <row r="12" spans="5:10" x14ac:dyDescent="0.2">
      <c r="E12" t="s">
        <v>769</v>
      </c>
      <c r="F12" t="s">
        <v>769</v>
      </c>
      <c r="G12">
        <v>54</v>
      </c>
      <c r="H12">
        <v>446</v>
      </c>
      <c r="I12">
        <v>0.1210762331838565</v>
      </c>
      <c r="J12">
        <v>0.80882352941176472</v>
      </c>
    </row>
    <row r="13" spans="5:10" x14ac:dyDescent="0.2">
      <c r="E13" t="s">
        <v>771</v>
      </c>
      <c r="F13" t="s">
        <v>771</v>
      </c>
      <c r="G13">
        <v>168</v>
      </c>
      <c r="H13">
        <v>623</v>
      </c>
      <c r="I13">
        <v>0.2696629213483146</v>
      </c>
      <c r="J13">
        <v>0.61855670103092786</v>
      </c>
    </row>
    <row r="14" spans="5:10" x14ac:dyDescent="0.2">
      <c r="E14" t="s">
        <v>775</v>
      </c>
      <c r="F14" t="s">
        <v>775</v>
      </c>
      <c r="G14">
        <v>79</v>
      </c>
      <c r="H14">
        <v>500</v>
      </c>
      <c r="I14">
        <v>0.158</v>
      </c>
      <c r="J14">
        <v>0.58108108108108103</v>
      </c>
    </row>
    <row r="15" spans="5:10" x14ac:dyDescent="0.2">
      <c r="E15" t="s">
        <v>777</v>
      </c>
      <c r="F15" t="s">
        <v>777</v>
      </c>
      <c r="G15">
        <v>28</v>
      </c>
      <c r="H15">
        <v>470</v>
      </c>
      <c r="I15">
        <v>5.9574468085106386E-2</v>
      </c>
      <c r="J15">
        <v>0.7857142857142857</v>
      </c>
    </row>
    <row r="16" spans="5:10" x14ac:dyDescent="0.2">
      <c r="E16" t="s">
        <v>779</v>
      </c>
      <c r="F16" t="s">
        <v>779</v>
      </c>
      <c r="G16">
        <v>36</v>
      </c>
      <c r="H16">
        <v>567</v>
      </c>
      <c r="I16">
        <v>6.3492063492063489E-2</v>
      </c>
      <c r="J16">
        <v>0.74509803921568629</v>
      </c>
    </row>
    <row r="17" spans="5:10" x14ac:dyDescent="0.2">
      <c r="E17" t="s">
        <v>781</v>
      </c>
      <c r="F17" t="s">
        <v>781</v>
      </c>
      <c r="G17">
        <v>92</v>
      </c>
      <c r="H17">
        <v>530</v>
      </c>
      <c r="I17">
        <v>0.17358490566037735</v>
      </c>
      <c r="J17">
        <v>0.73333333333333328</v>
      </c>
    </row>
    <row r="18" spans="5:10" x14ac:dyDescent="0.2">
      <c r="E18" t="s">
        <v>802</v>
      </c>
      <c r="F18" t="s">
        <v>802</v>
      </c>
      <c r="G18">
        <v>319</v>
      </c>
      <c r="H18">
        <v>561</v>
      </c>
      <c r="I18">
        <v>0.56862745098039214</v>
      </c>
      <c r="J18">
        <v>0.60194174757281549</v>
      </c>
    </row>
    <row r="19" spans="5:10" x14ac:dyDescent="0.2">
      <c r="E19" t="s">
        <v>804</v>
      </c>
      <c r="F19" t="s">
        <v>804</v>
      </c>
      <c r="G19">
        <v>454</v>
      </c>
      <c r="H19">
        <v>514</v>
      </c>
      <c r="I19">
        <v>0.88326848249027234</v>
      </c>
      <c r="J19">
        <v>0.18823529411764706</v>
      </c>
    </row>
    <row r="20" spans="5:10" x14ac:dyDescent="0.2">
      <c r="E20" t="s">
        <v>806</v>
      </c>
      <c r="F20" t="s">
        <v>806</v>
      </c>
      <c r="G20">
        <v>377</v>
      </c>
      <c r="H20">
        <v>476</v>
      </c>
      <c r="I20">
        <v>0.79201680672268904</v>
      </c>
      <c r="J20">
        <v>0.13846153846153847</v>
      </c>
    </row>
    <row r="21" spans="5:10" x14ac:dyDescent="0.2">
      <c r="E21" t="s">
        <v>808</v>
      </c>
      <c r="F21" t="s">
        <v>808</v>
      </c>
      <c r="G21">
        <v>213</v>
      </c>
      <c r="H21">
        <v>273</v>
      </c>
      <c r="I21">
        <v>0.78021978021978022</v>
      </c>
      <c r="J21">
        <v>0.2978723404255319</v>
      </c>
    </row>
    <row r="22" spans="5:10" x14ac:dyDescent="0.2">
      <c r="E22" t="s">
        <v>810</v>
      </c>
      <c r="F22" t="s">
        <v>810</v>
      </c>
      <c r="G22">
        <v>271</v>
      </c>
      <c r="H22">
        <v>342</v>
      </c>
      <c r="I22">
        <v>0.79239766081871343</v>
      </c>
      <c r="J22">
        <v>0.25</v>
      </c>
    </row>
    <row r="23" spans="5:10" x14ac:dyDescent="0.2">
      <c r="E23" t="s">
        <v>812</v>
      </c>
      <c r="F23" t="s">
        <v>812</v>
      </c>
      <c r="G23">
        <v>331</v>
      </c>
      <c r="H23">
        <v>454</v>
      </c>
      <c r="I23">
        <v>0.72907488986784141</v>
      </c>
      <c r="J23">
        <v>0.39705882352941174</v>
      </c>
    </row>
    <row r="24" spans="5:10" x14ac:dyDescent="0.2">
      <c r="E24" t="s">
        <v>814</v>
      </c>
      <c r="F24" t="s">
        <v>814</v>
      </c>
      <c r="G24">
        <v>149</v>
      </c>
      <c r="H24">
        <v>613</v>
      </c>
      <c r="I24">
        <v>0.24306688417618272</v>
      </c>
      <c r="J24">
        <v>0.69565217391304346</v>
      </c>
    </row>
    <row r="25" spans="5:10" x14ac:dyDescent="0.2">
      <c r="E25" t="s">
        <v>816</v>
      </c>
      <c r="F25" t="s">
        <v>816</v>
      </c>
      <c r="G25">
        <v>433</v>
      </c>
      <c r="H25">
        <v>606</v>
      </c>
      <c r="I25">
        <v>0.71452145214521456</v>
      </c>
      <c r="J25">
        <v>0.36249999999999999</v>
      </c>
    </row>
    <row r="26" spans="5:10" x14ac:dyDescent="0.2">
      <c r="E26" t="s">
        <v>818</v>
      </c>
      <c r="F26" t="s">
        <v>818</v>
      </c>
      <c r="G26">
        <v>340</v>
      </c>
      <c r="H26">
        <v>506</v>
      </c>
      <c r="I26">
        <v>0.67193675889328064</v>
      </c>
      <c r="J26">
        <v>0.38271604938271603</v>
      </c>
    </row>
    <row r="27" spans="5:10" x14ac:dyDescent="0.2">
      <c r="E27" t="s">
        <v>820</v>
      </c>
      <c r="F27" t="s">
        <v>820</v>
      </c>
      <c r="G27">
        <v>339</v>
      </c>
      <c r="H27">
        <v>607</v>
      </c>
      <c r="I27">
        <v>0.55848434925864909</v>
      </c>
      <c r="J27">
        <v>0.49074074074074076</v>
      </c>
    </row>
    <row r="28" spans="5:10" x14ac:dyDescent="0.2">
      <c r="E28" t="s">
        <v>822</v>
      </c>
      <c r="F28" t="s">
        <v>822</v>
      </c>
      <c r="G28">
        <v>360</v>
      </c>
      <c r="H28">
        <v>616</v>
      </c>
      <c r="I28">
        <v>0.58441558441558439</v>
      </c>
      <c r="J28">
        <v>0.25252525252525254</v>
      </c>
    </row>
    <row r="29" spans="5:10" x14ac:dyDescent="0.2">
      <c r="E29" t="s">
        <v>824</v>
      </c>
      <c r="F29" t="s">
        <v>824</v>
      </c>
      <c r="G29">
        <v>476</v>
      </c>
      <c r="H29">
        <v>659</v>
      </c>
      <c r="I29">
        <v>0.72230652503793624</v>
      </c>
      <c r="J29">
        <v>0.31067961165048541</v>
      </c>
    </row>
    <row r="30" spans="5:10" x14ac:dyDescent="0.2">
      <c r="E30" t="s">
        <v>826</v>
      </c>
      <c r="F30" t="s">
        <v>826</v>
      </c>
      <c r="G30">
        <v>262</v>
      </c>
      <c r="H30">
        <v>418</v>
      </c>
      <c r="I30">
        <v>0.62679425837320579</v>
      </c>
      <c r="J30">
        <v>0.47368421052631576</v>
      </c>
    </row>
    <row r="31" spans="5:10" x14ac:dyDescent="0.2">
      <c r="E31" t="s">
        <v>828</v>
      </c>
      <c r="F31" t="s">
        <v>828</v>
      </c>
      <c r="G31">
        <v>272</v>
      </c>
      <c r="H31">
        <v>420</v>
      </c>
      <c r="I31">
        <v>0.64761904761904765</v>
      </c>
      <c r="J31">
        <v>0.24242424242424243</v>
      </c>
    </row>
    <row r="32" spans="5:10" x14ac:dyDescent="0.2">
      <c r="E32" t="s">
        <v>830</v>
      </c>
      <c r="F32" t="s">
        <v>830</v>
      </c>
      <c r="G32">
        <v>159</v>
      </c>
      <c r="H32">
        <v>285</v>
      </c>
      <c r="I32">
        <v>0.55789473684210522</v>
      </c>
      <c r="J32">
        <v>0.5</v>
      </c>
    </row>
    <row r="33" spans="5:10" x14ac:dyDescent="0.2">
      <c r="E33" t="s">
        <v>832</v>
      </c>
      <c r="F33" t="s">
        <v>832</v>
      </c>
      <c r="G33">
        <v>229</v>
      </c>
      <c r="H33">
        <v>379</v>
      </c>
      <c r="I33">
        <v>0.60422163588390498</v>
      </c>
      <c r="J33">
        <v>0.39393939393939392</v>
      </c>
    </row>
    <row r="34" spans="5:10" x14ac:dyDescent="0.2">
      <c r="E34" t="s">
        <v>834</v>
      </c>
      <c r="F34" t="s">
        <v>834</v>
      </c>
      <c r="G34">
        <v>325</v>
      </c>
      <c r="H34">
        <v>478</v>
      </c>
      <c r="I34">
        <v>0.67991631799163177</v>
      </c>
      <c r="J34">
        <v>0.46835443037974683</v>
      </c>
    </row>
    <row r="35" spans="5:10" x14ac:dyDescent="0.2">
      <c r="E35" t="s">
        <v>836</v>
      </c>
      <c r="F35" t="s">
        <v>836</v>
      </c>
      <c r="G35">
        <v>155</v>
      </c>
      <c r="H35">
        <v>327</v>
      </c>
      <c r="I35">
        <v>0.47400611620795108</v>
      </c>
      <c r="J35">
        <v>0.49230769230769234</v>
      </c>
    </row>
    <row r="36" spans="5:10" x14ac:dyDescent="0.2">
      <c r="E36" t="s">
        <v>838</v>
      </c>
      <c r="F36" t="s">
        <v>838</v>
      </c>
      <c r="G36">
        <v>301</v>
      </c>
      <c r="H36">
        <v>474</v>
      </c>
      <c r="I36">
        <v>0.63502109704641352</v>
      </c>
      <c r="J36">
        <v>0.19402985074626866</v>
      </c>
    </row>
    <row r="37" spans="5:10" x14ac:dyDescent="0.2">
      <c r="E37" t="s">
        <v>840</v>
      </c>
      <c r="F37" t="s">
        <v>840</v>
      </c>
      <c r="G37">
        <v>310</v>
      </c>
      <c r="H37">
        <v>526</v>
      </c>
      <c r="I37">
        <v>0.58935361216730042</v>
      </c>
      <c r="J37">
        <v>0.36470588235294116</v>
      </c>
    </row>
    <row r="38" spans="5:10" x14ac:dyDescent="0.2">
      <c r="E38" t="s">
        <v>844</v>
      </c>
      <c r="F38" t="s">
        <v>844</v>
      </c>
      <c r="G38">
        <v>218</v>
      </c>
      <c r="H38">
        <v>419</v>
      </c>
      <c r="I38">
        <v>0.52028639618138428</v>
      </c>
      <c r="J38">
        <v>0.48148148148148145</v>
      </c>
    </row>
    <row r="39" spans="5:10" x14ac:dyDescent="0.2">
      <c r="E39" t="s">
        <v>850</v>
      </c>
      <c r="F39" t="s">
        <v>850</v>
      </c>
      <c r="G39">
        <v>314</v>
      </c>
      <c r="H39">
        <v>381</v>
      </c>
      <c r="I39">
        <v>0.8241469816272966</v>
      </c>
      <c r="J39">
        <v>0.20588235294117646</v>
      </c>
    </row>
    <row r="40" spans="5:10" x14ac:dyDescent="0.2">
      <c r="E40" t="s">
        <v>852</v>
      </c>
      <c r="F40" t="s">
        <v>852</v>
      </c>
      <c r="G40">
        <v>260</v>
      </c>
      <c r="H40">
        <v>302</v>
      </c>
      <c r="I40">
        <v>0.86092715231788075</v>
      </c>
      <c r="J40">
        <v>0.31111111111111112</v>
      </c>
    </row>
    <row r="41" spans="5:10" x14ac:dyDescent="0.2">
      <c r="E41" t="s">
        <v>854</v>
      </c>
      <c r="F41" t="s">
        <v>854</v>
      </c>
      <c r="G41">
        <v>197</v>
      </c>
      <c r="H41">
        <v>256</v>
      </c>
      <c r="I41">
        <v>0.76953125</v>
      </c>
      <c r="J41">
        <v>0.36842105263157893</v>
      </c>
    </row>
    <row r="42" spans="5:10" x14ac:dyDescent="0.2">
      <c r="E42" t="s">
        <v>856</v>
      </c>
      <c r="F42" t="s">
        <v>856</v>
      </c>
      <c r="G42">
        <v>274</v>
      </c>
      <c r="H42">
        <v>524</v>
      </c>
      <c r="I42">
        <v>0.52290076335877866</v>
      </c>
      <c r="J42">
        <v>0.56321839080459768</v>
      </c>
    </row>
    <row r="43" spans="5:10" x14ac:dyDescent="0.2">
      <c r="E43" t="s">
        <v>858</v>
      </c>
      <c r="F43" t="s">
        <v>858</v>
      </c>
      <c r="G43">
        <v>419</v>
      </c>
      <c r="H43">
        <v>704</v>
      </c>
      <c r="I43">
        <v>0.59517045454545459</v>
      </c>
      <c r="J43">
        <v>0.49629629629629629</v>
      </c>
    </row>
    <row r="44" spans="5:10" x14ac:dyDescent="0.2">
      <c r="E44" t="s">
        <v>860</v>
      </c>
      <c r="F44" t="s">
        <v>860</v>
      </c>
      <c r="G44">
        <v>332</v>
      </c>
      <c r="H44">
        <v>490</v>
      </c>
      <c r="I44">
        <v>0.67755102040816328</v>
      </c>
      <c r="J44">
        <v>0.28985507246376813</v>
      </c>
    </row>
    <row r="45" spans="5:10" x14ac:dyDescent="0.2">
      <c r="E45" t="s">
        <v>862</v>
      </c>
      <c r="F45" t="s">
        <v>862</v>
      </c>
      <c r="G45">
        <v>218</v>
      </c>
      <c r="H45">
        <v>471</v>
      </c>
      <c r="I45">
        <v>0.46284501061571126</v>
      </c>
      <c r="J45">
        <v>0.36585365853658536</v>
      </c>
    </row>
    <row r="46" spans="5:10" x14ac:dyDescent="0.2">
      <c r="E46" t="s">
        <v>868</v>
      </c>
      <c r="F46" t="s">
        <v>868</v>
      </c>
      <c r="G46">
        <v>95</v>
      </c>
      <c r="H46">
        <v>595</v>
      </c>
      <c r="I46">
        <v>0.15966386554621848</v>
      </c>
    </row>
    <row r="47" spans="5:10" x14ac:dyDescent="0.2">
      <c r="E47" t="s">
        <v>872</v>
      </c>
      <c r="F47" t="s">
        <v>872</v>
      </c>
      <c r="G47">
        <v>295</v>
      </c>
      <c r="H47">
        <v>472</v>
      </c>
      <c r="I47">
        <v>0.625</v>
      </c>
      <c r="J47">
        <v>0.45205479452054792</v>
      </c>
    </row>
    <row r="48" spans="5:10" x14ac:dyDescent="0.2">
      <c r="E48" t="s">
        <v>876</v>
      </c>
      <c r="F48" t="s">
        <v>876</v>
      </c>
      <c r="G48">
        <v>137</v>
      </c>
      <c r="H48">
        <v>705</v>
      </c>
      <c r="I48">
        <v>0.19432624113475178</v>
      </c>
      <c r="J48">
        <v>0.84795321637426901</v>
      </c>
    </row>
    <row r="49" spans="5:10" x14ac:dyDescent="0.2">
      <c r="E49" t="s">
        <v>884</v>
      </c>
      <c r="F49" t="s">
        <v>884</v>
      </c>
      <c r="G49">
        <v>174</v>
      </c>
      <c r="H49">
        <v>502</v>
      </c>
      <c r="I49">
        <v>0.34661354581673309</v>
      </c>
      <c r="J49">
        <v>0.58208955223880599</v>
      </c>
    </row>
    <row r="50" spans="5:10" x14ac:dyDescent="0.2">
      <c r="E50" t="s">
        <v>886</v>
      </c>
      <c r="F50" t="s">
        <v>886</v>
      </c>
      <c r="G50">
        <v>358</v>
      </c>
      <c r="H50">
        <v>452</v>
      </c>
      <c r="I50">
        <v>0.79203539823008851</v>
      </c>
      <c r="J50">
        <v>0.3728813559322034</v>
      </c>
    </row>
    <row r="51" spans="5:10" x14ac:dyDescent="0.2">
      <c r="E51" t="s">
        <v>890</v>
      </c>
      <c r="F51" t="s">
        <v>890</v>
      </c>
      <c r="G51">
        <v>205</v>
      </c>
      <c r="H51">
        <v>462</v>
      </c>
      <c r="I51">
        <v>0.44372294372294374</v>
      </c>
      <c r="J51">
        <v>0.40322580645161288</v>
      </c>
    </row>
    <row r="52" spans="5:10" x14ac:dyDescent="0.2">
      <c r="E52" t="s">
        <v>892</v>
      </c>
      <c r="F52" t="s">
        <v>892</v>
      </c>
      <c r="G52">
        <v>329</v>
      </c>
      <c r="H52">
        <v>802</v>
      </c>
      <c r="I52">
        <v>0.41022443890274313</v>
      </c>
      <c r="J52">
        <v>0.51</v>
      </c>
    </row>
    <row r="53" spans="5:10" x14ac:dyDescent="0.2">
      <c r="E53" t="s">
        <v>894</v>
      </c>
      <c r="F53" t="s">
        <v>894</v>
      </c>
      <c r="G53">
        <v>260</v>
      </c>
      <c r="H53">
        <v>590</v>
      </c>
      <c r="I53">
        <v>0.44067796610169491</v>
      </c>
      <c r="J53">
        <v>0.53947368421052633</v>
      </c>
    </row>
    <row r="54" spans="5:10" x14ac:dyDescent="0.2">
      <c r="E54" t="s">
        <v>896</v>
      </c>
      <c r="F54" t="s">
        <v>896</v>
      </c>
      <c r="G54">
        <v>136</v>
      </c>
      <c r="H54">
        <v>368</v>
      </c>
      <c r="I54">
        <v>0.36956521739130432</v>
      </c>
      <c r="J54">
        <v>0.47058823529411764</v>
      </c>
    </row>
    <row r="55" spans="5:10" x14ac:dyDescent="0.2">
      <c r="E55" t="s">
        <v>898</v>
      </c>
      <c r="F55" t="s">
        <v>898</v>
      </c>
      <c r="G55">
        <v>496</v>
      </c>
      <c r="H55">
        <v>704</v>
      </c>
      <c r="I55">
        <v>0.70454545454545459</v>
      </c>
      <c r="J55">
        <v>0.4175824175824176</v>
      </c>
    </row>
    <row r="56" spans="5:10" x14ac:dyDescent="0.2">
      <c r="E56" t="s">
        <v>900</v>
      </c>
      <c r="F56" t="s">
        <v>900</v>
      </c>
      <c r="G56">
        <v>340</v>
      </c>
      <c r="H56">
        <v>530</v>
      </c>
      <c r="I56">
        <v>0.64150943396226412</v>
      </c>
      <c r="J56">
        <v>0.53333333333333333</v>
      </c>
    </row>
    <row r="57" spans="5:10" x14ac:dyDescent="0.2">
      <c r="E57" t="s">
        <v>904</v>
      </c>
      <c r="F57" t="s">
        <v>904</v>
      </c>
      <c r="G57">
        <v>483</v>
      </c>
      <c r="H57">
        <v>624</v>
      </c>
      <c r="I57">
        <v>0.77403846153846156</v>
      </c>
      <c r="J57">
        <v>0.3253012048192771</v>
      </c>
    </row>
    <row r="58" spans="5:10" x14ac:dyDescent="0.2">
      <c r="E58" t="s">
        <v>908</v>
      </c>
      <c r="F58" t="s">
        <v>908</v>
      </c>
      <c r="G58">
        <v>209</v>
      </c>
      <c r="H58">
        <v>952</v>
      </c>
      <c r="I58">
        <v>0.21953781512605042</v>
      </c>
      <c r="J58">
        <v>0.65</v>
      </c>
    </row>
    <row r="59" spans="5:10" x14ac:dyDescent="0.2">
      <c r="E59" t="s">
        <v>911</v>
      </c>
      <c r="F59" t="s">
        <v>911</v>
      </c>
      <c r="G59">
        <v>207</v>
      </c>
      <c r="H59">
        <v>442</v>
      </c>
      <c r="I59">
        <v>0.46832579185520362</v>
      </c>
      <c r="J59">
        <v>0.63636363636363635</v>
      </c>
    </row>
    <row r="60" spans="5:10" x14ac:dyDescent="0.2">
      <c r="E60" t="s">
        <v>915</v>
      </c>
      <c r="F60" t="s">
        <v>915</v>
      </c>
      <c r="G60">
        <v>106</v>
      </c>
      <c r="H60">
        <v>319</v>
      </c>
      <c r="I60">
        <v>0.33228840125391851</v>
      </c>
      <c r="J60">
        <v>0.65217391304347827</v>
      </c>
    </row>
    <row r="61" spans="5:10" x14ac:dyDescent="0.2">
      <c r="E61" t="s">
        <v>917</v>
      </c>
      <c r="F61" t="s">
        <v>917</v>
      </c>
      <c r="G61">
        <v>126</v>
      </c>
      <c r="H61">
        <v>166</v>
      </c>
      <c r="I61">
        <v>0.75903614457831325</v>
      </c>
      <c r="J61">
        <v>0.625</v>
      </c>
    </row>
    <row r="62" spans="5:10" x14ac:dyDescent="0.2">
      <c r="E62" t="s">
        <v>921</v>
      </c>
      <c r="F62" t="s">
        <v>921</v>
      </c>
      <c r="G62">
        <v>271</v>
      </c>
      <c r="H62">
        <v>476</v>
      </c>
      <c r="I62">
        <v>0.56932773109243695</v>
      </c>
      <c r="J62">
        <v>0.53521126760563376</v>
      </c>
    </row>
    <row r="63" spans="5:10" x14ac:dyDescent="0.2">
      <c r="E63" t="s">
        <v>927</v>
      </c>
      <c r="F63" t="s">
        <v>927</v>
      </c>
      <c r="G63">
        <v>174</v>
      </c>
      <c r="H63">
        <v>280</v>
      </c>
      <c r="I63">
        <v>0.62142857142857144</v>
      </c>
    </row>
    <row r="64" spans="5:10" x14ac:dyDescent="0.2">
      <c r="E64" t="s">
        <v>908</v>
      </c>
      <c r="F64" t="s">
        <v>908</v>
      </c>
      <c r="G64">
        <v>228</v>
      </c>
      <c r="H64">
        <v>388</v>
      </c>
      <c r="I64">
        <v>0.58762886597938147</v>
      </c>
      <c r="J64">
        <v>0.5</v>
      </c>
    </row>
    <row r="65" spans="5:10" x14ac:dyDescent="0.2">
      <c r="E65" t="s">
        <v>930</v>
      </c>
      <c r="F65" t="s">
        <v>930</v>
      </c>
      <c r="G65">
        <v>165</v>
      </c>
      <c r="H65">
        <v>474</v>
      </c>
      <c r="I65">
        <v>0.34810126582278483</v>
      </c>
      <c r="J65">
        <v>0.79411764705882348</v>
      </c>
    </row>
    <row r="66" spans="5:10" x14ac:dyDescent="0.2">
      <c r="E66" t="s">
        <v>932</v>
      </c>
      <c r="F66" t="s">
        <v>932</v>
      </c>
      <c r="G66">
        <v>164</v>
      </c>
      <c r="H66">
        <v>425</v>
      </c>
      <c r="I66">
        <v>0.38588235294117645</v>
      </c>
      <c r="J66">
        <v>0.56756756756756754</v>
      </c>
    </row>
    <row r="67" spans="5:10" x14ac:dyDescent="0.2">
      <c r="E67" t="s">
        <v>940</v>
      </c>
      <c r="F67" t="s">
        <v>940</v>
      </c>
      <c r="G67">
        <v>24</v>
      </c>
      <c r="H67">
        <v>412</v>
      </c>
      <c r="I67">
        <v>5.8252427184466021E-2</v>
      </c>
      <c r="J67">
        <v>0.890625</v>
      </c>
    </row>
    <row r="68" spans="5:10" x14ac:dyDescent="0.2">
      <c r="E68" t="s">
        <v>944</v>
      </c>
      <c r="F68" t="s">
        <v>944</v>
      </c>
      <c r="G68">
        <v>23</v>
      </c>
      <c r="H68">
        <v>645</v>
      </c>
      <c r="I68">
        <v>3.565891472868217E-2</v>
      </c>
      <c r="J68">
        <v>0.91304347826086951</v>
      </c>
    </row>
    <row r="69" spans="5:10" x14ac:dyDescent="0.2">
      <c r="E69" t="s">
        <v>946</v>
      </c>
      <c r="F69" t="s">
        <v>946</v>
      </c>
      <c r="G69">
        <v>30</v>
      </c>
      <c r="H69">
        <v>502</v>
      </c>
      <c r="I69">
        <v>5.9760956175298807E-2</v>
      </c>
      <c r="J69">
        <v>0.60784313725490191</v>
      </c>
    </row>
    <row r="70" spans="5:10" x14ac:dyDescent="0.2">
      <c r="E70" t="s">
        <v>950</v>
      </c>
      <c r="F70" t="s">
        <v>950</v>
      </c>
      <c r="G70">
        <v>98</v>
      </c>
      <c r="H70">
        <v>373</v>
      </c>
      <c r="I70">
        <v>0.26273458445040215</v>
      </c>
      <c r="J70">
        <v>0.765625</v>
      </c>
    </row>
    <row r="71" spans="5:10" x14ac:dyDescent="0.2">
      <c r="E71" t="s">
        <v>954</v>
      </c>
      <c r="F71" t="s">
        <v>954</v>
      </c>
      <c r="G71">
        <v>85</v>
      </c>
      <c r="H71">
        <v>348</v>
      </c>
      <c r="I71">
        <v>0.2442528735632184</v>
      </c>
      <c r="J71">
        <v>0.67307692307692313</v>
      </c>
    </row>
    <row r="72" spans="5:10" x14ac:dyDescent="0.2">
      <c r="E72" t="s">
        <v>956</v>
      </c>
      <c r="F72" t="s">
        <v>956</v>
      </c>
      <c r="G72">
        <v>215</v>
      </c>
      <c r="H72">
        <v>503</v>
      </c>
      <c r="I72">
        <v>0.42743538767395628</v>
      </c>
      <c r="J72">
        <v>0.56818181818181823</v>
      </c>
    </row>
    <row r="73" spans="5:10" x14ac:dyDescent="0.2">
      <c r="E73" t="s">
        <v>958</v>
      </c>
      <c r="F73" t="s">
        <v>958</v>
      </c>
      <c r="G73">
        <v>285</v>
      </c>
      <c r="H73">
        <v>446</v>
      </c>
      <c r="I73">
        <v>0.63901345291479816</v>
      </c>
      <c r="J73">
        <v>0.45070422535211269</v>
      </c>
    </row>
    <row r="74" spans="5:10" x14ac:dyDescent="0.2">
      <c r="E74" t="s">
        <v>962</v>
      </c>
      <c r="F74" t="s">
        <v>962</v>
      </c>
      <c r="G74">
        <v>112</v>
      </c>
      <c r="H74">
        <v>219</v>
      </c>
      <c r="I74">
        <v>0.51141552511415522</v>
      </c>
      <c r="J74">
        <v>0.36585365853658536</v>
      </c>
    </row>
    <row r="75" spans="5:10" x14ac:dyDescent="0.2">
      <c r="E75" t="s">
        <v>964</v>
      </c>
      <c r="F75" t="s">
        <v>964</v>
      </c>
      <c r="G75">
        <v>129</v>
      </c>
      <c r="H75">
        <v>222</v>
      </c>
      <c r="I75">
        <v>0.58108108108108103</v>
      </c>
      <c r="J75">
        <v>0.64864864864864868</v>
      </c>
    </row>
    <row r="76" spans="5:10" x14ac:dyDescent="0.2">
      <c r="E76" t="s">
        <v>966</v>
      </c>
      <c r="F76" t="s">
        <v>966</v>
      </c>
      <c r="G76">
        <v>172</v>
      </c>
      <c r="H76">
        <v>303</v>
      </c>
      <c r="I76">
        <v>0.56765676567656764</v>
      </c>
      <c r="J76">
        <v>0.61290322580645162</v>
      </c>
    </row>
    <row r="77" spans="5:10" x14ac:dyDescent="0.2">
      <c r="E77" t="s">
        <v>972</v>
      </c>
      <c r="F77" t="s">
        <v>972</v>
      </c>
      <c r="G77">
        <v>222</v>
      </c>
      <c r="H77">
        <v>584</v>
      </c>
      <c r="I77">
        <v>0.38013698630136988</v>
      </c>
      <c r="J77">
        <v>0.42168674698795183</v>
      </c>
    </row>
    <row r="78" spans="5:10" x14ac:dyDescent="0.2">
      <c r="E78" t="s">
        <v>976</v>
      </c>
      <c r="F78" t="s">
        <v>976</v>
      </c>
      <c r="G78">
        <v>328</v>
      </c>
      <c r="H78">
        <v>625</v>
      </c>
      <c r="I78">
        <v>0.52480000000000004</v>
      </c>
      <c r="J78">
        <v>0.58823529411764708</v>
      </c>
    </row>
    <row r="79" spans="5:10" x14ac:dyDescent="0.2">
      <c r="E79" t="s">
        <v>980</v>
      </c>
      <c r="F79" t="s">
        <v>980</v>
      </c>
      <c r="G79">
        <v>221</v>
      </c>
      <c r="H79">
        <v>482</v>
      </c>
      <c r="I79">
        <v>0.45850622406639002</v>
      </c>
      <c r="J79">
        <v>0.42857142857142855</v>
      </c>
    </row>
    <row r="80" spans="5:10" x14ac:dyDescent="0.2">
      <c r="E80" t="s">
        <v>982</v>
      </c>
      <c r="F80" t="s">
        <v>982</v>
      </c>
      <c r="G80">
        <v>107</v>
      </c>
      <c r="H80">
        <v>299</v>
      </c>
      <c r="I80">
        <v>0.35785953177257523</v>
      </c>
    </row>
    <row r="81" spans="5:10" x14ac:dyDescent="0.2">
      <c r="E81" t="s">
        <v>986</v>
      </c>
      <c r="F81" t="s">
        <v>986</v>
      </c>
      <c r="G81">
        <v>182</v>
      </c>
      <c r="H81">
        <v>372</v>
      </c>
      <c r="I81">
        <v>0.489247311827957</v>
      </c>
      <c r="J81">
        <v>0.51724137931034486</v>
      </c>
    </row>
    <row r="82" spans="5:10" x14ac:dyDescent="0.2">
      <c r="E82" t="s">
        <v>990</v>
      </c>
      <c r="F82" t="s">
        <v>990</v>
      </c>
      <c r="G82">
        <v>249</v>
      </c>
      <c r="H82">
        <v>414</v>
      </c>
      <c r="I82">
        <v>0.60144927536231885</v>
      </c>
      <c r="J82">
        <v>0.4264705882352941</v>
      </c>
    </row>
    <row r="83" spans="5:10" x14ac:dyDescent="0.2">
      <c r="E83" t="s">
        <v>992</v>
      </c>
      <c r="F83" t="s">
        <v>992</v>
      </c>
      <c r="G83">
        <v>221</v>
      </c>
      <c r="H83">
        <v>409</v>
      </c>
      <c r="I83">
        <v>0.54034229828850855</v>
      </c>
      <c r="J83">
        <v>0.41818181818181815</v>
      </c>
    </row>
    <row r="84" spans="5:10" x14ac:dyDescent="0.2">
      <c r="E84" t="s">
        <v>994</v>
      </c>
      <c r="F84" t="s">
        <v>994</v>
      </c>
      <c r="G84">
        <v>428</v>
      </c>
      <c r="H84">
        <v>815</v>
      </c>
      <c r="I84">
        <v>0.5251533742331288</v>
      </c>
      <c r="J84">
        <v>0.39370078740157483</v>
      </c>
    </row>
    <row r="85" spans="5:10" x14ac:dyDescent="0.2">
      <c r="E85" t="s">
        <v>996</v>
      </c>
      <c r="F85" t="s">
        <v>996</v>
      </c>
      <c r="G85">
        <v>338</v>
      </c>
      <c r="H85">
        <v>458</v>
      </c>
      <c r="I85">
        <v>0.73799126637554591</v>
      </c>
      <c r="J85">
        <v>0.37179487179487181</v>
      </c>
    </row>
    <row r="86" spans="5:10" x14ac:dyDescent="0.2">
      <c r="E86" t="s">
        <v>1002</v>
      </c>
      <c r="F86" t="s">
        <v>1002</v>
      </c>
      <c r="G86">
        <v>279</v>
      </c>
      <c r="H86">
        <v>640</v>
      </c>
      <c r="I86">
        <v>0.43593749999999998</v>
      </c>
      <c r="J86">
        <v>0.52941176470588236</v>
      </c>
    </row>
    <row r="87" spans="5:10" x14ac:dyDescent="0.2">
      <c r="E87" t="s">
        <v>1006</v>
      </c>
      <c r="F87" t="s">
        <v>1006</v>
      </c>
      <c r="G87">
        <v>278</v>
      </c>
      <c r="H87">
        <v>850</v>
      </c>
      <c r="I87">
        <v>0.32705882352941179</v>
      </c>
      <c r="J87">
        <v>0.43147208121827413</v>
      </c>
    </row>
    <row r="88" spans="5:10" x14ac:dyDescent="0.2">
      <c r="E88" t="s">
        <v>1009</v>
      </c>
      <c r="F88" t="s">
        <v>1009</v>
      </c>
      <c r="G88">
        <v>106</v>
      </c>
      <c r="H88">
        <v>328</v>
      </c>
      <c r="I88">
        <v>0.32317073170731708</v>
      </c>
      <c r="J88">
        <v>0.61224489795918369</v>
      </c>
    </row>
    <row r="89" spans="5:10" x14ac:dyDescent="0.2">
      <c r="E89" t="s">
        <v>1011</v>
      </c>
      <c r="F89" t="s">
        <v>1011</v>
      </c>
      <c r="G89">
        <v>374</v>
      </c>
      <c r="H89">
        <v>554</v>
      </c>
      <c r="I89">
        <v>0.67509025270758127</v>
      </c>
      <c r="J89">
        <v>0.4</v>
      </c>
    </row>
    <row r="90" spans="5:10" x14ac:dyDescent="0.2">
      <c r="E90" t="s">
        <v>1014</v>
      </c>
      <c r="F90" t="s">
        <v>1014</v>
      </c>
      <c r="G90">
        <v>303</v>
      </c>
      <c r="H90">
        <v>522</v>
      </c>
      <c r="I90">
        <v>0.58045977011494254</v>
      </c>
      <c r="J90">
        <v>0.47126436781609193</v>
      </c>
    </row>
    <row r="91" spans="5:10" x14ac:dyDescent="0.2">
      <c r="E91" t="s">
        <v>1016</v>
      </c>
      <c r="F91" t="s">
        <v>1016</v>
      </c>
      <c r="G91">
        <v>170</v>
      </c>
      <c r="H91">
        <v>413</v>
      </c>
      <c r="I91">
        <v>0.41162227602905571</v>
      </c>
      <c r="J91">
        <v>0.63013698630136983</v>
      </c>
    </row>
    <row r="92" spans="5:10" x14ac:dyDescent="0.2">
      <c r="E92" t="s">
        <v>1018</v>
      </c>
      <c r="F92" t="s">
        <v>1018</v>
      </c>
      <c r="G92">
        <v>345</v>
      </c>
      <c r="H92">
        <v>481</v>
      </c>
      <c r="I92">
        <v>0.71725571725571724</v>
      </c>
      <c r="J92">
        <v>0.38028169014084506</v>
      </c>
    </row>
    <row r="93" spans="5:10" x14ac:dyDescent="0.2">
      <c r="E93" t="s">
        <v>1020</v>
      </c>
      <c r="F93" t="s">
        <v>1020</v>
      </c>
      <c r="G93">
        <v>129</v>
      </c>
      <c r="H93">
        <v>518</v>
      </c>
      <c r="I93">
        <v>0.24903474903474904</v>
      </c>
      <c r="J93">
        <v>0.70666666666666667</v>
      </c>
    </row>
    <row r="94" spans="5:10" x14ac:dyDescent="0.2">
      <c r="E94" t="s">
        <v>1022</v>
      </c>
      <c r="F94" t="s">
        <v>1022</v>
      </c>
      <c r="G94">
        <v>161</v>
      </c>
      <c r="H94">
        <v>311</v>
      </c>
      <c r="I94">
        <v>0.51768488745980712</v>
      </c>
      <c r="J94">
        <v>0.56521739130434778</v>
      </c>
    </row>
    <row r="95" spans="5:10" x14ac:dyDescent="0.2">
      <c r="E95" t="s">
        <v>1026</v>
      </c>
      <c r="F95" t="s">
        <v>1026</v>
      </c>
      <c r="G95">
        <v>253</v>
      </c>
      <c r="H95">
        <v>492</v>
      </c>
      <c r="I95">
        <v>0.51422764227642281</v>
      </c>
      <c r="J95">
        <v>0.40740740740740738</v>
      </c>
    </row>
    <row r="96" spans="5:10" x14ac:dyDescent="0.2">
      <c r="E96" t="s">
        <v>1028</v>
      </c>
      <c r="F96" t="s">
        <v>1028</v>
      </c>
      <c r="G96">
        <v>286</v>
      </c>
      <c r="H96">
        <v>507</v>
      </c>
      <c r="I96">
        <v>0.5641025641025641</v>
      </c>
      <c r="J96">
        <v>0.53333333333333333</v>
      </c>
    </row>
    <row r="97" spans="5:10" x14ac:dyDescent="0.2">
      <c r="E97" t="s">
        <v>1034</v>
      </c>
      <c r="F97" t="s">
        <v>1034</v>
      </c>
      <c r="G97">
        <v>267</v>
      </c>
      <c r="H97">
        <v>385</v>
      </c>
      <c r="I97">
        <v>0.69350649350649352</v>
      </c>
      <c r="J97">
        <v>0.42105263157894735</v>
      </c>
    </row>
    <row r="98" spans="5:10" x14ac:dyDescent="0.2">
      <c r="E98" t="s">
        <v>1036</v>
      </c>
      <c r="F98" t="s">
        <v>1036</v>
      </c>
      <c r="G98">
        <v>141</v>
      </c>
      <c r="H98">
        <v>231</v>
      </c>
      <c r="I98">
        <v>0.61038961038961037</v>
      </c>
      <c r="J98">
        <v>0.5</v>
      </c>
    </row>
    <row r="99" spans="5:10" x14ac:dyDescent="0.2">
      <c r="E99" t="s">
        <v>1038</v>
      </c>
      <c r="F99" t="s">
        <v>1038</v>
      </c>
      <c r="G99">
        <v>273</v>
      </c>
      <c r="H99">
        <v>496</v>
      </c>
      <c r="I99">
        <v>0.55040322580645162</v>
      </c>
      <c r="J99">
        <v>0.48</v>
      </c>
    </row>
    <row r="100" spans="5:10" x14ac:dyDescent="0.2">
      <c r="E100" t="s">
        <v>1040</v>
      </c>
      <c r="F100" t="s">
        <v>1040</v>
      </c>
      <c r="G100">
        <v>159</v>
      </c>
      <c r="H100">
        <v>202</v>
      </c>
      <c r="I100">
        <v>0.78712871287128716</v>
      </c>
      <c r="J100">
        <v>0.48648648648648651</v>
      </c>
    </row>
    <row r="101" spans="5:10" x14ac:dyDescent="0.2">
      <c r="E101" t="s">
        <v>1042</v>
      </c>
      <c r="F101" t="s">
        <v>1042</v>
      </c>
      <c r="G101">
        <v>495</v>
      </c>
      <c r="H101">
        <v>583</v>
      </c>
      <c r="I101">
        <v>0.84905660377358494</v>
      </c>
      <c r="J101">
        <v>0.42268041237113402</v>
      </c>
    </row>
    <row r="102" spans="5:10" x14ac:dyDescent="0.2">
      <c r="E102" t="s">
        <v>1046</v>
      </c>
      <c r="F102" t="s">
        <v>1046</v>
      </c>
      <c r="G102">
        <v>164</v>
      </c>
      <c r="H102">
        <v>356</v>
      </c>
      <c r="I102">
        <v>0.4606741573033708</v>
      </c>
      <c r="J102">
        <v>0.82926829268292679</v>
      </c>
    </row>
    <row r="103" spans="5:10" x14ac:dyDescent="0.2">
      <c r="E103" t="s">
        <v>1050</v>
      </c>
      <c r="F103" t="s">
        <v>1050</v>
      </c>
      <c r="G103">
        <v>105</v>
      </c>
      <c r="H103">
        <v>295</v>
      </c>
      <c r="I103">
        <v>0.3559322033898305</v>
      </c>
      <c r="J103">
        <v>0.6875</v>
      </c>
    </row>
    <row r="104" spans="5:10" x14ac:dyDescent="0.2">
      <c r="E104" t="s">
        <v>1052</v>
      </c>
      <c r="F104" t="s">
        <v>1052</v>
      </c>
      <c r="G104">
        <v>140</v>
      </c>
      <c r="H104">
        <v>298</v>
      </c>
      <c r="I104">
        <v>0.46979865771812079</v>
      </c>
      <c r="J104">
        <v>0.83333333333333337</v>
      </c>
    </row>
    <row r="105" spans="5:10" x14ac:dyDescent="0.2">
      <c r="E105" t="s">
        <v>962</v>
      </c>
      <c r="F105" t="s">
        <v>962</v>
      </c>
      <c r="G105">
        <v>149</v>
      </c>
      <c r="H105">
        <v>244</v>
      </c>
      <c r="I105">
        <v>0.61065573770491799</v>
      </c>
      <c r="J105">
        <v>0.79411764705882348</v>
      </c>
    </row>
    <row r="106" spans="5:10" x14ac:dyDescent="0.2">
      <c r="E106" t="s">
        <v>1057</v>
      </c>
      <c r="F106" t="s">
        <v>1057</v>
      </c>
      <c r="G106">
        <v>179</v>
      </c>
      <c r="H106">
        <v>243</v>
      </c>
      <c r="I106">
        <v>0.73662551440329216</v>
      </c>
      <c r="J106">
        <v>0.61538461538461542</v>
      </c>
    </row>
    <row r="107" spans="5:10" x14ac:dyDescent="0.2">
      <c r="E107" t="s">
        <v>816</v>
      </c>
      <c r="F107" t="s">
        <v>816</v>
      </c>
      <c r="G107">
        <v>230</v>
      </c>
      <c r="H107">
        <v>292</v>
      </c>
      <c r="I107">
        <v>0.78767123287671237</v>
      </c>
      <c r="J107">
        <v>0.41304347826086957</v>
      </c>
    </row>
    <row r="108" spans="5:10" x14ac:dyDescent="0.2">
      <c r="E108" t="s">
        <v>1060</v>
      </c>
      <c r="F108" t="s">
        <v>1060</v>
      </c>
      <c r="G108">
        <v>193</v>
      </c>
      <c r="H108">
        <v>271</v>
      </c>
      <c r="I108">
        <v>0.71217712177121772</v>
      </c>
      <c r="J108">
        <v>0.65</v>
      </c>
    </row>
    <row r="109" spans="5:10" x14ac:dyDescent="0.2">
      <c r="E109" t="s">
        <v>1064</v>
      </c>
      <c r="F109" t="s">
        <v>1064</v>
      </c>
      <c r="G109">
        <v>255</v>
      </c>
      <c r="H109">
        <v>494</v>
      </c>
      <c r="I109">
        <v>0.51619433198380571</v>
      </c>
      <c r="J109">
        <v>0.46913580246913578</v>
      </c>
    </row>
    <row r="110" spans="5:10" x14ac:dyDescent="0.2">
      <c r="E110" t="s">
        <v>1068</v>
      </c>
      <c r="F110" t="s">
        <v>1068</v>
      </c>
      <c r="G110">
        <v>303</v>
      </c>
      <c r="H110">
        <v>685</v>
      </c>
      <c r="I110">
        <v>0.44233576642335765</v>
      </c>
      <c r="J110">
        <v>0.54736842105263162</v>
      </c>
    </row>
    <row r="111" spans="5:10" x14ac:dyDescent="0.2">
      <c r="E111" t="s">
        <v>1074</v>
      </c>
      <c r="F111" t="s">
        <v>1074</v>
      </c>
      <c r="G111">
        <v>535</v>
      </c>
      <c r="H111">
        <v>639</v>
      </c>
      <c r="I111">
        <v>0.83724569640062596</v>
      </c>
      <c r="J111">
        <v>0.34020618556701032</v>
      </c>
    </row>
    <row r="112" spans="5:10" x14ac:dyDescent="0.2">
      <c r="E112" t="s">
        <v>1078</v>
      </c>
      <c r="F112" t="s">
        <v>1078</v>
      </c>
      <c r="G112">
        <v>145</v>
      </c>
      <c r="H112">
        <v>447</v>
      </c>
      <c r="I112">
        <v>0.32438478747203581</v>
      </c>
      <c r="J112">
        <v>0.55681818181818177</v>
      </c>
    </row>
    <row r="113" spans="5:10" x14ac:dyDescent="0.2">
      <c r="E113" t="s">
        <v>1080</v>
      </c>
      <c r="F113" t="s">
        <v>1080</v>
      </c>
      <c r="G113">
        <v>120</v>
      </c>
      <c r="H113">
        <v>199</v>
      </c>
      <c r="I113">
        <v>0.60301507537688437</v>
      </c>
      <c r="J113">
        <v>0.2857142857142857</v>
      </c>
    </row>
    <row r="114" spans="5:10" x14ac:dyDescent="0.2">
      <c r="E114" t="s">
        <v>1082</v>
      </c>
      <c r="F114" t="s">
        <v>1082</v>
      </c>
      <c r="G114">
        <v>181</v>
      </c>
      <c r="H114">
        <v>246</v>
      </c>
      <c r="I114">
        <v>0.73577235772357719</v>
      </c>
      <c r="J114">
        <v>0.59523809523809523</v>
      </c>
    </row>
    <row r="115" spans="5:10" x14ac:dyDescent="0.2">
      <c r="E115" t="s">
        <v>1086</v>
      </c>
      <c r="F115" t="s">
        <v>1086</v>
      </c>
      <c r="G115">
        <v>197</v>
      </c>
      <c r="H115">
        <v>310</v>
      </c>
      <c r="I115">
        <v>0.63548387096774195</v>
      </c>
      <c r="J115">
        <v>0.5</v>
      </c>
    </row>
    <row r="116" spans="5:10" x14ac:dyDescent="0.2">
      <c r="E116" t="s">
        <v>1090</v>
      </c>
      <c r="F116" t="s">
        <v>1090</v>
      </c>
      <c r="G116">
        <v>80</v>
      </c>
      <c r="H116">
        <v>286</v>
      </c>
      <c r="I116">
        <v>0.27972027972027974</v>
      </c>
      <c r="J116">
        <v>0.67567567567567566</v>
      </c>
    </row>
    <row r="117" spans="5:10" x14ac:dyDescent="0.2">
      <c r="E117" t="s">
        <v>1092</v>
      </c>
      <c r="F117" t="s">
        <v>1092</v>
      </c>
      <c r="G117">
        <v>298</v>
      </c>
      <c r="H117">
        <v>692</v>
      </c>
      <c r="I117">
        <v>0.430635838150289</v>
      </c>
      <c r="J117">
        <v>0.68627450980392157</v>
      </c>
    </row>
    <row r="118" spans="5:10" x14ac:dyDescent="0.2">
      <c r="E118" t="s">
        <v>1096</v>
      </c>
      <c r="F118" t="s">
        <v>1096</v>
      </c>
      <c r="G118">
        <v>406</v>
      </c>
      <c r="H118">
        <v>445</v>
      </c>
      <c r="I118">
        <v>0.91235955056179774</v>
      </c>
      <c r="J118">
        <v>0.48214285714285715</v>
      </c>
    </row>
    <row r="119" spans="5:10" x14ac:dyDescent="0.2">
      <c r="E119" t="s">
        <v>1098</v>
      </c>
      <c r="F119" t="s">
        <v>1098</v>
      </c>
      <c r="G119">
        <v>51</v>
      </c>
      <c r="H119">
        <v>164</v>
      </c>
      <c r="I119">
        <v>0.31097560975609756</v>
      </c>
      <c r="J119">
        <v>0.6428571428571429</v>
      </c>
    </row>
    <row r="120" spans="5:10" x14ac:dyDescent="0.2">
      <c r="E120" t="s">
        <v>1102</v>
      </c>
      <c r="F120" t="s">
        <v>1102</v>
      </c>
      <c r="G120">
        <v>209</v>
      </c>
      <c r="H120">
        <v>407</v>
      </c>
      <c r="I120">
        <v>0.51351351351351349</v>
      </c>
      <c r="J120">
        <v>0.47887323943661969</v>
      </c>
    </row>
    <row r="121" spans="5:10" x14ac:dyDescent="0.2">
      <c r="E121" t="s">
        <v>1104</v>
      </c>
      <c r="F121" t="s">
        <v>1104</v>
      </c>
      <c r="G121">
        <v>336</v>
      </c>
      <c r="H121">
        <v>420</v>
      </c>
      <c r="I121">
        <v>0.8</v>
      </c>
      <c r="J121">
        <v>0.49230769230769234</v>
      </c>
    </row>
    <row r="122" spans="5:10" x14ac:dyDescent="0.2">
      <c r="E122" t="s">
        <v>1106</v>
      </c>
      <c r="F122" t="s">
        <v>1106</v>
      </c>
      <c r="G122">
        <v>154</v>
      </c>
      <c r="H122">
        <v>643</v>
      </c>
      <c r="I122">
        <v>0.23950233281493002</v>
      </c>
      <c r="J122">
        <v>0.58252427184466016</v>
      </c>
    </row>
    <row r="123" spans="5:10" x14ac:dyDescent="0.2">
      <c r="E123" t="s">
        <v>1110</v>
      </c>
      <c r="F123" t="s">
        <v>1110</v>
      </c>
      <c r="G123">
        <v>98</v>
      </c>
      <c r="H123">
        <v>530</v>
      </c>
      <c r="I123">
        <v>0.18490566037735848</v>
      </c>
      <c r="J123">
        <v>0.57894736842105265</v>
      </c>
    </row>
    <row r="124" spans="5:10" x14ac:dyDescent="0.2">
      <c r="E124" t="s">
        <v>1112</v>
      </c>
      <c r="F124" t="s">
        <v>1112</v>
      </c>
      <c r="G124">
        <v>161</v>
      </c>
      <c r="H124">
        <v>398</v>
      </c>
      <c r="I124">
        <v>0.40452261306532661</v>
      </c>
      <c r="J124">
        <v>0.52307692307692311</v>
      </c>
    </row>
    <row r="125" spans="5:10" x14ac:dyDescent="0.2">
      <c r="E125" t="s">
        <v>1114</v>
      </c>
      <c r="F125" t="s">
        <v>1114</v>
      </c>
      <c r="G125">
        <v>114</v>
      </c>
      <c r="H125">
        <v>231</v>
      </c>
      <c r="I125">
        <v>0.4935064935064935</v>
      </c>
      <c r="J125">
        <v>0.55813953488372092</v>
      </c>
    </row>
    <row r="126" spans="5:10" x14ac:dyDescent="0.2">
      <c r="E126" t="s">
        <v>1116</v>
      </c>
      <c r="F126" t="s">
        <v>1116</v>
      </c>
      <c r="G126">
        <v>96</v>
      </c>
      <c r="H126">
        <v>268</v>
      </c>
      <c r="I126">
        <v>0.35820895522388058</v>
      </c>
      <c r="J126">
        <v>0.52777777777777779</v>
      </c>
    </row>
    <row r="127" spans="5:10" x14ac:dyDescent="0.2">
      <c r="E127" t="s">
        <v>1118</v>
      </c>
      <c r="F127" t="s">
        <v>1118</v>
      </c>
      <c r="G127">
        <v>102</v>
      </c>
      <c r="H127">
        <v>165</v>
      </c>
      <c r="I127">
        <v>0.61818181818181817</v>
      </c>
      <c r="J127">
        <v>0.47368421052631576</v>
      </c>
    </row>
    <row r="128" spans="5:10" x14ac:dyDescent="0.2">
      <c r="E128" t="s">
        <v>1122</v>
      </c>
      <c r="F128" t="s">
        <v>1122</v>
      </c>
      <c r="G128">
        <v>301</v>
      </c>
      <c r="H128">
        <v>572</v>
      </c>
      <c r="I128">
        <v>0.52622377622377625</v>
      </c>
      <c r="J128">
        <v>0.66666666666666663</v>
      </c>
    </row>
    <row r="129" spans="5:10" x14ac:dyDescent="0.2">
      <c r="E129" t="s">
        <v>954</v>
      </c>
      <c r="F129" t="s">
        <v>954</v>
      </c>
      <c r="G129">
        <v>209</v>
      </c>
      <c r="H129">
        <v>447</v>
      </c>
      <c r="I129">
        <v>0.46756152125279643</v>
      </c>
      <c r="J129">
        <v>0.56493506493506496</v>
      </c>
    </row>
    <row r="130" spans="5:10" x14ac:dyDescent="0.2">
      <c r="E130" t="s">
        <v>1129</v>
      </c>
      <c r="F130" t="s">
        <v>1129</v>
      </c>
      <c r="G130">
        <v>250</v>
      </c>
      <c r="H130">
        <v>448</v>
      </c>
      <c r="I130">
        <v>0.5580357142857143</v>
      </c>
      <c r="J130">
        <v>0.55737704918032782</v>
      </c>
    </row>
    <row r="131" spans="5:10" x14ac:dyDescent="0.2">
      <c r="E131" t="s">
        <v>1131</v>
      </c>
      <c r="F131" t="s">
        <v>1131</v>
      </c>
      <c r="G131">
        <v>242</v>
      </c>
      <c r="H131">
        <v>551</v>
      </c>
      <c r="I131">
        <v>0.43920145190562615</v>
      </c>
      <c r="J131">
        <v>0.77777777777777779</v>
      </c>
    </row>
    <row r="132" spans="5:10" x14ac:dyDescent="0.2">
      <c r="E132" t="s">
        <v>1137</v>
      </c>
      <c r="F132" t="s">
        <v>1137</v>
      </c>
      <c r="G132">
        <v>527</v>
      </c>
      <c r="H132">
        <v>987</v>
      </c>
      <c r="I132">
        <v>0.53394123606889565</v>
      </c>
      <c r="J132">
        <v>0.43448275862068964</v>
      </c>
    </row>
    <row r="133" spans="5:10" x14ac:dyDescent="0.2">
      <c r="E133" t="s">
        <v>1141</v>
      </c>
      <c r="F133" t="s">
        <v>1141</v>
      </c>
      <c r="G133">
        <v>240</v>
      </c>
      <c r="H133">
        <v>425</v>
      </c>
      <c r="I133">
        <v>0.56470588235294117</v>
      </c>
      <c r="J133">
        <v>0.21153846153846154</v>
      </c>
    </row>
    <row r="134" spans="5:10" x14ac:dyDescent="0.2">
      <c r="E134" t="s">
        <v>1143</v>
      </c>
      <c r="F134" t="s">
        <v>1143</v>
      </c>
      <c r="G134">
        <v>121</v>
      </c>
      <c r="H134">
        <v>304</v>
      </c>
      <c r="I134">
        <v>0.39802631578947367</v>
      </c>
      <c r="J134">
        <v>0.35897435897435898</v>
      </c>
    </row>
    <row r="135" spans="5:10" x14ac:dyDescent="0.2">
      <c r="E135" t="s">
        <v>1145</v>
      </c>
      <c r="F135" t="s">
        <v>1145</v>
      </c>
      <c r="G135">
        <v>394</v>
      </c>
      <c r="H135">
        <v>768</v>
      </c>
      <c r="I135">
        <v>0.51302083333333337</v>
      </c>
      <c r="J135">
        <v>0.50359712230215825</v>
      </c>
    </row>
    <row r="136" spans="5:10" x14ac:dyDescent="0.2">
      <c r="E136" t="s">
        <v>1149</v>
      </c>
      <c r="F136" t="s">
        <v>1149</v>
      </c>
      <c r="G136">
        <v>214</v>
      </c>
      <c r="H136">
        <v>320</v>
      </c>
      <c r="I136">
        <v>0.66874999999999996</v>
      </c>
      <c r="J136" t="s">
        <v>734</v>
      </c>
    </row>
    <row r="137" spans="5:10" x14ac:dyDescent="0.2">
      <c r="E137" t="s">
        <v>1153</v>
      </c>
      <c r="F137" t="s">
        <v>1153</v>
      </c>
      <c r="G137">
        <v>236</v>
      </c>
      <c r="H137">
        <v>605</v>
      </c>
      <c r="I137">
        <v>0.39008264462809916</v>
      </c>
      <c r="J137">
        <v>0.54255319148936165</v>
      </c>
    </row>
    <row r="138" spans="5:10" x14ac:dyDescent="0.2">
      <c r="E138" t="s">
        <v>1155</v>
      </c>
      <c r="F138" t="s">
        <v>1155</v>
      </c>
      <c r="G138">
        <v>221</v>
      </c>
      <c r="H138">
        <v>502</v>
      </c>
      <c r="I138">
        <v>0.44023904382470119</v>
      </c>
      <c r="J138">
        <v>0.46341463414634149</v>
      </c>
    </row>
    <row r="139" spans="5:10" x14ac:dyDescent="0.2">
      <c r="E139" t="s">
        <v>1157</v>
      </c>
      <c r="F139" t="s">
        <v>1157</v>
      </c>
      <c r="G139">
        <v>135</v>
      </c>
      <c r="H139">
        <v>287</v>
      </c>
      <c r="I139">
        <v>0.47038327526132406</v>
      </c>
      <c r="J139">
        <v>0.5957446808510638</v>
      </c>
    </row>
    <row r="140" spans="5:10" x14ac:dyDescent="0.2">
      <c r="E140" t="s">
        <v>1159</v>
      </c>
      <c r="F140" t="s">
        <v>1159</v>
      </c>
      <c r="G140">
        <v>202</v>
      </c>
      <c r="H140">
        <v>574</v>
      </c>
      <c r="I140">
        <v>0.3519163763066202</v>
      </c>
      <c r="J140">
        <v>0.79245283018867929</v>
      </c>
    </row>
    <row r="141" spans="5:10" x14ac:dyDescent="0.2">
      <c r="E141" t="s">
        <v>1163</v>
      </c>
      <c r="F141" t="s">
        <v>1163</v>
      </c>
      <c r="G141">
        <v>144</v>
      </c>
      <c r="H141">
        <v>270</v>
      </c>
      <c r="I141">
        <v>0.53333333333333333</v>
      </c>
      <c r="J141">
        <v>0.68085106382978722</v>
      </c>
    </row>
    <row r="142" spans="5:10" x14ac:dyDescent="0.2">
      <c r="E142" t="s">
        <v>1165</v>
      </c>
      <c r="F142" t="s">
        <v>1165</v>
      </c>
      <c r="G142">
        <v>178</v>
      </c>
      <c r="H142">
        <v>294</v>
      </c>
      <c r="I142">
        <v>0.60544217687074831</v>
      </c>
      <c r="J142">
        <v>0.39583333333333331</v>
      </c>
    </row>
    <row r="143" spans="5:10" x14ac:dyDescent="0.2">
      <c r="E143" t="s">
        <v>1169</v>
      </c>
      <c r="F143" t="s">
        <v>1169</v>
      </c>
      <c r="G143">
        <v>184</v>
      </c>
      <c r="H143">
        <v>356</v>
      </c>
      <c r="I143">
        <v>0.5168539325842697</v>
      </c>
      <c r="J143">
        <v>0.64516129032258063</v>
      </c>
    </row>
    <row r="144" spans="5:10" x14ac:dyDescent="0.2">
      <c r="E144" t="s">
        <v>1173</v>
      </c>
      <c r="F144" t="s">
        <v>1173</v>
      </c>
      <c r="G144">
        <v>270</v>
      </c>
      <c r="H144">
        <v>513</v>
      </c>
      <c r="I144">
        <v>0.52631578947368418</v>
      </c>
      <c r="J144">
        <v>0.6470588235294118</v>
      </c>
    </row>
    <row r="145" spans="5:10" x14ac:dyDescent="0.2">
      <c r="E145" t="s">
        <v>1175</v>
      </c>
      <c r="F145" t="s">
        <v>1175</v>
      </c>
      <c r="G145">
        <v>212</v>
      </c>
      <c r="H145">
        <v>426</v>
      </c>
      <c r="I145">
        <v>0.49765258215962443</v>
      </c>
      <c r="J145">
        <v>0.45161290322580644</v>
      </c>
    </row>
    <row r="146" spans="5:10" x14ac:dyDescent="0.2">
      <c r="E146" t="s">
        <v>1181</v>
      </c>
      <c r="F146" t="s">
        <v>1181</v>
      </c>
      <c r="G146">
        <v>215</v>
      </c>
      <c r="H146">
        <v>579</v>
      </c>
      <c r="I146">
        <v>0.37132987910189985</v>
      </c>
      <c r="J146">
        <v>0.59900990099009899</v>
      </c>
    </row>
    <row r="147" spans="5:10" x14ac:dyDescent="0.2">
      <c r="E147" t="s">
        <v>1184</v>
      </c>
      <c r="F147" t="s">
        <v>1184</v>
      </c>
      <c r="G147">
        <v>263</v>
      </c>
      <c r="H147">
        <v>505</v>
      </c>
      <c r="I147">
        <v>0.52079207920792081</v>
      </c>
      <c r="J147">
        <v>0.48</v>
      </c>
    </row>
    <row r="148" spans="5:10" x14ac:dyDescent="0.2">
      <c r="E148" t="s">
        <v>1186</v>
      </c>
      <c r="F148" t="s">
        <v>1186</v>
      </c>
      <c r="G148">
        <v>119</v>
      </c>
      <c r="H148">
        <v>260</v>
      </c>
      <c r="I148">
        <v>0.45769230769230768</v>
      </c>
      <c r="J148">
        <v>0.55172413793103448</v>
      </c>
    </row>
    <row r="149" spans="5:10" x14ac:dyDescent="0.2">
      <c r="E149" t="s">
        <v>1191</v>
      </c>
      <c r="F149" t="s">
        <v>1191</v>
      </c>
      <c r="G149">
        <v>316</v>
      </c>
      <c r="H149">
        <v>343</v>
      </c>
      <c r="I149">
        <v>0.92128279883381925</v>
      </c>
      <c r="J149">
        <v>0.12962962962962962</v>
      </c>
    </row>
    <row r="150" spans="5:10" x14ac:dyDescent="0.2">
      <c r="E150" t="s">
        <v>1193</v>
      </c>
      <c r="F150" t="s">
        <v>1193</v>
      </c>
      <c r="G150">
        <v>382</v>
      </c>
      <c r="H150">
        <v>421</v>
      </c>
      <c r="I150">
        <v>0.90736342042755347</v>
      </c>
      <c r="J150">
        <v>0.28749999999999998</v>
      </c>
    </row>
    <row r="151" spans="5:10" x14ac:dyDescent="0.2">
      <c r="E151" t="s">
        <v>1195</v>
      </c>
      <c r="F151" t="s">
        <v>1195</v>
      </c>
      <c r="G151">
        <v>313</v>
      </c>
      <c r="H151">
        <v>336</v>
      </c>
      <c r="I151">
        <v>0.93154761904761907</v>
      </c>
      <c r="J151">
        <v>0.36956521739130432</v>
      </c>
    </row>
    <row r="152" spans="5:10" x14ac:dyDescent="0.2">
      <c r="E152" t="s">
        <v>1197</v>
      </c>
      <c r="F152" t="s">
        <v>1197</v>
      </c>
      <c r="G152">
        <v>116</v>
      </c>
      <c r="H152">
        <v>219</v>
      </c>
      <c r="I152">
        <v>0.52968036529680362</v>
      </c>
      <c r="J152">
        <v>0.4642857142857143</v>
      </c>
    </row>
    <row r="153" spans="5:10" x14ac:dyDescent="0.2">
      <c r="E153" t="s">
        <v>1199</v>
      </c>
      <c r="F153" t="s">
        <v>1199</v>
      </c>
      <c r="G153">
        <v>214</v>
      </c>
      <c r="H153">
        <v>282</v>
      </c>
      <c r="I153">
        <v>0.75886524822695034</v>
      </c>
      <c r="J153">
        <v>0.55319148936170215</v>
      </c>
    </row>
    <row r="154" spans="5:10" x14ac:dyDescent="0.2">
      <c r="E154" t="s">
        <v>1201</v>
      </c>
      <c r="F154" t="s">
        <v>1201</v>
      </c>
      <c r="G154">
        <v>311</v>
      </c>
      <c r="H154">
        <v>352</v>
      </c>
      <c r="I154">
        <v>0.88352272727272729</v>
      </c>
      <c r="J154">
        <v>0.21666666666666667</v>
      </c>
    </row>
    <row r="155" spans="5:10" x14ac:dyDescent="0.2">
      <c r="E155" t="s">
        <v>1205</v>
      </c>
      <c r="F155" t="s">
        <v>1205</v>
      </c>
      <c r="G155">
        <v>157</v>
      </c>
      <c r="H155">
        <v>248</v>
      </c>
      <c r="I155">
        <v>0.63306451612903225</v>
      </c>
      <c r="J155">
        <v>0.46938775510204084</v>
      </c>
    </row>
    <row r="156" spans="5:10" x14ac:dyDescent="0.2">
      <c r="E156" t="s">
        <v>1207</v>
      </c>
      <c r="F156" t="s">
        <v>1207</v>
      </c>
      <c r="G156">
        <v>8</v>
      </c>
      <c r="H156">
        <v>89</v>
      </c>
      <c r="I156">
        <v>8.98876404494382E-2</v>
      </c>
      <c r="J156">
        <v>0.8</v>
      </c>
    </row>
    <row r="157" spans="5:10" x14ac:dyDescent="0.2">
      <c r="E157" t="s">
        <v>1211</v>
      </c>
      <c r="F157" t="s">
        <v>1211</v>
      </c>
      <c r="G157">
        <v>76</v>
      </c>
      <c r="H157">
        <v>297</v>
      </c>
      <c r="I157">
        <v>0.25589225589225589</v>
      </c>
      <c r="J157">
        <v>0.68571428571428572</v>
      </c>
    </row>
    <row r="158" spans="5:10" x14ac:dyDescent="0.2">
      <c r="E158" t="s">
        <v>1213</v>
      </c>
      <c r="F158" t="s">
        <v>1213</v>
      </c>
      <c r="G158">
        <v>71</v>
      </c>
      <c r="H158">
        <v>221</v>
      </c>
      <c r="I158">
        <v>0.32126696832579188</v>
      </c>
      <c r="J158">
        <v>0.82499999999999996</v>
      </c>
    </row>
    <row r="159" spans="5:10" x14ac:dyDescent="0.2">
      <c r="E159" t="s">
        <v>1215</v>
      </c>
      <c r="F159" t="s">
        <v>1215</v>
      </c>
      <c r="G159">
        <v>63</v>
      </c>
      <c r="H159">
        <v>292</v>
      </c>
      <c r="I159">
        <v>0.21575342465753425</v>
      </c>
      <c r="J159">
        <v>0.875</v>
      </c>
    </row>
    <row r="160" spans="5:10" x14ac:dyDescent="0.2">
      <c r="E160" t="s">
        <v>1221</v>
      </c>
      <c r="F160" t="s">
        <v>1221</v>
      </c>
      <c r="G160">
        <v>57</v>
      </c>
      <c r="H160">
        <v>186</v>
      </c>
      <c r="I160">
        <v>0.30645161290322581</v>
      </c>
      <c r="J160">
        <v>0.9642857142857143</v>
      </c>
    </row>
    <row r="161" spans="5:10" x14ac:dyDescent="0.2">
      <c r="E161" t="s">
        <v>1225</v>
      </c>
      <c r="F161" t="s">
        <v>1225</v>
      </c>
      <c r="G161">
        <v>387</v>
      </c>
      <c r="H161">
        <v>636</v>
      </c>
      <c r="I161">
        <v>0.60849056603773588</v>
      </c>
      <c r="J161">
        <v>0.47572815533980584</v>
      </c>
    </row>
    <row r="162" spans="5:10" x14ac:dyDescent="0.2">
      <c r="E162" t="s">
        <v>1227</v>
      </c>
      <c r="F162" t="s">
        <v>1227</v>
      </c>
      <c r="G162">
        <v>57</v>
      </c>
      <c r="H162">
        <v>553</v>
      </c>
      <c r="I162">
        <v>0.10307414104882459</v>
      </c>
      <c r="J162">
        <v>0.86956521739130432</v>
      </c>
    </row>
    <row r="163" spans="5:10" x14ac:dyDescent="0.2">
      <c r="E163" t="s">
        <v>1235</v>
      </c>
      <c r="F163" t="s">
        <v>1235</v>
      </c>
      <c r="G163">
        <v>95</v>
      </c>
      <c r="H163">
        <v>445</v>
      </c>
      <c r="I163">
        <v>0.21348314606741572</v>
      </c>
      <c r="J163">
        <v>0.63934426229508201</v>
      </c>
    </row>
    <row r="164" spans="5:10" x14ac:dyDescent="0.2">
      <c r="E164" t="s">
        <v>1237</v>
      </c>
      <c r="F164" t="s">
        <v>1237</v>
      </c>
      <c r="G164">
        <v>87</v>
      </c>
      <c r="H164">
        <v>405</v>
      </c>
      <c r="I164">
        <v>0.21481481481481482</v>
      </c>
      <c r="J164">
        <v>0.7384615384615385</v>
      </c>
    </row>
    <row r="165" spans="5:10" x14ac:dyDescent="0.2">
      <c r="E165" t="s">
        <v>1239</v>
      </c>
      <c r="F165" t="s">
        <v>1239</v>
      </c>
      <c r="G165">
        <v>88</v>
      </c>
      <c r="H165">
        <v>467</v>
      </c>
      <c r="I165">
        <v>0.18843683083511778</v>
      </c>
      <c r="J165">
        <v>0.4925373134328358</v>
      </c>
    </row>
    <row r="166" spans="5:10" x14ac:dyDescent="0.2">
      <c r="E166" t="s">
        <v>1249</v>
      </c>
      <c r="F166" t="s">
        <v>1249</v>
      </c>
      <c r="G166">
        <v>302</v>
      </c>
      <c r="H166">
        <v>565</v>
      </c>
      <c r="I166">
        <v>0.53451327433628315</v>
      </c>
      <c r="J166">
        <v>0.5855855855855856</v>
      </c>
    </row>
    <row r="167" spans="5:10" x14ac:dyDescent="0.2">
      <c r="E167" t="s">
        <v>1251</v>
      </c>
      <c r="F167" t="s">
        <v>1251</v>
      </c>
      <c r="G167">
        <v>206</v>
      </c>
      <c r="H167">
        <v>445</v>
      </c>
      <c r="I167">
        <v>0.46292134831460674</v>
      </c>
      <c r="J167">
        <v>0.62376237623762376</v>
      </c>
    </row>
    <row r="168" spans="5:10" x14ac:dyDescent="0.2">
      <c r="E168" t="s">
        <v>1253</v>
      </c>
      <c r="F168" t="s">
        <v>1253</v>
      </c>
      <c r="G168">
        <v>281</v>
      </c>
      <c r="H168">
        <v>434</v>
      </c>
      <c r="I168">
        <v>0.64746543778801846</v>
      </c>
      <c r="J168">
        <v>0.38554216867469882</v>
      </c>
    </row>
    <row r="169" spans="5:10" x14ac:dyDescent="0.2">
      <c r="E169" t="s">
        <v>1257</v>
      </c>
      <c r="F169" t="s">
        <v>1257</v>
      </c>
      <c r="G169">
        <v>168</v>
      </c>
      <c r="H169">
        <v>412</v>
      </c>
      <c r="I169">
        <v>0.40776699029126212</v>
      </c>
      <c r="J169">
        <v>0.7010309278350515</v>
      </c>
    </row>
    <row r="170" spans="5:10" x14ac:dyDescent="0.2">
      <c r="E170" t="s">
        <v>1261</v>
      </c>
      <c r="F170" t="s">
        <v>1261</v>
      </c>
      <c r="G170">
        <v>128</v>
      </c>
      <c r="H170">
        <v>301</v>
      </c>
      <c r="I170">
        <v>0.42524916943521596</v>
      </c>
      <c r="J170">
        <v>0.45569620253164556</v>
      </c>
    </row>
    <row r="171" spans="5:10" x14ac:dyDescent="0.2">
      <c r="E171" t="s">
        <v>1265</v>
      </c>
      <c r="F171" t="s">
        <v>1265</v>
      </c>
      <c r="G171">
        <v>70</v>
      </c>
      <c r="H171">
        <v>291</v>
      </c>
      <c r="I171">
        <v>0.24054982817869416</v>
      </c>
      <c r="J171">
        <v>0.6376811594202898</v>
      </c>
    </row>
    <row r="172" spans="5:10" x14ac:dyDescent="0.2">
      <c r="E172" t="s">
        <v>1271</v>
      </c>
      <c r="F172" t="s">
        <v>1271</v>
      </c>
      <c r="G172">
        <v>141</v>
      </c>
      <c r="H172">
        <v>522</v>
      </c>
      <c r="I172">
        <v>0.27011494252873564</v>
      </c>
      <c r="J172">
        <v>0.56043956043956045</v>
      </c>
    </row>
    <row r="173" spans="5:10" x14ac:dyDescent="0.2">
      <c r="E173" t="s">
        <v>1273</v>
      </c>
      <c r="F173" t="s">
        <v>1273</v>
      </c>
      <c r="G173">
        <v>162</v>
      </c>
      <c r="H173">
        <v>401</v>
      </c>
      <c r="I173">
        <v>0.40399002493765584</v>
      </c>
      <c r="J173">
        <v>0.6376811594202898</v>
      </c>
    </row>
    <row r="174" spans="5:10" x14ac:dyDescent="0.2">
      <c r="E174" t="s">
        <v>1275</v>
      </c>
      <c r="F174" t="s">
        <v>1275</v>
      </c>
      <c r="G174">
        <v>166</v>
      </c>
      <c r="H174">
        <v>470</v>
      </c>
      <c r="I174">
        <v>0.35319148936170214</v>
      </c>
      <c r="J174">
        <v>0.64102564102564108</v>
      </c>
    </row>
    <row r="175" spans="5:10" x14ac:dyDescent="0.2">
      <c r="E175" t="s">
        <v>1277</v>
      </c>
      <c r="F175" t="s">
        <v>1277</v>
      </c>
      <c r="G175">
        <v>366</v>
      </c>
      <c r="H175">
        <v>661</v>
      </c>
      <c r="I175">
        <v>0.55370650529500753</v>
      </c>
      <c r="J175">
        <v>0.45535714285714285</v>
      </c>
    </row>
    <row r="176" spans="5:10" x14ac:dyDescent="0.2">
      <c r="E176" t="s">
        <v>1279</v>
      </c>
      <c r="F176" t="s">
        <v>1279</v>
      </c>
      <c r="G176">
        <v>358</v>
      </c>
      <c r="H176">
        <v>537</v>
      </c>
      <c r="I176">
        <v>0.66666666666666663</v>
      </c>
      <c r="J176">
        <v>0.44117647058823528</v>
      </c>
    </row>
    <row r="177" spans="5:10" x14ac:dyDescent="0.2">
      <c r="E177" t="s">
        <v>1281</v>
      </c>
      <c r="F177" t="s">
        <v>1281</v>
      </c>
      <c r="G177">
        <v>110</v>
      </c>
      <c r="H177">
        <v>435</v>
      </c>
      <c r="I177">
        <v>0.25287356321839083</v>
      </c>
      <c r="J177">
        <v>0.41538461538461541</v>
      </c>
    </row>
    <row r="178" spans="5:10" x14ac:dyDescent="0.2">
      <c r="E178" t="s">
        <v>1283</v>
      </c>
      <c r="F178" t="s">
        <v>1283</v>
      </c>
      <c r="G178">
        <v>295</v>
      </c>
      <c r="H178">
        <v>572</v>
      </c>
      <c r="I178">
        <v>0.51573426573426573</v>
      </c>
      <c r="J178">
        <v>0.3902439024390244</v>
      </c>
    </row>
    <row r="179" spans="5:10" x14ac:dyDescent="0.2">
      <c r="E179" t="s">
        <v>1285</v>
      </c>
      <c r="F179" t="s">
        <v>1285</v>
      </c>
      <c r="G179">
        <v>297</v>
      </c>
      <c r="H179">
        <v>499</v>
      </c>
      <c r="I179">
        <v>0.59519038076152309</v>
      </c>
      <c r="J179">
        <v>0.29090909090909089</v>
      </c>
    </row>
    <row r="180" spans="5:10" x14ac:dyDescent="0.2">
      <c r="E180" t="s">
        <v>1293</v>
      </c>
      <c r="F180" t="s">
        <v>1293</v>
      </c>
      <c r="G180">
        <v>326</v>
      </c>
      <c r="H180">
        <v>419</v>
      </c>
      <c r="I180">
        <v>0.77804295942720769</v>
      </c>
      <c r="J180">
        <v>0.25</v>
      </c>
    </row>
    <row r="181" spans="5:10" x14ac:dyDescent="0.2">
      <c r="E181" t="s">
        <v>1295</v>
      </c>
      <c r="F181" t="s">
        <v>1295</v>
      </c>
      <c r="G181">
        <v>321</v>
      </c>
      <c r="H181">
        <v>558</v>
      </c>
      <c r="I181">
        <v>0.57526881720430112</v>
      </c>
      <c r="J181">
        <v>2.9411764705882353E-2</v>
      </c>
    </row>
    <row r="182" spans="5:10" x14ac:dyDescent="0.2">
      <c r="E182" t="s">
        <v>1297</v>
      </c>
      <c r="F182" t="s">
        <v>1297</v>
      </c>
      <c r="G182">
        <v>447</v>
      </c>
      <c r="H182">
        <v>576</v>
      </c>
      <c r="I182">
        <v>0.77604166666666663</v>
      </c>
      <c r="J182">
        <v>0.23853211009174313</v>
      </c>
    </row>
    <row r="183" spans="5:10" x14ac:dyDescent="0.2">
      <c r="E183" t="s">
        <v>1299</v>
      </c>
      <c r="F183" t="s">
        <v>1299</v>
      </c>
      <c r="G183">
        <v>410</v>
      </c>
      <c r="H183">
        <v>509</v>
      </c>
      <c r="I183">
        <v>0.80550098231827116</v>
      </c>
      <c r="J183">
        <v>0.21739130434782608</v>
      </c>
    </row>
    <row r="184" spans="5:10" x14ac:dyDescent="0.2">
      <c r="E184" t="s">
        <v>1301</v>
      </c>
      <c r="F184" t="s">
        <v>1301</v>
      </c>
      <c r="G184">
        <v>373</v>
      </c>
      <c r="H184">
        <v>701</v>
      </c>
      <c r="I184">
        <v>0.5320970042796006</v>
      </c>
      <c r="J184">
        <v>0.43965517241379309</v>
      </c>
    </row>
    <row r="185" spans="5:10" x14ac:dyDescent="0.2">
      <c r="E185" t="s">
        <v>1303</v>
      </c>
      <c r="F185" t="s">
        <v>1303</v>
      </c>
      <c r="G185">
        <v>376</v>
      </c>
      <c r="H185">
        <v>421</v>
      </c>
      <c r="I185">
        <v>0.89311163895486934</v>
      </c>
      <c r="J185">
        <v>0.31818181818181818</v>
      </c>
    </row>
    <row r="186" spans="5:10" x14ac:dyDescent="0.2">
      <c r="E186" t="s">
        <v>1305</v>
      </c>
      <c r="F186" t="s">
        <v>1305</v>
      </c>
      <c r="G186">
        <v>245</v>
      </c>
      <c r="H186">
        <v>401</v>
      </c>
      <c r="I186">
        <v>0.61097256857855364</v>
      </c>
      <c r="J186">
        <v>0.39344262295081966</v>
      </c>
    </row>
    <row r="187" spans="5:10" x14ac:dyDescent="0.2">
      <c r="E187" t="s">
        <v>1307</v>
      </c>
      <c r="F187" t="s">
        <v>1307</v>
      </c>
      <c r="G187">
        <v>413</v>
      </c>
      <c r="H187">
        <v>618</v>
      </c>
      <c r="I187">
        <v>0.66828478964401294</v>
      </c>
      <c r="J187">
        <v>6.741573033707865E-2</v>
      </c>
    </row>
    <row r="188" spans="5:10" x14ac:dyDescent="0.2">
      <c r="E188" t="s">
        <v>1309</v>
      </c>
      <c r="F188" t="s">
        <v>1309</v>
      </c>
      <c r="G188">
        <v>389</v>
      </c>
      <c r="H188">
        <v>601</v>
      </c>
      <c r="I188">
        <v>0.64725457570715472</v>
      </c>
      <c r="J188">
        <v>0.27142857142857141</v>
      </c>
    </row>
    <row r="189" spans="5:10" x14ac:dyDescent="0.2">
      <c r="E189" t="s">
        <v>1313</v>
      </c>
      <c r="F189" t="s">
        <v>1313</v>
      </c>
      <c r="G189">
        <v>417</v>
      </c>
      <c r="H189">
        <v>626</v>
      </c>
      <c r="I189">
        <v>0.66613418530351443</v>
      </c>
      <c r="J189">
        <v>0.34020618556701032</v>
      </c>
    </row>
    <row r="190" spans="5:10" x14ac:dyDescent="0.2">
      <c r="E190" t="s">
        <v>1315</v>
      </c>
      <c r="F190" t="s">
        <v>1315</v>
      </c>
      <c r="G190">
        <v>338</v>
      </c>
      <c r="H190">
        <v>483</v>
      </c>
      <c r="I190">
        <v>0.69979296066252583</v>
      </c>
      <c r="J190">
        <v>0.38636363636363635</v>
      </c>
    </row>
    <row r="191" spans="5:10" x14ac:dyDescent="0.2">
      <c r="E191" t="s">
        <v>1317</v>
      </c>
      <c r="F191" t="s">
        <v>1317</v>
      </c>
      <c r="G191">
        <v>277</v>
      </c>
      <c r="H191">
        <v>348</v>
      </c>
      <c r="I191">
        <v>0.79597701149425293</v>
      </c>
      <c r="J191">
        <v>0.26666666666666666</v>
      </c>
    </row>
    <row r="192" spans="5:10" x14ac:dyDescent="0.2">
      <c r="E192" t="s">
        <v>1319</v>
      </c>
      <c r="F192" t="s">
        <v>1319</v>
      </c>
      <c r="G192">
        <v>343</v>
      </c>
      <c r="H192">
        <v>505</v>
      </c>
      <c r="I192">
        <v>0.67920792079207926</v>
      </c>
      <c r="J192">
        <v>0.29629629629629628</v>
      </c>
    </row>
    <row r="193" spans="5:10" x14ac:dyDescent="0.2">
      <c r="E193" t="s">
        <v>892</v>
      </c>
      <c r="F193" t="s">
        <v>892</v>
      </c>
      <c r="G193">
        <v>244</v>
      </c>
      <c r="H193">
        <v>382</v>
      </c>
      <c r="I193">
        <v>0.63874345549738221</v>
      </c>
      <c r="J193">
        <v>0.5625</v>
      </c>
    </row>
    <row r="194" spans="5:10" x14ac:dyDescent="0.2">
      <c r="E194" t="s">
        <v>1322</v>
      </c>
      <c r="F194" t="s">
        <v>1322</v>
      </c>
      <c r="G194">
        <v>305</v>
      </c>
      <c r="H194">
        <v>513</v>
      </c>
      <c r="I194">
        <v>0.59454191033138404</v>
      </c>
      <c r="J194">
        <v>0.5757575757575758</v>
      </c>
    </row>
    <row r="195" spans="5:10" x14ac:dyDescent="0.2">
      <c r="E195" t="s">
        <v>1324</v>
      </c>
      <c r="F195" t="s">
        <v>1324</v>
      </c>
      <c r="G195">
        <v>273</v>
      </c>
      <c r="H195">
        <v>368</v>
      </c>
      <c r="I195">
        <v>0.74184782608695654</v>
      </c>
      <c r="J195">
        <v>0.35714285714285715</v>
      </c>
    </row>
    <row r="196" spans="5:10" x14ac:dyDescent="0.2">
      <c r="E196" t="s">
        <v>1326</v>
      </c>
      <c r="F196" t="s">
        <v>1326</v>
      </c>
      <c r="G196">
        <v>150</v>
      </c>
      <c r="H196">
        <v>269</v>
      </c>
      <c r="I196">
        <v>0.55762081784386619</v>
      </c>
      <c r="J196">
        <v>0.2</v>
      </c>
    </row>
    <row r="197" spans="5:10" x14ac:dyDescent="0.2">
      <c r="E197" t="s">
        <v>1329</v>
      </c>
      <c r="F197" t="s">
        <v>1329</v>
      </c>
      <c r="G197">
        <v>188</v>
      </c>
      <c r="H197">
        <v>305</v>
      </c>
      <c r="I197">
        <v>0.61639344262295082</v>
      </c>
      <c r="J197">
        <v>0.48837209302325579</v>
      </c>
    </row>
    <row r="198" spans="5:10" x14ac:dyDescent="0.2">
      <c r="E198" t="s">
        <v>1331</v>
      </c>
      <c r="F198" t="s">
        <v>1331</v>
      </c>
      <c r="G198">
        <v>218</v>
      </c>
      <c r="H198">
        <v>325</v>
      </c>
      <c r="I198">
        <v>0.67076923076923078</v>
      </c>
      <c r="J198">
        <v>0.54054054054054057</v>
      </c>
    </row>
    <row r="199" spans="5:10" x14ac:dyDescent="0.2">
      <c r="E199" t="s">
        <v>1333</v>
      </c>
      <c r="F199" t="s">
        <v>1333</v>
      </c>
      <c r="G199">
        <v>265</v>
      </c>
      <c r="H199">
        <v>338</v>
      </c>
      <c r="I199">
        <v>0.78402366863905326</v>
      </c>
      <c r="J199">
        <v>0.35849056603773582</v>
      </c>
    </row>
    <row r="200" spans="5:10" x14ac:dyDescent="0.2">
      <c r="E200" t="s">
        <v>834</v>
      </c>
      <c r="F200" t="s">
        <v>834</v>
      </c>
      <c r="G200">
        <v>275</v>
      </c>
      <c r="H200">
        <v>348</v>
      </c>
      <c r="I200">
        <v>0.79022988505747127</v>
      </c>
      <c r="J200">
        <v>0.45833333333333331</v>
      </c>
    </row>
    <row r="201" spans="5:10" x14ac:dyDescent="0.2">
      <c r="E201" t="s">
        <v>1336</v>
      </c>
      <c r="F201" t="s">
        <v>1336</v>
      </c>
      <c r="G201">
        <v>196</v>
      </c>
      <c r="H201">
        <v>315</v>
      </c>
      <c r="I201">
        <v>0.62222222222222223</v>
      </c>
      <c r="J201">
        <v>0.51282051282051277</v>
      </c>
    </row>
    <row r="202" spans="5:10" x14ac:dyDescent="0.2">
      <c r="E202" t="s">
        <v>1338</v>
      </c>
      <c r="F202" t="s">
        <v>1338</v>
      </c>
      <c r="G202">
        <v>137</v>
      </c>
      <c r="H202">
        <v>588</v>
      </c>
      <c r="I202">
        <v>0.23299319727891157</v>
      </c>
      <c r="J202">
        <v>0.72093023255813948</v>
      </c>
    </row>
    <row r="203" spans="5:10" x14ac:dyDescent="0.2">
      <c r="E203" t="s">
        <v>1346</v>
      </c>
      <c r="F203" t="s">
        <v>1346</v>
      </c>
      <c r="G203">
        <v>219</v>
      </c>
      <c r="H203">
        <v>308</v>
      </c>
      <c r="I203">
        <v>0.71103896103896103</v>
      </c>
      <c r="J203">
        <v>0.40740740740740738</v>
      </c>
    </row>
    <row r="204" spans="5:10" x14ac:dyDescent="0.2">
      <c r="E204" t="s">
        <v>1348</v>
      </c>
      <c r="F204" t="s">
        <v>1348</v>
      </c>
      <c r="G204">
        <v>287</v>
      </c>
      <c r="H204">
        <v>353</v>
      </c>
      <c r="I204">
        <v>0.81303116147308785</v>
      </c>
      <c r="J204">
        <v>0.72602739726027399</v>
      </c>
    </row>
    <row r="205" spans="5:10" x14ac:dyDescent="0.2">
      <c r="E205" t="s">
        <v>1350</v>
      </c>
      <c r="F205" t="s">
        <v>1350</v>
      </c>
      <c r="G205">
        <v>77</v>
      </c>
      <c r="H205">
        <v>392</v>
      </c>
      <c r="I205">
        <v>0.19642857142857142</v>
      </c>
      <c r="J205">
        <v>0.69047619047619047</v>
      </c>
    </row>
    <row r="206" spans="5:10" x14ac:dyDescent="0.2">
      <c r="E206" t="s">
        <v>1352</v>
      </c>
      <c r="F206" t="s">
        <v>1352</v>
      </c>
      <c r="G206">
        <v>178</v>
      </c>
      <c r="H206">
        <v>583</v>
      </c>
      <c r="I206">
        <v>0.30531732418524871</v>
      </c>
      <c r="J206">
        <v>0.58695652173913049</v>
      </c>
    </row>
    <row r="207" spans="5:10" x14ac:dyDescent="0.2">
      <c r="E207" t="s">
        <v>1354</v>
      </c>
      <c r="F207" t="s">
        <v>1354</v>
      </c>
      <c r="G207">
        <v>234</v>
      </c>
      <c r="H207">
        <v>282</v>
      </c>
      <c r="I207">
        <v>0.82978723404255317</v>
      </c>
      <c r="J207">
        <v>0.2857142857142857</v>
      </c>
    </row>
    <row r="208" spans="5:10" x14ac:dyDescent="0.2">
      <c r="E208" t="s">
        <v>1356</v>
      </c>
      <c r="F208" t="s">
        <v>1356</v>
      </c>
      <c r="G208">
        <v>85</v>
      </c>
      <c r="H208">
        <v>687</v>
      </c>
      <c r="I208">
        <v>0.12372634643377002</v>
      </c>
      <c r="J208">
        <v>0.76923076923076927</v>
      </c>
    </row>
    <row r="209" spans="5:10" x14ac:dyDescent="0.2">
      <c r="E209" t="s">
        <v>1358</v>
      </c>
      <c r="F209" t="s">
        <v>1358</v>
      </c>
      <c r="G209">
        <v>401</v>
      </c>
      <c r="H209">
        <v>755</v>
      </c>
      <c r="I209">
        <v>0.53112582781456952</v>
      </c>
      <c r="J209">
        <v>0.65753424657534243</v>
      </c>
    </row>
    <row r="210" spans="5:10" x14ac:dyDescent="0.2">
      <c r="E210" t="s">
        <v>1360</v>
      </c>
      <c r="F210" t="s">
        <v>1360</v>
      </c>
      <c r="G210">
        <v>202</v>
      </c>
      <c r="H210">
        <v>250</v>
      </c>
      <c r="I210">
        <v>0.80800000000000005</v>
      </c>
      <c r="J210">
        <v>0.27692307692307694</v>
      </c>
    </row>
    <row r="211" spans="5:10" x14ac:dyDescent="0.2">
      <c r="E211" t="s">
        <v>1364</v>
      </c>
      <c r="F211" t="s">
        <v>1364</v>
      </c>
      <c r="G211">
        <v>233</v>
      </c>
      <c r="H211">
        <v>418</v>
      </c>
      <c r="I211">
        <v>0.5574162679425837</v>
      </c>
      <c r="J211">
        <v>0.29166666666666669</v>
      </c>
    </row>
    <row r="212" spans="5:10" x14ac:dyDescent="0.2">
      <c r="E212" t="s">
        <v>763</v>
      </c>
      <c r="F212" t="s">
        <v>763</v>
      </c>
      <c r="G212">
        <v>173</v>
      </c>
      <c r="H212">
        <v>421</v>
      </c>
      <c r="I212">
        <v>0.41092636579572445</v>
      </c>
      <c r="J212">
        <v>0.50666666666666671</v>
      </c>
    </row>
    <row r="213" spans="5:10" x14ac:dyDescent="0.2">
      <c r="E213" t="s">
        <v>1369</v>
      </c>
      <c r="F213" t="s">
        <v>1369</v>
      </c>
      <c r="G213">
        <v>298</v>
      </c>
      <c r="H213">
        <v>546</v>
      </c>
      <c r="I213">
        <v>0.54578754578754574</v>
      </c>
      <c r="J213">
        <v>0.59722222222222221</v>
      </c>
    </row>
    <row r="214" spans="5:10" x14ac:dyDescent="0.2">
      <c r="E214" t="s">
        <v>1376</v>
      </c>
      <c r="F214" t="s">
        <v>1376</v>
      </c>
      <c r="G214">
        <v>245</v>
      </c>
      <c r="H214">
        <v>444</v>
      </c>
      <c r="I214">
        <v>0.55180180180180183</v>
      </c>
      <c r="J214">
        <v>0.5</v>
      </c>
    </row>
    <row r="215" spans="5:10" x14ac:dyDescent="0.2">
      <c r="E215" t="s">
        <v>1382</v>
      </c>
      <c r="F215" t="s">
        <v>1382</v>
      </c>
      <c r="G215">
        <v>241</v>
      </c>
      <c r="H215">
        <v>438</v>
      </c>
      <c r="I215">
        <v>0.55022831050228316</v>
      </c>
      <c r="J215">
        <v>9.0909090909090912E-2</v>
      </c>
    </row>
    <row r="216" spans="5:10" x14ac:dyDescent="0.2">
      <c r="E216" t="s">
        <v>1384</v>
      </c>
      <c r="F216" t="s">
        <v>1384</v>
      </c>
      <c r="G216">
        <v>161</v>
      </c>
      <c r="H216">
        <v>351</v>
      </c>
      <c r="I216">
        <v>0.45868945868945871</v>
      </c>
      <c r="J216">
        <v>0.46666666666666667</v>
      </c>
    </row>
    <row r="217" spans="5:10" x14ac:dyDescent="0.2">
      <c r="E217" t="s">
        <v>1388</v>
      </c>
      <c r="F217" t="s">
        <v>1388</v>
      </c>
      <c r="G217">
        <v>39</v>
      </c>
      <c r="H217">
        <v>113</v>
      </c>
      <c r="I217">
        <v>0.34513274336283184</v>
      </c>
      <c r="J217">
        <v>0.75</v>
      </c>
    </row>
    <row r="218" spans="5:10" x14ac:dyDescent="0.2">
      <c r="E218" t="s">
        <v>1392</v>
      </c>
      <c r="F218" t="s">
        <v>1392</v>
      </c>
      <c r="G218">
        <v>42</v>
      </c>
      <c r="H218">
        <v>89</v>
      </c>
      <c r="I218">
        <v>0.47191011235955055</v>
      </c>
      <c r="J218">
        <v>0.5</v>
      </c>
    </row>
    <row r="219" spans="5:10" x14ac:dyDescent="0.2">
      <c r="E219" t="s">
        <v>1394</v>
      </c>
      <c r="F219" t="s">
        <v>1394</v>
      </c>
      <c r="G219">
        <v>160</v>
      </c>
      <c r="H219">
        <v>279</v>
      </c>
      <c r="I219">
        <v>0.57347670250896055</v>
      </c>
      <c r="J219">
        <v>0.48717948717948717</v>
      </c>
    </row>
    <row r="220" spans="5:10" x14ac:dyDescent="0.2">
      <c r="E220" t="s">
        <v>1406</v>
      </c>
      <c r="F220" t="s">
        <v>1406</v>
      </c>
      <c r="G220">
        <v>153</v>
      </c>
      <c r="H220">
        <v>453</v>
      </c>
      <c r="I220">
        <v>0.33774834437086093</v>
      </c>
      <c r="J220">
        <v>0.68181818181818177</v>
      </c>
    </row>
    <row r="221" spans="5:10" x14ac:dyDescent="0.2">
      <c r="E221" t="s">
        <v>1408</v>
      </c>
      <c r="F221" t="s">
        <v>1408</v>
      </c>
      <c r="G221">
        <v>197</v>
      </c>
      <c r="H221">
        <v>372</v>
      </c>
      <c r="I221">
        <v>0.52956989247311825</v>
      </c>
      <c r="J221">
        <v>0.54347826086956519</v>
      </c>
    </row>
    <row r="222" spans="5:10" x14ac:dyDescent="0.2">
      <c r="E222" t="s">
        <v>1414</v>
      </c>
      <c r="F222" t="s">
        <v>1414</v>
      </c>
      <c r="G222">
        <v>198</v>
      </c>
      <c r="H222">
        <v>372</v>
      </c>
      <c r="I222">
        <v>0.532258064516129</v>
      </c>
      <c r="J222">
        <v>0.39622641509433965</v>
      </c>
    </row>
    <row r="223" spans="5:10" x14ac:dyDescent="0.2">
      <c r="E223" t="s">
        <v>1420</v>
      </c>
      <c r="F223" t="s">
        <v>1420</v>
      </c>
      <c r="G223">
        <v>443</v>
      </c>
      <c r="H223">
        <v>687</v>
      </c>
      <c r="I223">
        <v>0.64483260553129551</v>
      </c>
      <c r="J223">
        <v>0.51282051282051277</v>
      </c>
    </row>
    <row r="224" spans="5:10" x14ac:dyDescent="0.2">
      <c r="E224" t="s">
        <v>1426</v>
      </c>
      <c r="F224" t="s">
        <v>1426</v>
      </c>
      <c r="G224">
        <v>326</v>
      </c>
      <c r="H224">
        <v>353</v>
      </c>
      <c r="I224">
        <v>0.92351274787535409</v>
      </c>
      <c r="J224">
        <v>0.20987654320987653</v>
      </c>
    </row>
    <row r="225" spans="5:10" x14ac:dyDescent="0.2">
      <c r="E225" t="s">
        <v>1305</v>
      </c>
      <c r="F225" t="s">
        <v>1305</v>
      </c>
      <c r="G225">
        <v>239</v>
      </c>
      <c r="H225">
        <v>356</v>
      </c>
      <c r="I225">
        <v>0.6713483146067416</v>
      </c>
      <c r="J225">
        <v>0.42028985507246375</v>
      </c>
    </row>
    <row r="226" spans="5:10" x14ac:dyDescent="0.2">
      <c r="E226" t="s">
        <v>1433</v>
      </c>
      <c r="F226" t="s">
        <v>1433</v>
      </c>
      <c r="G226">
        <v>206</v>
      </c>
      <c r="H226">
        <v>457</v>
      </c>
      <c r="I226">
        <v>0.45076586433260396</v>
      </c>
      <c r="J226">
        <v>0.56716417910447758</v>
      </c>
    </row>
    <row r="227" spans="5:10" x14ac:dyDescent="0.2">
      <c r="E227" t="s">
        <v>1437</v>
      </c>
      <c r="F227" t="s">
        <v>1437</v>
      </c>
      <c r="G227">
        <v>237</v>
      </c>
      <c r="H227">
        <v>484</v>
      </c>
      <c r="I227">
        <v>0.48966942148760328</v>
      </c>
      <c r="J227">
        <v>0.67105263157894735</v>
      </c>
    </row>
    <row r="228" spans="5:10" x14ac:dyDescent="0.2">
      <c r="E228" t="s">
        <v>1443</v>
      </c>
      <c r="F228" t="s">
        <v>1443</v>
      </c>
      <c r="G228">
        <v>347</v>
      </c>
      <c r="H228">
        <v>704</v>
      </c>
      <c r="I228">
        <v>0.49289772727272729</v>
      </c>
      <c r="J228">
        <v>0.72448979591836737</v>
      </c>
    </row>
    <row r="229" spans="5:10" x14ac:dyDescent="0.2">
      <c r="E229" t="s">
        <v>1447</v>
      </c>
      <c r="F229" t="s">
        <v>1447</v>
      </c>
      <c r="G229">
        <v>257</v>
      </c>
      <c r="H229">
        <v>444</v>
      </c>
      <c r="I229">
        <v>0.5788288288288288</v>
      </c>
      <c r="J229">
        <v>0.63636363636363635</v>
      </c>
    </row>
    <row r="230" spans="5:10" x14ac:dyDescent="0.2">
      <c r="E230" t="s">
        <v>1453</v>
      </c>
      <c r="F230" t="s">
        <v>1453</v>
      </c>
      <c r="G230">
        <v>169</v>
      </c>
      <c r="H230">
        <v>297</v>
      </c>
      <c r="I230">
        <v>0.56902356902356899</v>
      </c>
      <c r="J230">
        <v>0.65454545454545454</v>
      </c>
    </row>
    <row r="231" spans="5:10" x14ac:dyDescent="0.2">
      <c r="E231" t="s">
        <v>1455</v>
      </c>
      <c r="F231" t="s">
        <v>1455</v>
      </c>
      <c r="G231">
        <v>98</v>
      </c>
      <c r="H231">
        <v>951</v>
      </c>
      <c r="I231">
        <v>0.10304942166140904</v>
      </c>
      <c r="J231">
        <v>0.71186440677966101</v>
      </c>
    </row>
    <row r="232" spans="5:10" x14ac:dyDescent="0.2">
      <c r="E232" t="s">
        <v>1457</v>
      </c>
      <c r="F232" t="s">
        <v>1457</v>
      </c>
      <c r="G232">
        <v>118</v>
      </c>
      <c r="H232">
        <v>719</v>
      </c>
      <c r="I232">
        <v>0.16411682892906815</v>
      </c>
      <c r="J232">
        <v>0.7533333333333333</v>
      </c>
    </row>
    <row r="233" spans="5:10" x14ac:dyDescent="0.2">
      <c r="E233" t="s">
        <v>1459</v>
      </c>
      <c r="F233" t="s">
        <v>1459</v>
      </c>
      <c r="G233">
        <v>92</v>
      </c>
      <c r="H233">
        <v>493</v>
      </c>
      <c r="I233">
        <v>0.18661257606490872</v>
      </c>
      <c r="J233">
        <v>0.6262626262626263</v>
      </c>
    </row>
    <row r="234" spans="5:10" x14ac:dyDescent="0.2">
      <c r="E234" t="s">
        <v>1463</v>
      </c>
      <c r="F234" t="s">
        <v>1463</v>
      </c>
      <c r="G234">
        <v>113</v>
      </c>
      <c r="H234">
        <v>725</v>
      </c>
      <c r="I234">
        <v>0.15586206896551724</v>
      </c>
      <c r="J234">
        <v>0.63636363636363635</v>
      </c>
    </row>
    <row r="235" spans="5:10" x14ac:dyDescent="0.2">
      <c r="E235" t="s">
        <v>1465</v>
      </c>
      <c r="F235" t="s">
        <v>1465</v>
      </c>
      <c r="G235">
        <v>30</v>
      </c>
      <c r="H235">
        <v>686</v>
      </c>
      <c r="I235">
        <v>4.3731778425655975E-2</v>
      </c>
      <c r="J235">
        <v>0.8571428571428571</v>
      </c>
    </row>
    <row r="236" spans="5:10" x14ac:dyDescent="0.2">
      <c r="E236" t="s">
        <v>1467</v>
      </c>
      <c r="F236" t="s">
        <v>1467</v>
      </c>
      <c r="G236">
        <v>40</v>
      </c>
      <c r="H236">
        <v>781</v>
      </c>
      <c r="I236">
        <v>5.1216389244558257E-2</v>
      </c>
      <c r="J236">
        <v>0.74509803921568629</v>
      </c>
    </row>
    <row r="237" spans="5:10" x14ac:dyDescent="0.2">
      <c r="E237" t="s">
        <v>1468</v>
      </c>
      <c r="F237" t="s">
        <v>1468</v>
      </c>
      <c r="G237">
        <v>56</v>
      </c>
      <c r="H237">
        <v>765</v>
      </c>
      <c r="I237">
        <v>7.3202614379084971E-2</v>
      </c>
      <c r="J237">
        <v>0.76315789473684215</v>
      </c>
    </row>
    <row r="238" spans="5:10" x14ac:dyDescent="0.2">
      <c r="E238" t="s">
        <v>1474</v>
      </c>
      <c r="F238" t="s">
        <v>1474</v>
      </c>
      <c r="G238">
        <v>148</v>
      </c>
      <c r="H238">
        <v>621</v>
      </c>
      <c r="I238">
        <v>0.23832528180354268</v>
      </c>
      <c r="J238">
        <v>0.64912280701754388</v>
      </c>
    </row>
    <row r="239" spans="5:10" x14ac:dyDescent="0.2">
      <c r="E239" t="s">
        <v>1476</v>
      </c>
      <c r="F239" t="s">
        <v>1476</v>
      </c>
      <c r="G239">
        <v>118</v>
      </c>
      <c r="H239">
        <v>644</v>
      </c>
      <c r="I239">
        <v>0.18322981366459629</v>
      </c>
      <c r="J239">
        <v>0.7</v>
      </c>
    </row>
    <row r="240" spans="5:10" x14ac:dyDescent="0.2">
      <c r="E240" t="s">
        <v>1478</v>
      </c>
      <c r="F240" t="s">
        <v>1478</v>
      </c>
      <c r="G240">
        <v>82</v>
      </c>
      <c r="H240">
        <v>775</v>
      </c>
      <c r="I240">
        <v>0.10580645161290322</v>
      </c>
      <c r="J240">
        <v>0.75757575757575757</v>
      </c>
    </row>
    <row r="241" spans="5:10" x14ac:dyDescent="0.2">
      <c r="E241" t="s">
        <v>1488</v>
      </c>
      <c r="F241" t="s">
        <v>1488</v>
      </c>
      <c r="G241">
        <v>91</v>
      </c>
      <c r="H241">
        <v>379</v>
      </c>
      <c r="I241">
        <v>0.24010554089709762</v>
      </c>
      <c r="J241">
        <v>0.71212121212121215</v>
      </c>
    </row>
    <row r="242" spans="5:10" x14ac:dyDescent="0.2">
      <c r="E242" t="s">
        <v>1492</v>
      </c>
      <c r="F242" t="s">
        <v>1492</v>
      </c>
      <c r="G242">
        <v>180</v>
      </c>
      <c r="H242">
        <v>526</v>
      </c>
      <c r="I242">
        <v>0.34220532319391633</v>
      </c>
      <c r="J242">
        <v>0.5816993464052288</v>
      </c>
    </row>
    <row r="243" spans="5:10" x14ac:dyDescent="0.2">
      <c r="E243" t="s">
        <v>1498</v>
      </c>
      <c r="F243" t="s">
        <v>1498</v>
      </c>
      <c r="G243">
        <v>33</v>
      </c>
      <c r="H243">
        <v>441</v>
      </c>
      <c r="I243">
        <v>7.4829931972789115E-2</v>
      </c>
      <c r="J243">
        <v>0.7010309278350515</v>
      </c>
    </row>
    <row r="244" spans="5:10" x14ac:dyDescent="0.2">
      <c r="E244" t="s">
        <v>1500</v>
      </c>
      <c r="F244" t="s">
        <v>1500</v>
      </c>
      <c r="G244">
        <v>98</v>
      </c>
      <c r="H244">
        <v>594</v>
      </c>
      <c r="I244">
        <v>0.16498316498316498</v>
      </c>
      <c r="J244">
        <v>0.71527777777777779</v>
      </c>
    </row>
    <row r="245" spans="5:10" x14ac:dyDescent="0.2">
      <c r="E245" t="s">
        <v>1502</v>
      </c>
      <c r="F245" t="s">
        <v>1502</v>
      </c>
      <c r="G245">
        <v>133</v>
      </c>
      <c r="H245">
        <v>445</v>
      </c>
      <c r="I245">
        <v>0.29887640449438202</v>
      </c>
      <c r="J245">
        <v>0.61627906976744184</v>
      </c>
    </row>
    <row r="246" spans="5:10" x14ac:dyDescent="0.2">
      <c r="E246" t="s">
        <v>1504</v>
      </c>
      <c r="F246" t="s">
        <v>1504</v>
      </c>
      <c r="G246">
        <v>18</v>
      </c>
      <c r="H246">
        <v>627</v>
      </c>
      <c r="I246">
        <v>2.8708133971291867E-2</v>
      </c>
      <c r="J246">
        <v>0.92307692307692313</v>
      </c>
    </row>
    <row r="247" spans="5:10" x14ac:dyDescent="0.2">
      <c r="E247" t="s">
        <v>1506</v>
      </c>
      <c r="F247" t="s">
        <v>1506</v>
      </c>
      <c r="G247">
        <v>162</v>
      </c>
      <c r="H247">
        <v>426</v>
      </c>
      <c r="I247">
        <v>0.38028169014084506</v>
      </c>
      <c r="J247">
        <v>0.51948051948051943</v>
      </c>
    </row>
    <row r="248" spans="5:10" x14ac:dyDescent="0.2">
      <c r="E248" t="s">
        <v>1510</v>
      </c>
      <c r="F248" t="s">
        <v>1510</v>
      </c>
      <c r="G248">
        <v>39</v>
      </c>
      <c r="H248">
        <v>563</v>
      </c>
      <c r="I248">
        <v>6.9271758436944941E-2</v>
      </c>
      <c r="J248">
        <v>0.70588235294117652</v>
      </c>
    </row>
    <row r="249" spans="5:10" x14ac:dyDescent="0.2">
      <c r="E249" t="s">
        <v>1512</v>
      </c>
      <c r="F249" t="s">
        <v>1512</v>
      </c>
      <c r="G249">
        <v>191</v>
      </c>
      <c r="H249">
        <v>459</v>
      </c>
      <c r="I249">
        <v>0.41612200435729846</v>
      </c>
      <c r="J249">
        <v>0.58904109589041098</v>
      </c>
    </row>
    <row r="250" spans="5:10" x14ac:dyDescent="0.2">
      <c r="E250" t="s">
        <v>1518</v>
      </c>
      <c r="F250" t="s">
        <v>1518</v>
      </c>
      <c r="G250">
        <v>32</v>
      </c>
      <c r="H250">
        <v>480</v>
      </c>
      <c r="I250">
        <v>6.6666666666666666E-2</v>
      </c>
      <c r="J250">
        <v>0.7857142857142857</v>
      </c>
    </row>
    <row r="251" spans="5:10" x14ac:dyDescent="0.2">
      <c r="E251" t="s">
        <v>1520</v>
      </c>
      <c r="F251" t="s">
        <v>1520</v>
      </c>
      <c r="G251">
        <v>60</v>
      </c>
      <c r="H251">
        <v>726</v>
      </c>
      <c r="I251">
        <v>8.2644628099173556E-2</v>
      </c>
      <c r="J251">
        <v>0.76923076923076927</v>
      </c>
    </row>
    <row r="252" spans="5:10" x14ac:dyDescent="0.2">
      <c r="E252" t="s">
        <v>1522</v>
      </c>
      <c r="F252" t="s">
        <v>1522</v>
      </c>
      <c r="G252">
        <v>81</v>
      </c>
      <c r="H252">
        <v>518</v>
      </c>
      <c r="I252">
        <v>0.15637065637065636</v>
      </c>
      <c r="J252">
        <v>0.85526315789473684</v>
      </c>
    </row>
    <row r="253" spans="5:10" x14ac:dyDescent="0.2">
      <c r="E253" t="s">
        <v>1524</v>
      </c>
      <c r="F253" t="s">
        <v>1524</v>
      </c>
      <c r="G253">
        <v>13</v>
      </c>
      <c r="H253">
        <v>721</v>
      </c>
      <c r="I253">
        <v>1.8030513176144243E-2</v>
      </c>
      <c r="J253">
        <v>0.890625</v>
      </c>
    </row>
    <row r="254" spans="5:10" x14ac:dyDescent="0.2">
      <c r="E254" t="s">
        <v>1528</v>
      </c>
      <c r="F254" t="s">
        <v>1528</v>
      </c>
      <c r="G254">
        <v>17</v>
      </c>
      <c r="H254">
        <v>710</v>
      </c>
      <c r="I254">
        <v>2.3943661971830985E-2</v>
      </c>
      <c r="J254">
        <v>0.86086956521739133</v>
      </c>
    </row>
    <row r="255" spans="5:10" x14ac:dyDescent="0.2">
      <c r="E255" t="s">
        <v>1530</v>
      </c>
      <c r="F255" t="s">
        <v>1530</v>
      </c>
      <c r="G255">
        <v>207</v>
      </c>
      <c r="H255">
        <v>695</v>
      </c>
      <c r="I255">
        <v>0.29784172661870506</v>
      </c>
      <c r="J255">
        <v>0.61467889908256879</v>
      </c>
    </row>
    <row r="256" spans="5:10" x14ac:dyDescent="0.2">
      <c r="E256" t="s">
        <v>1532</v>
      </c>
      <c r="F256" t="s">
        <v>1532</v>
      </c>
      <c r="G256">
        <v>17</v>
      </c>
      <c r="H256">
        <v>630</v>
      </c>
      <c r="I256">
        <v>2.6984126984126985E-2</v>
      </c>
      <c r="J256">
        <v>0.92307692307692313</v>
      </c>
    </row>
    <row r="257" spans="5:10" x14ac:dyDescent="0.2">
      <c r="E257" t="s">
        <v>1534</v>
      </c>
      <c r="F257" t="s">
        <v>1534</v>
      </c>
      <c r="G257">
        <v>43</v>
      </c>
      <c r="H257">
        <v>575</v>
      </c>
      <c r="I257">
        <v>7.4782608695652175E-2</v>
      </c>
      <c r="J257">
        <v>0.82558139534883723</v>
      </c>
    </row>
    <row r="258" spans="5:10" x14ac:dyDescent="0.2">
      <c r="E258" t="s">
        <v>1536</v>
      </c>
      <c r="F258" t="s">
        <v>1536</v>
      </c>
      <c r="G258">
        <v>102</v>
      </c>
      <c r="H258">
        <v>604</v>
      </c>
      <c r="I258">
        <v>0.16887417218543047</v>
      </c>
      <c r="J258">
        <v>0.70192307692307687</v>
      </c>
    </row>
    <row r="259" spans="5:10" x14ac:dyDescent="0.2">
      <c r="E259" t="s">
        <v>1540</v>
      </c>
      <c r="F259" t="s">
        <v>1540</v>
      </c>
      <c r="G259">
        <v>43</v>
      </c>
      <c r="H259">
        <v>655</v>
      </c>
      <c r="I259">
        <v>6.5648854961832065E-2</v>
      </c>
      <c r="J259">
        <v>0.7978723404255319</v>
      </c>
    </row>
    <row r="260" spans="5:10" x14ac:dyDescent="0.2">
      <c r="E260" t="s">
        <v>1542</v>
      </c>
      <c r="F260" t="s">
        <v>1542</v>
      </c>
      <c r="G260">
        <v>22</v>
      </c>
      <c r="H260">
        <v>753</v>
      </c>
      <c r="I260">
        <v>2.9216467463479414E-2</v>
      </c>
      <c r="J260">
        <v>0.8925619834710744</v>
      </c>
    </row>
    <row r="261" spans="5:10" x14ac:dyDescent="0.2">
      <c r="E261" t="s">
        <v>1546</v>
      </c>
      <c r="F261" t="s">
        <v>1546</v>
      </c>
      <c r="G261">
        <v>184</v>
      </c>
      <c r="H261">
        <v>961</v>
      </c>
      <c r="I261">
        <v>0.19146722164412069</v>
      </c>
      <c r="J261">
        <v>0.75</v>
      </c>
    </row>
    <row r="262" spans="5:10" x14ac:dyDescent="0.2">
      <c r="E262" t="s">
        <v>1102</v>
      </c>
      <c r="F262" t="s">
        <v>1102</v>
      </c>
      <c r="G262">
        <v>165</v>
      </c>
      <c r="H262">
        <v>529</v>
      </c>
      <c r="I262">
        <v>0.31190926275992437</v>
      </c>
      <c r="J262">
        <v>0.67105263157894735</v>
      </c>
    </row>
    <row r="263" spans="5:10" x14ac:dyDescent="0.2">
      <c r="E263" t="s">
        <v>1549</v>
      </c>
      <c r="F263" t="s">
        <v>1549</v>
      </c>
      <c r="G263">
        <v>150</v>
      </c>
      <c r="H263">
        <v>640</v>
      </c>
      <c r="I263">
        <v>0.234375</v>
      </c>
      <c r="J263">
        <v>0.74257425742574257</v>
      </c>
    </row>
    <row r="264" spans="5:10" x14ac:dyDescent="0.2">
      <c r="E264" t="s">
        <v>1551</v>
      </c>
      <c r="F264" t="s">
        <v>1551</v>
      </c>
      <c r="G264">
        <v>133</v>
      </c>
      <c r="H264">
        <v>740</v>
      </c>
      <c r="I264">
        <v>0.17972972972972973</v>
      </c>
      <c r="J264">
        <v>0.65625</v>
      </c>
    </row>
    <row r="265" spans="5:10" x14ac:dyDescent="0.2">
      <c r="E265" t="s">
        <v>1553</v>
      </c>
      <c r="F265" t="s">
        <v>1553</v>
      </c>
      <c r="G265">
        <v>90</v>
      </c>
      <c r="H265">
        <v>738</v>
      </c>
      <c r="I265">
        <v>0.12195121951219512</v>
      </c>
      <c r="J265">
        <v>0.61403508771929827</v>
      </c>
    </row>
    <row r="266" spans="5:10" x14ac:dyDescent="0.2">
      <c r="E266" t="s">
        <v>1555</v>
      </c>
      <c r="F266" t="s">
        <v>1555</v>
      </c>
      <c r="G266">
        <v>204</v>
      </c>
      <c r="H266">
        <v>802</v>
      </c>
      <c r="I266">
        <v>0.25436408977556108</v>
      </c>
      <c r="J266">
        <v>0.62307692307692308</v>
      </c>
    </row>
    <row r="267" spans="5:10" x14ac:dyDescent="0.2">
      <c r="E267" t="s">
        <v>1559</v>
      </c>
      <c r="F267" t="s">
        <v>1559</v>
      </c>
      <c r="G267">
        <v>239</v>
      </c>
      <c r="H267">
        <v>704</v>
      </c>
      <c r="I267">
        <v>0.33948863636363635</v>
      </c>
      <c r="J267">
        <v>0.59829059829059827</v>
      </c>
    </row>
    <row r="268" spans="5:10" x14ac:dyDescent="0.2">
      <c r="E268" t="s">
        <v>1561</v>
      </c>
      <c r="F268" t="s">
        <v>1561</v>
      </c>
      <c r="G268">
        <v>104</v>
      </c>
      <c r="H268">
        <v>334</v>
      </c>
      <c r="I268">
        <v>0.31137724550898205</v>
      </c>
      <c r="J268">
        <v>0.51923076923076927</v>
      </c>
    </row>
    <row r="269" spans="5:10" x14ac:dyDescent="0.2">
      <c r="E269" t="s">
        <v>1563</v>
      </c>
      <c r="F269" t="s">
        <v>1563</v>
      </c>
      <c r="G269">
        <v>116</v>
      </c>
      <c r="H269">
        <v>711</v>
      </c>
      <c r="I269">
        <v>0.1631504922644163</v>
      </c>
      <c r="J269">
        <v>0.64893617021276595</v>
      </c>
    </row>
    <row r="270" spans="5:10" x14ac:dyDescent="0.2">
      <c r="E270" t="s">
        <v>1567</v>
      </c>
      <c r="F270" t="s">
        <v>1567</v>
      </c>
      <c r="G270">
        <v>181</v>
      </c>
      <c r="H270">
        <v>801</v>
      </c>
      <c r="I270">
        <v>0.22596754057428214</v>
      </c>
      <c r="J270">
        <v>0.67796610169491522</v>
      </c>
    </row>
    <row r="271" spans="5:10" x14ac:dyDescent="0.2">
      <c r="E271" t="s">
        <v>1573</v>
      </c>
      <c r="F271" t="s">
        <v>1573</v>
      </c>
      <c r="G271">
        <v>43</v>
      </c>
      <c r="H271">
        <v>173</v>
      </c>
      <c r="I271">
        <v>0.24855491329479767</v>
      </c>
      <c r="J271">
        <v>0.79487179487179482</v>
      </c>
    </row>
    <row r="272" spans="5:10" x14ac:dyDescent="0.2">
      <c r="E272" t="s">
        <v>1575</v>
      </c>
      <c r="F272" t="s">
        <v>1575</v>
      </c>
      <c r="G272">
        <v>207</v>
      </c>
      <c r="H272">
        <v>512</v>
      </c>
      <c r="I272">
        <v>0.404296875</v>
      </c>
      <c r="J272">
        <v>0.61111111111111116</v>
      </c>
    </row>
    <row r="273" spans="5:10" x14ac:dyDescent="0.2">
      <c r="E273" t="s">
        <v>1579</v>
      </c>
      <c r="F273" t="s">
        <v>1579</v>
      </c>
      <c r="G273">
        <v>144</v>
      </c>
      <c r="H273">
        <v>304</v>
      </c>
      <c r="I273">
        <v>0.47368421052631576</v>
      </c>
      <c r="J273">
        <v>0.6404494382022472</v>
      </c>
    </row>
    <row r="274" spans="5:10" x14ac:dyDescent="0.2">
      <c r="E274" t="s">
        <v>1581</v>
      </c>
      <c r="F274" t="s">
        <v>1581</v>
      </c>
      <c r="G274">
        <v>107</v>
      </c>
      <c r="H274">
        <v>329</v>
      </c>
      <c r="I274">
        <v>0.32522796352583588</v>
      </c>
      <c r="J274">
        <v>0.69892473118279574</v>
      </c>
    </row>
    <row r="275" spans="5:10" x14ac:dyDescent="0.2">
      <c r="E275" t="s">
        <v>1583</v>
      </c>
      <c r="F275" t="s">
        <v>1583</v>
      </c>
      <c r="G275">
        <v>171</v>
      </c>
      <c r="H275">
        <v>466</v>
      </c>
      <c r="I275">
        <v>0.36695278969957079</v>
      </c>
      <c r="J275">
        <v>0.58139534883720934</v>
      </c>
    </row>
    <row r="276" spans="5:10" x14ac:dyDescent="0.2">
      <c r="E276" t="s">
        <v>1587</v>
      </c>
      <c r="F276" t="s">
        <v>1587</v>
      </c>
      <c r="G276">
        <v>179</v>
      </c>
      <c r="H276">
        <v>680</v>
      </c>
      <c r="I276">
        <v>0.26323529411764707</v>
      </c>
      <c r="J276">
        <v>0.64150943396226412</v>
      </c>
    </row>
    <row r="277" spans="5:10" x14ac:dyDescent="0.2">
      <c r="E277" t="s">
        <v>1589</v>
      </c>
      <c r="F277" t="s">
        <v>1589</v>
      </c>
      <c r="G277">
        <v>88</v>
      </c>
      <c r="H277">
        <v>630</v>
      </c>
      <c r="I277">
        <v>0.13968253968253969</v>
      </c>
      <c r="J277">
        <v>0.67647058823529416</v>
      </c>
    </row>
    <row r="278" spans="5:10" x14ac:dyDescent="0.2">
      <c r="E278" t="s">
        <v>1593</v>
      </c>
      <c r="F278" t="s">
        <v>1593</v>
      </c>
      <c r="G278">
        <v>180</v>
      </c>
      <c r="H278">
        <v>518</v>
      </c>
      <c r="I278">
        <v>0.34749034749034752</v>
      </c>
      <c r="J278">
        <v>0.57471264367816088</v>
      </c>
    </row>
    <row r="279" spans="5:10" x14ac:dyDescent="0.2">
      <c r="E279" t="s">
        <v>1595</v>
      </c>
      <c r="F279" t="s">
        <v>1595</v>
      </c>
      <c r="G279">
        <v>69</v>
      </c>
      <c r="H279">
        <v>379</v>
      </c>
      <c r="I279">
        <v>0.18205804749340371</v>
      </c>
      <c r="J279">
        <v>0.50793650793650791</v>
      </c>
    </row>
    <row r="280" spans="5:10" x14ac:dyDescent="0.2">
      <c r="E280" t="s">
        <v>1599</v>
      </c>
      <c r="F280" t="s">
        <v>1599</v>
      </c>
      <c r="G280">
        <v>236</v>
      </c>
      <c r="H280">
        <v>426</v>
      </c>
      <c r="I280">
        <v>0.5539906103286385</v>
      </c>
      <c r="J280">
        <v>0.7567567567567568</v>
      </c>
    </row>
    <row r="281" spans="5:10" x14ac:dyDescent="0.2">
      <c r="E281" t="s">
        <v>1603</v>
      </c>
      <c r="F281" t="s">
        <v>1603</v>
      </c>
      <c r="G281">
        <v>270</v>
      </c>
      <c r="H281">
        <v>578</v>
      </c>
      <c r="I281">
        <v>0.4671280276816609</v>
      </c>
      <c r="J281">
        <v>0.70454545454545459</v>
      </c>
    </row>
    <row r="282" spans="5:10" x14ac:dyDescent="0.2">
      <c r="E282" t="s">
        <v>1606</v>
      </c>
      <c r="F282" t="s">
        <v>1606</v>
      </c>
      <c r="G282">
        <v>331</v>
      </c>
      <c r="H282">
        <v>630</v>
      </c>
      <c r="I282">
        <v>0.52539682539682542</v>
      </c>
      <c r="J282">
        <v>0.57446808510638303</v>
      </c>
    </row>
    <row r="283" spans="5:10" x14ac:dyDescent="0.2">
      <c r="E283" t="s">
        <v>1608</v>
      </c>
      <c r="F283" t="s">
        <v>1608</v>
      </c>
      <c r="G283">
        <v>59</v>
      </c>
      <c r="H283">
        <v>137</v>
      </c>
      <c r="I283">
        <v>0.43065693430656932</v>
      </c>
      <c r="J283">
        <v>0.78260869565217395</v>
      </c>
    </row>
    <row r="284" spans="5:10" x14ac:dyDescent="0.2">
      <c r="E284" t="s">
        <v>1610</v>
      </c>
      <c r="F284" t="s">
        <v>1610</v>
      </c>
      <c r="G284">
        <v>129</v>
      </c>
      <c r="H284">
        <v>182</v>
      </c>
      <c r="I284">
        <v>0.70879120879120883</v>
      </c>
      <c r="J284">
        <v>0.29629629629629628</v>
      </c>
    </row>
    <row r="285" spans="5:10" x14ac:dyDescent="0.2">
      <c r="E285" t="s">
        <v>1614</v>
      </c>
      <c r="F285" t="s">
        <v>1614</v>
      </c>
      <c r="G285">
        <v>158</v>
      </c>
      <c r="H285">
        <v>315</v>
      </c>
      <c r="I285">
        <v>0.50158730158730158</v>
      </c>
      <c r="J285">
        <v>0.60869565217391308</v>
      </c>
    </row>
    <row r="286" spans="5:10" x14ac:dyDescent="0.2">
      <c r="E286" t="s">
        <v>1620</v>
      </c>
      <c r="F286" t="s">
        <v>1620</v>
      </c>
      <c r="G286">
        <v>65</v>
      </c>
      <c r="H286">
        <v>241</v>
      </c>
      <c r="I286">
        <v>0.26970954356846472</v>
      </c>
      <c r="J286">
        <v>0.79069767441860461</v>
      </c>
    </row>
    <row r="287" spans="5:10" x14ac:dyDescent="0.2">
      <c r="E287" t="s">
        <v>1621</v>
      </c>
      <c r="F287" t="s">
        <v>1621</v>
      </c>
      <c r="G287">
        <v>47</v>
      </c>
      <c r="H287">
        <v>305</v>
      </c>
      <c r="I287">
        <v>0.1540983606557377</v>
      </c>
      <c r="J287">
        <v>0.73972602739726023</v>
      </c>
    </row>
    <row r="288" spans="5:10" x14ac:dyDescent="0.2">
      <c r="E288" t="s">
        <v>1623</v>
      </c>
      <c r="F288" t="s">
        <v>1623</v>
      </c>
      <c r="G288">
        <v>162</v>
      </c>
      <c r="H288">
        <v>653</v>
      </c>
      <c r="I288">
        <v>0.24808575803981622</v>
      </c>
      <c r="J288">
        <v>0.86776859504132231</v>
      </c>
    </row>
    <row r="289" spans="5:10" x14ac:dyDescent="0.2">
      <c r="E289" t="s">
        <v>940</v>
      </c>
      <c r="F289" t="s">
        <v>940</v>
      </c>
      <c r="G289">
        <v>158</v>
      </c>
      <c r="H289">
        <v>720</v>
      </c>
      <c r="I289">
        <v>0.21944444444444444</v>
      </c>
      <c r="J289">
        <v>0.77862595419847325</v>
      </c>
    </row>
    <row r="290" spans="5:10" x14ac:dyDescent="0.2">
      <c r="E290" t="s">
        <v>1628</v>
      </c>
      <c r="F290" t="s">
        <v>1628</v>
      </c>
      <c r="G290">
        <v>143</v>
      </c>
      <c r="H290">
        <v>631</v>
      </c>
      <c r="I290">
        <v>0.22662440570522979</v>
      </c>
      <c r="J290">
        <v>0.84761904761904761</v>
      </c>
    </row>
    <row r="291" spans="5:10" x14ac:dyDescent="0.2">
      <c r="E291" t="s">
        <v>1630</v>
      </c>
      <c r="F291" t="s">
        <v>1630</v>
      </c>
      <c r="G291">
        <v>162</v>
      </c>
      <c r="H291">
        <v>637</v>
      </c>
      <c r="I291">
        <v>0.2543171114599686</v>
      </c>
      <c r="J291">
        <v>0.85123966942148765</v>
      </c>
    </row>
    <row r="292" spans="5:10" x14ac:dyDescent="0.2">
      <c r="E292" t="s">
        <v>1634</v>
      </c>
      <c r="F292" t="s">
        <v>1634</v>
      </c>
      <c r="G292">
        <v>140</v>
      </c>
      <c r="H292">
        <v>625</v>
      </c>
      <c r="I292">
        <v>0.224</v>
      </c>
      <c r="J292">
        <v>0.82178217821782173</v>
      </c>
    </row>
    <row r="293" spans="5:10" x14ac:dyDescent="0.2">
      <c r="E293" t="s">
        <v>1636</v>
      </c>
      <c r="F293" t="s">
        <v>1636</v>
      </c>
      <c r="G293">
        <v>165</v>
      </c>
      <c r="H293">
        <v>569</v>
      </c>
      <c r="I293">
        <v>0.28998242530755713</v>
      </c>
      <c r="J293">
        <v>0.82857142857142863</v>
      </c>
    </row>
    <row r="294" spans="5:10" x14ac:dyDescent="0.2">
      <c r="E294" t="s">
        <v>1638</v>
      </c>
      <c r="F294" t="s">
        <v>1638</v>
      </c>
      <c r="G294">
        <v>207</v>
      </c>
      <c r="H294">
        <v>784</v>
      </c>
      <c r="I294">
        <v>0.26403061224489793</v>
      </c>
      <c r="J294">
        <v>0.70186335403726707</v>
      </c>
    </row>
    <row r="295" spans="5:10" x14ac:dyDescent="0.2">
      <c r="E295" t="s">
        <v>1036</v>
      </c>
      <c r="F295" t="s">
        <v>1036</v>
      </c>
      <c r="G295">
        <v>88</v>
      </c>
      <c r="H295">
        <v>257</v>
      </c>
      <c r="I295">
        <v>0.34241245136186771</v>
      </c>
      <c r="J295">
        <v>0.76923076923076927</v>
      </c>
    </row>
    <row r="296" spans="5:10" x14ac:dyDescent="0.2">
      <c r="E296" t="s">
        <v>1647</v>
      </c>
      <c r="F296" t="s">
        <v>1647</v>
      </c>
      <c r="G296">
        <v>128</v>
      </c>
      <c r="H296">
        <v>360</v>
      </c>
      <c r="I296">
        <v>0.35555555555555557</v>
      </c>
      <c r="J296">
        <v>0.6470588235294118</v>
      </c>
    </row>
    <row r="297" spans="5:10" x14ac:dyDescent="0.2">
      <c r="E297" t="s">
        <v>1648</v>
      </c>
      <c r="F297" t="s">
        <v>1648</v>
      </c>
      <c r="G297">
        <v>132</v>
      </c>
      <c r="H297">
        <v>494</v>
      </c>
      <c r="I297">
        <v>0.26720647773279355</v>
      </c>
      <c r="J297">
        <v>0.70873786407766992</v>
      </c>
    </row>
    <row r="298" spans="5:10" x14ac:dyDescent="0.2">
      <c r="E298" t="s">
        <v>1652</v>
      </c>
      <c r="F298" t="s">
        <v>1652</v>
      </c>
      <c r="G298">
        <v>207</v>
      </c>
      <c r="H298">
        <v>717</v>
      </c>
      <c r="I298">
        <v>0.28870292887029286</v>
      </c>
      <c r="J298">
        <v>0.59285714285714286</v>
      </c>
    </row>
    <row r="299" spans="5:10" x14ac:dyDescent="0.2">
      <c r="E299" t="s">
        <v>1654</v>
      </c>
      <c r="F299" t="s">
        <v>1654</v>
      </c>
      <c r="G299">
        <v>125</v>
      </c>
      <c r="H299">
        <v>350</v>
      </c>
      <c r="I299">
        <v>0.35714285714285715</v>
      </c>
      <c r="J299">
        <v>0.73770491803278693</v>
      </c>
    </row>
    <row r="300" spans="5:10" x14ac:dyDescent="0.2">
      <c r="E300" t="s">
        <v>1656</v>
      </c>
      <c r="F300" t="s">
        <v>1656</v>
      </c>
      <c r="G300">
        <v>128</v>
      </c>
      <c r="H300">
        <v>520</v>
      </c>
      <c r="I300">
        <v>0.24615384615384617</v>
      </c>
      <c r="J300">
        <v>0.717741935483871</v>
      </c>
    </row>
    <row r="301" spans="5:10" x14ac:dyDescent="0.2">
      <c r="E301" t="s">
        <v>1660</v>
      </c>
      <c r="F301" t="s">
        <v>1660</v>
      </c>
      <c r="G301">
        <v>113</v>
      </c>
      <c r="H301">
        <v>373</v>
      </c>
      <c r="I301">
        <v>0.30294906166219837</v>
      </c>
      <c r="J301">
        <v>0.69841269841269837</v>
      </c>
    </row>
    <row r="302" spans="5:10" x14ac:dyDescent="0.2">
      <c r="E302" t="s">
        <v>1662</v>
      </c>
      <c r="F302" t="s">
        <v>1662</v>
      </c>
      <c r="G302">
        <v>234</v>
      </c>
      <c r="H302">
        <v>859</v>
      </c>
      <c r="I302">
        <v>0.27240977881257278</v>
      </c>
      <c r="J302">
        <v>0.73758865248226946</v>
      </c>
    </row>
    <row r="303" spans="5:10" x14ac:dyDescent="0.2">
      <c r="E303" t="s">
        <v>954</v>
      </c>
      <c r="F303" t="s">
        <v>954</v>
      </c>
      <c r="G303">
        <v>135</v>
      </c>
      <c r="H303">
        <v>570</v>
      </c>
      <c r="I303">
        <v>0.23684210526315788</v>
      </c>
      <c r="J303">
        <v>0.63157894736842102</v>
      </c>
    </row>
    <row r="304" spans="5:10" x14ac:dyDescent="0.2">
      <c r="E304" t="s">
        <v>962</v>
      </c>
      <c r="F304" t="s">
        <v>962</v>
      </c>
      <c r="G304">
        <v>177</v>
      </c>
      <c r="H304">
        <v>528</v>
      </c>
      <c r="I304">
        <v>0.33522727272727271</v>
      </c>
      <c r="J304">
        <v>0.81333333333333335</v>
      </c>
    </row>
    <row r="305" spans="5:10" x14ac:dyDescent="0.2">
      <c r="E305" t="s">
        <v>812</v>
      </c>
      <c r="F305" t="s">
        <v>812</v>
      </c>
      <c r="G305">
        <v>143</v>
      </c>
      <c r="H305">
        <v>462</v>
      </c>
      <c r="I305">
        <v>0.30952380952380953</v>
      </c>
      <c r="J305">
        <v>0.82894736842105265</v>
      </c>
    </row>
    <row r="306" spans="5:10" x14ac:dyDescent="0.2">
      <c r="E306" t="s">
        <v>1669</v>
      </c>
      <c r="F306" t="s">
        <v>1669</v>
      </c>
      <c r="G306">
        <v>122</v>
      </c>
      <c r="H306">
        <v>410</v>
      </c>
      <c r="I306">
        <v>0.29756097560975608</v>
      </c>
      <c r="J306">
        <v>0.66129032258064513</v>
      </c>
    </row>
    <row r="307" spans="5:10" x14ac:dyDescent="0.2">
      <c r="E307" t="s">
        <v>1671</v>
      </c>
      <c r="F307" t="s">
        <v>1671</v>
      </c>
      <c r="G307">
        <v>95</v>
      </c>
      <c r="H307">
        <v>299</v>
      </c>
      <c r="I307">
        <v>0.31772575250836121</v>
      </c>
      <c r="J307">
        <v>0.6</v>
      </c>
    </row>
    <row r="308" spans="5:10" x14ac:dyDescent="0.2">
      <c r="E308" t="s">
        <v>1677</v>
      </c>
      <c r="F308" t="s">
        <v>1677</v>
      </c>
      <c r="G308">
        <v>156</v>
      </c>
      <c r="H308">
        <v>385</v>
      </c>
      <c r="I308">
        <v>0.40519480519480522</v>
      </c>
      <c r="J308">
        <v>0.56818181818181823</v>
      </c>
    </row>
    <row r="309" spans="5:10" x14ac:dyDescent="0.2">
      <c r="E309" t="s">
        <v>1681</v>
      </c>
      <c r="F309" t="s">
        <v>1681</v>
      </c>
      <c r="G309">
        <v>206</v>
      </c>
      <c r="H309">
        <v>412</v>
      </c>
      <c r="I309">
        <v>0.5</v>
      </c>
      <c r="J309">
        <v>0.65333333333333332</v>
      </c>
    </row>
    <row r="310" spans="5:10" x14ac:dyDescent="0.2">
      <c r="E310" t="s">
        <v>1682</v>
      </c>
      <c r="F310" t="s">
        <v>1682</v>
      </c>
      <c r="G310">
        <v>243</v>
      </c>
      <c r="H310">
        <v>584</v>
      </c>
      <c r="I310">
        <v>0.4160958904109589</v>
      </c>
      <c r="J310">
        <v>0.66666666666666663</v>
      </c>
    </row>
    <row r="311" spans="5:10" x14ac:dyDescent="0.2">
      <c r="E311" t="s">
        <v>1281</v>
      </c>
      <c r="F311" t="s">
        <v>1281</v>
      </c>
      <c r="G311">
        <v>248</v>
      </c>
      <c r="H311">
        <v>312</v>
      </c>
      <c r="I311">
        <v>0.79487179487179482</v>
      </c>
      <c r="J311">
        <v>0.18181818181818182</v>
      </c>
    </row>
    <row r="312" spans="5:10" x14ac:dyDescent="0.2">
      <c r="E312" t="s">
        <v>1689</v>
      </c>
      <c r="F312" t="s">
        <v>1689</v>
      </c>
      <c r="G312">
        <v>304</v>
      </c>
      <c r="H312">
        <v>436</v>
      </c>
      <c r="I312">
        <v>0.69724770642201839</v>
      </c>
      <c r="J312">
        <v>0.36666666666666664</v>
      </c>
    </row>
    <row r="313" spans="5:10" x14ac:dyDescent="0.2">
      <c r="E313" t="s">
        <v>1693</v>
      </c>
      <c r="F313" t="s">
        <v>1693</v>
      </c>
      <c r="G313">
        <v>105</v>
      </c>
      <c r="H313">
        <v>164</v>
      </c>
      <c r="I313">
        <v>0.6402439024390244</v>
      </c>
      <c r="J313">
        <v>0.4375</v>
      </c>
    </row>
    <row r="314" spans="5:10" x14ac:dyDescent="0.2">
      <c r="E314" t="s">
        <v>1695</v>
      </c>
      <c r="F314" t="s">
        <v>1695</v>
      </c>
      <c r="G314">
        <v>79</v>
      </c>
      <c r="H314">
        <v>242</v>
      </c>
      <c r="I314">
        <v>0.32644628099173556</v>
      </c>
      <c r="J314">
        <v>0.6428571428571429</v>
      </c>
    </row>
    <row r="315" spans="5:10" x14ac:dyDescent="0.2">
      <c r="E315" t="s">
        <v>1696</v>
      </c>
      <c r="F315" t="s">
        <v>1696</v>
      </c>
      <c r="G315">
        <v>265</v>
      </c>
      <c r="H315">
        <v>348</v>
      </c>
      <c r="I315">
        <v>0.7614942528735632</v>
      </c>
      <c r="J315">
        <v>0.32758620689655171</v>
      </c>
    </row>
    <row r="316" spans="5:10" x14ac:dyDescent="0.2">
      <c r="E316" t="s">
        <v>1700</v>
      </c>
      <c r="F316" t="s">
        <v>1700</v>
      </c>
      <c r="G316">
        <v>182</v>
      </c>
      <c r="H316">
        <v>348</v>
      </c>
      <c r="I316">
        <v>0.52298850574712641</v>
      </c>
      <c r="J316">
        <v>0.60227272727272729</v>
      </c>
    </row>
    <row r="317" spans="5:10" x14ac:dyDescent="0.2">
      <c r="E317" t="s">
        <v>1702</v>
      </c>
      <c r="F317" t="s">
        <v>1702</v>
      </c>
      <c r="G317">
        <v>341</v>
      </c>
      <c r="H317">
        <v>611</v>
      </c>
      <c r="I317">
        <v>0.55810147299509005</v>
      </c>
      <c r="J317">
        <v>0.30434782608695654</v>
      </c>
    </row>
    <row r="318" spans="5:10" x14ac:dyDescent="0.2">
      <c r="E318" t="s">
        <v>1706</v>
      </c>
      <c r="F318" t="s">
        <v>1706</v>
      </c>
      <c r="G318">
        <v>130</v>
      </c>
      <c r="H318">
        <v>674</v>
      </c>
      <c r="I318">
        <v>0.19287833827893175</v>
      </c>
      <c r="J318">
        <v>0.64</v>
      </c>
    </row>
    <row r="319" spans="5:10" x14ac:dyDescent="0.2">
      <c r="E319" t="s">
        <v>1708</v>
      </c>
      <c r="F319" t="s">
        <v>1708</v>
      </c>
      <c r="G319">
        <v>118</v>
      </c>
      <c r="H319">
        <v>269</v>
      </c>
      <c r="I319">
        <v>0.43866171003717475</v>
      </c>
      <c r="J319">
        <v>0.70967741935483875</v>
      </c>
    </row>
    <row r="320" spans="5:10" x14ac:dyDescent="0.2">
      <c r="E320" t="s">
        <v>1712</v>
      </c>
      <c r="F320" t="s">
        <v>1712</v>
      </c>
      <c r="G320">
        <v>226</v>
      </c>
      <c r="H320">
        <v>631</v>
      </c>
      <c r="I320">
        <v>0.35816164817749602</v>
      </c>
      <c r="J320">
        <v>0.50505050505050508</v>
      </c>
    </row>
    <row r="321" spans="5:10" x14ac:dyDescent="0.2">
      <c r="E321" t="s">
        <v>1648</v>
      </c>
      <c r="F321" t="s">
        <v>1648</v>
      </c>
      <c r="G321">
        <v>421</v>
      </c>
      <c r="H321">
        <v>545</v>
      </c>
      <c r="I321">
        <v>0.77247706422018347</v>
      </c>
      <c r="J321">
        <v>0.39772727272727271</v>
      </c>
    </row>
    <row r="322" spans="5:10" x14ac:dyDescent="0.2">
      <c r="E322" t="s">
        <v>1721</v>
      </c>
      <c r="F322" t="s">
        <v>1721</v>
      </c>
      <c r="G322">
        <v>314</v>
      </c>
      <c r="H322">
        <v>342</v>
      </c>
      <c r="I322">
        <v>0.91812865497076024</v>
      </c>
      <c r="J322">
        <v>0.10526315789473684</v>
      </c>
    </row>
    <row r="323" spans="5:10" x14ac:dyDescent="0.2">
      <c r="E323" t="s">
        <v>1723</v>
      </c>
      <c r="F323" t="s">
        <v>1723</v>
      </c>
      <c r="G323">
        <v>238</v>
      </c>
      <c r="H323">
        <v>368</v>
      </c>
      <c r="I323">
        <v>0.64673913043478259</v>
      </c>
      <c r="J323">
        <v>0.25</v>
      </c>
    </row>
    <row r="324" spans="5:10" x14ac:dyDescent="0.2">
      <c r="E324" t="s">
        <v>1728</v>
      </c>
      <c r="F324" t="s">
        <v>1728</v>
      </c>
      <c r="G324">
        <v>663</v>
      </c>
      <c r="H324">
        <v>734</v>
      </c>
      <c r="I324">
        <v>0.90326975476839233</v>
      </c>
      <c r="J324">
        <v>0.19672131147540983</v>
      </c>
    </row>
    <row r="325" spans="5:10" x14ac:dyDescent="0.2">
      <c r="E325" t="s">
        <v>1732</v>
      </c>
      <c r="F325" t="s">
        <v>1732</v>
      </c>
      <c r="G325">
        <v>338</v>
      </c>
      <c r="H325">
        <v>516</v>
      </c>
      <c r="I325">
        <v>0.65503875968992253</v>
      </c>
      <c r="J325">
        <v>0.23863636363636365</v>
      </c>
    </row>
    <row r="326" spans="5:10" x14ac:dyDescent="0.2">
      <c r="E326" t="s">
        <v>1735</v>
      </c>
      <c r="F326" t="s">
        <v>1735</v>
      </c>
      <c r="G326">
        <v>159</v>
      </c>
      <c r="H326">
        <v>345</v>
      </c>
      <c r="I326">
        <v>0.46086956521739131</v>
      </c>
      <c r="J326">
        <v>0.56521739130434778</v>
      </c>
    </row>
    <row r="327" spans="5:10" x14ac:dyDescent="0.2">
      <c r="E327" t="s">
        <v>1737</v>
      </c>
      <c r="F327" t="s">
        <v>1737</v>
      </c>
      <c r="G327">
        <v>201</v>
      </c>
      <c r="H327">
        <v>390</v>
      </c>
      <c r="I327">
        <v>0.51538461538461533</v>
      </c>
      <c r="J327">
        <v>0.64179104477611937</v>
      </c>
    </row>
    <row r="328" spans="5:10" x14ac:dyDescent="0.2">
      <c r="E328" t="s">
        <v>1740</v>
      </c>
      <c r="F328" t="s">
        <v>1740</v>
      </c>
      <c r="G328">
        <v>86</v>
      </c>
      <c r="H328">
        <v>341</v>
      </c>
      <c r="I328">
        <v>0.25219941348973607</v>
      </c>
      <c r="J328">
        <v>0.44444444444444442</v>
      </c>
    </row>
    <row r="329" spans="5:10" x14ac:dyDescent="0.2">
      <c r="E329" t="s">
        <v>1744</v>
      </c>
      <c r="F329" t="s">
        <v>1744</v>
      </c>
      <c r="G329">
        <v>141</v>
      </c>
      <c r="H329">
        <v>306</v>
      </c>
      <c r="I329">
        <v>0.46078431372549017</v>
      </c>
      <c r="J329">
        <v>0.58695652173913049</v>
      </c>
    </row>
    <row r="330" spans="5:10" x14ac:dyDescent="0.2">
      <c r="E330" t="s">
        <v>1748</v>
      </c>
      <c r="F330" t="s">
        <v>1748</v>
      </c>
      <c r="G330">
        <v>94</v>
      </c>
      <c r="H330">
        <v>295</v>
      </c>
      <c r="I330">
        <v>0.31864406779661014</v>
      </c>
      <c r="J330">
        <v>0.66666666666666663</v>
      </c>
    </row>
    <row r="331" spans="5:10" x14ac:dyDescent="0.2">
      <c r="E331" t="s">
        <v>1750</v>
      </c>
      <c r="F331" t="s">
        <v>1750</v>
      </c>
      <c r="G331">
        <v>232</v>
      </c>
      <c r="H331">
        <v>416</v>
      </c>
      <c r="I331">
        <v>0.55769230769230771</v>
      </c>
      <c r="J331">
        <v>0.41509433962264153</v>
      </c>
    </row>
    <row r="332" spans="5:10" x14ac:dyDescent="0.2">
      <c r="E332" t="s">
        <v>858</v>
      </c>
      <c r="F332" t="s">
        <v>858</v>
      </c>
      <c r="G332">
        <v>329</v>
      </c>
      <c r="H332">
        <v>445</v>
      </c>
      <c r="I332">
        <v>0.73932584269662927</v>
      </c>
      <c r="J332">
        <v>0.33734939759036142</v>
      </c>
    </row>
    <row r="333" spans="5:10" x14ac:dyDescent="0.2">
      <c r="E333" t="s">
        <v>1755</v>
      </c>
      <c r="F333" t="s">
        <v>1755</v>
      </c>
      <c r="G333">
        <v>86</v>
      </c>
      <c r="H333">
        <v>102</v>
      </c>
      <c r="I333">
        <v>0.84313725490196079</v>
      </c>
      <c r="J333">
        <v>0.2857142857142857</v>
      </c>
    </row>
    <row r="334" spans="5:10" x14ac:dyDescent="0.2">
      <c r="E334" t="s">
        <v>1757</v>
      </c>
      <c r="F334" t="s">
        <v>1757</v>
      </c>
      <c r="G334">
        <v>38</v>
      </c>
      <c r="H334">
        <v>126</v>
      </c>
      <c r="I334">
        <v>0.30158730158730157</v>
      </c>
      <c r="J334">
        <v>0.66666666666666663</v>
      </c>
    </row>
    <row r="335" spans="5:10" x14ac:dyDescent="0.2">
      <c r="E335" t="s">
        <v>1758</v>
      </c>
      <c r="F335" t="s">
        <v>1758</v>
      </c>
      <c r="G335">
        <v>275</v>
      </c>
      <c r="H335">
        <v>533</v>
      </c>
      <c r="I335">
        <v>0.51594746716697937</v>
      </c>
      <c r="J335">
        <v>0.30232558139534882</v>
      </c>
    </row>
    <row r="336" spans="5:10" x14ac:dyDescent="0.2">
      <c r="E336" t="s">
        <v>1762</v>
      </c>
      <c r="F336" t="s">
        <v>1762</v>
      </c>
      <c r="G336">
        <v>117</v>
      </c>
      <c r="H336">
        <v>336</v>
      </c>
      <c r="I336">
        <v>0.3482142857142857</v>
      </c>
      <c r="J336">
        <v>0.73770491803278693</v>
      </c>
    </row>
    <row r="337" spans="5:10" x14ac:dyDescent="0.2">
      <c r="E337" t="s">
        <v>1764</v>
      </c>
      <c r="F337" t="s">
        <v>1764</v>
      </c>
      <c r="G337">
        <v>488</v>
      </c>
      <c r="H337">
        <v>673</v>
      </c>
      <c r="I337">
        <v>0.72511144130757799</v>
      </c>
      <c r="J337">
        <v>0.22556390977443608</v>
      </c>
    </row>
    <row r="338" spans="5:10" x14ac:dyDescent="0.2">
      <c r="E338" t="s">
        <v>1766</v>
      </c>
      <c r="F338" t="s">
        <v>1766</v>
      </c>
      <c r="G338">
        <v>329</v>
      </c>
      <c r="H338">
        <v>563</v>
      </c>
      <c r="I338">
        <v>0.58436944937833035</v>
      </c>
      <c r="J338">
        <v>0.35869565217391303</v>
      </c>
    </row>
    <row r="339" spans="5:10" x14ac:dyDescent="0.2">
      <c r="E339" t="s">
        <v>1770</v>
      </c>
      <c r="F339" t="s">
        <v>1770</v>
      </c>
      <c r="G339">
        <v>282</v>
      </c>
      <c r="H339">
        <v>664</v>
      </c>
      <c r="I339">
        <v>0.4246987951807229</v>
      </c>
      <c r="J339">
        <v>0.63551401869158874</v>
      </c>
    </row>
    <row r="340" spans="5:10" x14ac:dyDescent="0.2">
      <c r="E340" t="s">
        <v>1774</v>
      </c>
      <c r="F340" t="s">
        <v>1774</v>
      </c>
      <c r="G340">
        <v>167</v>
      </c>
      <c r="H340">
        <v>283</v>
      </c>
      <c r="I340">
        <v>0.59010600706713778</v>
      </c>
      <c r="J340">
        <v>0.66666666666666663</v>
      </c>
    </row>
    <row r="341" spans="5:10" x14ac:dyDescent="0.2">
      <c r="E341" t="s">
        <v>1778</v>
      </c>
      <c r="F341" t="s">
        <v>1778</v>
      </c>
      <c r="G341">
        <v>249</v>
      </c>
      <c r="H341">
        <v>654</v>
      </c>
      <c r="I341">
        <v>0.38073394495412843</v>
      </c>
      <c r="J341">
        <v>0.65697674418604646</v>
      </c>
    </row>
    <row r="342" spans="5:10" x14ac:dyDescent="0.2">
      <c r="E342" t="s">
        <v>1780</v>
      </c>
      <c r="F342" t="s">
        <v>1780</v>
      </c>
      <c r="G342">
        <v>142</v>
      </c>
      <c r="H342">
        <v>338</v>
      </c>
      <c r="I342">
        <v>0.42011834319526625</v>
      </c>
      <c r="J342">
        <v>0.60824742268041232</v>
      </c>
    </row>
    <row r="343" spans="5:10" x14ac:dyDescent="0.2">
      <c r="E343" t="s">
        <v>1784</v>
      </c>
      <c r="F343" t="s">
        <v>1784</v>
      </c>
      <c r="G343">
        <v>183</v>
      </c>
      <c r="H343">
        <v>345</v>
      </c>
      <c r="I343">
        <v>0.5304347826086957</v>
      </c>
      <c r="J343">
        <v>0.53608247422680411</v>
      </c>
    </row>
    <row r="344" spans="5:10" x14ac:dyDescent="0.2">
      <c r="E344" t="s">
        <v>1433</v>
      </c>
      <c r="F344" t="s">
        <v>1433</v>
      </c>
      <c r="G344">
        <v>101</v>
      </c>
      <c r="H344">
        <v>249</v>
      </c>
      <c r="I344">
        <v>0.40562248995983935</v>
      </c>
      <c r="J344">
        <v>0.69767441860465118</v>
      </c>
    </row>
    <row r="345" spans="5:10" x14ac:dyDescent="0.2">
      <c r="E345" t="s">
        <v>1789</v>
      </c>
      <c r="F345" t="s">
        <v>1789</v>
      </c>
      <c r="G345">
        <v>87</v>
      </c>
      <c r="H345">
        <v>172</v>
      </c>
      <c r="I345">
        <v>0.5058139534883721</v>
      </c>
      <c r="J345">
        <v>0.69230769230769229</v>
      </c>
    </row>
    <row r="346" spans="5:10" x14ac:dyDescent="0.2">
      <c r="E346" t="s">
        <v>1791</v>
      </c>
      <c r="F346" t="s">
        <v>1791</v>
      </c>
      <c r="G346">
        <v>52</v>
      </c>
      <c r="H346">
        <v>76</v>
      </c>
      <c r="I346">
        <v>0.68421052631578949</v>
      </c>
      <c r="J346">
        <v>0.5</v>
      </c>
    </row>
    <row r="347" spans="5:10" x14ac:dyDescent="0.2">
      <c r="E347" t="s">
        <v>1797</v>
      </c>
      <c r="F347" t="s">
        <v>1797</v>
      </c>
      <c r="G347">
        <v>162</v>
      </c>
      <c r="H347">
        <v>221</v>
      </c>
      <c r="I347">
        <v>0.73303167420814475</v>
      </c>
      <c r="J347">
        <v>0.60606060606060608</v>
      </c>
    </row>
    <row r="348" spans="5:10" x14ac:dyDescent="0.2">
      <c r="E348" t="s">
        <v>1801</v>
      </c>
      <c r="F348" t="s">
        <v>1801</v>
      </c>
      <c r="G348">
        <v>167</v>
      </c>
      <c r="H348">
        <v>299</v>
      </c>
      <c r="I348">
        <v>0.55852842809364545</v>
      </c>
      <c r="J348">
        <v>0.68888888888888888</v>
      </c>
    </row>
    <row r="349" spans="5:10" x14ac:dyDescent="0.2">
      <c r="E349" t="s">
        <v>1803</v>
      </c>
      <c r="F349" t="s">
        <v>1803</v>
      </c>
      <c r="G349">
        <v>138</v>
      </c>
      <c r="H349">
        <v>210</v>
      </c>
      <c r="I349">
        <v>0.65714285714285714</v>
      </c>
      <c r="J349">
        <v>0.67647058823529416</v>
      </c>
    </row>
    <row r="350" spans="5:10" x14ac:dyDescent="0.2">
      <c r="E350" t="s">
        <v>1805</v>
      </c>
      <c r="F350" t="s">
        <v>1805</v>
      </c>
      <c r="G350">
        <v>63</v>
      </c>
      <c r="H350">
        <v>121</v>
      </c>
      <c r="I350">
        <v>0.52066115702479343</v>
      </c>
      <c r="J350">
        <v>0.47368421052631576</v>
      </c>
    </row>
    <row r="351" spans="5:10" x14ac:dyDescent="0.2">
      <c r="E351" t="s">
        <v>1809</v>
      </c>
      <c r="F351" t="s">
        <v>1809</v>
      </c>
      <c r="G351">
        <v>135</v>
      </c>
      <c r="H351">
        <v>225</v>
      </c>
      <c r="I351">
        <v>0.6</v>
      </c>
      <c r="J351">
        <v>0.36585365853658536</v>
      </c>
    </row>
    <row r="352" spans="5:10" x14ac:dyDescent="0.2">
      <c r="E352" t="s">
        <v>1811</v>
      </c>
      <c r="F352" t="s">
        <v>1811</v>
      </c>
      <c r="G352">
        <v>152</v>
      </c>
      <c r="H352">
        <v>347</v>
      </c>
      <c r="I352">
        <v>0.43804034582132567</v>
      </c>
      <c r="J352">
        <v>0.51428571428571423</v>
      </c>
    </row>
    <row r="353" spans="5:10" x14ac:dyDescent="0.2">
      <c r="E353" t="s">
        <v>1813</v>
      </c>
      <c r="F353" t="s">
        <v>1813</v>
      </c>
      <c r="G353">
        <v>300</v>
      </c>
      <c r="H353">
        <v>480</v>
      </c>
      <c r="I353">
        <v>0.625</v>
      </c>
      <c r="J353">
        <v>0.36585365853658536</v>
      </c>
    </row>
    <row r="354" spans="5:10" x14ac:dyDescent="0.2">
      <c r="E354" t="s">
        <v>1815</v>
      </c>
      <c r="F354" t="s">
        <v>1815</v>
      </c>
      <c r="G354">
        <v>391</v>
      </c>
      <c r="H354">
        <v>641</v>
      </c>
      <c r="I354">
        <v>0.60998439937597504</v>
      </c>
      <c r="J354">
        <v>0.5423728813559322</v>
      </c>
    </row>
    <row r="355" spans="5:10" x14ac:dyDescent="0.2">
      <c r="E355" t="s">
        <v>1819</v>
      </c>
      <c r="F355" t="s">
        <v>1819</v>
      </c>
      <c r="G355">
        <v>342</v>
      </c>
      <c r="H355">
        <v>429</v>
      </c>
      <c r="I355">
        <v>0.79720279720279719</v>
      </c>
      <c r="J355">
        <v>0.5</v>
      </c>
    </row>
    <row r="356" spans="5:10" x14ac:dyDescent="0.2">
      <c r="E356" t="s">
        <v>1821</v>
      </c>
      <c r="F356" t="s">
        <v>1821</v>
      </c>
      <c r="G356">
        <v>209</v>
      </c>
      <c r="H356">
        <v>324</v>
      </c>
      <c r="I356">
        <v>0.64506172839506171</v>
      </c>
      <c r="J356">
        <v>0.6216216216216216</v>
      </c>
    </row>
    <row r="357" spans="5:10" x14ac:dyDescent="0.2">
      <c r="E357" t="s">
        <v>1823</v>
      </c>
      <c r="F357" t="s">
        <v>1823</v>
      </c>
      <c r="G357">
        <v>184</v>
      </c>
      <c r="H357">
        <v>314</v>
      </c>
      <c r="I357">
        <v>0.5859872611464968</v>
      </c>
      <c r="J357">
        <v>0.58536585365853655</v>
      </c>
    </row>
    <row r="358" spans="5:10" x14ac:dyDescent="0.2">
      <c r="E358" t="s">
        <v>1825</v>
      </c>
      <c r="F358" t="s">
        <v>1825</v>
      </c>
      <c r="G358">
        <v>142</v>
      </c>
      <c r="H358">
        <v>288</v>
      </c>
      <c r="I358">
        <v>0.49305555555555558</v>
      </c>
      <c r="J358">
        <v>0.59183673469387754</v>
      </c>
    </row>
    <row r="359" spans="5:10" x14ac:dyDescent="0.2">
      <c r="E359" t="s">
        <v>1827</v>
      </c>
      <c r="F359" t="s">
        <v>1827</v>
      </c>
      <c r="G359">
        <v>237</v>
      </c>
      <c r="H359">
        <v>362</v>
      </c>
      <c r="I359">
        <v>0.65469613259668513</v>
      </c>
      <c r="J359">
        <v>0.43902439024390244</v>
      </c>
    </row>
    <row r="360" spans="5:10" x14ac:dyDescent="0.2">
      <c r="E360" t="s">
        <v>1831</v>
      </c>
      <c r="F360" t="s">
        <v>1831</v>
      </c>
      <c r="G360">
        <v>464</v>
      </c>
      <c r="H360">
        <v>704</v>
      </c>
      <c r="I360">
        <v>0.65909090909090906</v>
      </c>
      <c r="J360">
        <v>0.65957446808510634</v>
      </c>
    </row>
    <row r="361" spans="5:10" x14ac:dyDescent="0.2">
      <c r="E361" t="s">
        <v>1833</v>
      </c>
      <c r="F361" t="s">
        <v>1833</v>
      </c>
      <c r="G361">
        <v>285</v>
      </c>
      <c r="H361">
        <v>581</v>
      </c>
      <c r="I361">
        <v>0.49053356282271943</v>
      </c>
      <c r="J361">
        <v>0.69230769230769229</v>
      </c>
    </row>
    <row r="362" spans="5:10" x14ac:dyDescent="0.2">
      <c r="E362" t="s">
        <v>1835</v>
      </c>
      <c r="F362" t="s">
        <v>1835</v>
      </c>
      <c r="G362">
        <v>377</v>
      </c>
      <c r="H362">
        <v>854</v>
      </c>
      <c r="I362">
        <v>0.44145199063231849</v>
      </c>
      <c r="J362">
        <v>0.57971014492753625</v>
      </c>
    </row>
    <row r="363" spans="5:10" x14ac:dyDescent="0.2">
      <c r="E363" t="s">
        <v>1837</v>
      </c>
      <c r="F363" t="s">
        <v>1837</v>
      </c>
      <c r="G363">
        <v>197</v>
      </c>
      <c r="H363">
        <v>446</v>
      </c>
      <c r="I363">
        <v>0.44170403587443946</v>
      </c>
      <c r="J363">
        <v>0.66666666666666663</v>
      </c>
    </row>
    <row r="364" spans="5:10" x14ac:dyDescent="0.2">
      <c r="E364" t="s">
        <v>1841</v>
      </c>
      <c r="F364" t="s">
        <v>1841</v>
      </c>
      <c r="G364">
        <v>225</v>
      </c>
      <c r="H364">
        <v>448</v>
      </c>
      <c r="I364">
        <v>0.5022321428571429</v>
      </c>
      <c r="J364">
        <v>0.58571428571428574</v>
      </c>
    </row>
    <row r="365" spans="5:10" x14ac:dyDescent="0.2">
      <c r="E365" t="s">
        <v>1843</v>
      </c>
      <c r="F365" t="s">
        <v>1843</v>
      </c>
      <c r="G365">
        <v>399</v>
      </c>
      <c r="H365">
        <v>765</v>
      </c>
      <c r="I365">
        <v>0.52156862745098043</v>
      </c>
      <c r="J365">
        <v>0.70149253731343286</v>
      </c>
    </row>
    <row r="366" spans="5:10" x14ac:dyDescent="0.2">
      <c r="E366" t="s">
        <v>1845</v>
      </c>
      <c r="F366" t="s">
        <v>1845</v>
      </c>
      <c r="G366">
        <v>162</v>
      </c>
      <c r="H366">
        <v>782</v>
      </c>
      <c r="I366">
        <v>0.20716112531969311</v>
      </c>
      <c r="J366">
        <v>0.72027972027972031</v>
      </c>
    </row>
    <row r="367" spans="5:10" x14ac:dyDescent="0.2">
      <c r="E367" t="s">
        <v>1846</v>
      </c>
      <c r="F367" t="s">
        <v>1846</v>
      </c>
      <c r="G367">
        <v>91</v>
      </c>
      <c r="H367">
        <v>861</v>
      </c>
      <c r="I367">
        <v>0.10569105691056911</v>
      </c>
      <c r="J367">
        <v>0.78947368421052633</v>
      </c>
    </row>
    <row r="368" spans="5:10" x14ac:dyDescent="0.2">
      <c r="E368" t="s">
        <v>1848</v>
      </c>
      <c r="F368" t="s">
        <v>1848</v>
      </c>
      <c r="G368">
        <v>156</v>
      </c>
      <c r="H368">
        <v>775</v>
      </c>
      <c r="I368">
        <v>0.20129032258064516</v>
      </c>
      <c r="J368">
        <v>0.71698113207547165</v>
      </c>
    </row>
    <row r="369" spans="5:10" x14ac:dyDescent="0.2">
      <c r="E369" t="s">
        <v>1850</v>
      </c>
      <c r="F369" t="s">
        <v>1850</v>
      </c>
      <c r="G369">
        <v>265</v>
      </c>
      <c r="H369">
        <v>683</v>
      </c>
      <c r="I369">
        <v>0.38799414348462663</v>
      </c>
      <c r="J369">
        <v>0.64912280701754388</v>
      </c>
    </row>
    <row r="370" spans="5:10" x14ac:dyDescent="0.2">
      <c r="E370" t="s">
        <v>1856</v>
      </c>
      <c r="F370" t="s">
        <v>1856</v>
      </c>
      <c r="G370">
        <v>117</v>
      </c>
      <c r="H370">
        <v>690</v>
      </c>
      <c r="I370">
        <v>0.16956521739130434</v>
      </c>
      <c r="J370">
        <v>0.8110236220472441</v>
      </c>
    </row>
    <row r="371" spans="5:10" x14ac:dyDescent="0.2">
      <c r="E371" t="s">
        <v>1057</v>
      </c>
      <c r="F371" t="s">
        <v>1057</v>
      </c>
      <c r="G371">
        <v>299</v>
      </c>
      <c r="H371">
        <v>437</v>
      </c>
      <c r="I371">
        <v>0.68421052631578949</v>
      </c>
      <c r="J371">
        <v>0.57333333333333336</v>
      </c>
    </row>
    <row r="372" spans="5:10" x14ac:dyDescent="0.2">
      <c r="E372" t="s">
        <v>1861</v>
      </c>
      <c r="F372" t="s">
        <v>1861</v>
      </c>
      <c r="G372">
        <v>190</v>
      </c>
      <c r="H372">
        <v>405</v>
      </c>
      <c r="I372">
        <v>0.46913580246913578</v>
      </c>
      <c r="J372">
        <v>0.51219512195121952</v>
      </c>
    </row>
    <row r="373" spans="5:10" x14ac:dyDescent="0.2">
      <c r="E373" t="s">
        <v>944</v>
      </c>
      <c r="F373" t="s">
        <v>944</v>
      </c>
      <c r="G373">
        <v>52</v>
      </c>
      <c r="H373">
        <v>156</v>
      </c>
      <c r="I373">
        <v>0.33333333333333331</v>
      </c>
      <c r="J373">
        <v>0.46875</v>
      </c>
    </row>
    <row r="374" spans="5:10" x14ac:dyDescent="0.2">
      <c r="E374" t="s">
        <v>1868</v>
      </c>
      <c r="F374" t="s">
        <v>1868</v>
      </c>
      <c r="G374">
        <v>246</v>
      </c>
      <c r="H374">
        <v>476</v>
      </c>
      <c r="I374">
        <v>0.51680672268907568</v>
      </c>
      <c r="J374">
        <v>0.54838709677419351</v>
      </c>
    </row>
    <row r="375" spans="5:10" x14ac:dyDescent="0.2">
      <c r="E375" t="s">
        <v>1870</v>
      </c>
      <c r="F375" t="s">
        <v>1870</v>
      </c>
      <c r="G375">
        <v>175</v>
      </c>
      <c r="H375">
        <v>300</v>
      </c>
      <c r="I375">
        <v>0.58333333333333337</v>
      </c>
      <c r="J375">
        <v>0.46969696969696972</v>
      </c>
    </row>
    <row r="376" spans="5:10" x14ac:dyDescent="0.2">
      <c r="E376" t="s">
        <v>1872</v>
      </c>
      <c r="F376" t="s">
        <v>1872</v>
      </c>
      <c r="G376">
        <v>214</v>
      </c>
      <c r="H376">
        <v>572</v>
      </c>
      <c r="I376">
        <v>0.37412587412587411</v>
      </c>
      <c r="J376">
        <v>0.63888888888888884</v>
      </c>
    </row>
    <row r="377" spans="5:10" x14ac:dyDescent="0.2">
      <c r="E377" t="s">
        <v>1876</v>
      </c>
      <c r="F377" t="s">
        <v>1876</v>
      </c>
      <c r="G377">
        <v>278</v>
      </c>
      <c r="H377">
        <v>379</v>
      </c>
      <c r="I377">
        <v>0.73350923482849606</v>
      </c>
      <c r="J377">
        <v>0.66666666666666663</v>
      </c>
    </row>
    <row r="378" spans="5:10" x14ac:dyDescent="0.2">
      <c r="E378" t="s">
        <v>1695</v>
      </c>
      <c r="F378" t="s">
        <v>1695</v>
      </c>
      <c r="G378">
        <v>131</v>
      </c>
      <c r="H378">
        <v>468</v>
      </c>
      <c r="I378">
        <v>0.27991452991452992</v>
      </c>
      <c r="J378">
        <v>0.73333333333333328</v>
      </c>
    </row>
    <row r="379" spans="5:10" x14ac:dyDescent="0.2">
      <c r="E379" t="s">
        <v>1881</v>
      </c>
      <c r="F379" t="s">
        <v>1881</v>
      </c>
      <c r="G379">
        <v>223</v>
      </c>
      <c r="H379">
        <v>522</v>
      </c>
      <c r="I379">
        <v>0.42720306513409961</v>
      </c>
      <c r="J379">
        <v>0.51063829787234039</v>
      </c>
    </row>
    <row r="380" spans="5:10" x14ac:dyDescent="0.2">
      <c r="E380" t="s">
        <v>1891</v>
      </c>
      <c r="F380" t="s">
        <v>1891</v>
      </c>
      <c r="G380">
        <v>228</v>
      </c>
      <c r="H380">
        <v>698</v>
      </c>
      <c r="I380">
        <v>0.32664756446991405</v>
      </c>
      <c r="J380">
        <v>0.62264150943396224</v>
      </c>
    </row>
    <row r="381" spans="5:10" x14ac:dyDescent="0.2">
      <c r="E381" t="s">
        <v>1894</v>
      </c>
      <c r="F381" t="s">
        <v>1894</v>
      </c>
      <c r="G381">
        <v>239</v>
      </c>
      <c r="H381">
        <v>491</v>
      </c>
      <c r="I381">
        <v>0.48676171079429736</v>
      </c>
      <c r="J381">
        <v>0.68421052631578949</v>
      </c>
    </row>
    <row r="382" spans="5:10" x14ac:dyDescent="0.2">
      <c r="E382" t="s">
        <v>1900</v>
      </c>
      <c r="F382" t="s">
        <v>1900</v>
      </c>
      <c r="G382">
        <v>252</v>
      </c>
      <c r="H382">
        <v>309</v>
      </c>
      <c r="I382">
        <v>0.81553398058252424</v>
      </c>
      <c r="J382">
        <v>0.29508196721311475</v>
      </c>
    </row>
    <row r="383" spans="5:10" x14ac:dyDescent="0.2">
      <c r="E383" t="s">
        <v>1902</v>
      </c>
      <c r="F383" t="s">
        <v>1902</v>
      </c>
      <c r="G383">
        <v>254</v>
      </c>
      <c r="H383">
        <v>365</v>
      </c>
      <c r="I383">
        <v>0.69589041095890414</v>
      </c>
      <c r="J383">
        <v>0.2807017543859649</v>
      </c>
    </row>
    <row r="384" spans="5:10" x14ac:dyDescent="0.2">
      <c r="E384" t="s">
        <v>1903</v>
      </c>
      <c r="F384" t="s">
        <v>1903</v>
      </c>
      <c r="G384">
        <v>234</v>
      </c>
      <c r="H384">
        <v>487</v>
      </c>
      <c r="I384">
        <v>0.48049281314168379</v>
      </c>
      <c r="J384">
        <v>0.41975308641975306</v>
      </c>
    </row>
    <row r="385" spans="5:10" x14ac:dyDescent="0.2">
      <c r="E385" t="s">
        <v>1909</v>
      </c>
      <c r="F385" t="s">
        <v>1909</v>
      </c>
      <c r="G385">
        <v>273</v>
      </c>
      <c r="H385">
        <v>550</v>
      </c>
      <c r="I385">
        <v>0.49636363636363634</v>
      </c>
      <c r="J385">
        <v>0.51086956521739135</v>
      </c>
    </row>
    <row r="386" spans="5:10" x14ac:dyDescent="0.2">
      <c r="E386" t="s">
        <v>1911</v>
      </c>
      <c r="F386" t="s">
        <v>1911</v>
      </c>
      <c r="G386">
        <v>212</v>
      </c>
      <c r="H386">
        <v>352</v>
      </c>
      <c r="I386">
        <v>0.60227272727272729</v>
      </c>
      <c r="J386">
        <v>0.57627118644067798</v>
      </c>
    </row>
    <row r="387" spans="5:10" x14ac:dyDescent="0.2">
      <c r="E387" t="s">
        <v>1915</v>
      </c>
      <c r="F387" t="s">
        <v>1915</v>
      </c>
      <c r="G387">
        <v>130</v>
      </c>
      <c r="H387">
        <v>415</v>
      </c>
      <c r="I387">
        <v>0.31325301204819278</v>
      </c>
      <c r="J387">
        <v>0.58461538461538465</v>
      </c>
    </row>
    <row r="388" spans="5:10" x14ac:dyDescent="0.2">
      <c r="E388" t="s">
        <v>1917</v>
      </c>
      <c r="F388" t="s">
        <v>1917</v>
      </c>
      <c r="G388">
        <v>363</v>
      </c>
      <c r="H388">
        <v>605</v>
      </c>
      <c r="I388">
        <v>0.6</v>
      </c>
      <c r="J388">
        <v>0.58227848101265822</v>
      </c>
    </row>
    <row r="389" spans="5:10" x14ac:dyDescent="0.2">
      <c r="E389" t="s">
        <v>1919</v>
      </c>
      <c r="F389" t="s">
        <v>1919</v>
      </c>
      <c r="G389">
        <v>255</v>
      </c>
      <c r="H389">
        <v>407</v>
      </c>
      <c r="I389">
        <v>0.62653562653562656</v>
      </c>
      <c r="J389">
        <v>0.50724637681159424</v>
      </c>
    </row>
    <row r="390" spans="5:10" x14ac:dyDescent="0.2">
      <c r="E390" t="s">
        <v>1257</v>
      </c>
      <c r="F390" t="s">
        <v>1257</v>
      </c>
      <c r="G390">
        <v>252</v>
      </c>
      <c r="H390">
        <v>496</v>
      </c>
      <c r="I390">
        <v>0.50806451612903225</v>
      </c>
      <c r="J390">
        <v>0.41176470588235292</v>
      </c>
    </row>
    <row r="391" spans="5:10" x14ac:dyDescent="0.2">
      <c r="E391" t="s">
        <v>858</v>
      </c>
      <c r="F391" t="s">
        <v>858</v>
      </c>
      <c r="G391">
        <v>261</v>
      </c>
      <c r="H391">
        <v>468</v>
      </c>
      <c r="I391">
        <v>0.55769230769230771</v>
      </c>
      <c r="J391">
        <v>0.63291139240506333</v>
      </c>
    </row>
    <row r="392" spans="5:10" x14ac:dyDescent="0.2">
      <c r="E392" t="s">
        <v>1925</v>
      </c>
      <c r="F392" t="s">
        <v>1925</v>
      </c>
      <c r="G392">
        <v>251</v>
      </c>
      <c r="H392">
        <v>541</v>
      </c>
      <c r="I392">
        <v>0.46395563770794823</v>
      </c>
      <c r="J392">
        <v>0.6216216216216216</v>
      </c>
    </row>
    <row r="393" spans="5:10" x14ac:dyDescent="0.2">
      <c r="E393" t="s">
        <v>854</v>
      </c>
      <c r="F393" t="s">
        <v>854</v>
      </c>
      <c r="G393">
        <v>179</v>
      </c>
      <c r="H393">
        <v>470</v>
      </c>
      <c r="I393">
        <v>0.38085106382978723</v>
      </c>
      <c r="J393">
        <v>0.67692307692307696</v>
      </c>
    </row>
    <row r="394" spans="5:10" x14ac:dyDescent="0.2">
      <c r="E394" t="s">
        <v>1928</v>
      </c>
      <c r="F394" t="s">
        <v>1928</v>
      </c>
      <c r="G394">
        <v>185</v>
      </c>
      <c r="H394">
        <v>355</v>
      </c>
      <c r="I394">
        <v>0.52112676056338025</v>
      </c>
      <c r="J394">
        <v>0.5</v>
      </c>
    </row>
    <row r="395" spans="5:10" x14ac:dyDescent="0.2">
      <c r="E395" t="s">
        <v>1930</v>
      </c>
      <c r="F395" t="s">
        <v>1930</v>
      </c>
      <c r="G395">
        <v>266</v>
      </c>
      <c r="H395">
        <v>450</v>
      </c>
      <c r="I395">
        <v>0.59111111111111114</v>
      </c>
      <c r="J395">
        <v>0.55844155844155841</v>
      </c>
    </row>
    <row r="396" spans="5:10" x14ac:dyDescent="0.2">
      <c r="E396" t="s">
        <v>1934</v>
      </c>
      <c r="F396" t="s">
        <v>1934</v>
      </c>
      <c r="G396">
        <v>193</v>
      </c>
      <c r="H396">
        <v>334</v>
      </c>
      <c r="I396">
        <v>0.57784431137724546</v>
      </c>
      <c r="J396">
        <v>0.19148936170212766</v>
      </c>
    </row>
    <row r="397" spans="5:10" x14ac:dyDescent="0.2">
      <c r="E397" t="s">
        <v>1938</v>
      </c>
      <c r="F397" t="s">
        <v>1938</v>
      </c>
      <c r="G397">
        <v>118</v>
      </c>
      <c r="H397">
        <v>284</v>
      </c>
      <c r="I397">
        <v>0.41549295774647887</v>
      </c>
      <c r="J397">
        <v>0.47540983606557374</v>
      </c>
    </row>
    <row r="398" spans="5:10" x14ac:dyDescent="0.2">
      <c r="E398" t="s">
        <v>1940</v>
      </c>
      <c r="F398" t="s">
        <v>1940</v>
      </c>
      <c r="G398">
        <v>241</v>
      </c>
      <c r="H398">
        <v>451</v>
      </c>
      <c r="I398">
        <v>0.53436807095343686</v>
      </c>
      <c r="J398">
        <v>0.45882352941176469</v>
      </c>
    </row>
    <row r="399" spans="5:10" x14ac:dyDescent="0.2">
      <c r="E399" t="s">
        <v>1946</v>
      </c>
      <c r="F399" t="s">
        <v>1946</v>
      </c>
      <c r="G399">
        <v>136</v>
      </c>
      <c r="H399">
        <v>322</v>
      </c>
      <c r="I399">
        <v>0.42236024844720499</v>
      </c>
      <c r="J399">
        <v>0.5892857142857143</v>
      </c>
    </row>
    <row r="400" spans="5:10" x14ac:dyDescent="0.2">
      <c r="E400" t="s">
        <v>1948</v>
      </c>
      <c r="F400" t="s">
        <v>1948</v>
      </c>
      <c r="G400">
        <v>128</v>
      </c>
      <c r="H400">
        <v>397</v>
      </c>
      <c r="I400">
        <v>0.32241813602015112</v>
      </c>
    </row>
    <row r="401" spans="5:10" x14ac:dyDescent="0.2">
      <c r="E401" t="s">
        <v>1950</v>
      </c>
      <c r="F401" t="s">
        <v>1950</v>
      </c>
      <c r="G401">
        <v>105</v>
      </c>
      <c r="H401">
        <v>408</v>
      </c>
      <c r="I401">
        <v>0.25735294117647056</v>
      </c>
      <c r="J401">
        <v>0.828125</v>
      </c>
    </row>
    <row r="402" spans="5:10" x14ac:dyDescent="0.2">
      <c r="E402" t="s">
        <v>1952</v>
      </c>
      <c r="F402" t="s">
        <v>1952</v>
      </c>
      <c r="G402">
        <v>110</v>
      </c>
      <c r="H402">
        <v>337</v>
      </c>
      <c r="I402">
        <v>0.32640949554896143</v>
      </c>
      <c r="J402">
        <v>0.53125</v>
      </c>
    </row>
    <row r="403" spans="5:10" x14ac:dyDescent="0.2">
      <c r="E403" t="s">
        <v>892</v>
      </c>
      <c r="F403" t="s">
        <v>892</v>
      </c>
      <c r="G403">
        <v>223</v>
      </c>
      <c r="H403">
        <v>477</v>
      </c>
      <c r="I403">
        <v>0.46750524109014674</v>
      </c>
      <c r="J403">
        <v>0.44186046511627908</v>
      </c>
    </row>
    <row r="404" spans="5:10" x14ac:dyDescent="0.2">
      <c r="E404" t="s">
        <v>1955</v>
      </c>
      <c r="F404" t="s">
        <v>1955</v>
      </c>
      <c r="G404">
        <v>119</v>
      </c>
      <c r="H404">
        <v>214</v>
      </c>
      <c r="I404">
        <v>0.55607476635514019</v>
      </c>
      <c r="J404">
        <v>0.45454545454545453</v>
      </c>
    </row>
    <row r="405" spans="5:10" x14ac:dyDescent="0.2">
      <c r="E405" t="s">
        <v>1959</v>
      </c>
      <c r="F405" t="s">
        <v>1959</v>
      </c>
      <c r="G405">
        <v>149</v>
      </c>
      <c r="H405">
        <v>257</v>
      </c>
      <c r="I405">
        <v>0.57976653696498059</v>
      </c>
      <c r="J405">
        <v>0.3</v>
      </c>
    </row>
    <row r="406" spans="5:10" x14ac:dyDescent="0.2">
      <c r="E406" t="s">
        <v>1961</v>
      </c>
      <c r="F406" t="s">
        <v>1961</v>
      </c>
      <c r="G406">
        <v>166</v>
      </c>
      <c r="H406">
        <v>500</v>
      </c>
      <c r="I406">
        <v>0.33200000000000002</v>
      </c>
      <c r="J406">
        <v>0.58333333333333337</v>
      </c>
    </row>
    <row r="407" spans="5:10" x14ac:dyDescent="0.2">
      <c r="E407" t="s">
        <v>858</v>
      </c>
      <c r="F407" t="s">
        <v>858</v>
      </c>
      <c r="G407">
        <v>42</v>
      </c>
      <c r="H407">
        <v>496</v>
      </c>
      <c r="I407">
        <v>8.4677419354838704E-2</v>
      </c>
      <c r="J407">
        <v>0.84337349397590367</v>
      </c>
    </row>
    <row r="408" spans="5:10" x14ac:dyDescent="0.2">
      <c r="E408" t="s">
        <v>1966</v>
      </c>
      <c r="F408" t="s">
        <v>1966</v>
      </c>
      <c r="G408">
        <v>323</v>
      </c>
      <c r="H408">
        <v>367</v>
      </c>
      <c r="I408">
        <v>0.88010899182561309</v>
      </c>
      <c r="J408">
        <v>0.55263157894736847</v>
      </c>
    </row>
    <row r="409" spans="5:10" x14ac:dyDescent="0.2">
      <c r="E409" t="s">
        <v>1970</v>
      </c>
      <c r="F409" t="s">
        <v>1970</v>
      </c>
      <c r="G409">
        <v>279</v>
      </c>
      <c r="H409">
        <v>363</v>
      </c>
      <c r="I409">
        <v>0.76859504132231404</v>
      </c>
      <c r="J409">
        <v>0.62666666666666671</v>
      </c>
    </row>
    <row r="410" spans="5:10" x14ac:dyDescent="0.2">
      <c r="E410" t="s">
        <v>1976</v>
      </c>
      <c r="F410" t="s">
        <v>1976</v>
      </c>
      <c r="G410">
        <v>345</v>
      </c>
      <c r="H410">
        <v>459</v>
      </c>
      <c r="I410">
        <v>0.75163398692810457</v>
      </c>
      <c r="J410">
        <v>0.54878048780487809</v>
      </c>
    </row>
    <row r="411" spans="5:10" x14ac:dyDescent="0.2">
      <c r="E411" t="s">
        <v>1978</v>
      </c>
      <c r="F411" t="s">
        <v>1978</v>
      </c>
      <c r="G411">
        <v>324</v>
      </c>
      <c r="H411">
        <v>539</v>
      </c>
      <c r="I411">
        <v>0.60111317254174401</v>
      </c>
      <c r="J411">
        <v>0.5161290322580645</v>
      </c>
    </row>
    <row r="412" spans="5:10" x14ac:dyDescent="0.2">
      <c r="E412" t="s">
        <v>1980</v>
      </c>
      <c r="F412" t="s">
        <v>1980</v>
      </c>
      <c r="G412">
        <v>271</v>
      </c>
      <c r="H412">
        <v>370</v>
      </c>
      <c r="I412">
        <v>0.73243243243243239</v>
      </c>
      <c r="J412">
        <v>0.40697674418604651</v>
      </c>
    </row>
    <row r="413" spans="5:10" x14ac:dyDescent="0.2">
      <c r="E413" t="s">
        <v>1982</v>
      </c>
      <c r="F413" t="s">
        <v>1982</v>
      </c>
      <c r="G413">
        <v>156</v>
      </c>
      <c r="H413">
        <v>319</v>
      </c>
      <c r="I413">
        <v>0.4890282131661442</v>
      </c>
      <c r="J413">
        <v>0.63043478260869568</v>
      </c>
    </row>
    <row r="414" spans="5:10" x14ac:dyDescent="0.2">
      <c r="E414" t="s">
        <v>1984</v>
      </c>
      <c r="F414" t="s">
        <v>1984</v>
      </c>
      <c r="G414">
        <v>384</v>
      </c>
      <c r="H414">
        <v>643</v>
      </c>
      <c r="I414">
        <v>0.59720062208398139</v>
      </c>
      <c r="J414">
        <v>0.6097560975609756</v>
      </c>
    </row>
    <row r="415" spans="5:10" x14ac:dyDescent="0.2">
      <c r="E415" t="s">
        <v>1988</v>
      </c>
      <c r="F415" t="s">
        <v>1988</v>
      </c>
      <c r="G415">
        <v>57</v>
      </c>
      <c r="H415">
        <v>671</v>
      </c>
      <c r="I415">
        <v>8.4947839046199708E-2</v>
      </c>
      <c r="J415">
        <v>0.74603174603174605</v>
      </c>
    </row>
    <row r="416" spans="5:10" x14ac:dyDescent="0.2">
      <c r="E416" t="s">
        <v>1992</v>
      </c>
      <c r="F416" t="s">
        <v>1992</v>
      </c>
      <c r="G416">
        <v>80</v>
      </c>
      <c r="H416">
        <v>455</v>
      </c>
      <c r="I416">
        <v>0.17582417582417584</v>
      </c>
      <c r="J416">
        <v>0.82278481012658233</v>
      </c>
    </row>
    <row r="417" spans="5:10" x14ac:dyDescent="0.2">
      <c r="E417" t="s">
        <v>1994</v>
      </c>
      <c r="F417" t="s">
        <v>1994</v>
      </c>
      <c r="G417">
        <v>112</v>
      </c>
      <c r="H417">
        <v>589</v>
      </c>
      <c r="I417">
        <v>0.19015280135823429</v>
      </c>
      <c r="J417">
        <v>0.74</v>
      </c>
    </row>
    <row r="418" spans="5:10" x14ac:dyDescent="0.2">
      <c r="E418" t="s">
        <v>1998</v>
      </c>
      <c r="F418" t="s">
        <v>1998</v>
      </c>
      <c r="G418">
        <v>173</v>
      </c>
      <c r="H418">
        <v>683</v>
      </c>
      <c r="I418">
        <v>0.25329428989751096</v>
      </c>
      <c r="J418">
        <v>0.72661870503597126</v>
      </c>
    </row>
    <row r="419" spans="5:10" x14ac:dyDescent="0.2">
      <c r="E419" t="s">
        <v>2000</v>
      </c>
      <c r="F419" t="s">
        <v>2000</v>
      </c>
      <c r="G419">
        <v>158</v>
      </c>
      <c r="H419">
        <v>544</v>
      </c>
      <c r="I419">
        <v>0.29044117647058826</v>
      </c>
      <c r="J419">
        <v>0.65217391304347827</v>
      </c>
    </row>
    <row r="420" spans="5:10" x14ac:dyDescent="0.2">
      <c r="E420" t="s">
        <v>2002</v>
      </c>
      <c r="F420" t="s">
        <v>2002</v>
      </c>
      <c r="G420">
        <v>110</v>
      </c>
      <c r="H420">
        <v>426</v>
      </c>
      <c r="I420">
        <v>0.25821596244131456</v>
      </c>
      <c r="J420">
        <v>0.828125</v>
      </c>
    </row>
    <row r="421" spans="5:10" x14ac:dyDescent="0.2">
      <c r="E421" t="s">
        <v>2004</v>
      </c>
      <c r="F421" t="s">
        <v>2004</v>
      </c>
      <c r="G421">
        <v>134</v>
      </c>
      <c r="H421">
        <v>488</v>
      </c>
      <c r="I421">
        <v>0.27459016393442626</v>
      </c>
      <c r="J421">
        <v>0.65384615384615385</v>
      </c>
    </row>
    <row r="422" spans="5:10" x14ac:dyDescent="0.2">
      <c r="E422" t="s">
        <v>2006</v>
      </c>
      <c r="F422" t="s">
        <v>2006</v>
      </c>
      <c r="G422">
        <v>114</v>
      </c>
      <c r="H422">
        <v>379</v>
      </c>
      <c r="I422">
        <v>0.30079155672823221</v>
      </c>
      <c r="J422">
        <v>0.68518518518518523</v>
      </c>
    </row>
    <row r="423" spans="5:10" x14ac:dyDescent="0.2">
      <c r="E423" t="s">
        <v>2012</v>
      </c>
      <c r="F423" t="s">
        <v>2012</v>
      </c>
      <c r="G423">
        <v>428</v>
      </c>
      <c r="H423">
        <v>481</v>
      </c>
      <c r="I423">
        <v>0.88981288981288986</v>
      </c>
      <c r="J423">
        <v>0.4157303370786517</v>
      </c>
    </row>
    <row r="424" spans="5:10" x14ac:dyDescent="0.2">
      <c r="E424" t="s">
        <v>2014</v>
      </c>
      <c r="F424" t="s">
        <v>2014</v>
      </c>
      <c r="G424">
        <v>280</v>
      </c>
      <c r="H424">
        <v>305</v>
      </c>
      <c r="I424">
        <v>0.91803278688524592</v>
      </c>
      <c r="J424">
        <v>0.57894736842105265</v>
      </c>
    </row>
    <row r="425" spans="5:10" x14ac:dyDescent="0.2">
      <c r="E425" t="s">
        <v>2024</v>
      </c>
      <c r="F425" t="s">
        <v>2024</v>
      </c>
      <c r="G425">
        <v>87</v>
      </c>
      <c r="H425">
        <v>527</v>
      </c>
      <c r="I425">
        <v>0.16508538899430741</v>
      </c>
      <c r="J425">
        <v>0.70454545454545459</v>
      </c>
    </row>
    <row r="426" spans="5:10" x14ac:dyDescent="0.2">
      <c r="E426" t="s">
        <v>2026</v>
      </c>
      <c r="F426" t="s">
        <v>2026</v>
      </c>
      <c r="G426">
        <v>127</v>
      </c>
      <c r="H426">
        <v>524</v>
      </c>
      <c r="I426">
        <v>0.24236641221374045</v>
      </c>
      <c r="J426">
        <v>0.80555555555555558</v>
      </c>
    </row>
    <row r="427" spans="5:10" x14ac:dyDescent="0.2">
      <c r="E427" t="s">
        <v>2028</v>
      </c>
      <c r="F427" t="s">
        <v>2028</v>
      </c>
      <c r="G427">
        <v>75</v>
      </c>
      <c r="H427">
        <v>525</v>
      </c>
      <c r="I427">
        <v>0.14285714285714285</v>
      </c>
      <c r="J427">
        <v>0.74213836477987416</v>
      </c>
    </row>
    <row r="428" spans="5:10" x14ac:dyDescent="0.2">
      <c r="E428" t="s">
        <v>2030</v>
      </c>
      <c r="F428" t="s">
        <v>2030</v>
      </c>
      <c r="G428">
        <v>147</v>
      </c>
      <c r="H428">
        <v>527</v>
      </c>
      <c r="I428">
        <v>0.27893738140417457</v>
      </c>
      <c r="J428">
        <v>0.66249999999999998</v>
      </c>
    </row>
    <row r="429" spans="5:10" x14ac:dyDescent="0.2">
      <c r="E429" t="s">
        <v>2034</v>
      </c>
      <c r="F429" t="s">
        <v>2034</v>
      </c>
      <c r="G429">
        <v>386</v>
      </c>
      <c r="H429">
        <v>420</v>
      </c>
      <c r="I429">
        <v>0.919047619047619</v>
      </c>
      <c r="J429">
        <v>0.31707317073170732</v>
      </c>
    </row>
    <row r="430" spans="5:10" x14ac:dyDescent="0.2">
      <c r="E430" t="s">
        <v>2036</v>
      </c>
      <c r="F430" t="s">
        <v>2036</v>
      </c>
      <c r="G430">
        <v>428</v>
      </c>
      <c r="H430">
        <v>554</v>
      </c>
      <c r="I430">
        <v>0.77256317689530685</v>
      </c>
      <c r="J430">
        <v>0.16216216216216217</v>
      </c>
    </row>
    <row r="431" spans="5:10" x14ac:dyDescent="0.2">
      <c r="E431" t="s">
        <v>2037</v>
      </c>
      <c r="F431" t="s">
        <v>2037</v>
      </c>
      <c r="G431">
        <v>356</v>
      </c>
      <c r="H431">
        <v>398</v>
      </c>
      <c r="I431">
        <v>0.89447236180904521</v>
      </c>
      <c r="J431">
        <v>0.25</v>
      </c>
    </row>
    <row r="432" spans="5:10" x14ac:dyDescent="0.2">
      <c r="E432" t="s">
        <v>2039</v>
      </c>
      <c r="F432" t="s">
        <v>2039</v>
      </c>
      <c r="G432">
        <v>535</v>
      </c>
      <c r="H432">
        <v>643</v>
      </c>
      <c r="I432">
        <v>0.83203732503888028</v>
      </c>
      <c r="J432">
        <v>0.16</v>
      </c>
    </row>
    <row r="433" spans="5:10" x14ac:dyDescent="0.2">
      <c r="E433" t="s">
        <v>2041</v>
      </c>
      <c r="F433" t="s">
        <v>2041</v>
      </c>
      <c r="G433">
        <v>557</v>
      </c>
      <c r="H433">
        <v>684</v>
      </c>
      <c r="I433">
        <v>0.81432748538011701</v>
      </c>
      <c r="J433">
        <v>0.1875</v>
      </c>
    </row>
    <row r="434" spans="5:10" x14ac:dyDescent="0.2">
      <c r="E434" t="s">
        <v>2047</v>
      </c>
      <c r="F434" t="s">
        <v>2047</v>
      </c>
      <c r="G434">
        <v>181</v>
      </c>
      <c r="H434">
        <v>228</v>
      </c>
      <c r="I434">
        <v>0.79385964912280704</v>
      </c>
      <c r="J434">
        <v>0.47368421052631576</v>
      </c>
    </row>
    <row r="435" spans="5:10" x14ac:dyDescent="0.2">
      <c r="E435" t="s">
        <v>2049</v>
      </c>
      <c r="F435" t="s">
        <v>2049</v>
      </c>
      <c r="G435">
        <v>263</v>
      </c>
      <c r="H435">
        <v>337</v>
      </c>
      <c r="I435">
        <v>0.78041543026706228</v>
      </c>
      <c r="J435">
        <v>0.43243243243243246</v>
      </c>
    </row>
    <row r="436" spans="5:10" x14ac:dyDescent="0.2">
      <c r="E436" t="s">
        <v>2051</v>
      </c>
      <c r="F436" t="s">
        <v>2051</v>
      </c>
      <c r="G436">
        <v>120</v>
      </c>
      <c r="H436">
        <v>153</v>
      </c>
      <c r="I436">
        <v>0.78431372549019607</v>
      </c>
      <c r="J436">
        <v>0.60606060606060608</v>
      </c>
    </row>
    <row r="437" spans="5:10" x14ac:dyDescent="0.2">
      <c r="E437" t="s">
        <v>2055</v>
      </c>
      <c r="F437" t="s">
        <v>2055</v>
      </c>
      <c r="G437">
        <v>331</v>
      </c>
      <c r="H437">
        <v>400</v>
      </c>
      <c r="I437">
        <v>0.82750000000000001</v>
      </c>
      <c r="J437">
        <v>5.1724137931034482E-2</v>
      </c>
    </row>
    <row r="438" spans="5:10" x14ac:dyDescent="0.2">
      <c r="E438" t="s">
        <v>1257</v>
      </c>
      <c r="F438" t="s">
        <v>1257</v>
      </c>
      <c r="G438">
        <v>294</v>
      </c>
      <c r="H438">
        <v>344</v>
      </c>
      <c r="I438">
        <v>0.85465116279069764</v>
      </c>
      <c r="J438">
        <v>1.9230769230769232E-2</v>
      </c>
    </row>
    <row r="439" spans="5:10" x14ac:dyDescent="0.2">
      <c r="E439" t="s">
        <v>2072</v>
      </c>
      <c r="F439" t="s">
        <v>2072</v>
      </c>
      <c r="G439">
        <v>170</v>
      </c>
      <c r="H439">
        <v>479</v>
      </c>
      <c r="I439">
        <v>0.35490605427974947</v>
      </c>
      <c r="J439">
        <v>0.74242424242424243</v>
      </c>
    </row>
    <row r="440" spans="5:10" x14ac:dyDescent="0.2">
      <c r="E440" t="s">
        <v>2076</v>
      </c>
      <c r="F440" t="s">
        <v>2076</v>
      </c>
      <c r="G440">
        <v>295</v>
      </c>
      <c r="H440">
        <v>419</v>
      </c>
      <c r="I440">
        <v>0.70405727923627681</v>
      </c>
      <c r="J440">
        <v>0.59183673469387754</v>
      </c>
    </row>
    <row r="441" spans="5:10" x14ac:dyDescent="0.2">
      <c r="E441" t="s">
        <v>2078</v>
      </c>
      <c r="F441" t="s">
        <v>2078</v>
      </c>
      <c r="G441">
        <v>204</v>
      </c>
      <c r="H441">
        <v>385</v>
      </c>
      <c r="I441">
        <v>0.52987012987012982</v>
      </c>
      <c r="J441">
        <v>0.55223880597014929</v>
      </c>
    </row>
    <row r="442" spans="5:10" x14ac:dyDescent="0.2">
      <c r="E442" t="s">
        <v>2084</v>
      </c>
      <c r="F442" t="s">
        <v>2084</v>
      </c>
      <c r="G442">
        <v>412</v>
      </c>
      <c r="H442">
        <v>650</v>
      </c>
      <c r="I442">
        <v>0.63384615384615384</v>
      </c>
      <c r="J442">
        <v>0.43529411764705883</v>
      </c>
    </row>
    <row r="443" spans="5:10" x14ac:dyDescent="0.2">
      <c r="E443" t="s">
        <v>996</v>
      </c>
      <c r="F443" t="s">
        <v>996</v>
      </c>
      <c r="G443">
        <v>222</v>
      </c>
      <c r="H443">
        <v>274</v>
      </c>
      <c r="I443">
        <v>0.81021897810218979</v>
      </c>
      <c r="J443">
        <v>0.16326530612244897</v>
      </c>
    </row>
    <row r="444" spans="5:10" x14ac:dyDescent="0.2">
      <c r="E444" t="s">
        <v>2091</v>
      </c>
      <c r="F444" t="s">
        <v>2091</v>
      </c>
      <c r="G444">
        <v>485</v>
      </c>
      <c r="H444">
        <v>685</v>
      </c>
      <c r="I444">
        <v>0.70802919708029199</v>
      </c>
      <c r="J444">
        <v>0.47368421052631576</v>
      </c>
    </row>
    <row r="445" spans="5:10" x14ac:dyDescent="0.2">
      <c r="E445" t="s">
        <v>1894</v>
      </c>
      <c r="F445" t="s">
        <v>1894</v>
      </c>
      <c r="G445">
        <v>181</v>
      </c>
      <c r="H445">
        <v>302</v>
      </c>
      <c r="I445">
        <v>0.59933774834437081</v>
      </c>
      <c r="J445">
        <v>0.38</v>
      </c>
    </row>
    <row r="446" spans="5:10" x14ac:dyDescent="0.2">
      <c r="E446" t="s">
        <v>2094</v>
      </c>
      <c r="F446" t="s">
        <v>2094</v>
      </c>
      <c r="G446">
        <v>465</v>
      </c>
      <c r="H446">
        <v>738</v>
      </c>
      <c r="I446">
        <v>0.63008130081300817</v>
      </c>
      <c r="J446">
        <v>0.28723404255319152</v>
      </c>
    </row>
    <row r="447" spans="5:10" x14ac:dyDescent="0.2">
      <c r="E447" t="s">
        <v>2095</v>
      </c>
      <c r="F447" t="s">
        <v>2095</v>
      </c>
      <c r="G447">
        <v>439</v>
      </c>
      <c r="H447">
        <v>583</v>
      </c>
      <c r="I447">
        <v>0.75300171526586623</v>
      </c>
      <c r="J447">
        <v>0.34693877551020408</v>
      </c>
    </row>
    <row r="448" spans="5:10" x14ac:dyDescent="0.2">
      <c r="E448" t="s">
        <v>1016</v>
      </c>
      <c r="F448" t="s">
        <v>1016</v>
      </c>
      <c r="G448">
        <v>267</v>
      </c>
      <c r="H448">
        <v>477</v>
      </c>
      <c r="I448">
        <v>0.55974842767295596</v>
      </c>
      <c r="J448">
        <v>0.63076923076923075</v>
      </c>
    </row>
    <row r="449" spans="5:10" x14ac:dyDescent="0.2">
      <c r="E449" t="s">
        <v>2098</v>
      </c>
      <c r="F449" t="s">
        <v>2098</v>
      </c>
      <c r="G449">
        <v>174</v>
      </c>
      <c r="H449">
        <v>315</v>
      </c>
      <c r="I449">
        <v>0.55238095238095242</v>
      </c>
      <c r="J449">
        <v>0.43181818181818182</v>
      </c>
    </row>
    <row r="450" spans="5:10" x14ac:dyDescent="0.2">
      <c r="E450" t="s">
        <v>2100</v>
      </c>
      <c r="F450" t="s">
        <v>2100</v>
      </c>
      <c r="G450">
        <v>449</v>
      </c>
      <c r="H450">
        <v>504</v>
      </c>
      <c r="I450">
        <v>0.89087301587301593</v>
      </c>
      <c r="J450">
        <v>0.31428571428571428</v>
      </c>
    </row>
    <row r="451" spans="5:10" x14ac:dyDescent="0.2">
      <c r="E451" t="s">
        <v>2037</v>
      </c>
      <c r="F451" t="s">
        <v>2037</v>
      </c>
      <c r="G451">
        <v>456</v>
      </c>
      <c r="H451">
        <v>646</v>
      </c>
      <c r="I451">
        <v>0.70588235294117652</v>
      </c>
      <c r="J451">
        <v>0.38947368421052631</v>
      </c>
    </row>
    <row r="452" spans="5:10" x14ac:dyDescent="0.2">
      <c r="E452" t="s">
        <v>2103</v>
      </c>
      <c r="F452" t="s">
        <v>2103</v>
      </c>
      <c r="G452">
        <v>333</v>
      </c>
      <c r="H452">
        <v>413</v>
      </c>
      <c r="I452">
        <v>0.80629539951573848</v>
      </c>
      <c r="J452">
        <v>0.45454545454545453</v>
      </c>
    </row>
    <row r="453" spans="5:10" x14ac:dyDescent="0.2">
      <c r="E453" t="s">
        <v>2105</v>
      </c>
      <c r="F453" t="s">
        <v>2105</v>
      </c>
      <c r="G453">
        <v>334</v>
      </c>
      <c r="H453">
        <v>531</v>
      </c>
      <c r="I453">
        <v>0.62900188323917139</v>
      </c>
      <c r="J453">
        <v>0.43617021276595747</v>
      </c>
    </row>
    <row r="454" spans="5:10" x14ac:dyDescent="0.2">
      <c r="E454" t="s">
        <v>2107</v>
      </c>
      <c r="F454" t="s">
        <v>2107</v>
      </c>
      <c r="G454">
        <v>323</v>
      </c>
      <c r="H454">
        <v>442</v>
      </c>
      <c r="I454">
        <v>0.73076923076923073</v>
      </c>
      <c r="J454">
        <v>0.32857142857142857</v>
      </c>
    </row>
    <row r="455" spans="5:10" x14ac:dyDescent="0.2">
      <c r="E455" t="s">
        <v>2109</v>
      </c>
      <c r="F455" t="s">
        <v>2109</v>
      </c>
      <c r="G455">
        <v>452</v>
      </c>
      <c r="H455">
        <v>555</v>
      </c>
      <c r="I455">
        <v>0.81441441441441442</v>
      </c>
      <c r="J455">
        <v>0.51063829787234039</v>
      </c>
    </row>
    <row r="456" spans="5:10" x14ac:dyDescent="0.2">
      <c r="E456" t="s">
        <v>2113</v>
      </c>
      <c r="F456" t="s">
        <v>2113</v>
      </c>
      <c r="G456">
        <v>158</v>
      </c>
      <c r="H456">
        <v>331</v>
      </c>
      <c r="I456">
        <v>0.4773413897280967</v>
      </c>
      <c r="J456">
        <v>0.74</v>
      </c>
    </row>
    <row r="457" spans="5:10" x14ac:dyDescent="0.2">
      <c r="E457" t="s">
        <v>2115</v>
      </c>
      <c r="F457" t="s">
        <v>2115</v>
      </c>
      <c r="G457">
        <v>107</v>
      </c>
      <c r="H457">
        <v>295</v>
      </c>
      <c r="I457">
        <v>0.36271186440677966</v>
      </c>
      <c r="J457">
        <v>0.34883720930232559</v>
      </c>
    </row>
    <row r="458" spans="5:10" x14ac:dyDescent="0.2">
      <c r="E458" t="s">
        <v>2117</v>
      </c>
      <c r="F458" t="s">
        <v>2117</v>
      </c>
      <c r="G458">
        <v>131</v>
      </c>
      <c r="H458">
        <v>404</v>
      </c>
      <c r="I458">
        <v>0.32425742574257427</v>
      </c>
      <c r="J458">
        <v>0.53164556962025311</v>
      </c>
    </row>
    <row r="459" spans="5:10" x14ac:dyDescent="0.2">
      <c r="E459" t="s">
        <v>2119</v>
      </c>
      <c r="F459" t="s">
        <v>2119</v>
      </c>
      <c r="G459">
        <v>115</v>
      </c>
      <c r="H459">
        <v>295</v>
      </c>
      <c r="I459">
        <v>0.38983050847457629</v>
      </c>
      <c r="J459">
        <v>0.57999999999999996</v>
      </c>
    </row>
    <row r="460" spans="5:10" x14ac:dyDescent="0.2">
      <c r="E460" t="s">
        <v>2123</v>
      </c>
      <c r="F460" t="s">
        <v>2123</v>
      </c>
      <c r="G460">
        <v>186</v>
      </c>
      <c r="H460">
        <v>439</v>
      </c>
      <c r="I460">
        <v>0.42369020501138954</v>
      </c>
      <c r="J460">
        <v>0.5730337078651685</v>
      </c>
    </row>
    <row r="461" spans="5:10" x14ac:dyDescent="0.2">
      <c r="E461" t="s">
        <v>2124</v>
      </c>
      <c r="F461" t="s">
        <v>2124</v>
      </c>
      <c r="G461">
        <v>172</v>
      </c>
      <c r="H461">
        <v>313</v>
      </c>
      <c r="I461">
        <v>0.54952076677316297</v>
      </c>
      <c r="J461">
        <v>0.44642857142857145</v>
      </c>
    </row>
    <row r="462" spans="5:10" x14ac:dyDescent="0.2">
      <c r="E462" t="s">
        <v>2126</v>
      </c>
      <c r="F462" t="s">
        <v>2126</v>
      </c>
      <c r="G462">
        <v>271</v>
      </c>
      <c r="H462">
        <v>726</v>
      </c>
      <c r="I462">
        <v>0.37327823691460055</v>
      </c>
      <c r="J462">
        <v>0.64556962025316456</v>
      </c>
    </row>
    <row r="463" spans="5:10" x14ac:dyDescent="0.2">
      <c r="E463" t="s">
        <v>2130</v>
      </c>
      <c r="F463" t="s">
        <v>2130</v>
      </c>
      <c r="G463">
        <v>123</v>
      </c>
      <c r="H463">
        <v>538</v>
      </c>
      <c r="I463">
        <v>0.22862453531598512</v>
      </c>
      <c r="J463">
        <v>0.73109243697478987</v>
      </c>
    </row>
    <row r="464" spans="5:10" x14ac:dyDescent="0.2">
      <c r="E464" t="s">
        <v>2132</v>
      </c>
      <c r="F464" t="s">
        <v>2132</v>
      </c>
      <c r="G464">
        <v>86</v>
      </c>
      <c r="H464">
        <v>421</v>
      </c>
      <c r="I464">
        <v>0.20427553444180521</v>
      </c>
      <c r="J464">
        <v>0.82456140350877194</v>
      </c>
    </row>
    <row r="465" spans="5:10" x14ac:dyDescent="0.2">
      <c r="E465" t="s">
        <v>2134</v>
      </c>
      <c r="F465" t="s">
        <v>2134</v>
      </c>
      <c r="G465">
        <v>83</v>
      </c>
      <c r="H465">
        <v>627</v>
      </c>
      <c r="I465">
        <v>0.13237639553429026</v>
      </c>
      <c r="J465">
        <v>0.64761904761904765</v>
      </c>
    </row>
    <row r="466" spans="5:10" x14ac:dyDescent="0.2">
      <c r="E466" t="s">
        <v>2138</v>
      </c>
      <c r="F466" t="s">
        <v>2138</v>
      </c>
      <c r="G466">
        <v>314</v>
      </c>
      <c r="H466">
        <v>493</v>
      </c>
      <c r="I466">
        <v>0.63691683569979718</v>
      </c>
      <c r="J466">
        <v>0.42857142857142855</v>
      </c>
    </row>
    <row r="467" spans="5:10" x14ac:dyDescent="0.2">
      <c r="E467" t="s">
        <v>1322</v>
      </c>
      <c r="F467" t="s">
        <v>1322</v>
      </c>
      <c r="G467">
        <v>122</v>
      </c>
      <c r="H467">
        <v>311</v>
      </c>
      <c r="I467">
        <v>0.39228295819935693</v>
      </c>
      <c r="J467">
        <v>0.64102564102564108</v>
      </c>
    </row>
    <row r="468" spans="5:10" x14ac:dyDescent="0.2">
      <c r="E468" t="s">
        <v>2141</v>
      </c>
      <c r="F468" t="s">
        <v>2141</v>
      </c>
      <c r="G468">
        <v>237</v>
      </c>
      <c r="H468">
        <v>478</v>
      </c>
      <c r="I468">
        <v>0.49581589958158995</v>
      </c>
      <c r="J468">
        <v>0.58571428571428574</v>
      </c>
    </row>
    <row r="469" spans="5:10" x14ac:dyDescent="0.2">
      <c r="E469" t="s">
        <v>2145</v>
      </c>
      <c r="F469" t="s">
        <v>2145</v>
      </c>
      <c r="G469">
        <v>134</v>
      </c>
      <c r="H469">
        <v>502</v>
      </c>
      <c r="I469">
        <v>0.26693227091633465</v>
      </c>
      <c r="J469">
        <v>0.7</v>
      </c>
    </row>
    <row r="470" spans="5:10" x14ac:dyDescent="0.2">
      <c r="E470" t="s">
        <v>2147</v>
      </c>
      <c r="F470" t="s">
        <v>2147</v>
      </c>
      <c r="G470">
        <v>154</v>
      </c>
      <c r="H470">
        <v>449</v>
      </c>
      <c r="I470">
        <v>0.34298440979955458</v>
      </c>
      <c r="J470">
        <v>0.61904761904761907</v>
      </c>
    </row>
    <row r="471" spans="5:10" x14ac:dyDescent="0.2">
      <c r="E471" t="s">
        <v>2153</v>
      </c>
      <c r="F471" t="s">
        <v>2153</v>
      </c>
      <c r="G471">
        <v>199</v>
      </c>
      <c r="H471">
        <v>316</v>
      </c>
      <c r="I471">
        <v>0.629746835443038</v>
      </c>
      <c r="J471">
        <v>0.35185185185185186</v>
      </c>
    </row>
    <row r="472" spans="5:10" x14ac:dyDescent="0.2">
      <c r="E472" t="s">
        <v>2155</v>
      </c>
      <c r="F472" t="s">
        <v>2155</v>
      </c>
      <c r="G472">
        <v>278</v>
      </c>
      <c r="H472">
        <v>392</v>
      </c>
      <c r="I472">
        <v>0.70918367346938771</v>
      </c>
      <c r="J472">
        <v>0.31666666666666665</v>
      </c>
    </row>
    <row r="473" spans="5:10" x14ac:dyDescent="0.2">
      <c r="E473" t="s">
        <v>2160</v>
      </c>
      <c r="F473" t="s">
        <v>2160</v>
      </c>
      <c r="G473">
        <v>216</v>
      </c>
      <c r="H473">
        <v>309</v>
      </c>
      <c r="I473">
        <v>0.69902912621359226</v>
      </c>
      <c r="J473">
        <v>0.5</v>
      </c>
    </row>
    <row r="474" spans="5:10" x14ac:dyDescent="0.2">
      <c r="E474" t="s">
        <v>2162</v>
      </c>
      <c r="F474" t="s">
        <v>2162</v>
      </c>
      <c r="G474">
        <v>373</v>
      </c>
      <c r="H474">
        <v>501</v>
      </c>
      <c r="I474">
        <v>0.7445109780439122</v>
      </c>
      <c r="J474">
        <v>0.30555555555555558</v>
      </c>
    </row>
    <row r="475" spans="5:10" x14ac:dyDescent="0.2">
      <c r="E475" t="s">
        <v>2164</v>
      </c>
      <c r="F475" t="s">
        <v>2164</v>
      </c>
      <c r="G475">
        <v>317</v>
      </c>
      <c r="H475">
        <v>418</v>
      </c>
      <c r="I475">
        <v>0.75837320574162681</v>
      </c>
      <c r="J475">
        <v>0.47916666666666669</v>
      </c>
    </row>
    <row r="476" spans="5:10" x14ac:dyDescent="0.2">
      <c r="E476" t="s">
        <v>2166</v>
      </c>
      <c r="F476" t="s">
        <v>2166</v>
      </c>
      <c r="G476">
        <v>280</v>
      </c>
      <c r="H476">
        <v>365</v>
      </c>
      <c r="I476">
        <v>0.76712328767123283</v>
      </c>
      <c r="J476">
        <v>0.47916666666666669</v>
      </c>
    </row>
    <row r="477" spans="5:10" x14ac:dyDescent="0.2">
      <c r="E477" t="s">
        <v>2168</v>
      </c>
      <c r="F477" t="s">
        <v>2168</v>
      </c>
      <c r="G477">
        <v>256</v>
      </c>
      <c r="H477">
        <v>311</v>
      </c>
      <c r="I477">
        <v>0.82315112540192925</v>
      </c>
      <c r="J477">
        <v>0.25490196078431371</v>
      </c>
    </row>
    <row r="478" spans="5:10" x14ac:dyDescent="0.2">
      <c r="E478" t="s">
        <v>2170</v>
      </c>
      <c r="F478" t="s">
        <v>2170</v>
      </c>
      <c r="G478">
        <v>339</v>
      </c>
      <c r="H478">
        <v>420</v>
      </c>
      <c r="I478">
        <v>0.80714285714285716</v>
      </c>
      <c r="J478">
        <v>0.32857142857142857</v>
      </c>
    </row>
    <row r="479" spans="5:10" x14ac:dyDescent="0.2">
      <c r="E479" t="s">
        <v>2172</v>
      </c>
      <c r="F479" t="s">
        <v>2172</v>
      </c>
      <c r="G479">
        <v>166</v>
      </c>
      <c r="H479">
        <v>487</v>
      </c>
      <c r="I479">
        <v>0.34086242299794661</v>
      </c>
      <c r="J479">
        <v>0.61038961038961037</v>
      </c>
    </row>
    <row r="480" spans="5:10" x14ac:dyDescent="0.2">
      <c r="E480" t="s">
        <v>2176</v>
      </c>
      <c r="F480" t="s">
        <v>2176</v>
      </c>
      <c r="G480">
        <v>186</v>
      </c>
      <c r="H480">
        <v>369</v>
      </c>
      <c r="I480">
        <v>0.50406504065040647</v>
      </c>
      <c r="J480">
        <v>0.7592592592592593</v>
      </c>
    </row>
    <row r="481" spans="5:10" x14ac:dyDescent="0.2">
      <c r="E481" t="s">
        <v>2180</v>
      </c>
      <c r="F481" t="s">
        <v>2180</v>
      </c>
      <c r="G481">
        <v>157</v>
      </c>
      <c r="H481">
        <v>212</v>
      </c>
      <c r="I481">
        <v>0.74056603773584906</v>
      </c>
      <c r="J481">
        <v>0.88235294117647056</v>
      </c>
    </row>
    <row r="482" spans="5:10" x14ac:dyDescent="0.2">
      <c r="E482" t="s">
        <v>2182</v>
      </c>
      <c r="F482" t="s">
        <v>2182</v>
      </c>
      <c r="G482">
        <v>196</v>
      </c>
      <c r="H482">
        <v>431</v>
      </c>
      <c r="I482">
        <v>0.45475638051044082</v>
      </c>
      <c r="J482">
        <v>0.52500000000000002</v>
      </c>
    </row>
    <row r="483" spans="5:10" x14ac:dyDescent="0.2">
      <c r="E483" t="s">
        <v>2186</v>
      </c>
      <c r="F483" t="s">
        <v>2186</v>
      </c>
      <c r="G483">
        <v>354</v>
      </c>
      <c r="H483">
        <v>479</v>
      </c>
      <c r="I483">
        <v>0.73903966597077242</v>
      </c>
      <c r="J483">
        <v>0.75324675324675328</v>
      </c>
    </row>
    <row r="484" spans="5:10" x14ac:dyDescent="0.2">
      <c r="E484" t="s">
        <v>2188</v>
      </c>
      <c r="F484" t="s">
        <v>2188</v>
      </c>
      <c r="G484">
        <v>126</v>
      </c>
      <c r="H484">
        <v>559</v>
      </c>
      <c r="I484">
        <v>0.22540250447227192</v>
      </c>
      <c r="J484">
        <v>0.84615384615384615</v>
      </c>
    </row>
    <row r="485" spans="5:10" x14ac:dyDescent="0.2">
      <c r="E485" t="s">
        <v>858</v>
      </c>
      <c r="F485" t="s">
        <v>858</v>
      </c>
      <c r="G485">
        <v>217</v>
      </c>
      <c r="H485">
        <v>285</v>
      </c>
      <c r="I485">
        <v>0.76140350877192986</v>
      </c>
      <c r="J485">
        <v>0.40540540540540543</v>
      </c>
    </row>
    <row r="486" spans="5:10" x14ac:dyDescent="0.2">
      <c r="E486" t="s">
        <v>2191</v>
      </c>
      <c r="F486" t="s">
        <v>2191</v>
      </c>
      <c r="G486">
        <v>241</v>
      </c>
      <c r="H486">
        <v>411</v>
      </c>
      <c r="I486">
        <v>0.58637469586374691</v>
      </c>
      <c r="J486">
        <v>0.46376811594202899</v>
      </c>
    </row>
    <row r="487" spans="5:10" x14ac:dyDescent="0.2">
      <c r="E487" t="s">
        <v>2193</v>
      </c>
      <c r="F487" t="s">
        <v>2193</v>
      </c>
      <c r="G487">
        <v>258</v>
      </c>
      <c r="H487">
        <v>354</v>
      </c>
      <c r="I487">
        <v>0.72881355932203384</v>
      </c>
      <c r="J487">
        <v>0.625</v>
      </c>
    </row>
    <row r="488" spans="5:10" x14ac:dyDescent="0.2">
      <c r="E488" t="s">
        <v>2195</v>
      </c>
      <c r="F488" t="s">
        <v>2195</v>
      </c>
      <c r="G488">
        <v>80</v>
      </c>
      <c r="H488">
        <v>165</v>
      </c>
      <c r="I488">
        <v>0.48484848484848486</v>
      </c>
      <c r="J488">
        <v>0.68</v>
      </c>
    </row>
    <row r="489" spans="5:10" x14ac:dyDescent="0.2">
      <c r="E489" t="s">
        <v>2197</v>
      </c>
      <c r="F489" t="s">
        <v>2197</v>
      </c>
      <c r="G489">
        <v>87</v>
      </c>
      <c r="H489">
        <v>150</v>
      </c>
      <c r="I489">
        <v>0.57999999999999996</v>
      </c>
      <c r="J489">
        <v>0.5714285714285714</v>
      </c>
    </row>
    <row r="490" spans="5:10" x14ac:dyDescent="0.2">
      <c r="E490" t="s">
        <v>2199</v>
      </c>
      <c r="F490" t="s">
        <v>2199</v>
      </c>
      <c r="G490">
        <v>109</v>
      </c>
      <c r="H490">
        <v>231</v>
      </c>
      <c r="I490">
        <v>0.47186147186147187</v>
      </c>
      <c r="J490">
        <v>0.56097560975609762</v>
      </c>
    </row>
    <row r="491" spans="5:10" x14ac:dyDescent="0.2">
      <c r="E491" t="s">
        <v>2201</v>
      </c>
      <c r="F491" t="s">
        <v>2201</v>
      </c>
      <c r="G491">
        <v>53</v>
      </c>
      <c r="H491">
        <v>89</v>
      </c>
      <c r="I491">
        <v>0.5955056179775281</v>
      </c>
      <c r="J491">
        <v>0.2</v>
      </c>
    </row>
    <row r="492" spans="5:10" x14ac:dyDescent="0.2">
      <c r="E492" t="s">
        <v>2205</v>
      </c>
      <c r="F492" t="s">
        <v>2205</v>
      </c>
      <c r="G492">
        <v>112</v>
      </c>
      <c r="H492">
        <v>211</v>
      </c>
      <c r="I492">
        <v>0.53080568720379151</v>
      </c>
      <c r="J492">
        <v>0.6</v>
      </c>
    </row>
    <row r="493" spans="5:10" x14ac:dyDescent="0.2">
      <c r="E493" t="s">
        <v>2207</v>
      </c>
      <c r="F493" t="s">
        <v>2207</v>
      </c>
      <c r="G493">
        <v>115</v>
      </c>
      <c r="H493">
        <v>266</v>
      </c>
      <c r="I493">
        <v>0.43233082706766918</v>
      </c>
      <c r="J493">
        <v>0.41860465116279072</v>
      </c>
    </row>
    <row r="494" spans="5:10" x14ac:dyDescent="0.2">
      <c r="E494" t="s">
        <v>858</v>
      </c>
      <c r="F494" t="s">
        <v>858</v>
      </c>
      <c r="G494">
        <v>213</v>
      </c>
      <c r="H494">
        <v>329</v>
      </c>
      <c r="I494">
        <v>0.64741641337386013</v>
      </c>
      <c r="J494">
        <v>0.55813953488372092</v>
      </c>
    </row>
    <row r="495" spans="5:10" x14ac:dyDescent="0.2">
      <c r="E495" t="s">
        <v>2214</v>
      </c>
      <c r="F495" t="s">
        <v>2214</v>
      </c>
      <c r="G495">
        <v>191</v>
      </c>
      <c r="H495">
        <v>252</v>
      </c>
      <c r="I495">
        <v>0.75793650793650791</v>
      </c>
      <c r="J495">
        <v>0.46341463414634149</v>
      </c>
    </row>
    <row r="496" spans="5:10" x14ac:dyDescent="0.2">
      <c r="E496" t="s">
        <v>2218</v>
      </c>
      <c r="F496" t="s">
        <v>2218</v>
      </c>
      <c r="G496">
        <v>217</v>
      </c>
      <c r="H496">
        <v>357</v>
      </c>
      <c r="I496">
        <v>0.60784313725490191</v>
      </c>
      <c r="J496">
        <v>0.43243243243243246</v>
      </c>
    </row>
    <row r="497" spans="5:10" x14ac:dyDescent="0.2">
      <c r="E497" t="s">
        <v>2224</v>
      </c>
      <c r="F497" t="s">
        <v>2224</v>
      </c>
      <c r="G497">
        <v>403</v>
      </c>
      <c r="H497">
        <v>900</v>
      </c>
      <c r="I497">
        <v>0.44777777777777777</v>
      </c>
      <c r="J497">
        <v>0.57009345794392519</v>
      </c>
    </row>
    <row r="498" spans="5:10" x14ac:dyDescent="0.2">
      <c r="E498" t="s">
        <v>2228</v>
      </c>
      <c r="F498" t="s">
        <v>2228</v>
      </c>
      <c r="G498">
        <v>188</v>
      </c>
      <c r="H498">
        <v>711</v>
      </c>
      <c r="I498">
        <v>0.26441631504922647</v>
      </c>
      <c r="J498">
        <v>0.50961538461538458</v>
      </c>
    </row>
    <row r="499" spans="5:10" x14ac:dyDescent="0.2">
      <c r="E499" t="s">
        <v>1801</v>
      </c>
      <c r="F499" t="s">
        <v>1801</v>
      </c>
      <c r="G499">
        <v>251</v>
      </c>
      <c r="H499">
        <v>774</v>
      </c>
      <c r="I499">
        <v>0.32428940568475451</v>
      </c>
      <c r="J499">
        <v>0.68627450980392157</v>
      </c>
    </row>
    <row r="500" spans="5:10" x14ac:dyDescent="0.2">
      <c r="E500" t="s">
        <v>2233</v>
      </c>
      <c r="F500" t="s">
        <v>2233</v>
      </c>
      <c r="G500">
        <v>243</v>
      </c>
      <c r="H500">
        <v>855</v>
      </c>
      <c r="I500">
        <v>0.28421052631578947</v>
      </c>
      <c r="J500">
        <v>0.6198347107438017</v>
      </c>
    </row>
    <row r="501" spans="5:10" x14ac:dyDescent="0.2">
      <c r="E501" t="s">
        <v>2235</v>
      </c>
      <c r="F501" t="s">
        <v>2235</v>
      </c>
      <c r="G501">
        <v>213</v>
      </c>
      <c r="H501">
        <v>687</v>
      </c>
      <c r="I501">
        <v>0.31004366812227074</v>
      </c>
      <c r="J501">
        <v>0.67441860465116277</v>
      </c>
    </row>
    <row r="502" spans="5:10" x14ac:dyDescent="0.2">
      <c r="E502" t="s">
        <v>2160</v>
      </c>
      <c r="F502" t="s">
        <v>2160</v>
      </c>
      <c r="G502">
        <v>244</v>
      </c>
      <c r="H502">
        <v>283</v>
      </c>
      <c r="I502">
        <v>0.86219081272084808</v>
      </c>
      <c r="J502">
        <v>0.48148148148148145</v>
      </c>
    </row>
    <row r="503" spans="5:10" x14ac:dyDescent="0.2">
      <c r="E503" t="s">
        <v>2242</v>
      </c>
      <c r="F503" t="s">
        <v>2242</v>
      </c>
      <c r="G503">
        <v>590</v>
      </c>
      <c r="H503">
        <v>661</v>
      </c>
      <c r="I503">
        <v>0.89258698940998482</v>
      </c>
      <c r="J503">
        <v>0.35135135135135137</v>
      </c>
    </row>
    <row r="504" spans="5:10" x14ac:dyDescent="0.2">
      <c r="E504" t="s">
        <v>2244</v>
      </c>
      <c r="F504" t="s">
        <v>2244</v>
      </c>
      <c r="G504">
        <v>548</v>
      </c>
      <c r="H504">
        <v>613</v>
      </c>
      <c r="I504">
        <v>0.89396411092985317</v>
      </c>
      <c r="J504">
        <v>0.47524752475247523</v>
      </c>
    </row>
    <row r="505" spans="5:10" x14ac:dyDescent="0.2">
      <c r="E505" t="s">
        <v>2247</v>
      </c>
      <c r="F505" t="s">
        <v>2247</v>
      </c>
      <c r="G505">
        <v>494</v>
      </c>
      <c r="H505">
        <v>623</v>
      </c>
      <c r="I505">
        <v>0.7929373996789727</v>
      </c>
      <c r="J505">
        <v>0.48648648648648651</v>
      </c>
    </row>
    <row r="506" spans="5:10" x14ac:dyDescent="0.2">
      <c r="E506" t="s">
        <v>2249</v>
      </c>
      <c r="F506" t="s">
        <v>2249</v>
      </c>
      <c r="G506">
        <v>598</v>
      </c>
      <c r="H506">
        <v>621</v>
      </c>
      <c r="I506">
        <v>0.96296296296296291</v>
      </c>
      <c r="J506">
        <v>0.35714285714285715</v>
      </c>
    </row>
    <row r="507" spans="5:10" x14ac:dyDescent="0.2">
      <c r="E507" t="s">
        <v>2251</v>
      </c>
      <c r="F507" t="s">
        <v>2251</v>
      </c>
      <c r="G507">
        <v>536</v>
      </c>
      <c r="H507">
        <v>626</v>
      </c>
      <c r="I507">
        <v>0.85623003194888181</v>
      </c>
      <c r="J507">
        <v>0.31578947368421051</v>
      </c>
    </row>
    <row r="508" spans="5:10" x14ac:dyDescent="0.2">
      <c r="E508" t="s">
        <v>2263</v>
      </c>
      <c r="F508" t="s">
        <v>2263</v>
      </c>
      <c r="G508">
        <v>401</v>
      </c>
      <c r="H508">
        <v>522</v>
      </c>
      <c r="I508">
        <v>0.76819923371647514</v>
      </c>
      <c r="J508">
        <v>0.47945205479452052</v>
      </c>
    </row>
    <row r="509" spans="5:10" x14ac:dyDescent="0.2">
      <c r="E509" t="s">
        <v>2265</v>
      </c>
      <c r="F509" t="s">
        <v>2265</v>
      </c>
      <c r="G509">
        <v>365</v>
      </c>
      <c r="H509">
        <v>540</v>
      </c>
      <c r="I509">
        <v>0.67592592592592593</v>
      </c>
      <c r="J509">
        <v>0.43181818181818182</v>
      </c>
    </row>
    <row r="510" spans="5:10" x14ac:dyDescent="0.2">
      <c r="E510" t="s">
        <v>2267</v>
      </c>
      <c r="F510" t="s">
        <v>2267</v>
      </c>
      <c r="G510">
        <v>411</v>
      </c>
      <c r="H510">
        <v>640</v>
      </c>
      <c r="I510">
        <v>0.64218750000000002</v>
      </c>
      <c r="J510">
        <v>0.37272727272727274</v>
      </c>
    </row>
    <row r="511" spans="5:10" x14ac:dyDescent="0.2">
      <c r="E511" t="s">
        <v>2269</v>
      </c>
      <c r="F511" t="s">
        <v>2269</v>
      </c>
      <c r="G511">
        <v>52</v>
      </c>
      <c r="H511">
        <v>444</v>
      </c>
      <c r="I511">
        <v>0.11711711711711711</v>
      </c>
      <c r="J511">
        <v>0.75609756097560976</v>
      </c>
    </row>
    <row r="512" spans="5:10" x14ac:dyDescent="0.2">
      <c r="E512" t="s">
        <v>2275</v>
      </c>
      <c r="F512" t="s">
        <v>2275</v>
      </c>
      <c r="G512">
        <v>190</v>
      </c>
      <c r="H512">
        <v>596</v>
      </c>
      <c r="I512">
        <v>0.31879194630872482</v>
      </c>
      <c r="J512">
        <v>0.75471698113207553</v>
      </c>
    </row>
    <row r="513" spans="5:10" x14ac:dyDescent="0.2">
      <c r="E513" t="s">
        <v>2277</v>
      </c>
      <c r="F513" t="s">
        <v>2277</v>
      </c>
      <c r="G513">
        <v>165</v>
      </c>
      <c r="H513">
        <v>539</v>
      </c>
      <c r="I513">
        <v>0.30612244897959184</v>
      </c>
      <c r="J513">
        <v>0.70833333333333337</v>
      </c>
    </row>
    <row r="514" spans="5:10" x14ac:dyDescent="0.2">
      <c r="E514" t="s">
        <v>2279</v>
      </c>
      <c r="F514" t="s">
        <v>2279</v>
      </c>
      <c r="G514">
        <v>129</v>
      </c>
      <c r="H514">
        <v>420</v>
      </c>
      <c r="I514">
        <v>0.30714285714285716</v>
      </c>
      <c r="J514">
        <v>0.80281690140845074</v>
      </c>
    </row>
    <row r="515" spans="5:10" x14ac:dyDescent="0.2">
      <c r="E515" t="s">
        <v>862</v>
      </c>
      <c r="F515" t="s">
        <v>862</v>
      </c>
      <c r="G515">
        <v>320</v>
      </c>
      <c r="H515">
        <v>565</v>
      </c>
      <c r="I515">
        <v>0.5663716814159292</v>
      </c>
      <c r="J515">
        <v>0.59740259740259738</v>
      </c>
    </row>
    <row r="516" spans="5:10" x14ac:dyDescent="0.2">
      <c r="E516" t="s">
        <v>2282</v>
      </c>
      <c r="F516" t="s">
        <v>2282</v>
      </c>
      <c r="G516">
        <v>580</v>
      </c>
      <c r="H516">
        <v>1154</v>
      </c>
      <c r="I516">
        <v>0.50259965337954937</v>
      </c>
      <c r="J516">
        <v>0.44692737430167595</v>
      </c>
    </row>
    <row r="517" spans="5:10" x14ac:dyDescent="0.2">
      <c r="E517" t="s">
        <v>2284</v>
      </c>
      <c r="F517" t="s">
        <v>2284</v>
      </c>
      <c r="G517">
        <v>187</v>
      </c>
      <c r="H517">
        <v>597</v>
      </c>
      <c r="I517">
        <v>0.31323283082077052</v>
      </c>
      <c r="J517">
        <v>0.77570093457943923</v>
      </c>
    </row>
    <row r="518" spans="5:10" x14ac:dyDescent="0.2">
      <c r="E518" t="s">
        <v>2288</v>
      </c>
      <c r="F518" t="s">
        <v>2288</v>
      </c>
      <c r="G518">
        <v>535</v>
      </c>
      <c r="H518">
        <v>643</v>
      </c>
      <c r="I518">
        <v>0.83203732503888028</v>
      </c>
      <c r="J518">
        <v>0.20370370370370369</v>
      </c>
    </row>
    <row r="519" spans="5:10" x14ac:dyDescent="0.2">
      <c r="E519" t="s">
        <v>2290</v>
      </c>
      <c r="F519" t="s">
        <v>2290</v>
      </c>
      <c r="G519">
        <v>406</v>
      </c>
      <c r="H519">
        <v>700</v>
      </c>
      <c r="I519">
        <v>0.57999999999999996</v>
      </c>
      <c r="J519">
        <v>0.38095238095238093</v>
      </c>
    </row>
    <row r="520" spans="5:10" x14ac:dyDescent="0.2">
      <c r="E520" t="s">
        <v>2292</v>
      </c>
      <c r="F520" t="s">
        <v>2292</v>
      </c>
      <c r="G520">
        <v>379</v>
      </c>
      <c r="H520">
        <v>541</v>
      </c>
      <c r="I520">
        <v>0.70055452865064693</v>
      </c>
      <c r="J520">
        <v>0.33333333333333331</v>
      </c>
    </row>
    <row r="521" spans="5:10" x14ac:dyDescent="0.2">
      <c r="E521" t="s">
        <v>2294</v>
      </c>
      <c r="F521" t="s">
        <v>2294</v>
      </c>
      <c r="G521">
        <v>203</v>
      </c>
      <c r="H521">
        <v>814</v>
      </c>
      <c r="I521">
        <v>0.24938574938574939</v>
      </c>
      <c r="J521">
        <v>0.71232876712328763</v>
      </c>
    </row>
    <row r="522" spans="5:10" x14ac:dyDescent="0.2">
      <c r="E522" t="s">
        <v>824</v>
      </c>
      <c r="F522" t="s">
        <v>824</v>
      </c>
      <c r="G522">
        <v>656</v>
      </c>
      <c r="H522">
        <v>745</v>
      </c>
      <c r="I522">
        <v>0.88053691275167789</v>
      </c>
      <c r="J522">
        <v>0.23770491803278687</v>
      </c>
    </row>
    <row r="523" spans="5:10" x14ac:dyDescent="0.2">
      <c r="E523" t="s">
        <v>2299</v>
      </c>
      <c r="F523" t="s">
        <v>2299</v>
      </c>
      <c r="G523">
        <v>553</v>
      </c>
      <c r="H523">
        <v>690</v>
      </c>
      <c r="I523">
        <v>0.8014492753623188</v>
      </c>
      <c r="J523">
        <v>0.27966101694915252</v>
      </c>
    </row>
    <row r="524" spans="5:10" x14ac:dyDescent="0.2">
      <c r="E524" t="s">
        <v>2301</v>
      </c>
      <c r="F524" t="s">
        <v>2301</v>
      </c>
      <c r="G524">
        <v>326</v>
      </c>
      <c r="H524">
        <v>698</v>
      </c>
      <c r="I524">
        <v>0.46704871060171921</v>
      </c>
      <c r="J524">
        <v>0.63636363636363635</v>
      </c>
    </row>
    <row r="525" spans="5:10" x14ac:dyDescent="0.2">
      <c r="E525" t="s">
        <v>2303</v>
      </c>
      <c r="F525" t="s">
        <v>2303</v>
      </c>
      <c r="G525">
        <v>572</v>
      </c>
      <c r="H525">
        <v>675</v>
      </c>
      <c r="I525">
        <v>0.84740740740740739</v>
      </c>
      <c r="J525">
        <v>0.20909090909090908</v>
      </c>
    </row>
    <row r="526" spans="5:10" x14ac:dyDescent="0.2">
      <c r="E526" t="s">
        <v>2305</v>
      </c>
      <c r="F526" t="s">
        <v>2305</v>
      </c>
      <c r="G526">
        <v>365</v>
      </c>
      <c r="H526">
        <v>603</v>
      </c>
      <c r="I526">
        <v>0.6053067993366501</v>
      </c>
      <c r="J526">
        <v>0.47422680412371132</v>
      </c>
    </row>
    <row r="527" spans="5:10" x14ac:dyDescent="0.2">
      <c r="E527" t="s">
        <v>2307</v>
      </c>
      <c r="F527" t="s">
        <v>2307</v>
      </c>
      <c r="G527">
        <v>405</v>
      </c>
      <c r="H527">
        <v>536</v>
      </c>
      <c r="I527">
        <v>0.75559701492537312</v>
      </c>
      <c r="J527">
        <v>0.2</v>
      </c>
    </row>
    <row r="528" spans="5:10" x14ac:dyDescent="0.2">
      <c r="E528" t="s">
        <v>1693</v>
      </c>
      <c r="F528" t="s">
        <v>1693</v>
      </c>
      <c r="G528">
        <v>605</v>
      </c>
      <c r="H528">
        <v>732</v>
      </c>
      <c r="I528">
        <v>0.82650273224043713</v>
      </c>
      <c r="J528">
        <v>0.20689655172413793</v>
      </c>
    </row>
    <row r="529" spans="5:10" x14ac:dyDescent="0.2">
      <c r="E529" t="s">
        <v>2317</v>
      </c>
      <c r="F529" t="s">
        <v>2317</v>
      </c>
      <c r="G529">
        <v>478</v>
      </c>
      <c r="H529">
        <v>661</v>
      </c>
      <c r="I529">
        <v>0.72314674735249618</v>
      </c>
      <c r="J529">
        <v>0.64150943396226412</v>
      </c>
    </row>
    <row r="530" spans="5:10" x14ac:dyDescent="0.2">
      <c r="E530" t="s">
        <v>2319</v>
      </c>
      <c r="F530" t="s">
        <v>2319</v>
      </c>
      <c r="G530">
        <v>547</v>
      </c>
      <c r="H530">
        <v>893</v>
      </c>
      <c r="I530">
        <v>0.61254199328107506</v>
      </c>
      <c r="J530">
        <v>0.5</v>
      </c>
    </row>
    <row r="531" spans="5:10" x14ac:dyDescent="0.2">
      <c r="E531" t="s">
        <v>2321</v>
      </c>
      <c r="F531" t="s">
        <v>2321</v>
      </c>
      <c r="G531">
        <v>627</v>
      </c>
      <c r="H531">
        <v>797</v>
      </c>
      <c r="I531">
        <v>0.78670012547051438</v>
      </c>
      <c r="J531">
        <v>0.30701754385964913</v>
      </c>
    </row>
    <row r="532" spans="5:10" x14ac:dyDescent="0.2">
      <c r="E532" t="s">
        <v>2323</v>
      </c>
      <c r="F532" t="s">
        <v>2323</v>
      </c>
      <c r="G532">
        <v>445</v>
      </c>
      <c r="H532">
        <v>732</v>
      </c>
      <c r="I532">
        <v>0.60792349726775952</v>
      </c>
      <c r="J532">
        <v>0.6454545454545455</v>
      </c>
    </row>
    <row r="533" spans="5:10" x14ac:dyDescent="0.2">
      <c r="E533" t="s">
        <v>2037</v>
      </c>
      <c r="F533" t="s">
        <v>2037</v>
      </c>
      <c r="G533">
        <v>755</v>
      </c>
      <c r="H533">
        <v>980</v>
      </c>
      <c r="I533">
        <v>0.77040816326530615</v>
      </c>
      <c r="J533">
        <v>0.43262411347517732</v>
      </c>
    </row>
    <row r="534" spans="5:10" x14ac:dyDescent="0.2">
      <c r="E534" t="s">
        <v>2326</v>
      </c>
      <c r="F534" t="s">
        <v>2326</v>
      </c>
      <c r="G534">
        <v>465</v>
      </c>
      <c r="H534">
        <v>743</v>
      </c>
      <c r="I534">
        <v>0.62584118438761771</v>
      </c>
      <c r="J534">
        <v>0.66666666666666663</v>
      </c>
    </row>
    <row r="535" spans="5:10" x14ac:dyDescent="0.2">
      <c r="E535" t="s">
        <v>2328</v>
      </c>
      <c r="F535" t="s">
        <v>2328</v>
      </c>
      <c r="G535">
        <v>475</v>
      </c>
      <c r="H535">
        <v>610</v>
      </c>
      <c r="I535">
        <v>0.77868852459016391</v>
      </c>
      <c r="J535">
        <v>0.42307692307692307</v>
      </c>
    </row>
    <row r="536" spans="5:10" x14ac:dyDescent="0.2">
      <c r="E536" t="s">
        <v>2330</v>
      </c>
      <c r="F536" t="s">
        <v>2330</v>
      </c>
      <c r="G536">
        <v>545</v>
      </c>
      <c r="H536">
        <v>672</v>
      </c>
      <c r="I536">
        <v>0.81101190476190477</v>
      </c>
      <c r="J536">
        <v>0.54651162790697672</v>
      </c>
    </row>
    <row r="537" spans="5:10" x14ac:dyDescent="0.2">
      <c r="E537" t="s">
        <v>2332</v>
      </c>
      <c r="F537" t="s">
        <v>2332</v>
      </c>
      <c r="G537">
        <v>593</v>
      </c>
      <c r="H537">
        <v>676</v>
      </c>
      <c r="I537">
        <v>0.87721893491124259</v>
      </c>
      <c r="J537">
        <v>0.44086021505376344</v>
      </c>
    </row>
    <row r="538" spans="5:10" x14ac:dyDescent="0.2">
      <c r="E538" t="s">
        <v>2334</v>
      </c>
      <c r="F538" t="s">
        <v>2334</v>
      </c>
      <c r="G538">
        <v>309</v>
      </c>
      <c r="H538">
        <v>588</v>
      </c>
      <c r="I538">
        <v>0.52551020408163263</v>
      </c>
      <c r="J538">
        <v>0.65432098765432101</v>
      </c>
    </row>
    <row r="539" spans="5:10" x14ac:dyDescent="0.2">
      <c r="E539" t="s">
        <v>2336</v>
      </c>
      <c r="F539" t="s">
        <v>2336</v>
      </c>
      <c r="G539">
        <v>257</v>
      </c>
      <c r="H539">
        <v>755</v>
      </c>
      <c r="I539">
        <v>0.34039735099337748</v>
      </c>
      <c r="J539">
        <v>0.5934959349593496</v>
      </c>
    </row>
    <row r="540" spans="5:10" x14ac:dyDescent="0.2">
      <c r="E540" t="s">
        <v>2340</v>
      </c>
      <c r="F540" t="s">
        <v>2340</v>
      </c>
      <c r="G540">
        <v>554</v>
      </c>
      <c r="H540">
        <v>653</v>
      </c>
      <c r="I540">
        <v>0.84839203675344566</v>
      </c>
      <c r="J540">
        <v>0.32203389830508472</v>
      </c>
    </row>
    <row r="541" spans="5:10" x14ac:dyDescent="0.2">
      <c r="E541" t="s">
        <v>2342</v>
      </c>
      <c r="F541" t="s">
        <v>2342</v>
      </c>
      <c r="G541">
        <v>385</v>
      </c>
      <c r="H541">
        <v>489</v>
      </c>
      <c r="I541">
        <v>0.787321063394683</v>
      </c>
      <c r="J541">
        <v>0.22222222222222221</v>
      </c>
    </row>
    <row r="542" spans="5:10" x14ac:dyDescent="0.2">
      <c r="E542" t="s">
        <v>954</v>
      </c>
      <c r="F542" t="s">
        <v>954</v>
      </c>
      <c r="G542">
        <v>601</v>
      </c>
      <c r="H542">
        <v>722</v>
      </c>
      <c r="I542">
        <v>0.83240997229916902</v>
      </c>
      <c r="J542">
        <v>0.23931623931623933</v>
      </c>
    </row>
    <row r="543" spans="5:10" x14ac:dyDescent="0.2">
      <c r="E543" t="s">
        <v>2348</v>
      </c>
      <c r="F543" t="s">
        <v>2348</v>
      </c>
      <c r="G543">
        <v>309</v>
      </c>
      <c r="H543">
        <v>508</v>
      </c>
      <c r="I543">
        <v>0.6082677165354331</v>
      </c>
      <c r="J543">
        <v>0.6</v>
      </c>
    </row>
    <row r="544" spans="5:10" x14ac:dyDescent="0.2">
      <c r="E544" t="s">
        <v>2350</v>
      </c>
      <c r="F544" t="s">
        <v>2350</v>
      </c>
      <c r="G544">
        <v>530</v>
      </c>
      <c r="H544">
        <v>664</v>
      </c>
      <c r="I544">
        <v>0.79819277108433739</v>
      </c>
      <c r="J544">
        <v>0.33043478260869563</v>
      </c>
    </row>
    <row r="545" spans="5:10" x14ac:dyDescent="0.2">
      <c r="E545" t="s">
        <v>2351</v>
      </c>
      <c r="F545" t="s">
        <v>2351</v>
      </c>
      <c r="G545">
        <v>519</v>
      </c>
      <c r="H545">
        <v>733</v>
      </c>
      <c r="I545">
        <v>0.7080491132332879</v>
      </c>
      <c r="J545">
        <v>0.35915492957746481</v>
      </c>
    </row>
    <row r="546" spans="5:10" x14ac:dyDescent="0.2">
      <c r="E546" t="s">
        <v>2353</v>
      </c>
      <c r="F546" t="s">
        <v>2353</v>
      </c>
      <c r="G546">
        <v>456</v>
      </c>
      <c r="H546">
        <v>592</v>
      </c>
      <c r="I546">
        <v>0.77027027027027029</v>
      </c>
      <c r="J546">
        <v>0.27368421052631581</v>
      </c>
    </row>
    <row r="547" spans="5:10" x14ac:dyDescent="0.2">
      <c r="E547" t="s">
        <v>2364</v>
      </c>
      <c r="F547" t="s">
        <v>2364</v>
      </c>
      <c r="G547">
        <v>366</v>
      </c>
      <c r="H547">
        <v>461</v>
      </c>
      <c r="I547">
        <v>0.79392624728850325</v>
      </c>
      <c r="J547">
        <v>0.24444444444444444</v>
      </c>
    </row>
    <row r="548" spans="5:10" x14ac:dyDescent="0.2">
      <c r="E548" t="s">
        <v>1299</v>
      </c>
      <c r="F548" t="s">
        <v>1299</v>
      </c>
      <c r="G548">
        <v>368</v>
      </c>
      <c r="H548">
        <v>461</v>
      </c>
      <c r="I548">
        <v>0.79826464208242953</v>
      </c>
      <c r="J548">
        <v>0.17894736842105263</v>
      </c>
    </row>
    <row r="549" spans="5:10" x14ac:dyDescent="0.2">
      <c r="E549" t="s">
        <v>1835</v>
      </c>
      <c r="F549" t="s">
        <v>1835</v>
      </c>
      <c r="G549">
        <v>288</v>
      </c>
      <c r="H549">
        <v>485</v>
      </c>
      <c r="I549">
        <v>0.59381443298969072</v>
      </c>
      <c r="J549">
        <v>0.37373737373737376</v>
      </c>
    </row>
    <row r="550" spans="5:10" x14ac:dyDescent="0.2">
      <c r="E550" t="s">
        <v>2366</v>
      </c>
      <c r="F550" t="s">
        <v>2366</v>
      </c>
      <c r="G550">
        <v>434</v>
      </c>
      <c r="H550">
        <v>524</v>
      </c>
      <c r="I550">
        <v>0.8282442748091603</v>
      </c>
      <c r="J550">
        <v>0.25490196078431371</v>
      </c>
    </row>
    <row r="551" spans="5:10" x14ac:dyDescent="0.2">
      <c r="E551" t="s">
        <v>2368</v>
      </c>
      <c r="F551" t="s">
        <v>2368</v>
      </c>
      <c r="G551">
        <v>345</v>
      </c>
      <c r="H551">
        <v>541</v>
      </c>
      <c r="I551">
        <v>0.63770794824399257</v>
      </c>
      <c r="J551">
        <v>0.2978723404255319</v>
      </c>
    </row>
    <row r="552" spans="5:10" x14ac:dyDescent="0.2">
      <c r="E552" t="s">
        <v>2370</v>
      </c>
      <c r="F552" t="s">
        <v>2370</v>
      </c>
      <c r="G552">
        <v>458</v>
      </c>
      <c r="H552">
        <v>540</v>
      </c>
      <c r="I552">
        <v>0.8481481481481481</v>
      </c>
      <c r="J552">
        <v>0.16216216216216217</v>
      </c>
    </row>
    <row r="553" spans="5:10" x14ac:dyDescent="0.2">
      <c r="E553" t="s">
        <v>2372</v>
      </c>
      <c r="F553" t="s">
        <v>2372</v>
      </c>
      <c r="G553">
        <v>405</v>
      </c>
      <c r="H553">
        <v>485</v>
      </c>
      <c r="I553">
        <v>0.83505154639175261</v>
      </c>
      <c r="J553">
        <v>0.23584905660377359</v>
      </c>
    </row>
    <row r="554" spans="5:10" x14ac:dyDescent="0.2">
      <c r="E554" t="s">
        <v>2374</v>
      </c>
      <c r="F554" t="s">
        <v>2374</v>
      </c>
      <c r="G554">
        <v>468</v>
      </c>
      <c r="H554">
        <v>592</v>
      </c>
      <c r="I554">
        <v>0.79054054054054057</v>
      </c>
      <c r="J554">
        <v>0.2781954887218045</v>
      </c>
    </row>
    <row r="555" spans="5:10" x14ac:dyDescent="0.2">
      <c r="E555" t="s">
        <v>2376</v>
      </c>
      <c r="F555" t="s">
        <v>2376</v>
      </c>
      <c r="G555">
        <v>363</v>
      </c>
      <c r="H555">
        <v>524</v>
      </c>
      <c r="I555">
        <v>0.6927480916030534</v>
      </c>
      <c r="J555">
        <v>0.23636363636363636</v>
      </c>
    </row>
    <row r="556" spans="5:10" x14ac:dyDescent="0.2">
      <c r="E556" t="s">
        <v>2384</v>
      </c>
      <c r="F556" t="s">
        <v>2384</v>
      </c>
      <c r="G556">
        <v>276</v>
      </c>
      <c r="H556">
        <v>739</v>
      </c>
      <c r="I556">
        <v>0.37347767253044656</v>
      </c>
      <c r="J556">
        <v>0.72077922077922074</v>
      </c>
    </row>
    <row r="557" spans="5:10" x14ac:dyDescent="0.2">
      <c r="E557" t="s">
        <v>2386</v>
      </c>
      <c r="F557" t="s">
        <v>2386</v>
      </c>
      <c r="G557">
        <v>351</v>
      </c>
      <c r="H557">
        <v>735</v>
      </c>
      <c r="I557">
        <v>0.47755102040816327</v>
      </c>
      <c r="J557">
        <v>0.50819672131147542</v>
      </c>
    </row>
    <row r="558" spans="5:10" x14ac:dyDescent="0.2">
      <c r="E558" t="s">
        <v>2388</v>
      </c>
      <c r="F558" t="s">
        <v>2388</v>
      </c>
      <c r="G558">
        <v>655</v>
      </c>
      <c r="H558">
        <v>812</v>
      </c>
      <c r="I558">
        <v>0.80665024630541871</v>
      </c>
      <c r="J558">
        <v>0.38582677165354329</v>
      </c>
    </row>
    <row r="559" spans="5:10" x14ac:dyDescent="0.2">
      <c r="E559" t="s">
        <v>2390</v>
      </c>
      <c r="F559" t="s">
        <v>2390</v>
      </c>
      <c r="G559">
        <v>286</v>
      </c>
      <c r="H559">
        <v>631</v>
      </c>
      <c r="I559">
        <v>0.45324881141045958</v>
      </c>
      <c r="J559">
        <v>0.5662650602409639</v>
      </c>
    </row>
    <row r="560" spans="5:10" x14ac:dyDescent="0.2">
      <c r="E560" t="s">
        <v>2392</v>
      </c>
      <c r="F560" t="s">
        <v>2392</v>
      </c>
      <c r="G560">
        <v>543</v>
      </c>
      <c r="H560">
        <v>694</v>
      </c>
      <c r="I560">
        <v>0.78242074927953886</v>
      </c>
      <c r="J560">
        <v>0.3504273504273504</v>
      </c>
    </row>
    <row r="561" spans="5:10" x14ac:dyDescent="0.2">
      <c r="E561" t="s">
        <v>2394</v>
      </c>
      <c r="F561" t="s">
        <v>2394</v>
      </c>
      <c r="G561">
        <v>434</v>
      </c>
      <c r="H561">
        <v>701</v>
      </c>
      <c r="I561">
        <v>0.61911554921540657</v>
      </c>
      <c r="J561">
        <v>0.46464646464646464</v>
      </c>
    </row>
    <row r="562" spans="5:10" x14ac:dyDescent="0.2">
      <c r="E562" t="s">
        <v>2396</v>
      </c>
      <c r="F562" t="s">
        <v>2396</v>
      </c>
      <c r="G562">
        <v>582</v>
      </c>
      <c r="H562">
        <v>789</v>
      </c>
      <c r="I562">
        <v>0.73764258555133078</v>
      </c>
      <c r="J562">
        <v>0.30201342281879195</v>
      </c>
    </row>
    <row r="563" spans="5:10" x14ac:dyDescent="0.2">
      <c r="E563" t="s">
        <v>834</v>
      </c>
      <c r="F563" t="s">
        <v>834</v>
      </c>
      <c r="G563">
        <v>643</v>
      </c>
      <c r="H563">
        <v>826</v>
      </c>
      <c r="I563">
        <v>0.77845036319612593</v>
      </c>
      <c r="J563">
        <v>0.28205128205128205</v>
      </c>
    </row>
    <row r="564" spans="5:10" x14ac:dyDescent="0.2">
      <c r="E564" t="s">
        <v>2409</v>
      </c>
      <c r="F564" t="s">
        <v>2409</v>
      </c>
      <c r="G564">
        <v>637</v>
      </c>
      <c r="H564">
        <v>787</v>
      </c>
      <c r="I564">
        <v>0.80940279542566707</v>
      </c>
      <c r="J564">
        <v>0.40566037735849059</v>
      </c>
    </row>
    <row r="565" spans="5:10" x14ac:dyDescent="0.2">
      <c r="E565" t="s">
        <v>2411</v>
      </c>
      <c r="F565" t="s">
        <v>2411</v>
      </c>
      <c r="G565">
        <v>755</v>
      </c>
      <c r="H565">
        <v>834</v>
      </c>
      <c r="I565">
        <v>0.90527577937649883</v>
      </c>
      <c r="J565">
        <v>0.22857142857142856</v>
      </c>
    </row>
    <row r="566" spans="5:10" x14ac:dyDescent="0.2">
      <c r="E566" t="s">
        <v>2413</v>
      </c>
      <c r="F566" t="s">
        <v>2413</v>
      </c>
      <c r="G566">
        <v>622</v>
      </c>
      <c r="H566">
        <v>789</v>
      </c>
      <c r="I566">
        <v>0.78833967046894804</v>
      </c>
      <c r="J566">
        <v>0.32330827067669171</v>
      </c>
    </row>
    <row r="567" spans="5:10" x14ac:dyDescent="0.2">
      <c r="E567" t="s">
        <v>2415</v>
      </c>
      <c r="F567" t="s">
        <v>2415</v>
      </c>
      <c r="G567">
        <v>707</v>
      </c>
      <c r="H567">
        <v>808</v>
      </c>
      <c r="I567">
        <v>0.875</v>
      </c>
      <c r="J567">
        <v>0.31896551724137934</v>
      </c>
    </row>
    <row r="568" spans="5:10" x14ac:dyDescent="0.2">
      <c r="E568" t="s">
        <v>2416</v>
      </c>
      <c r="F568" t="s">
        <v>2416</v>
      </c>
      <c r="G568">
        <v>362</v>
      </c>
      <c r="H568">
        <v>784</v>
      </c>
      <c r="I568">
        <v>0.46173469387755101</v>
      </c>
      <c r="J568">
        <v>0.56603773584905659</v>
      </c>
    </row>
    <row r="569" spans="5:10" x14ac:dyDescent="0.2">
      <c r="E569" t="s">
        <v>2418</v>
      </c>
      <c r="F569" t="s">
        <v>2418</v>
      </c>
      <c r="G569">
        <v>578</v>
      </c>
      <c r="H569">
        <v>841</v>
      </c>
      <c r="I569">
        <v>0.68727705112960757</v>
      </c>
      <c r="J569">
        <v>0.33333333333333331</v>
      </c>
    </row>
    <row r="570" spans="5:10" x14ac:dyDescent="0.2">
      <c r="E570" t="s">
        <v>2420</v>
      </c>
      <c r="F570" t="s">
        <v>2420</v>
      </c>
      <c r="G570">
        <v>635</v>
      </c>
      <c r="H570">
        <v>764</v>
      </c>
      <c r="I570">
        <v>0.83115183246073299</v>
      </c>
      <c r="J570">
        <v>0.39473684210526316</v>
      </c>
    </row>
    <row r="571" spans="5:10" x14ac:dyDescent="0.2">
      <c r="E571" t="s">
        <v>2422</v>
      </c>
      <c r="F571" t="s">
        <v>2422</v>
      </c>
      <c r="G571">
        <v>590</v>
      </c>
      <c r="H571">
        <v>777</v>
      </c>
      <c r="I571">
        <v>0.75933075933075933</v>
      </c>
      <c r="J571">
        <v>0.34166666666666667</v>
      </c>
    </row>
    <row r="572" spans="5:10" x14ac:dyDescent="0.2">
      <c r="E572" t="s">
        <v>2424</v>
      </c>
      <c r="F572" t="s">
        <v>2424</v>
      </c>
      <c r="G572">
        <v>600</v>
      </c>
      <c r="H572">
        <v>768</v>
      </c>
      <c r="I572">
        <v>0.78125</v>
      </c>
      <c r="J572">
        <v>0.5213675213675214</v>
      </c>
    </row>
    <row r="573" spans="5:10" x14ac:dyDescent="0.2">
      <c r="E573" t="s">
        <v>2426</v>
      </c>
      <c r="F573" t="s">
        <v>2426</v>
      </c>
      <c r="G573">
        <v>469</v>
      </c>
      <c r="H573">
        <v>720</v>
      </c>
      <c r="I573">
        <v>0.65138888888888891</v>
      </c>
      <c r="J573">
        <v>0.33333333333333331</v>
      </c>
    </row>
    <row r="574" spans="5:10" x14ac:dyDescent="0.2">
      <c r="E574" t="s">
        <v>954</v>
      </c>
      <c r="F574" t="s">
        <v>954</v>
      </c>
      <c r="G574">
        <v>338</v>
      </c>
      <c r="H574">
        <v>478</v>
      </c>
      <c r="I574">
        <v>0.70711297071129708</v>
      </c>
      <c r="J574">
        <v>0.30290456431535268</v>
      </c>
    </row>
    <row r="575" spans="5:10" x14ac:dyDescent="0.2">
      <c r="E575" t="s">
        <v>2517</v>
      </c>
      <c r="F575" t="s">
        <v>2517</v>
      </c>
      <c r="G575">
        <v>239</v>
      </c>
      <c r="H575">
        <v>239</v>
      </c>
      <c r="I575">
        <v>1</v>
      </c>
      <c r="J575">
        <v>0.10526315789473684</v>
      </c>
    </row>
    <row r="576" spans="5:10" x14ac:dyDescent="0.2">
      <c r="E576" t="s">
        <v>2548</v>
      </c>
      <c r="F576" t="s">
        <v>2548</v>
      </c>
      <c r="G576">
        <v>197</v>
      </c>
      <c r="H576">
        <v>308</v>
      </c>
      <c r="I576">
        <v>0.63961038961038963</v>
      </c>
      <c r="J576">
        <v>0.59090909090909094</v>
      </c>
    </row>
    <row r="577" spans="5:10" x14ac:dyDescent="0.2">
      <c r="E577" t="s">
        <v>2550</v>
      </c>
      <c r="F577" t="s">
        <v>2550</v>
      </c>
      <c r="G577">
        <v>66</v>
      </c>
      <c r="H577">
        <v>161</v>
      </c>
      <c r="I577">
        <v>0.40993788819875776</v>
      </c>
      <c r="J577">
        <v>0.85</v>
      </c>
    </row>
    <row r="578" spans="5:10" x14ac:dyDescent="0.2">
      <c r="E578" t="s">
        <v>2552</v>
      </c>
      <c r="F578" t="s">
        <v>2552</v>
      </c>
      <c r="G578">
        <v>87</v>
      </c>
      <c r="H578">
        <v>181</v>
      </c>
      <c r="I578">
        <v>0.48066298342541436</v>
      </c>
      <c r="J578">
        <v>0.85185185185185186</v>
      </c>
    </row>
    <row r="579" spans="5:10" x14ac:dyDescent="0.2">
      <c r="E579" t="s">
        <v>2554</v>
      </c>
      <c r="F579" t="s">
        <v>2554</v>
      </c>
      <c r="G579">
        <v>237</v>
      </c>
      <c r="H579">
        <v>351</v>
      </c>
      <c r="I579">
        <v>0.67521367521367526</v>
      </c>
      <c r="J579">
        <v>0.52830188679245282</v>
      </c>
    </row>
    <row r="580" spans="5:10" x14ac:dyDescent="0.2">
      <c r="E580" t="s">
        <v>2557</v>
      </c>
      <c r="F580" t="s">
        <v>2557</v>
      </c>
      <c r="G580">
        <v>254</v>
      </c>
      <c r="H580">
        <v>393</v>
      </c>
      <c r="I580">
        <v>0.64631043256997456</v>
      </c>
      <c r="J580">
        <v>0.37254901960784315</v>
      </c>
    </row>
    <row r="581" spans="5:10" x14ac:dyDescent="0.2">
      <c r="E581" t="s">
        <v>2559</v>
      </c>
      <c r="F581" t="s">
        <v>2559</v>
      </c>
      <c r="G581">
        <v>164</v>
      </c>
      <c r="H581">
        <v>327</v>
      </c>
      <c r="I581">
        <v>0.50152905198776754</v>
      </c>
      <c r="J581">
        <v>0.33333333333333331</v>
      </c>
    </row>
    <row r="582" spans="5:10" x14ac:dyDescent="0.2">
      <c r="E582" t="s">
        <v>2563</v>
      </c>
      <c r="F582" t="s">
        <v>2563</v>
      </c>
      <c r="G582">
        <v>463</v>
      </c>
      <c r="H582">
        <v>991</v>
      </c>
      <c r="I582">
        <v>0.467204843592331</v>
      </c>
      <c r="J582">
        <v>0.6607142857142857</v>
      </c>
    </row>
    <row r="583" spans="5:10" x14ac:dyDescent="0.2">
      <c r="E583" t="s">
        <v>2565</v>
      </c>
      <c r="F583" t="s">
        <v>2565</v>
      </c>
      <c r="G583">
        <v>201</v>
      </c>
      <c r="H583">
        <v>382</v>
      </c>
      <c r="I583">
        <v>0.52617801047120416</v>
      </c>
      <c r="J583">
        <v>0.4358974358974359</v>
      </c>
    </row>
    <row r="584" spans="5:10" x14ac:dyDescent="0.2">
      <c r="E584" t="s">
        <v>1257</v>
      </c>
      <c r="F584" t="s">
        <v>1257</v>
      </c>
      <c r="G584">
        <v>225</v>
      </c>
      <c r="H584">
        <v>328</v>
      </c>
      <c r="I584">
        <v>0.68597560975609762</v>
      </c>
      <c r="J584">
        <v>0.47058823529411764</v>
      </c>
    </row>
    <row r="585" spans="5:10" x14ac:dyDescent="0.2">
      <c r="E585" t="s">
        <v>2574</v>
      </c>
      <c r="F585" t="s">
        <v>2574</v>
      </c>
      <c r="G585">
        <v>214</v>
      </c>
      <c r="H585">
        <v>367</v>
      </c>
      <c r="I585">
        <v>0.5831062670299727</v>
      </c>
      <c r="J585">
        <v>0.48051948051948051</v>
      </c>
    </row>
    <row r="586" spans="5:10" x14ac:dyDescent="0.2">
      <c r="E586" t="s">
        <v>2576</v>
      </c>
      <c r="F586" t="s">
        <v>2576</v>
      </c>
      <c r="G586">
        <v>224</v>
      </c>
      <c r="H586">
        <v>482</v>
      </c>
      <c r="I586">
        <v>0.46473029045643155</v>
      </c>
      <c r="J586">
        <v>0.58333333333333337</v>
      </c>
    </row>
    <row r="587" spans="5:10" x14ac:dyDescent="0.2">
      <c r="E587" t="s">
        <v>2581</v>
      </c>
      <c r="F587" t="s">
        <v>2581</v>
      </c>
      <c r="G587">
        <v>217</v>
      </c>
      <c r="H587">
        <v>322</v>
      </c>
      <c r="I587">
        <v>0.67391304347826086</v>
      </c>
      <c r="J587">
        <v>0.57446808510638303</v>
      </c>
    </row>
    <row r="588" spans="5:10" x14ac:dyDescent="0.2">
      <c r="E588" t="s">
        <v>2583</v>
      </c>
      <c r="F588" t="s">
        <v>2583</v>
      </c>
      <c r="G588">
        <v>118</v>
      </c>
      <c r="H588">
        <v>266</v>
      </c>
      <c r="I588">
        <v>0.44360902255639095</v>
      </c>
      <c r="J588">
        <v>0.72340425531914898</v>
      </c>
    </row>
    <row r="589" spans="5:10" x14ac:dyDescent="0.2">
      <c r="E589" t="s">
        <v>2589</v>
      </c>
      <c r="F589" t="s">
        <v>2589</v>
      </c>
      <c r="G589">
        <v>457</v>
      </c>
      <c r="H589">
        <v>742</v>
      </c>
      <c r="I589">
        <v>0.61590296495956875</v>
      </c>
      <c r="J589">
        <v>0.43103448275862066</v>
      </c>
    </row>
    <row r="590" spans="5:10" x14ac:dyDescent="0.2">
      <c r="E590" t="s">
        <v>2593</v>
      </c>
      <c r="F590" t="s">
        <v>2593</v>
      </c>
      <c r="G590">
        <v>204</v>
      </c>
      <c r="H590">
        <v>511</v>
      </c>
      <c r="I590">
        <v>0.39921722113502933</v>
      </c>
      <c r="J590">
        <v>0.67741935483870963</v>
      </c>
    </row>
    <row r="591" spans="5:10" x14ac:dyDescent="0.2">
      <c r="E591" t="s">
        <v>2596</v>
      </c>
      <c r="F591" t="s">
        <v>2596</v>
      </c>
      <c r="G591">
        <v>108</v>
      </c>
      <c r="H591">
        <v>267</v>
      </c>
      <c r="I591">
        <v>0.4044943820224719</v>
      </c>
    </row>
    <row r="592" spans="5:10" x14ac:dyDescent="0.2">
      <c r="E592" t="s">
        <v>2598</v>
      </c>
      <c r="F592" t="s">
        <v>2598</v>
      </c>
      <c r="G592">
        <v>96</v>
      </c>
      <c r="H592">
        <v>269</v>
      </c>
      <c r="I592">
        <v>0.35687732342007433</v>
      </c>
      <c r="J592">
        <v>0.54761904761904767</v>
      </c>
    </row>
    <row r="593" spans="5:10" x14ac:dyDescent="0.2">
      <c r="E593" t="s">
        <v>2602</v>
      </c>
      <c r="F593" t="s">
        <v>2602</v>
      </c>
      <c r="G593">
        <v>349</v>
      </c>
      <c r="H593">
        <v>608</v>
      </c>
      <c r="I593">
        <v>0.57401315789473684</v>
      </c>
      <c r="J593">
        <v>0.53333333333333333</v>
      </c>
    </row>
    <row r="594" spans="5:10" x14ac:dyDescent="0.2">
      <c r="E594" t="s">
        <v>2604</v>
      </c>
      <c r="F594" t="s">
        <v>2604</v>
      </c>
      <c r="G594">
        <v>50</v>
      </c>
      <c r="H594">
        <v>149</v>
      </c>
      <c r="I594">
        <v>0.33557046979865773</v>
      </c>
      <c r="J594">
        <v>0.7</v>
      </c>
    </row>
    <row r="595" spans="5:10" x14ac:dyDescent="0.2">
      <c r="E595" t="s">
        <v>2610</v>
      </c>
      <c r="F595" t="s">
        <v>2610</v>
      </c>
      <c r="G595">
        <v>60</v>
      </c>
      <c r="H595">
        <v>220</v>
      </c>
      <c r="I595">
        <v>0.27272727272727271</v>
      </c>
      <c r="J595">
        <v>0.9375</v>
      </c>
    </row>
    <row r="596" spans="5:10" x14ac:dyDescent="0.2">
      <c r="E596" t="s">
        <v>2612</v>
      </c>
      <c r="F596" t="s">
        <v>2612</v>
      </c>
      <c r="G596">
        <v>148</v>
      </c>
      <c r="H596">
        <v>500</v>
      </c>
      <c r="I596">
        <v>0.29599999999999999</v>
      </c>
      <c r="J596">
        <v>0.45205479452054792</v>
      </c>
    </row>
    <row r="597" spans="5:10" x14ac:dyDescent="0.2">
      <c r="E597" t="s">
        <v>1333</v>
      </c>
      <c r="F597" t="s">
        <v>1333</v>
      </c>
      <c r="G597">
        <v>250</v>
      </c>
      <c r="H597">
        <v>442</v>
      </c>
      <c r="I597">
        <v>0.56561085972850678</v>
      </c>
      <c r="J597">
        <v>0.40540540540540543</v>
      </c>
    </row>
    <row r="598" spans="5:10" x14ac:dyDescent="0.2">
      <c r="E598" t="s">
        <v>2615</v>
      </c>
      <c r="F598" t="s">
        <v>2615</v>
      </c>
      <c r="G598">
        <v>197</v>
      </c>
      <c r="H598">
        <v>372</v>
      </c>
      <c r="I598">
        <v>0.52956989247311825</v>
      </c>
      <c r="J598">
        <v>0.51111111111111107</v>
      </c>
    </row>
    <row r="599" spans="5:10" x14ac:dyDescent="0.2">
      <c r="E599" t="s">
        <v>2617</v>
      </c>
      <c r="F599" t="s">
        <v>2617</v>
      </c>
      <c r="G599">
        <v>269</v>
      </c>
      <c r="H599">
        <v>543</v>
      </c>
      <c r="I599">
        <v>0.49539594843462248</v>
      </c>
      <c r="J599">
        <v>0.63235294117647056</v>
      </c>
    </row>
    <row r="600" spans="5:10" x14ac:dyDescent="0.2">
      <c r="E600" t="s">
        <v>2623</v>
      </c>
      <c r="F600" t="s">
        <v>2623</v>
      </c>
      <c r="G600">
        <v>81</v>
      </c>
      <c r="H600">
        <v>536</v>
      </c>
      <c r="I600">
        <v>0.15111940298507462</v>
      </c>
      <c r="J600">
        <v>0.7767857142857143</v>
      </c>
    </row>
    <row r="601" spans="5:10" x14ac:dyDescent="0.2">
      <c r="E601" t="s">
        <v>2625</v>
      </c>
      <c r="F601" t="s">
        <v>2625</v>
      </c>
      <c r="G601">
        <v>187</v>
      </c>
      <c r="H601">
        <v>316</v>
      </c>
      <c r="I601">
        <v>0.59177215189873422</v>
      </c>
      <c r="J601">
        <v>0.53703703703703709</v>
      </c>
    </row>
    <row r="602" spans="5:10" x14ac:dyDescent="0.2">
      <c r="E602" t="s">
        <v>2627</v>
      </c>
      <c r="F602" t="s">
        <v>2627</v>
      </c>
      <c r="G602">
        <v>35</v>
      </c>
      <c r="H602">
        <v>507</v>
      </c>
      <c r="I602">
        <v>6.9033530571992116E-2</v>
      </c>
      <c r="J602">
        <v>0.91304347826086951</v>
      </c>
    </row>
    <row r="603" spans="5:10" x14ac:dyDescent="0.2">
      <c r="E603" t="s">
        <v>2629</v>
      </c>
      <c r="F603" t="s">
        <v>2629</v>
      </c>
      <c r="G603">
        <v>178</v>
      </c>
      <c r="H603">
        <v>426</v>
      </c>
      <c r="I603">
        <v>0.41784037558685444</v>
      </c>
      <c r="J603">
        <v>0.48979591836734693</v>
      </c>
    </row>
    <row r="604" spans="5:10" x14ac:dyDescent="0.2">
      <c r="E604" t="s">
        <v>992</v>
      </c>
      <c r="F604" t="s">
        <v>992</v>
      </c>
      <c r="G604">
        <v>283</v>
      </c>
      <c r="H604">
        <v>329</v>
      </c>
      <c r="I604">
        <v>0.86018237082066873</v>
      </c>
      <c r="J604">
        <v>0.18867924528301888</v>
      </c>
    </row>
    <row r="605" spans="5:10" x14ac:dyDescent="0.2">
      <c r="E605" t="s">
        <v>2632</v>
      </c>
      <c r="F605" t="s">
        <v>2632</v>
      </c>
      <c r="G605">
        <v>63</v>
      </c>
      <c r="H605">
        <v>219</v>
      </c>
      <c r="I605">
        <v>0.28767123287671231</v>
      </c>
      <c r="J605">
        <v>0.7407407407407407</v>
      </c>
    </row>
    <row r="606" spans="5:10" x14ac:dyDescent="0.2">
      <c r="E606" t="s">
        <v>2636</v>
      </c>
      <c r="F606" t="s">
        <v>2636</v>
      </c>
      <c r="G606">
        <v>315</v>
      </c>
      <c r="H606">
        <v>532</v>
      </c>
      <c r="I606">
        <v>0.59210526315789469</v>
      </c>
      <c r="J606">
        <v>0.50704225352112675</v>
      </c>
    </row>
    <row r="607" spans="5:10" x14ac:dyDescent="0.2">
      <c r="E607" t="s">
        <v>2638</v>
      </c>
      <c r="F607" t="s">
        <v>2638</v>
      </c>
      <c r="G607">
        <v>214</v>
      </c>
      <c r="H607">
        <v>660</v>
      </c>
      <c r="I607">
        <v>0.32424242424242422</v>
      </c>
      <c r="J607">
        <v>0.78378378378378377</v>
      </c>
    </row>
    <row r="608" spans="5:10" x14ac:dyDescent="0.2">
      <c r="E608" t="s">
        <v>2640</v>
      </c>
      <c r="F608" t="s">
        <v>2640</v>
      </c>
      <c r="G608">
        <v>109</v>
      </c>
      <c r="H608">
        <v>303</v>
      </c>
      <c r="I608">
        <v>0.35973597359735976</v>
      </c>
      <c r="J608">
        <v>0.62790697674418605</v>
      </c>
    </row>
    <row r="609" spans="5:10" x14ac:dyDescent="0.2">
      <c r="E609" t="s">
        <v>2642</v>
      </c>
      <c r="F609" t="s">
        <v>2642</v>
      </c>
      <c r="G609">
        <v>138</v>
      </c>
      <c r="H609">
        <v>289</v>
      </c>
      <c r="I609">
        <v>0.47750865051903113</v>
      </c>
      <c r="J609">
        <v>0.3</v>
      </c>
    </row>
    <row r="610" spans="5:10" x14ac:dyDescent="0.2">
      <c r="E610" t="s">
        <v>2645</v>
      </c>
      <c r="F610" t="s">
        <v>2645</v>
      </c>
      <c r="G610">
        <v>108</v>
      </c>
      <c r="H610">
        <v>286</v>
      </c>
      <c r="I610">
        <v>0.3776223776223776</v>
      </c>
      <c r="J610">
        <v>0.4</v>
      </c>
    </row>
    <row r="611" spans="5:10" x14ac:dyDescent="0.2">
      <c r="E611" t="s">
        <v>2647</v>
      </c>
      <c r="F611" t="s">
        <v>2647</v>
      </c>
      <c r="G611">
        <v>113</v>
      </c>
      <c r="H611">
        <v>219</v>
      </c>
      <c r="I611">
        <v>0.51598173515981738</v>
      </c>
      <c r="J611">
        <v>0.55813953488372092</v>
      </c>
    </row>
    <row r="612" spans="5:10" x14ac:dyDescent="0.2">
      <c r="E612" t="s">
        <v>2649</v>
      </c>
      <c r="F612" t="s">
        <v>2649</v>
      </c>
      <c r="G612">
        <v>76</v>
      </c>
      <c r="H612">
        <v>164</v>
      </c>
      <c r="I612">
        <v>0.46341463414634149</v>
      </c>
      <c r="J612">
        <v>0.8571428571428571</v>
      </c>
    </row>
    <row r="613" spans="5:10" x14ac:dyDescent="0.2">
      <c r="E613" t="s">
        <v>2653</v>
      </c>
      <c r="F613" t="s">
        <v>2653</v>
      </c>
      <c r="G613">
        <v>182</v>
      </c>
      <c r="H613">
        <v>502</v>
      </c>
      <c r="I613">
        <v>0.36254980079681276</v>
      </c>
      <c r="J613">
        <v>0.85365853658536583</v>
      </c>
    </row>
    <row r="614" spans="5:10" x14ac:dyDescent="0.2">
      <c r="E614" t="s">
        <v>2657</v>
      </c>
      <c r="F614" t="s">
        <v>2657</v>
      </c>
      <c r="G614">
        <v>229</v>
      </c>
      <c r="H614">
        <v>364</v>
      </c>
      <c r="I614">
        <v>0.62912087912087911</v>
      </c>
    </row>
    <row r="615" spans="5:10" x14ac:dyDescent="0.2">
      <c r="E615" t="s">
        <v>2659</v>
      </c>
      <c r="F615" t="s">
        <v>2659</v>
      </c>
      <c r="G615">
        <v>260</v>
      </c>
      <c r="H615">
        <v>394</v>
      </c>
      <c r="I615">
        <v>0.65989847715736039</v>
      </c>
      <c r="J615">
        <v>0.43333333333333335</v>
      </c>
    </row>
    <row r="616" spans="5:10" x14ac:dyDescent="0.2">
      <c r="E616" t="s">
        <v>2663</v>
      </c>
      <c r="F616" t="s">
        <v>2663</v>
      </c>
      <c r="G616">
        <v>296</v>
      </c>
      <c r="H616">
        <v>661</v>
      </c>
      <c r="I616">
        <v>0.44780635400907715</v>
      </c>
      <c r="J616">
        <v>0.41129032258064518</v>
      </c>
    </row>
    <row r="617" spans="5:10" x14ac:dyDescent="0.2">
      <c r="E617" t="s">
        <v>2666</v>
      </c>
      <c r="F617" t="s">
        <v>2666</v>
      </c>
      <c r="G617">
        <v>74</v>
      </c>
      <c r="H617">
        <v>156</v>
      </c>
      <c r="I617">
        <v>0.47435897435897434</v>
      </c>
      <c r="J617">
        <v>0.28000000000000003</v>
      </c>
    </row>
    <row r="618" spans="5:10" x14ac:dyDescent="0.2">
      <c r="E618" t="s">
        <v>2668</v>
      </c>
      <c r="F618" t="s">
        <v>2668</v>
      </c>
      <c r="G618">
        <v>55</v>
      </c>
      <c r="H618">
        <v>225</v>
      </c>
      <c r="I618">
        <v>0.24444444444444444</v>
      </c>
      <c r="J618">
        <v>0.68292682926829273</v>
      </c>
    </row>
    <row r="619" spans="5:10" x14ac:dyDescent="0.2">
      <c r="E619" t="s">
        <v>2674</v>
      </c>
      <c r="F619" t="s">
        <v>2674</v>
      </c>
      <c r="G619">
        <v>112</v>
      </c>
      <c r="H619">
        <v>206</v>
      </c>
      <c r="I619">
        <v>0.5436893203883495</v>
      </c>
      <c r="J619">
        <v>0.41176470588235292</v>
      </c>
    </row>
    <row r="620" spans="5:10" x14ac:dyDescent="0.2">
      <c r="E620" t="s">
        <v>2676</v>
      </c>
      <c r="F620" t="s">
        <v>2676</v>
      </c>
      <c r="G620">
        <v>71</v>
      </c>
      <c r="H620">
        <v>219</v>
      </c>
      <c r="I620">
        <v>0.32420091324200911</v>
      </c>
      <c r="J620">
        <v>0.65</v>
      </c>
    </row>
    <row r="621" spans="5:10" x14ac:dyDescent="0.2">
      <c r="E621" t="s">
        <v>1660</v>
      </c>
      <c r="F621" t="s">
        <v>1660</v>
      </c>
      <c r="G621">
        <v>186</v>
      </c>
      <c r="H621">
        <v>373</v>
      </c>
      <c r="I621">
        <v>0.49865951742627346</v>
      </c>
      <c r="J621">
        <v>0.51851851851851849</v>
      </c>
    </row>
    <row r="622" spans="5:10" x14ac:dyDescent="0.2">
      <c r="E622" t="s">
        <v>2679</v>
      </c>
      <c r="F622" t="s">
        <v>2679</v>
      </c>
      <c r="G622">
        <v>242</v>
      </c>
      <c r="H622">
        <v>375</v>
      </c>
      <c r="I622">
        <v>0.64533333333333331</v>
      </c>
      <c r="J622">
        <v>0.63235294117647056</v>
      </c>
    </row>
    <row r="623" spans="5:10" x14ac:dyDescent="0.2">
      <c r="E623" t="s">
        <v>2681</v>
      </c>
      <c r="F623" t="s">
        <v>2681</v>
      </c>
      <c r="G623">
        <v>157</v>
      </c>
      <c r="H623">
        <v>248</v>
      </c>
      <c r="I623">
        <v>0.63306451612903225</v>
      </c>
      <c r="J623">
        <v>0.25531914893617019</v>
      </c>
    </row>
    <row r="624" spans="5:10" x14ac:dyDescent="0.2">
      <c r="E624" t="s">
        <v>2683</v>
      </c>
      <c r="F624" t="s">
        <v>2683</v>
      </c>
      <c r="G624">
        <v>241</v>
      </c>
      <c r="H624">
        <v>398</v>
      </c>
      <c r="I624">
        <v>0.60552763819095479</v>
      </c>
      <c r="J624">
        <v>0.57352941176470584</v>
      </c>
    </row>
    <row r="625" spans="5:10" x14ac:dyDescent="0.2">
      <c r="E625" t="s">
        <v>2686</v>
      </c>
      <c r="F625" t="s">
        <v>2686</v>
      </c>
      <c r="G625">
        <v>279</v>
      </c>
      <c r="H625">
        <v>537</v>
      </c>
      <c r="I625">
        <v>0.51955307262569828</v>
      </c>
      <c r="J625">
        <v>0.45588235294117646</v>
      </c>
    </row>
    <row r="626" spans="5:10" x14ac:dyDescent="0.2">
      <c r="E626" t="s">
        <v>2688</v>
      </c>
      <c r="F626" t="s">
        <v>2688</v>
      </c>
      <c r="G626">
        <v>191</v>
      </c>
      <c r="H626">
        <v>334</v>
      </c>
      <c r="I626">
        <v>0.57185628742514971</v>
      </c>
      <c r="J626">
        <v>0.45652173913043476</v>
      </c>
    </row>
    <row r="627" spans="5:10" x14ac:dyDescent="0.2">
      <c r="E627" t="s">
        <v>2690</v>
      </c>
      <c r="F627" t="s">
        <v>2690</v>
      </c>
      <c r="G627">
        <v>294</v>
      </c>
      <c r="H627">
        <v>642</v>
      </c>
      <c r="I627">
        <v>0.45794392523364486</v>
      </c>
      <c r="J627">
        <v>0.60227272727272729</v>
      </c>
    </row>
    <row r="628" spans="5:10" x14ac:dyDescent="0.2">
      <c r="E628" t="s">
        <v>1868</v>
      </c>
      <c r="F628" t="s">
        <v>1868</v>
      </c>
      <c r="G628">
        <v>216</v>
      </c>
      <c r="H628">
        <v>522</v>
      </c>
      <c r="I628">
        <v>0.41379310344827586</v>
      </c>
      <c r="J628">
        <v>0.61643835616438358</v>
      </c>
    </row>
    <row r="629" spans="5:10" x14ac:dyDescent="0.2">
      <c r="E629" t="s">
        <v>2693</v>
      </c>
      <c r="F629" t="s">
        <v>2693</v>
      </c>
      <c r="G629">
        <v>113</v>
      </c>
      <c r="H629">
        <v>316</v>
      </c>
      <c r="I629">
        <v>0.35759493670886078</v>
      </c>
      <c r="J629">
        <v>0.65306122448979587</v>
      </c>
    </row>
    <row r="630" spans="5:10" x14ac:dyDescent="0.2">
      <c r="E630" t="s">
        <v>2695</v>
      </c>
      <c r="F630" t="s">
        <v>2695</v>
      </c>
      <c r="G630">
        <v>103</v>
      </c>
      <c r="H630">
        <v>174</v>
      </c>
      <c r="I630">
        <v>0.59195402298850575</v>
      </c>
      <c r="J630">
        <v>0.66666666666666663</v>
      </c>
    </row>
    <row r="631" spans="5:10" x14ac:dyDescent="0.2">
      <c r="E631" t="s">
        <v>2697</v>
      </c>
      <c r="F631" t="s">
        <v>2697</v>
      </c>
      <c r="G631">
        <v>107</v>
      </c>
      <c r="H631">
        <v>217</v>
      </c>
      <c r="I631">
        <v>0.49308755760368661</v>
      </c>
      <c r="J631">
        <v>0.63636363636363635</v>
      </c>
    </row>
    <row r="632" spans="5:10" x14ac:dyDescent="0.2">
      <c r="E632" t="s">
        <v>858</v>
      </c>
      <c r="F632" t="s">
        <v>858</v>
      </c>
      <c r="G632">
        <v>213</v>
      </c>
      <c r="H632">
        <v>344</v>
      </c>
      <c r="I632">
        <v>0.6191860465116279</v>
      </c>
      <c r="J632">
        <v>0.32653061224489793</v>
      </c>
    </row>
    <row r="633" spans="5:10" x14ac:dyDescent="0.2">
      <c r="E633" t="s">
        <v>2702</v>
      </c>
      <c r="F633" t="s">
        <v>2702</v>
      </c>
      <c r="G633">
        <v>286</v>
      </c>
      <c r="H633">
        <v>433</v>
      </c>
      <c r="I633">
        <v>0.66050808314087761</v>
      </c>
      <c r="J633">
        <v>0.53333333333333333</v>
      </c>
    </row>
    <row r="634" spans="5:10" x14ac:dyDescent="0.2">
      <c r="E634" t="s">
        <v>2706</v>
      </c>
      <c r="F634" t="s">
        <v>2706</v>
      </c>
      <c r="G634">
        <v>113</v>
      </c>
      <c r="H634">
        <v>251</v>
      </c>
      <c r="I634">
        <v>0.45019920318725098</v>
      </c>
      <c r="J634">
        <v>0.58974358974358976</v>
      </c>
    </row>
    <row r="635" spans="5:10" x14ac:dyDescent="0.2">
      <c r="E635" t="s">
        <v>2710</v>
      </c>
      <c r="F635" t="s">
        <v>2710</v>
      </c>
      <c r="G635">
        <v>128</v>
      </c>
      <c r="H635">
        <v>299</v>
      </c>
      <c r="I635">
        <v>0.42809364548494983</v>
      </c>
      <c r="J635">
        <v>0.55813953488372092</v>
      </c>
    </row>
    <row r="636" spans="5:10" x14ac:dyDescent="0.2">
      <c r="E636" t="s">
        <v>2712</v>
      </c>
      <c r="F636" t="s">
        <v>2712</v>
      </c>
      <c r="G636">
        <v>164</v>
      </c>
      <c r="H636">
        <v>430</v>
      </c>
      <c r="I636">
        <v>0.38139534883720932</v>
      </c>
      <c r="J636">
        <v>0.68965517241379315</v>
      </c>
    </row>
    <row r="637" spans="5:10" x14ac:dyDescent="0.2">
      <c r="E637" t="s">
        <v>2716</v>
      </c>
      <c r="F637" t="s">
        <v>2716</v>
      </c>
      <c r="G637">
        <v>208</v>
      </c>
      <c r="H637">
        <v>329</v>
      </c>
      <c r="I637">
        <v>0.63221884498480241</v>
      </c>
      <c r="J637">
        <v>0.28000000000000003</v>
      </c>
    </row>
    <row r="638" spans="5:10" x14ac:dyDescent="0.2">
      <c r="E638" t="s">
        <v>927</v>
      </c>
      <c r="F638" t="s">
        <v>927</v>
      </c>
      <c r="G638">
        <v>201</v>
      </c>
      <c r="H638">
        <v>357</v>
      </c>
      <c r="I638">
        <v>0.56302521008403361</v>
      </c>
      <c r="J638">
        <v>0.56603773584905659</v>
      </c>
    </row>
    <row r="639" spans="5:10" x14ac:dyDescent="0.2">
      <c r="E639" t="s">
        <v>2719</v>
      </c>
      <c r="F639" t="s">
        <v>2719</v>
      </c>
      <c r="G639">
        <v>276</v>
      </c>
      <c r="H639">
        <v>431</v>
      </c>
      <c r="I639">
        <v>0.6403712296983759</v>
      </c>
      <c r="J639">
        <v>0.36206896551724138</v>
      </c>
    </row>
    <row r="640" spans="5:10" x14ac:dyDescent="0.2">
      <c r="E640" t="s">
        <v>2724</v>
      </c>
      <c r="F640" t="s">
        <v>2724</v>
      </c>
      <c r="G640">
        <v>369</v>
      </c>
      <c r="H640">
        <v>578</v>
      </c>
      <c r="I640">
        <v>0.63840830449826991</v>
      </c>
      <c r="J640">
        <v>0.49714285714285716</v>
      </c>
    </row>
    <row r="641" spans="5:10" x14ac:dyDescent="0.2">
      <c r="E641" t="s">
        <v>2726</v>
      </c>
      <c r="F641" t="s">
        <v>2726</v>
      </c>
      <c r="G641">
        <v>137</v>
      </c>
      <c r="H641">
        <v>349</v>
      </c>
      <c r="I641">
        <v>0.39255014326647564</v>
      </c>
      <c r="J641">
        <v>0.609375</v>
      </c>
    </row>
    <row r="642" spans="5:10" x14ac:dyDescent="0.2">
      <c r="E642" t="s">
        <v>2732</v>
      </c>
      <c r="F642" t="s">
        <v>2732</v>
      </c>
      <c r="G642">
        <v>258</v>
      </c>
      <c r="H642">
        <v>473</v>
      </c>
      <c r="I642">
        <v>0.54545454545454541</v>
      </c>
      <c r="J642">
        <v>0.5</v>
      </c>
    </row>
    <row r="643" spans="5:10" x14ac:dyDescent="0.2">
      <c r="E643" t="s">
        <v>2736</v>
      </c>
      <c r="F643" t="s">
        <v>2736</v>
      </c>
      <c r="G643">
        <v>413</v>
      </c>
      <c r="H643">
        <v>760</v>
      </c>
      <c r="I643">
        <v>0.54342105263157892</v>
      </c>
      <c r="J643">
        <v>0.46534653465346537</v>
      </c>
    </row>
    <row r="644" spans="5:10" x14ac:dyDescent="0.2">
      <c r="E644" t="s">
        <v>2740</v>
      </c>
      <c r="F644" t="s">
        <v>2740</v>
      </c>
      <c r="G644">
        <v>193</v>
      </c>
      <c r="H644">
        <v>386</v>
      </c>
      <c r="I644">
        <v>0.5</v>
      </c>
      <c r="J644">
        <v>0.6428571428571429</v>
      </c>
    </row>
    <row r="645" spans="5:10" x14ac:dyDescent="0.2">
      <c r="E645" t="s">
        <v>2744</v>
      </c>
      <c r="F645" t="s">
        <v>2744</v>
      </c>
      <c r="G645">
        <v>126</v>
      </c>
      <c r="H645">
        <v>176</v>
      </c>
      <c r="I645">
        <v>0.71590909090909094</v>
      </c>
      <c r="J645">
        <v>0.48</v>
      </c>
    </row>
    <row r="646" spans="5:10" x14ac:dyDescent="0.2">
      <c r="E646" t="s">
        <v>2746</v>
      </c>
      <c r="F646" t="s">
        <v>2746</v>
      </c>
      <c r="G646">
        <v>116</v>
      </c>
      <c r="H646">
        <v>179</v>
      </c>
      <c r="I646">
        <v>0.64804469273743015</v>
      </c>
      <c r="J646">
        <v>0.44444444444444442</v>
      </c>
    </row>
    <row r="647" spans="5:10" x14ac:dyDescent="0.2">
      <c r="E647" t="s">
        <v>2748</v>
      </c>
      <c r="F647" t="s">
        <v>2748</v>
      </c>
      <c r="G647">
        <v>352</v>
      </c>
      <c r="H647">
        <v>685</v>
      </c>
      <c r="I647">
        <v>0.51386861313868615</v>
      </c>
      <c r="J647">
        <v>0.40963855421686746</v>
      </c>
    </row>
    <row r="648" spans="5:10" x14ac:dyDescent="0.2">
      <c r="E648" t="s">
        <v>2750</v>
      </c>
      <c r="F648" t="s">
        <v>2750</v>
      </c>
      <c r="G648">
        <v>177</v>
      </c>
      <c r="H648">
        <v>354</v>
      </c>
      <c r="I648">
        <v>0.5</v>
      </c>
      <c r="J648">
        <v>0.44642857142857145</v>
      </c>
    </row>
    <row r="649" spans="5:10" x14ac:dyDescent="0.2">
      <c r="E649" t="s">
        <v>2752</v>
      </c>
      <c r="F649" t="s">
        <v>2752</v>
      </c>
      <c r="G649">
        <v>173</v>
      </c>
      <c r="H649">
        <v>310</v>
      </c>
      <c r="I649">
        <v>0.5580645161290323</v>
      </c>
      <c r="J649">
        <v>0.48979591836734693</v>
      </c>
    </row>
    <row r="650" spans="5:10" x14ac:dyDescent="0.2">
      <c r="E650" t="s">
        <v>2756</v>
      </c>
      <c r="F650" t="s">
        <v>2756</v>
      </c>
      <c r="G650">
        <v>169</v>
      </c>
      <c r="H650">
        <v>232</v>
      </c>
      <c r="I650">
        <v>0.72844827586206895</v>
      </c>
      <c r="J650">
        <v>0.34285714285714286</v>
      </c>
    </row>
    <row r="651" spans="5:10" x14ac:dyDescent="0.2">
      <c r="E651" t="s">
        <v>2757</v>
      </c>
      <c r="F651" t="s">
        <v>2757</v>
      </c>
      <c r="G651">
        <v>273</v>
      </c>
      <c r="H651">
        <v>701</v>
      </c>
      <c r="I651">
        <v>0.38944365192582026</v>
      </c>
      <c r="J651">
        <v>0.78048780487804881</v>
      </c>
    </row>
    <row r="652" spans="5:10" x14ac:dyDescent="0.2">
      <c r="E652" t="s">
        <v>2761</v>
      </c>
      <c r="F652" t="s">
        <v>2761</v>
      </c>
      <c r="G652">
        <v>201</v>
      </c>
      <c r="H652">
        <v>259</v>
      </c>
      <c r="I652">
        <v>0.77606177606177607</v>
      </c>
      <c r="J652">
        <v>0.7</v>
      </c>
    </row>
    <row r="653" spans="5:10" x14ac:dyDescent="0.2">
      <c r="E653" t="s">
        <v>2765</v>
      </c>
      <c r="F653" t="s">
        <v>2765</v>
      </c>
      <c r="G653">
        <v>415</v>
      </c>
      <c r="H653">
        <v>825</v>
      </c>
      <c r="I653">
        <v>0.50303030303030305</v>
      </c>
      <c r="J653">
        <v>0.52427184466019416</v>
      </c>
    </row>
    <row r="654" spans="5:10" x14ac:dyDescent="0.2">
      <c r="E654" t="s">
        <v>2769</v>
      </c>
      <c r="F654" t="s">
        <v>2769</v>
      </c>
      <c r="G654">
        <v>222</v>
      </c>
      <c r="H654">
        <v>378</v>
      </c>
      <c r="I654">
        <v>0.58730158730158732</v>
      </c>
      <c r="J654">
        <v>0.53488372093023251</v>
      </c>
    </row>
    <row r="655" spans="5:10" x14ac:dyDescent="0.2">
      <c r="E655" t="s">
        <v>2771</v>
      </c>
      <c r="F655" t="s">
        <v>2771</v>
      </c>
      <c r="G655">
        <v>149</v>
      </c>
      <c r="H655">
        <v>275</v>
      </c>
      <c r="I655">
        <v>0.54181818181818187</v>
      </c>
      <c r="J655">
        <v>0.4</v>
      </c>
    </row>
    <row r="656" spans="5:10" x14ac:dyDescent="0.2">
      <c r="E656" t="s">
        <v>2777</v>
      </c>
      <c r="F656" t="s">
        <v>2777</v>
      </c>
      <c r="G656">
        <v>168</v>
      </c>
      <c r="H656">
        <v>350</v>
      </c>
      <c r="I656">
        <v>0.48</v>
      </c>
      <c r="J656">
        <v>0.375</v>
      </c>
    </row>
    <row r="657" spans="5:10" x14ac:dyDescent="0.2">
      <c r="E657" t="s">
        <v>2779</v>
      </c>
      <c r="F657" t="s">
        <v>2779</v>
      </c>
      <c r="G657">
        <v>215</v>
      </c>
      <c r="H657">
        <v>505</v>
      </c>
      <c r="I657">
        <v>0.42574257425742573</v>
      </c>
      <c r="J657">
        <v>0.33333333333333331</v>
      </c>
    </row>
    <row r="658" spans="5:10" x14ac:dyDescent="0.2">
      <c r="E658" t="s">
        <v>2783</v>
      </c>
      <c r="F658" t="s">
        <v>2783</v>
      </c>
      <c r="G658">
        <v>195</v>
      </c>
      <c r="H658">
        <v>525</v>
      </c>
      <c r="I658">
        <v>0.37142857142857144</v>
      </c>
      <c r="J658">
        <v>0.7415730337078652</v>
      </c>
    </row>
    <row r="659" spans="5:10" x14ac:dyDescent="0.2">
      <c r="E659" t="s">
        <v>2785</v>
      </c>
      <c r="F659" t="s">
        <v>2785</v>
      </c>
      <c r="G659">
        <v>46</v>
      </c>
      <c r="H659">
        <v>281</v>
      </c>
      <c r="I659">
        <v>0.16370106761565836</v>
      </c>
      <c r="J659">
        <v>0.6333333333333333</v>
      </c>
    </row>
    <row r="660" spans="5:10" x14ac:dyDescent="0.2">
      <c r="E660" t="s">
        <v>2787</v>
      </c>
      <c r="F660" t="s">
        <v>2787</v>
      </c>
      <c r="G660">
        <v>99</v>
      </c>
      <c r="H660">
        <v>333</v>
      </c>
      <c r="I660">
        <v>0.29729729729729731</v>
      </c>
      <c r="J660">
        <v>0.66176470588235292</v>
      </c>
    </row>
    <row r="661" spans="5:10" x14ac:dyDescent="0.2">
      <c r="E661" t="s">
        <v>2123</v>
      </c>
      <c r="F661" t="s">
        <v>2123</v>
      </c>
      <c r="G661">
        <v>161</v>
      </c>
      <c r="H661">
        <v>499</v>
      </c>
      <c r="I661">
        <v>0.32264529058116231</v>
      </c>
      <c r="J661">
        <v>0.60952380952380958</v>
      </c>
    </row>
    <row r="662" spans="5:10" x14ac:dyDescent="0.2">
      <c r="E662" t="s">
        <v>2794</v>
      </c>
      <c r="F662" t="s">
        <v>2794</v>
      </c>
      <c r="G662">
        <v>160</v>
      </c>
      <c r="H662">
        <v>419</v>
      </c>
      <c r="I662">
        <v>0.3818615751789976</v>
      </c>
      <c r="J662">
        <v>0.57317073170731703</v>
      </c>
    </row>
    <row r="663" spans="5:10" x14ac:dyDescent="0.2">
      <c r="E663" t="s">
        <v>2798</v>
      </c>
      <c r="F663" t="s">
        <v>2798</v>
      </c>
      <c r="G663">
        <v>113</v>
      </c>
      <c r="H663">
        <v>356</v>
      </c>
      <c r="I663">
        <v>0.31741573033707865</v>
      </c>
      <c r="J663">
        <v>0.69444444444444442</v>
      </c>
    </row>
    <row r="664" spans="5:10" x14ac:dyDescent="0.2">
      <c r="E664" t="s">
        <v>2801</v>
      </c>
      <c r="F664" t="s">
        <v>2801</v>
      </c>
      <c r="G664">
        <v>52</v>
      </c>
      <c r="H664">
        <v>347</v>
      </c>
      <c r="I664">
        <v>0.14985590778097982</v>
      </c>
      <c r="J664">
        <v>0.77419354838709675</v>
      </c>
    </row>
    <row r="665" spans="5:10" x14ac:dyDescent="0.2">
      <c r="E665" t="s">
        <v>2804</v>
      </c>
      <c r="F665" t="s">
        <v>2804</v>
      </c>
      <c r="G665">
        <v>84</v>
      </c>
      <c r="H665">
        <v>373</v>
      </c>
      <c r="I665">
        <v>0.22520107238605899</v>
      </c>
      <c r="J665">
        <v>0.6</v>
      </c>
    </row>
    <row r="666" spans="5:10" x14ac:dyDescent="0.2">
      <c r="E666" t="s">
        <v>2808</v>
      </c>
      <c r="F666" t="s">
        <v>2808</v>
      </c>
      <c r="G666">
        <v>82</v>
      </c>
      <c r="H666">
        <v>368</v>
      </c>
      <c r="I666">
        <v>0.22282608695652173</v>
      </c>
      <c r="J666">
        <v>0.8</v>
      </c>
    </row>
    <row r="667" spans="5:10" x14ac:dyDescent="0.2">
      <c r="E667" t="s">
        <v>2810</v>
      </c>
      <c r="F667" t="s">
        <v>2810</v>
      </c>
      <c r="G667">
        <v>42</v>
      </c>
      <c r="H667">
        <v>192</v>
      </c>
      <c r="I667">
        <v>0.21875</v>
      </c>
    </row>
    <row r="668" spans="5:10" x14ac:dyDescent="0.2">
      <c r="E668" t="s">
        <v>2814</v>
      </c>
      <c r="F668" t="s">
        <v>2814</v>
      </c>
      <c r="G668">
        <v>67</v>
      </c>
      <c r="H668">
        <v>347</v>
      </c>
      <c r="I668">
        <v>0.1930835734870317</v>
      </c>
      <c r="J668">
        <v>0.6588235294117647</v>
      </c>
    </row>
    <row r="669" spans="5:10" x14ac:dyDescent="0.2">
      <c r="E669" t="s">
        <v>2818</v>
      </c>
      <c r="F669" t="s">
        <v>2818</v>
      </c>
      <c r="G669">
        <v>61</v>
      </c>
      <c r="H669">
        <v>344</v>
      </c>
      <c r="I669">
        <v>0.17732558139534885</v>
      </c>
      <c r="J669">
        <v>0.78787878787878785</v>
      </c>
    </row>
    <row r="670" spans="5:10" x14ac:dyDescent="0.2">
      <c r="E670" t="s">
        <v>2820</v>
      </c>
      <c r="F670" t="s">
        <v>2820</v>
      </c>
      <c r="G670">
        <v>93</v>
      </c>
      <c r="H670">
        <v>219</v>
      </c>
      <c r="I670">
        <v>0.42465753424657532</v>
      </c>
      <c r="J670">
        <v>0.74358974358974361</v>
      </c>
    </row>
    <row r="671" spans="5:10" x14ac:dyDescent="0.2">
      <c r="E671" t="s">
        <v>2822</v>
      </c>
      <c r="F671" t="s">
        <v>2822</v>
      </c>
      <c r="G671">
        <v>308</v>
      </c>
      <c r="H671">
        <v>483</v>
      </c>
      <c r="I671">
        <v>0.6376811594202898</v>
      </c>
      <c r="J671">
        <v>0.52127659574468088</v>
      </c>
    </row>
    <row r="672" spans="5:10" x14ac:dyDescent="0.2">
      <c r="E672" t="s">
        <v>2826</v>
      </c>
      <c r="F672" t="s">
        <v>2826</v>
      </c>
      <c r="G672">
        <v>250</v>
      </c>
      <c r="H672">
        <v>446</v>
      </c>
      <c r="I672">
        <v>0.5605381165919282</v>
      </c>
      <c r="J672">
        <v>0.53658536585365857</v>
      </c>
    </row>
    <row r="673" spans="5:10" x14ac:dyDescent="0.2">
      <c r="E673" t="s">
        <v>954</v>
      </c>
      <c r="F673" t="s">
        <v>954</v>
      </c>
      <c r="G673">
        <v>330</v>
      </c>
      <c r="H673">
        <v>517</v>
      </c>
      <c r="I673">
        <v>0.63829787234042556</v>
      </c>
      <c r="J673">
        <v>0.58163265306122447</v>
      </c>
    </row>
    <row r="674" spans="5:10" x14ac:dyDescent="0.2">
      <c r="E674" t="s">
        <v>2828</v>
      </c>
      <c r="F674" t="s">
        <v>2828</v>
      </c>
      <c r="G674">
        <v>201</v>
      </c>
      <c r="H674">
        <v>393</v>
      </c>
      <c r="I674">
        <v>0.51145038167938928</v>
      </c>
      <c r="J674">
        <v>0.42028985507246375</v>
      </c>
    </row>
    <row r="675" spans="5:10" x14ac:dyDescent="0.2">
      <c r="E675" t="s">
        <v>2832</v>
      </c>
      <c r="F675" t="s">
        <v>2832</v>
      </c>
      <c r="G675">
        <v>223</v>
      </c>
      <c r="H675">
        <v>460</v>
      </c>
      <c r="I675">
        <v>0.48478260869565215</v>
      </c>
      <c r="J675">
        <v>0.62666666666666671</v>
      </c>
    </row>
    <row r="676" spans="5:10" x14ac:dyDescent="0.2">
      <c r="E676" t="s">
        <v>2834</v>
      </c>
      <c r="F676" t="s">
        <v>2834</v>
      </c>
      <c r="G676">
        <v>241</v>
      </c>
      <c r="H676">
        <v>342</v>
      </c>
      <c r="I676">
        <v>0.70467836257309946</v>
      </c>
      <c r="J676">
        <v>0.27777777777777779</v>
      </c>
    </row>
    <row r="677" spans="5:10" x14ac:dyDescent="0.2">
      <c r="E677" t="s">
        <v>2836</v>
      </c>
      <c r="F677" t="s">
        <v>2836</v>
      </c>
      <c r="G677">
        <v>218</v>
      </c>
      <c r="H677">
        <v>387</v>
      </c>
      <c r="I677">
        <v>0.56330749354005172</v>
      </c>
      <c r="J677">
        <v>0.55714285714285716</v>
      </c>
    </row>
    <row r="678" spans="5:10" x14ac:dyDescent="0.2">
      <c r="E678" t="s">
        <v>2838</v>
      </c>
      <c r="F678" t="s">
        <v>2838</v>
      </c>
      <c r="G678">
        <v>204</v>
      </c>
      <c r="H678">
        <v>372</v>
      </c>
      <c r="I678">
        <v>0.54838709677419351</v>
      </c>
      <c r="J678">
        <v>0.41666666666666669</v>
      </c>
    </row>
    <row r="679" spans="5:10" x14ac:dyDescent="0.2">
      <c r="E679" t="s">
        <v>1016</v>
      </c>
      <c r="F679" t="s">
        <v>1016</v>
      </c>
      <c r="G679">
        <v>152</v>
      </c>
      <c r="H679">
        <v>304</v>
      </c>
      <c r="I679">
        <v>0.5</v>
      </c>
      <c r="J679">
        <v>0.88888888888888884</v>
      </c>
    </row>
    <row r="680" spans="5:10" x14ac:dyDescent="0.2">
      <c r="E680" t="s">
        <v>954</v>
      </c>
      <c r="F680" t="s">
        <v>954</v>
      </c>
      <c r="G680">
        <v>132</v>
      </c>
      <c r="H680">
        <v>361</v>
      </c>
      <c r="I680">
        <v>0.36565096952908588</v>
      </c>
      <c r="J680">
        <v>0.81818181818181823</v>
      </c>
    </row>
    <row r="681" spans="5:10" x14ac:dyDescent="0.2">
      <c r="E681" t="s">
        <v>2846</v>
      </c>
      <c r="F681" t="s">
        <v>2846</v>
      </c>
      <c r="G681">
        <v>235</v>
      </c>
      <c r="H681">
        <v>562</v>
      </c>
      <c r="I681">
        <v>0.4181494661921708</v>
      </c>
      <c r="J681">
        <v>0.55434782608695654</v>
      </c>
    </row>
    <row r="682" spans="5:10" x14ac:dyDescent="0.2">
      <c r="E682" t="s">
        <v>2848</v>
      </c>
      <c r="F682" t="s">
        <v>2848</v>
      </c>
      <c r="G682">
        <v>58</v>
      </c>
      <c r="H682">
        <v>281</v>
      </c>
      <c r="I682">
        <v>0.20640569395017794</v>
      </c>
      <c r="J682">
        <v>0.83333333333333337</v>
      </c>
    </row>
    <row r="683" spans="5:10" x14ac:dyDescent="0.2">
      <c r="E683" t="s">
        <v>2850</v>
      </c>
      <c r="F683" t="s">
        <v>2850</v>
      </c>
      <c r="G683">
        <v>43</v>
      </c>
      <c r="H683">
        <v>357</v>
      </c>
      <c r="I683">
        <v>0.12044817927170869</v>
      </c>
      <c r="J683">
        <v>0.71666666666666667</v>
      </c>
    </row>
    <row r="684" spans="5:10" x14ac:dyDescent="0.2">
      <c r="E684" t="s">
        <v>2852</v>
      </c>
      <c r="F684" t="s">
        <v>2852</v>
      </c>
      <c r="G684">
        <v>67</v>
      </c>
      <c r="H684">
        <v>343</v>
      </c>
      <c r="I684">
        <v>0.19533527696793002</v>
      </c>
      <c r="J684">
        <v>0.89473684210526316</v>
      </c>
    </row>
    <row r="685" spans="5:10" x14ac:dyDescent="0.2">
      <c r="E685" t="s">
        <v>1420</v>
      </c>
      <c r="F685" t="s">
        <v>1420</v>
      </c>
      <c r="G685">
        <v>50</v>
      </c>
      <c r="H685">
        <v>336</v>
      </c>
      <c r="I685">
        <v>0.14880952380952381</v>
      </c>
      <c r="J685">
        <v>0.76</v>
      </c>
    </row>
    <row r="686" spans="5:10" x14ac:dyDescent="0.2">
      <c r="E686" t="s">
        <v>2855</v>
      </c>
      <c r="F686" t="s">
        <v>2855</v>
      </c>
      <c r="G686">
        <v>114</v>
      </c>
      <c r="H686">
        <v>281</v>
      </c>
      <c r="I686">
        <v>0.40569395017793597</v>
      </c>
      <c r="J686">
        <v>0.57777777777777772</v>
      </c>
    </row>
    <row r="687" spans="5:10" x14ac:dyDescent="0.2">
      <c r="E687" t="s">
        <v>2859</v>
      </c>
      <c r="F687" t="s">
        <v>2859</v>
      </c>
      <c r="G687">
        <v>228</v>
      </c>
      <c r="H687">
        <v>373</v>
      </c>
      <c r="I687">
        <v>0.61126005361930291</v>
      </c>
      <c r="J687">
        <v>0.5178571428571429</v>
      </c>
    </row>
    <row r="688" spans="5:10" x14ac:dyDescent="0.2">
      <c r="E688" t="s">
        <v>2861</v>
      </c>
      <c r="F688" t="s">
        <v>2861</v>
      </c>
      <c r="G688">
        <v>74</v>
      </c>
      <c r="H688">
        <v>274</v>
      </c>
      <c r="I688">
        <v>0.27007299270072993</v>
      </c>
      <c r="J688">
        <v>0.69230769230769229</v>
      </c>
    </row>
    <row r="689" spans="5:10" x14ac:dyDescent="0.2">
      <c r="E689" t="s">
        <v>2863</v>
      </c>
      <c r="F689" t="s">
        <v>2863</v>
      </c>
      <c r="G689">
        <v>113</v>
      </c>
      <c r="H689">
        <v>315</v>
      </c>
      <c r="I689">
        <v>0.35873015873015873</v>
      </c>
      <c r="J689">
        <v>0.5</v>
      </c>
    </row>
    <row r="690" spans="5:10" x14ac:dyDescent="0.2">
      <c r="E690" t="s">
        <v>1102</v>
      </c>
      <c r="F690" t="s">
        <v>1102</v>
      </c>
      <c r="G690">
        <v>186</v>
      </c>
      <c r="H690">
        <v>443</v>
      </c>
      <c r="I690">
        <v>0.41986455981941312</v>
      </c>
      <c r="J690">
        <v>0.59615384615384615</v>
      </c>
    </row>
    <row r="691" spans="5:10" x14ac:dyDescent="0.2">
      <c r="E691" t="s">
        <v>2868</v>
      </c>
      <c r="F691" t="s">
        <v>2868</v>
      </c>
      <c r="G691">
        <v>83</v>
      </c>
      <c r="H691">
        <v>341</v>
      </c>
      <c r="I691">
        <v>0.24340175953079179</v>
      </c>
      <c r="J691">
        <v>0.72727272727272729</v>
      </c>
    </row>
    <row r="692" spans="5:10" x14ac:dyDescent="0.2">
      <c r="E692" t="s">
        <v>2870</v>
      </c>
      <c r="F692" t="s">
        <v>2870</v>
      </c>
      <c r="G692">
        <v>278</v>
      </c>
      <c r="H692">
        <v>608</v>
      </c>
      <c r="I692">
        <v>0.45723684210526316</v>
      </c>
      <c r="J692">
        <v>0.69696969696969702</v>
      </c>
    </row>
    <row r="693" spans="5:10" x14ac:dyDescent="0.2">
      <c r="E693" t="s">
        <v>2874</v>
      </c>
      <c r="F693" t="s">
        <v>2874</v>
      </c>
      <c r="G693">
        <v>218</v>
      </c>
      <c r="H693">
        <v>350</v>
      </c>
      <c r="I693">
        <v>0.62285714285714289</v>
      </c>
      <c r="J693">
        <v>0.40909090909090912</v>
      </c>
    </row>
    <row r="694" spans="5:10" x14ac:dyDescent="0.2">
      <c r="E694" t="s">
        <v>954</v>
      </c>
      <c r="F694" t="s">
        <v>954</v>
      </c>
      <c r="G694">
        <v>165</v>
      </c>
      <c r="H694">
        <v>353</v>
      </c>
      <c r="I694">
        <v>0.46742209631728043</v>
      </c>
      <c r="J694">
        <v>0.41379310344827586</v>
      </c>
    </row>
    <row r="695" spans="5:10" x14ac:dyDescent="0.2">
      <c r="E695" t="s">
        <v>2881</v>
      </c>
      <c r="F695" t="s">
        <v>2881</v>
      </c>
      <c r="G695">
        <v>62</v>
      </c>
      <c r="H695">
        <v>136</v>
      </c>
      <c r="I695">
        <v>0.45588235294117646</v>
      </c>
      <c r="J695">
        <v>0.47826086956521741</v>
      </c>
    </row>
    <row r="696" spans="5:10" x14ac:dyDescent="0.2">
      <c r="E696" t="s">
        <v>2883</v>
      </c>
      <c r="F696" t="s">
        <v>2883</v>
      </c>
      <c r="G696">
        <v>187</v>
      </c>
      <c r="H696">
        <v>425</v>
      </c>
      <c r="I696">
        <v>0.44</v>
      </c>
      <c r="J696">
        <v>0.61333333333333329</v>
      </c>
    </row>
    <row r="697" spans="5:10" x14ac:dyDescent="0.2">
      <c r="E697" t="s">
        <v>2885</v>
      </c>
      <c r="F697" t="s">
        <v>2885</v>
      </c>
      <c r="G697">
        <v>112</v>
      </c>
      <c r="H697">
        <v>219</v>
      </c>
      <c r="I697">
        <v>0.51141552511415522</v>
      </c>
      <c r="J697">
        <v>0.69047619047619047</v>
      </c>
    </row>
    <row r="698" spans="5:10" x14ac:dyDescent="0.2">
      <c r="E698" t="s">
        <v>2889</v>
      </c>
      <c r="F698" t="s">
        <v>2889</v>
      </c>
      <c r="G698">
        <v>293</v>
      </c>
      <c r="H698">
        <v>485</v>
      </c>
      <c r="I698">
        <v>0.60412371134020615</v>
      </c>
      <c r="J698">
        <v>0.64210526315789473</v>
      </c>
    </row>
    <row r="699" spans="5:10" x14ac:dyDescent="0.2">
      <c r="E699" t="s">
        <v>944</v>
      </c>
      <c r="F699" t="s">
        <v>944</v>
      </c>
      <c r="G699">
        <v>77</v>
      </c>
      <c r="H699">
        <v>125</v>
      </c>
      <c r="I699">
        <v>0.61599999999999999</v>
      </c>
      <c r="J699">
        <v>0.5625</v>
      </c>
    </row>
    <row r="700" spans="5:10" x14ac:dyDescent="0.2">
      <c r="E700" t="s">
        <v>2900</v>
      </c>
      <c r="F700" t="s">
        <v>2900</v>
      </c>
      <c r="G700">
        <v>158</v>
      </c>
      <c r="H700">
        <v>269</v>
      </c>
      <c r="I700">
        <v>0.58736059479553904</v>
      </c>
      <c r="J700">
        <v>0.5</v>
      </c>
    </row>
    <row r="701" spans="5:10" x14ac:dyDescent="0.2">
      <c r="E701" t="s">
        <v>2906</v>
      </c>
      <c r="F701" t="s">
        <v>2906</v>
      </c>
      <c r="G701">
        <v>234</v>
      </c>
      <c r="H701">
        <v>530</v>
      </c>
      <c r="I701">
        <v>0.44150943396226416</v>
      </c>
      <c r="J701">
        <v>0.6</v>
      </c>
    </row>
    <row r="702" spans="5:10" x14ac:dyDescent="0.2">
      <c r="E702" t="s">
        <v>2910</v>
      </c>
      <c r="F702" t="s">
        <v>2910</v>
      </c>
      <c r="G702">
        <v>150</v>
      </c>
      <c r="H702">
        <v>263</v>
      </c>
      <c r="I702">
        <v>0.57034220532319391</v>
      </c>
      <c r="J702">
        <v>0.50549450549450547</v>
      </c>
    </row>
    <row r="703" spans="5:10" x14ac:dyDescent="0.2">
      <c r="E703" t="s">
        <v>2912</v>
      </c>
      <c r="F703" t="s">
        <v>2912</v>
      </c>
      <c r="G703">
        <v>106</v>
      </c>
      <c r="H703">
        <v>205</v>
      </c>
      <c r="I703">
        <v>0.51707317073170733</v>
      </c>
      <c r="J703">
        <v>0.51515151515151514</v>
      </c>
    </row>
    <row r="704" spans="5:10" x14ac:dyDescent="0.2">
      <c r="E704" t="s">
        <v>927</v>
      </c>
      <c r="F704" t="s">
        <v>927</v>
      </c>
      <c r="G704">
        <v>334</v>
      </c>
      <c r="H704">
        <v>476</v>
      </c>
      <c r="I704">
        <v>0.70168067226890751</v>
      </c>
      <c r="J704">
        <v>0.39130434782608697</v>
      </c>
    </row>
    <row r="705" spans="5:10" x14ac:dyDescent="0.2">
      <c r="E705" t="s">
        <v>2919</v>
      </c>
      <c r="F705" t="s">
        <v>2919</v>
      </c>
      <c r="G705">
        <v>327</v>
      </c>
      <c r="H705">
        <v>585</v>
      </c>
      <c r="I705">
        <v>0.55897435897435899</v>
      </c>
      <c r="J705">
        <v>0.72340425531914898</v>
      </c>
    </row>
    <row r="706" spans="5:10" x14ac:dyDescent="0.2">
      <c r="E706" t="s">
        <v>2927</v>
      </c>
      <c r="F706" t="s">
        <v>2927</v>
      </c>
      <c r="G706">
        <v>170</v>
      </c>
      <c r="H706">
        <v>436</v>
      </c>
      <c r="I706">
        <v>0.38990825688073394</v>
      </c>
      <c r="J706">
        <v>0.65517241379310343</v>
      </c>
    </row>
    <row r="707" spans="5:10" x14ac:dyDescent="0.2">
      <c r="E707" t="s">
        <v>2931</v>
      </c>
      <c r="F707" t="s">
        <v>2931</v>
      </c>
      <c r="G707">
        <v>240</v>
      </c>
      <c r="H707">
        <v>507</v>
      </c>
      <c r="I707">
        <v>0.47337278106508873</v>
      </c>
      <c r="J707">
        <v>0.29213483146067415</v>
      </c>
    </row>
    <row r="708" spans="5:10" x14ac:dyDescent="0.2">
      <c r="E708" t="s">
        <v>2933</v>
      </c>
      <c r="F708" t="s">
        <v>2933</v>
      </c>
      <c r="G708">
        <v>89</v>
      </c>
      <c r="H708">
        <v>163</v>
      </c>
      <c r="I708">
        <v>0.54601226993865026</v>
      </c>
      <c r="J708">
        <v>0.5</v>
      </c>
    </row>
    <row r="709" spans="5:10" x14ac:dyDescent="0.2">
      <c r="E709" t="s">
        <v>862</v>
      </c>
      <c r="F709" t="s">
        <v>862</v>
      </c>
      <c r="G709">
        <v>106</v>
      </c>
      <c r="H709">
        <v>205</v>
      </c>
      <c r="I709">
        <v>0.51707317073170733</v>
      </c>
      <c r="J709">
        <v>0.56521739130434778</v>
      </c>
    </row>
    <row r="710" spans="5:10" x14ac:dyDescent="0.2">
      <c r="E710" t="s">
        <v>2936</v>
      </c>
      <c r="F710" t="s">
        <v>2936</v>
      </c>
      <c r="G710">
        <v>186</v>
      </c>
      <c r="H710">
        <v>305</v>
      </c>
      <c r="I710">
        <v>0.60983606557377046</v>
      </c>
      <c r="J710">
        <v>0.5</v>
      </c>
    </row>
    <row r="711" spans="5:10" x14ac:dyDescent="0.2">
      <c r="E711" t="s">
        <v>2938</v>
      </c>
      <c r="F711" t="s">
        <v>2938</v>
      </c>
      <c r="G711">
        <v>199</v>
      </c>
      <c r="H711">
        <v>321</v>
      </c>
      <c r="I711">
        <v>0.6199376947040498</v>
      </c>
      <c r="J711">
        <v>0.44</v>
      </c>
    </row>
    <row r="712" spans="5:10" x14ac:dyDescent="0.2">
      <c r="E712" t="s">
        <v>2946</v>
      </c>
      <c r="F712" t="s">
        <v>2946</v>
      </c>
      <c r="G712">
        <v>235</v>
      </c>
      <c r="H712">
        <v>521</v>
      </c>
      <c r="I712">
        <v>0.45105566218809978</v>
      </c>
      <c r="J712">
        <v>0.54838709677419351</v>
      </c>
    </row>
    <row r="713" spans="5:10" x14ac:dyDescent="0.2">
      <c r="E713" t="s">
        <v>2948</v>
      </c>
      <c r="F713" t="s">
        <v>2948</v>
      </c>
      <c r="G713">
        <v>273</v>
      </c>
      <c r="H713">
        <v>494</v>
      </c>
      <c r="I713">
        <v>0.55263157894736847</v>
      </c>
      <c r="J713">
        <v>0.48051948051948051</v>
      </c>
    </row>
    <row r="714" spans="5:10" x14ac:dyDescent="0.2">
      <c r="E714" t="s">
        <v>2950</v>
      </c>
      <c r="F714" t="s">
        <v>2950</v>
      </c>
      <c r="G714">
        <v>48</v>
      </c>
      <c r="H714">
        <v>500</v>
      </c>
      <c r="I714">
        <v>9.6000000000000002E-2</v>
      </c>
      <c r="J714">
        <v>0.85</v>
      </c>
    </row>
    <row r="715" spans="5:10" x14ac:dyDescent="0.2">
      <c r="E715" t="s">
        <v>2952</v>
      </c>
      <c r="F715" t="s">
        <v>2952</v>
      </c>
      <c r="G715">
        <v>74</v>
      </c>
      <c r="H715">
        <v>416</v>
      </c>
      <c r="I715">
        <v>0.17788461538461539</v>
      </c>
      <c r="J715">
        <v>0.80701754385964908</v>
      </c>
    </row>
    <row r="716" spans="5:10" x14ac:dyDescent="0.2">
      <c r="E716" t="s">
        <v>1925</v>
      </c>
      <c r="F716" t="s">
        <v>1925</v>
      </c>
      <c r="G716">
        <v>30</v>
      </c>
      <c r="H716">
        <v>124</v>
      </c>
      <c r="I716">
        <v>0.24193548387096775</v>
      </c>
      <c r="J716">
        <v>0.78947368421052633</v>
      </c>
    </row>
    <row r="717" spans="5:10" x14ac:dyDescent="0.2">
      <c r="E717" t="s">
        <v>2959</v>
      </c>
      <c r="F717" t="s">
        <v>2959</v>
      </c>
      <c r="G717">
        <v>197</v>
      </c>
      <c r="H717">
        <v>545</v>
      </c>
      <c r="I717">
        <v>0.3614678899082569</v>
      </c>
      <c r="J717">
        <v>0.65306122448979587</v>
      </c>
    </row>
    <row r="718" spans="5:10" x14ac:dyDescent="0.2">
      <c r="E718" t="s">
        <v>2960</v>
      </c>
      <c r="F718" t="s">
        <v>2960</v>
      </c>
      <c r="G718">
        <v>145</v>
      </c>
      <c r="H718">
        <v>356</v>
      </c>
      <c r="I718">
        <v>0.40730337078651685</v>
      </c>
      <c r="J718">
        <v>0.40384615384615385</v>
      </c>
    </row>
    <row r="719" spans="5:10" x14ac:dyDescent="0.2">
      <c r="E719" t="s">
        <v>2964</v>
      </c>
      <c r="F719" t="s">
        <v>2964</v>
      </c>
      <c r="G719">
        <v>149</v>
      </c>
      <c r="H719">
        <v>433</v>
      </c>
      <c r="I719">
        <v>0.34411085450346418</v>
      </c>
      <c r="J719">
        <v>0.67123287671232879</v>
      </c>
    </row>
    <row r="720" spans="5:10" x14ac:dyDescent="0.2">
      <c r="E720" t="s">
        <v>2966</v>
      </c>
      <c r="F720" t="s">
        <v>2966</v>
      </c>
      <c r="G720">
        <v>121</v>
      </c>
      <c r="H720">
        <v>516</v>
      </c>
      <c r="I720">
        <v>0.23449612403100775</v>
      </c>
      <c r="J720">
        <v>0.61250000000000004</v>
      </c>
    </row>
    <row r="721" spans="5:10" x14ac:dyDescent="0.2">
      <c r="E721" t="s">
        <v>2968</v>
      </c>
      <c r="F721" t="s">
        <v>2968</v>
      </c>
      <c r="G721">
        <v>75</v>
      </c>
      <c r="H721">
        <v>658</v>
      </c>
      <c r="I721">
        <v>0.11398176291793313</v>
      </c>
      <c r="J721">
        <v>0.81578947368421051</v>
      </c>
    </row>
    <row r="722" spans="5:10" x14ac:dyDescent="0.2">
      <c r="E722" t="s">
        <v>2970</v>
      </c>
      <c r="F722" t="s">
        <v>2970</v>
      </c>
      <c r="G722">
        <v>183</v>
      </c>
      <c r="H722">
        <v>380</v>
      </c>
      <c r="I722">
        <v>0.48157894736842105</v>
      </c>
      <c r="J722">
        <v>0.7</v>
      </c>
    </row>
    <row r="723" spans="5:10" x14ac:dyDescent="0.2">
      <c r="E723" t="s">
        <v>2972</v>
      </c>
      <c r="F723" t="s">
        <v>2972</v>
      </c>
      <c r="G723">
        <v>33</v>
      </c>
      <c r="H723">
        <v>591</v>
      </c>
      <c r="I723">
        <v>5.5837563451776651E-2</v>
      </c>
      <c r="J723">
        <v>0.96907216494845361</v>
      </c>
    </row>
    <row r="724" spans="5:10" x14ac:dyDescent="0.2">
      <c r="E724" t="s">
        <v>2974</v>
      </c>
      <c r="F724" t="s">
        <v>2974</v>
      </c>
      <c r="G724">
        <v>171</v>
      </c>
      <c r="H724">
        <v>362</v>
      </c>
      <c r="I724">
        <v>0.47237569060773482</v>
      </c>
      <c r="J724">
        <v>0.38775510204081631</v>
      </c>
    </row>
    <row r="725" spans="5:10" x14ac:dyDescent="0.2">
      <c r="E725" t="s">
        <v>2978</v>
      </c>
      <c r="F725" t="s">
        <v>2978</v>
      </c>
      <c r="G725">
        <v>212</v>
      </c>
      <c r="H725">
        <v>277</v>
      </c>
      <c r="I725">
        <v>0.76534296028880866</v>
      </c>
      <c r="J725">
        <v>0.5625</v>
      </c>
    </row>
    <row r="726" spans="5:10" x14ac:dyDescent="0.2">
      <c r="E726" t="s">
        <v>2980</v>
      </c>
      <c r="F726" t="s">
        <v>2980</v>
      </c>
      <c r="G726">
        <v>331</v>
      </c>
      <c r="H726">
        <v>630</v>
      </c>
      <c r="I726">
        <v>0.52539682539682542</v>
      </c>
      <c r="J726">
        <v>0.27272727272727271</v>
      </c>
    </row>
    <row r="727" spans="5:10" x14ac:dyDescent="0.2">
      <c r="E727" t="s">
        <v>2123</v>
      </c>
      <c r="F727" t="s">
        <v>2123</v>
      </c>
      <c r="G727">
        <v>382</v>
      </c>
      <c r="H727">
        <v>500</v>
      </c>
      <c r="I727">
        <v>0.76400000000000001</v>
      </c>
      <c r="J727">
        <v>0.3728813559322034</v>
      </c>
    </row>
    <row r="728" spans="5:10" x14ac:dyDescent="0.2">
      <c r="E728" t="s">
        <v>2983</v>
      </c>
      <c r="F728" t="s">
        <v>2983</v>
      </c>
      <c r="G728">
        <v>355</v>
      </c>
      <c r="H728">
        <v>411</v>
      </c>
      <c r="I728">
        <v>0.86374695863746964</v>
      </c>
      <c r="J728">
        <v>0.3125</v>
      </c>
    </row>
    <row r="729" spans="5:10" x14ac:dyDescent="0.2">
      <c r="E729" t="s">
        <v>2985</v>
      </c>
      <c r="F729" t="s">
        <v>2985</v>
      </c>
      <c r="G729">
        <v>411</v>
      </c>
      <c r="H729">
        <v>495</v>
      </c>
      <c r="I729">
        <v>0.83030303030303032</v>
      </c>
      <c r="J729">
        <v>0.2</v>
      </c>
    </row>
    <row r="730" spans="5:10" x14ac:dyDescent="0.2">
      <c r="E730" t="s">
        <v>2987</v>
      </c>
      <c r="F730" t="s">
        <v>2987</v>
      </c>
      <c r="G730">
        <v>188</v>
      </c>
      <c r="H730">
        <v>337</v>
      </c>
      <c r="I730">
        <v>0.55786350148367958</v>
      </c>
      <c r="J730">
        <v>0.5957446808510638</v>
      </c>
    </row>
    <row r="731" spans="5:10" x14ac:dyDescent="0.2">
      <c r="E731" t="s">
        <v>3047</v>
      </c>
      <c r="F731" t="s">
        <v>3047</v>
      </c>
      <c r="G731">
        <v>314</v>
      </c>
      <c r="H731">
        <v>580</v>
      </c>
      <c r="I731">
        <v>0.54137931034482756</v>
      </c>
      <c r="J731">
        <v>0.36619718309859156</v>
      </c>
    </row>
    <row r="732" spans="5:10" x14ac:dyDescent="0.2">
      <c r="E732" t="s">
        <v>3049</v>
      </c>
      <c r="F732" t="s">
        <v>3049</v>
      </c>
      <c r="G732">
        <v>349</v>
      </c>
      <c r="H732">
        <v>509</v>
      </c>
      <c r="I732">
        <v>0.68565815324165025</v>
      </c>
      <c r="J732">
        <v>0.37113402061855671</v>
      </c>
    </row>
    <row r="733" spans="5:10" x14ac:dyDescent="0.2">
      <c r="E733" t="s">
        <v>3053</v>
      </c>
      <c r="F733" t="s">
        <v>3053</v>
      </c>
      <c r="G733">
        <v>178</v>
      </c>
      <c r="H733">
        <v>275</v>
      </c>
      <c r="I733">
        <v>0.64727272727272722</v>
      </c>
      <c r="J733">
        <v>0.53658536585365857</v>
      </c>
    </row>
    <row r="734" spans="5:10" x14ac:dyDescent="0.2">
      <c r="E734" t="s">
        <v>3055</v>
      </c>
      <c r="F734" t="s">
        <v>3055</v>
      </c>
      <c r="G734">
        <v>126</v>
      </c>
      <c r="H734">
        <v>210</v>
      </c>
      <c r="I734">
        <v>0.6</v>
      </c>
      <c r="J734">
        <v>0.52380952380952384</v>
      </c>
    </row>
    <row r="735" spans="5:10" x14ac:dyDescent="0.2">
      <c r="E735" t="s">
        <v>3060</v>
      </c>
      <c r="F735" t="s">
        <v>3060</v>
      </c>
      <c r="G735">
        <v>149</v>
      </c>
      <c r="H735">
        <v>339</v>
      </c>
      <c r="I735">
        <v>0.43952802359882004</v>
      </c>
      <c r="J735">
        <v>0.6</v>
      </c>
    </row>
    <row r="736" spans="5:10" x14ac:dyDescent="0.2">
      <c r="E736" t="s">
        <v>3064</v>
      </c>
      <c r="F736" t="s">
        <v>3064</v>
      </c>
      <c r="G736">
        <v>94</v>
      </c>
      <c r="H736">
        <v>271</v>
      </c>
      <c r="I736">
        <v>0.34686346863468637</v>
      </c>
      <c r="J736">
        <v>0.52272727272727271</v>
      </c>
    </row>
    <row r="737" spans="5:10" x14ac:dyDescent="0.2">
      <c r="E737" t="s">
        <v>3068</v>
      </c>
      <c r="F737" t="s">
        <v>3068</v>
      </c>
      <c r="G737">
        <v>119</v>
      </c>
      <c r="H737">
        <v>274</v>
      </c>
      <c r="I737">
        <v>0.43430656934306572</v>
      </c>
      <c r="J737">
        <v>0.69444444444444442</v>
      </c>
    </row>
    <row r="738" spans="5:10" x14ac:dyDescent="0.2">
      <c r="E738" t="s">
        <v>3070</v>
      </c>
      <c r="F738" t="s">
        <v>3070</v>
      </c>
      <c r="G738">
        <v>240</v>
      </c>
      <c r="H738">
        <v>596</v>
      </c>
      <c r="I738">
        <v>0.40268456375838924</v>
      </c>
      <c r="J738">
        <v>0.5</v>
      </c>
    </row>
    <row r="739" spans="5:10" x14ac:dyDescent="0.2">
      <c r="E739" t="s">
        <v>1815</v>
      </c>
      <c r="F739" t="s">
        <v>1815</v>
      </c>
      <c r="G739">
        <v>106</v>
      </c>
      <c r="H739">
        <v>277</v>
      </c>
      <c r="I739">
        <v>0.38267148014440433</v>
      </c>
      <c r="J739">
        <v>0.72972972972972971</v>
      </c>
    </row>
    <row r="740" spans="5:10" x14ac:dyDescent="0.2">
      <c r="E740" t="s">
        <v>3079</v>
      </c>
      <c r="F740" t="s">
        <v>3079</v>
      </c>
      <c r="G740">
        <v>331</v>
      </c>
      <c r="H740">
        <v>606</v>
      </c>
      <c r="I740">
        <v>0.54620462046204621</v>
      </c>
      <c r="J740">
        <v>0.48</v>
      </c>
    </row>
    <row r="741" spans="5:10" x14ac:dyDescent="0.2">
      <c r="E741" t="s">
        <v>3081</v>
      </c>
      <c r="F741" t="s">
        <v>3081</v>
      </c>
      <c r="G741">
        <v>338</v>
      </c>
      <c r="H741">
        <v>689</v>
      </c>
      <c r="I741">
        <v>0.49056603773584906</v>
      </c>
      <c r="J741">
        <v>0.60204081632653061</v>
      </c>
    </row>
    <row r="742" spans="5:10" x14ac:dyDescent="0.2">
      <c r="E742" t="s">
        <v>3083</v>
      </c>
      <c r="F742" t="s">
        <v>3083</v>
      </c>
      <c r="G742">
        <v>296</v>
      </c>
      <c r="H742">
        <v>658</v>
      </c>
      <c r="I742">
        <v>0.44984802431610943</v>
      </c>
      <c r="J742">
        <v>0.73333333333333328</v>
      </c>
    </row>
    <row r="743" spans="5:10" x14ac:dyDescent="0.2">
      <c r="E743" t="s">
        <v>3085</v>
      </c>
      <c r="F743" t="s">
        <v>3085</v>
      </c>
      <c r="G743">
        <v>105</v>
      </c>
      <c r="H743">
        <v>221</v>
      </c>
      <c r="I743">
        <v>0.47511312217194568</v>
      </c>
      <c r="J743">
        <v>0.86206896551724133</v>
      </c>
    </row>
    <row r="744" spans="5:10" x14ac:dyDescent="0.2">
      <c r="E744" t="s">
        <v>3089</v>
      </c>
      <c r="F744" t="s">
        <v>3089</v>
      </c>
      <c r="G744">
        <v>39</v>
      </c>
      <c r="H744">
        <v>240</v>
      </c>
      <c r="I744">
        <v>0.16250000000000001</v>
      </c>
      <c r="J744">
        <v>0.70370370370370372</v>
      </c>
    </row>
    <row r="745" spans="5:10" x14ac:dyDescent="0.2">
      <c r="E745" t="s">
        <v>3093</v>
      </c>
      <c r="F745" t="s">
        <v>3093</v>
      </c>
      <c r="G745">
        <v>61</v>
      </c>
      <c r="H745">
        <v>353</v>
      </c>
      <c r="I745">
        <v>0.17280453257790368</v>
      </c>
      <c r="J745">
        <v>0.8571428571428571</v>
      </c>
    </row>
    <row r="746" spans="5:10" x14ac:dyDescent="0.2">
      <c r="E746" t="s">
        <v>3095</v>
      </c>
      <c r="F746" t="s">
        <v>3095</v>
      </c>
      <c r="G746">
        <v>86</v>
      </c>
      <c r="H746">
        <v>238</v>
      </c>
      <c r="I746">
        <v>0.36134453781512604</v>
      </c>
      <c r="J746">
        <v>0.72727272727272729</v>
      </c>
    </row>
    <row r="747" spans="5:10" x14ac:dyDescent="0.2">
      <c r="E747" t="s">
        <v>3099</v>
      </c>
      <c r="F747" t="s">
        <v>3099</v>
      </c>
      <c r="G747">
        <v>136</v>
      </c>
      <c r="H747">
        <v>281</v>
      </c>
      <c r="I747">
        <v>0.48398576512455516</v>
      </c>
      <c r="J747">
        <v>0.6</v>
      </c>
    </row>
    <row r="748" spans="5:10" x14ac:dyDescent="0.2">
      <c r="E748" t="s">
        <v>3101</v>
      </c>
      <c r="F748" t="s">
        <v>3101</v>
      </c>
      <c r="G748">
        <v>175</v>
      </c>
      <c r="H748">
        <v>319</v>
      </c>
      <c r="I748">
        <v>0.54858934169278994</v>
      </c>
      <c r="J748">
        <v>0.30769230769230771</v>
      </c>
    </row>
    <row r="749" spans="5:10" x14ac:dyDescent="0.2">
      <c r="E749" t="s">
        <v>3111</v>
      </c>
      <c r="F749" t="s">
        <v>3111</v>
      </c>
      <c r="G749">
        <v>500</v>
      </c>
      <c r="H749">
        <v>871</v>
      </c>
      <c r="I749">
        <v>0.57405281285878296</v>
      </c>
      <c r="J749">
        <v>0.44525547445255476</v>
      </c>
    </row>
    <row r="750" spans="5:10" x14ac:dyDescent="0.2">
      <c r="E750" t="s">
        <v>3113</v>
      </c>
      <c r="F750" t="s">
        <v>3113</v>
      </c>
      <c r="G750">
        <v>139</v>
      </c>
      <c r="H750">
        <v>344</v>
      </c>
      <c r="I750">
        <v>0.40406976744186046</v>
      </c>
      <c r="J750">
        <v>0.67647058823529416</v>
      </c>
    </row>
    <row r="751" spans="5:10" x14ac:dyDescent="0.2">
      <c r="E751" t="s">
        <v>3119</v>
      </c>
      <c r="F751" t="s">
        <v>3119</v>
      </c>
      <c r="G751">
        <v>62</v>
      </c>
      <c r="H751">
        <v>170</v>
      </c>
      <c r="I751">
        <v>0.36470588235294116</v>
      </c>
      <c r="J751">
        <v>0.56000000000000005</v>
      </c>
    </row>
    <row r="752" spans="5:10" x14ac:dyDescent="0.2">
      <c r="E752" t="s">
        <v>3123</v>
      </c>
      <c r="F752" t="s">
        <v>3123</v>
      </c>
      <c r="G752">
        <v>180</v>
      </c>
      <c r="H752">
        <v>284</v>
      </c>
      <c r="I752">
        <v>0.63380281690140849</v>
      </c>
      <c r="J752">
        <v>0.26530612244897961</v>
      </c>
    </row>
    <row r="753" spans="5:10" x14ac:dyDescent="0.2">
      <c r="E753" t="s">
        <v>3125</v>
      </c>
      <c r="F753" t="s">
        <v>3125</v>
      </c>
      <c r="G753">
        <v>140</v>
      </c>
      <c r="H753">
        <v>435</v>
      </c>
      <c r="I753">
        <v>0.32183908045977011</v>
      </c>
      <c r="J753">
        <v>0.58208955223880599</v>
      </c>
    </row>
    <row r="754" spans="5:10" x14ac:dyDescent="0.2">
      <c r="E754" t="s">
        <v>3127</v>
      </c>
      <c r="F754" t="s">
        <v>3127</v>
      </c>
      <c r="G754">
        <v>219</v>
      </c>
      <c r="H754">
        <v>356</v>
      </c>
      <c r="I754">
        <v>0.6151685393258427</v>
      </c>
      <c r="J754">
        <v>0.52631578947368418</v>
      </c>
    </row>
    <row r="755" spans="5:10" x14ac:dyDescent="0.2">
      <c r="E755" t="s">
        <v>3129</v>
      </c>
      <c r="F755" t="s">
        <v>3129</v>
      </c>
      <c r="G755">
        <v>79</v>
      </c>
      <c r="H755">
        <v>172</v>
      </c>
      <c r="I755">
        <v>0.45930232558139533</v>
      </c>
      <c r="J755">
        <v>0.60526315789473684</v>
      </c>
    </row>
    <row r="756" spans="5:10" x14ac:dyDescent="0.2">
      <c r="E756" t="s">
        <v>3133</v>
      </c>
      <c r="F756" t="s">
        <v>3133</v>
      </c>
      <c r="G756">
        <v>156</v>
      </c>
      <c r="H756">
        <v>258</v>
      </c>
      <c r="I756">
        <v>0.60465116279069764</v>
      </c>
      <c r="J756">
        <v>0.62222222222222223</v>
      </c>
    </row>
    <row r="757" spans="5:10" x14ac:dyDescent="0.2">
      <c r="E757" t="s">
        <v>3135</v>
      </c>
      <c r="F757" t="s">
        <v>3135</v>
      </c>
      <c r="G757">
        <v>74</v>
      </c>
      <c r="H757">
        <v>138</v>
      </c>
      <c r="I757">
        <v>0.53623188405797106</v>
      </c>
      <c r="J757">
        <v>0.75</v>
      </c>
    </row>
    <row r="758" spans="5:10" x14ac:dyDescent="0.2">
      <c r="E758" t="s">
        <v>3137</v>
      </c>
      <c r="F758" t="s">
        <v>3137</v>
      </c>
      <c r="G758">
        <v>109</v>
      </c>
      <c r="H758">
        <v>174</v>
      </c>
      <c r="I758">
        <v>0.62643678160919536</v>
      </c>
      <c r="J758">
        <v>0.6</v>
      </c>
    </row>
    <row r="759" spans="5:10" x14ac:dyDescent="0.2">
      <c r="E759" t="s">
        <v>3143</v>
      </c>
      <c r="F759" t="s">
        <v>3143</v>
      </c>
      <c r="G759">
        <v>276</v>
      </c>
      <c r="H759">
        <v>604</v>
      </c>
      <c r="I759">
        <v>0.45695364238410596</v>
      </c>
      <c r="J759">
        <v>0.5368421052631579</v>
      </c>
    </row>
    <row r="760" spans="5:10" x14ac:dyDescent="0.2">
      <c r="E760" t="s">
        <v>3145</v>
      </c>
      <c r="F760" t="s">
        <v>3145</v>
      </c>
      <c r="G760">
        <v>191</v>
      </c>
      <c r="H760">
        <v>387</v>
      </c>
      <c r="I760">
        <v>0.49354005167958659</v>
      </c>
      <c r="J760">
        <v>0.43103448275862066</v>
      </c>
    </row>
    <row r="761" spans="5:10" x14ac:dyDescent="0.2">
      <c r="E761" t="s">
        <v>3149</v>
      </c>
      <c r="F761" t="s">
        <v>3149</v>
      </c>
      <c r="G761">
        <v>282</v>
      </c>
      <c r="H761">
        <v>506</v>
      </c>
      <c r="I761">
        <v>0.55731225296442688</v>
      </c>
      <c r="J761">
        <v>0.33333333333333331</v>
      </c>
    </row>
    <row r="762" spans="5:10" x14ac:dyDescent="0.2">
      <c r="E762" t="s">
        <v>3155</v>
      </c>
      <c r="F762" t="s">
        <v>3155</v>
      </c>
      <c r="G762">
        <v>310</v>
      </c>
      <c r="H762">
        <v>527</v>
      </c>
      <c r="I762">
        <v>0.58823529411764708</v>
      </c>
      <c r="J762">
        <v>0.71074380165289253</v>
      </c>
    </row>
    <row r="763" spans="5:10" x14ac:dyDescent="0.2">
      <c r="E763" t="s">
        <v>3157</v>
      </c>
      <c r="F763" t="s">
        <v>3157</v>
      </c>
      <c r="G763">
        <v>370</v>
      </c>
      <c r="H763">
        <v>504</v>
      </c>
      <c r="I763">
        <v>0.73412698412698407</v>
      </c>
      <c r="J763">
        <v>0.62790697674418605</v>
      </c>
    </row>
    <row r="764" spans="5:10" x14ac:dyDescent="0.2">
      <c r="E764" t="s">
        <v>3159</v>
      </c>
      <c r="F764" t="s">
        <v>3159</v>
      </c>
      <c r="G764">
        <v>403</v>
      </c>
      <c r="H764">
        <v>489</v>
      </c>
      <c r="I764">
        <v>0.82413087934560325</v>
      </c>
      <c r="J764">
        <v>0.4891304347826087</v>
      </c>
    </row>
    <row r="765" spans="5:10" x14ac:dyDescent="0.2">
      <c r="E765" t="s">
        <v>3161</v>
      </c>
      <c r="F765" t="s">
        <v>3161</v>
      </c>
      <c r="G765">
        <v>286</v>
      </c>
      <c r="H765">
        <v>340</v>
      </c>
      <c r="I765">
        <v>0.8411764705882353</v>
      </c>
      <c r="J765">
        <v>0.54411764705882348</v>
      </c>
    </row>
    <row r="766" spans="5:10" x14ac:dyDescent="0.2">
      <c r="E766" t="s">
        <v>3163</v>
      </c>
      <c r="F766" t="s">
        <v>3163</v>
      </c>
      <c r="G766">
        <v>233</v>
      </c>
      <c r="H766">
        <v>282</v>
      </c>
      <c r="I766">
        <v>0.82624113475177308</v>
      </c>
      <c r="J766">
        <v>0.74193548387096775</v>
      </c>
    </row>
    <row r="767" spans="5:10" x14ac:dyDescent="0.2">
      <c r="E767" t="s">
        <v>3165</v>
      </c>
      <c r="F767" t="s">
        <v>3165</v>
      </c>
      <c r="G767">
        <v>163</v>
      </c>
      <c r="H767">
        <v>237</v>
      </c>
      <c r="I767">
        <v>0.68776371308016881</v>
      </c>
      <c r="J767">
        <v>0.660377358490566</v>
      </c>
    </row>
    <row r="768" spans="5:10" x14ac:dyDescent="0.2">
      <c r="E768" t="s">
        <v>3167</v>
      </c>
      <c r="F768" t="s">
        <v>3167</v>
      </c>
      <c r="G768">
        <v>367</v>
      </c>
      <c r="H768">
        <v>464</v>
      </c>
      <c r="I768">
        <v>0.79094827586206895</v>
      </c>
      <c r="J768">
        <v>0.51190476190476186</v>
      </c>
    </row>
    <row r="769" spans="5:10" x14ac:dyDescent="0.2">
      <c r="E769" t="s">
        <v>3169</v>
      </c>
      <c r="F769" t="s">
        <v>3169</v>
      </c>
      <c r="G769">
        <v>241</v>
      </c>
      <c r="H769">
        <v>398</v>
      </c>
      <c r="I769">
        <v>0.60552763819095479</v>
      </c>
      <c r="J769">
        <v>0.59259259259259256</v>
      </c>
    </row>
    <row r="770" spans="5:10" x14ac:dyDescent="0.2">
      <c r="E770" t="s">
        <v>3171</v>
      </c>
      <c r="F770" t="s">
        <v>3171</v>
      </c>
      <c r="G770">
        <v>324</v>
      </c>
      <c r="H770">
        <v>617</v>
      </c>
      <c r="I770">
        <v>0.52512155591572118</v>
      </c>
      <c r="J770">
        <v>0.40384615384615385</v>
      </c>
    </row>
    <row r="771" spans="5:10" x14ac:dyDescent="0.2">
      <c r="E771" t="s">
        <v>3173</v>
      </c>
      <c r="F771" t="s">
        <v>3173</v>
      </c>
      <c r="G771">
        <v>121</v>
      </c>
      <c r="H771">
        <v>476</v>
      </c>
      <c r="I771">
        <v>0.25420168067226889</v>
      </c>
      <c r="J771">
        <v>0.64864864864864868</v>
      </c>
    </row>
    <row r="772" spans="5:10" x14ac:dyDescent="0.2">
      <c r="E772" t="s">
        <v>3175</v>
      </c>
      <c r="F772" t="s">
        <v>3175</v>
      </c>
      <c r="G772">
        <v>113</v>
      </c>
      <c r="H772">
        <v>561</v>
      </c>
      <c r="I772">
        <v>0.20142602495543671</v>
      </c>
      <c r="J772">
        <v>0.75510204081632648</v>
      </c>
    </row>
    <row r="773" spans="5:10" x14ac:dyDescent="0.2">
      <c r="E773" t="s">
        <v>3177</v>
      </c>
      <c r="F773" t="s">
        <v>3177</v>
      </c>
      <c r="G773">
        <v>111</v>
      </c>
      <c r="H773">
        <v>438</v>
      </c>
      <c r="I773">
        <v>0.25342465753424659</v>
      </c>
      <c r="J773">
        <v>0.810126582278481</v>
      </c>
    </row>
    <row r="774" spans="5:10" x14ac:dyDescent="0.2">
      <c r="E774" t="s">
        <v>3179</v>
      </c>
      <c r="F774" t="s">
        <v>3179</v>
      </c>
      <c r="G774">
        <v>173</v>
      </c>
      <c r="H774">
        <v>422</v>
      </c>
      <c r="I774">
        <v>0.4099526066350711</v>
      </c>
      <c r="J774">
        <v>0.56923076923076921</v>
      </c>
    </row>
    <row r="775" spans="5:10" x14ac:dyDescent="0.2">
      <c r="E775" t="s">
        <v>3181</v>
      </c>
      <c r="F775" t="s">
        <v>3181</v>
      </c>
      <c r="G775">
        <v>242</v>
      </c>
      <c r="H775">
        <v>765</v>
      </c>
      <c r="I775">
        <v>0.31633986928104574</v>
      </c>
      <c r="J775">
        <v>0.67741935483870963</v>
      </c>
    </row>
    <row r="776" spans="5:10" x14ac:dyDescent="0.2">
      <c r="E776" t="s">
        <v>3183</v>
      </c>
      <c r="F776" t="s">
        <v>3183</v>
      </c>
      <c r="G776">
        <v>235</v>
      </c>
      <c r="H776">
        <v>610</v>
      </c>
      <c r="I776">
        <v>0.38524590163934425</v>
      </c>
      <c r="J776">
        <v>0.34951456310679613</v>
      </c>
    </row>
    <row r="777" spans="5:10" x14ac:dyDescent="0.2">
      <c r="E777" t="s">
        <v>3185</v>
      </c>
      <c r="F777" t="s">
        <v>3185</v>
      </c>
      <c r="G777">
        <v>224</v>
      </c>
      <c r="H777">
        <v>631</v>
      </c>
      <c r="I777">
        <v>0.3549920760697306</v>
      </c>
      <c r="J777">
        <v>0.55681818181818177</v>
      </c>
    </row>
    <row r="778" spans="5:10" x14ac:dyDescent="0.2">
      <c r="E778" t="s">
        <v>3193</v>
      </c>
      <c r="F778" t="s">
        <v>3193</v>
      </c>
      <c r="G778">
        <v>97</v>
      </c>
      <c r="H778">
        <v>279</v>
      </c>
      <c r="I778">
        <v>0.34767025089605735</v>
      </c>
      <c r="J778">
        <v>0.7021276595744681</v>
      </c>
    </row>
    <row r="779" spans="5:10" x14ac:dyDescent="0.2">
      <c r="E779" t="s">
        <v>3197</v>
      </c>
      <c r="F779" t="s">
        <v>3197</v>
      </c>
      <c r="G779">
        <v>406</v>
      </c>
      <c r="H779">
        <v>976</v>
      </c>
      <c r="I779">
        <v>0.41598360655737704</v>
      </c>
      <c r="J779">
        <v>0.61702127659574468</v>
      </c>
    </row>
    <row r="780" spans="5:10" x14ac:dyDescent="0.2">
      <c r="E780" t="s">
        <v>1309</v>
      </c>
      <c r="F780" t="s">
        <v>1309</v>
      </c>
      <c r="G780">
        <v>324</v>
      </c>
      <c r="H780">
        <v>627</v>
      </c>
      <c r="I780">
        <v>0.51674641148325362</v>
      </c>
      <c r="J780">
        <v>0.55238095238095242</v>
      </c>
    </row>
    <row r="781" spans="5:10" x14ac:dyDescent="0.2">
      <c r="E781" t="s">
        <v>3204</v>
      </c>
      <c r="F781" t="s">
        <v>3204</v>
      </c>
      <c r="G781">
        <v>95</v>
      </c>
      <c r="H781">
        <v>539</v>
      </c>
      <c r="I781">
        <v>0.17625231910946196</v>
      </c>
    </row>
    <row r="782" spans="5:10" x14ac:dyDescent="0.2">
      <c r="E782" t="s">
        <v>3206</v>
      </c>
      <c r="F782" t="s">
        <v>3206</v>
      </c>
      <c r="G782">
        <v>143</v>
      </c>
      <c r="H782">
        <v>691</v>
      </c>
      <c r="I782">
        <v>0.20694645441389292</v>
      </c>
      <c r="J782">
        <v>0.73026315789473684</v>
      </c>
    </row>
    <row r="783" spans="5:10" x14ac:dyDescent="0.2">
      <c r="E783" t="s">
        <v>3208</v>
      </c>
      <c r="F783" t="s">
        <v>3208</v>
      </c>
      <c r="G783">
        <v>140</v>
      </c>
      <c r="H783">
        <v>343</v>
      </c>
      <c r="I783">
        <v>0.40816326530612246</v>
      </c>
      <c r="J783">
        <v>0.6333333333333333</v>
      </c>
    </row>
    <row r="784" spans="5:10" x14ac:dyDescent="0.2">
      <c r="E784" t="s">
        <v>3212</v>
      </c>
      <c r="F784" t="s">
        <v>3212</v>
      </c>
      <c r="G784">
        <v>329</v>
      </c>
      <c r="H784">
        <v>707</v>
      </c>
      <c r="I784">
        <v>0.46534653465346537</v>
      </c>
      <c r="J784">
        <v>0.65217391304347827</v>
      </c>
    </row>
    <row r="785" spans="5:10" x14ac:dyDescent="0.2">
      <c r="E785" t="s">
        <v>2123</v>
      </c>
      <c r="F785" t="s">
        <v>2123</v>
      </c>
      <c r="G785">
        <v>177</v>
      </c>
      <c r="H785">
        <v>345</v>
      </c>
      <c r="I785">
        <v>0.5130434782608696</v>
      </c>
      <c r="J785">
        <v>0.62</v>
      </c>
    </row>
    <row r="786" spans="5:10" x14ac:dyDescent="0.2">
      <c r="E786" t="s">
        <v>3221</v>
      </c>
      <c r="F786" t="s">
        <v>3221</v>
      </c>
      <c r="G786">
        <v>189</v>
      </c>
      <c r="H786">
        <v>522</v>
      </c>
      <c r="I786">
        <v>0.36206896551724138</v>
      </c>
      <c r="J786">
        <v>0.54430379746835444</v>
      </c>
    </row>
    <row r="787" spans="5:10" x14ac:dyDescent="0.2">
      <c r="E787" t="s">
        <v>3223</v>
      </c>
      <c r="F787" t="s">
        <v>3223</v>
      </c>
      <c r="G787">
        <v>139</v>
      </c>
      <c r="H787">
        <v>980</v>
      </c>
      <c r="I787">
        <v>0.14183673469387756</v>
      </c>
      <c r="J787">
        <v>0.77777777777777779</v>
      </c>
    </row>
    <row r="788" spans="5:10" x14ac:dyDescent="0.2">
      <c r="E788" t="s">
        <v>3227</v>
      </c>
      <c r="F788" t="s">
        <v>3227</v>
      </c>
      <c r="G788">
        <v>172</v>
      </c>
      <c r="H788">
        <v>910</v>
      </c>
      <c r="I788">
        <v>0.18901098901098901</v>
      </c>
      <c r="J788">
        <v>0.70866141732283461</v>
      </c>
    </row>
    <row r="789" spans="5:10" x14ac:dyDescent="0.2">
      <c r="E789" t="s">
        <v>3231</v>
      </c>
      <c r="F789" t="s">
        <v>3231</v>
      </c>
      <c r="G789">
        <v>400</v>
      </c>
      <c r="H789">
        <v>439</v>
      </c>
      <c r="I789">
        <v>0.91116173120728927</v>
      </c>
      <c r="J789">
        <v>2.5316455696202531E-2</v>
      </c>
    </row>
    <row r="790" spans="5:10" x14ac:dyDescent="0.2">
      <c r="E790" t="s">
        <v>3237</v>
      </c>
      <c r="F790" t="s">
        <v>3237</v>
      </c>
      <c r="G790">
        <v>473</v>
      </c>
      <c r="H790">
        <v>506</v>
      </c>
      <c r="I790">
        <v>0.93478260869565222</v>
      </c>
      <c r="J790">
        <v>0.37878787878787878</v>
      </c>
    </row>
    <row r="791" spans="5:10" x14ac:dyDescent="0.2">
      <c r="E791" t="s">
        <v>3239</v>
      </c>
      <c r="F791" t="s">
        <v>3239</v>
      </c>
      <c r="G791">
        <v>320</v>
      </c>
      <c r="H791">
        <v>377</v>
      </c>
      <c r="I791">
        <v>0.8488063660477454</v>
      </c>
      <c r="J791">
        <v>0.14516129032258066</v>
      </c>
    </row>
    <row r="792" spans="5:10" x14ac:dyDescent="0.2">
      <c r="E792" t="s">
        <v>3241</v>
      </c>
      <c r="F792" t="s">
        <v>3241</v>
      </c>
      <c r="G792">
        <v>306</v>
      </c>
      <c r="H792">
        <v>374</v>
      </c>
      <c r="I792">
        <v>0.81818181818181823</v>
      </c>
      <c r="J792">
        <v>0.2711864406779661</v>
      </c>
    </row>
    <row r="793" spans="5:10" x14ac:dyDescent="0.2">
      <c r="E793" t="s">
        <v>3245</v>
      </c>
      <c r="F793" t="s">
        <v>3245</v>
      </c>
      <c r="G793">
        <v>323</v>
      </c>
      <c r="H793">
        <v>428</v>
      </c>
      <c r="I793">
        <v>0.75467289719626163</v>
      </c>
      <c r="J793">
        <v>0.34328358208955223</v>
      </c>
    </row>
    <row r="794" spans="5:10" x14ac:dyDescent="0.2">
      <c r="E794" t="s">
        <v>2783</v>
      </c>
      <c r="F794" t="s">
        <v>2783</v>
      </c>
      <c r="G794">
        <v>439</v>
      </c>
      <c r="H794">
        <v>834</v>
      </c>
      <c r="I794">
        <v>0.52637889688249395</v>
      </c>
      <c r="J794">
        <v>0.46456692913385828</v>
      </c>
    </row>
    <row r="795" spans="5:10" x14ac:dyDescent="0.2">
      <c r="E795" t="s">
        <v>3250</v>
      </c>
      <c r="F795" t="s">
        <v>3250</v>
      </c>
      <c r="G795">
        <v>401</v>
      </c>
      <c r="H795">
        <v>599</v>
      </c>
      <c r="I795">
        <v>0.669449081803005</v>
      </c>
      <c r="J795">
        <v>0.54081632653061229</v>
      </c>
    </row>
    <row r="796" spans="5:10" x14ac:dyDescent="0.2">
      <c r="E796" t="s">
        <v>3254</v>
      </c>
      <c r="F796" t="s">
        <v>3254</v>
      </c>
      <c r="G796">
        <v>404</v>
      </c>
      <c r="H796">
        <v>904</v>
      </c>
      <c r="I796">
        <v>0.44690265486725661</v>
      </c>
      <c r="J796">
        <v>0.66666666666666663</v>
      </c>
    </row>
    <row r="797" spans="5:10" x14ac:dyDescent="0.2">
      <c r="E797" t="s">
        <v>3266</v>
      </c>
      <c r="F797" t="s">
        <v>3266</v>
      </c>
      <c r="G797">
        <v>282</v>
      </c>
      <c r="H797">
        <v>437</v>
      </c>
      <c r="I797">
        <v>0.64530892448512589</v>
      </c>
      <c r="J797">
        <v>0.41025641025641024</v>
      </c>
    </row>
    <row r="798" spans="5:10" x14ac:dyDescent="0.2">
      <c r="E798" t="s">
        <v>3268</v>
      </c>
      <c r="F798" t="s">
        <v>3268</v>
      </c>
      <c r="G798">
        <v>380</v>
      </c>
      <c r="H798">
        <v>498</v>
      </c>
      <c r="I798">
        <v>0.76305220883534142</v>
      </c>
      <c r="J798">
        <v>0.46341463414634149</v>
      </c>
    </row>
    <row r="799" spans="5:10" x14ac:dyDescent="0.2">
      <c r="E799" t="s">
        <v>3270</v>
      </c>
      <c r="F799" t="s">
        <v>3270</v>
      </c>
      <c r="G799">
        <v>374</v>
      </c>
      <c r="H799">
        <v>603</v>
      </c>
      <c r="I799">
        <v>0.62023217247097839</v>
      </c>
      <c r="J799">
        <v>0.64367816091954022</v>
      </c>
    </row>
    <row r="800" spans="5:10" x14ac:dyDescent="0.2">
      <c r="E800" t="s">
        <v>3274</v>
      </c>
      <c r="F800" t="s">
        <v>3274</v>
      </c>
      <c r="G800">
        <v>254</v>
      </c>
      <c r="H800">
        <v>357</v>
      </c>
      <c r="I800">
        <v>0.71148459383753504</v>
      </c>
      <c r="J800">
        <v>0.4</v>
      </c>
    </row>
    <row r="801" spans="5:10" x14ac:dyDescent="0.2">
      <c r="E801" t="s">
        <v>3276</v>
      </c>
      <c r="F801" t="s">
        <v>3276</v>
      </c>
      <c r="G801">
        <v>180</v>
      </c>
      <c r="H801">
        <v>664</v>
      </c>
      <c r="I801">
        <v>0.27108433734939757</v>
      </c>
      <c r="J801">
        <v>0.66355140186915884</v>
      </c>
    </row>
    <row r="802" spans="5:10" x14ac:dyDescent="0.2">
      <c r="E802" t="s">
        <v>3280</v>
      </c>
      <c r="F802" t="s">
        <v>3280</v>
      </c>
      <c r="G802">
        <v>204</v>
      </c>
      <c r="H802">
        <v>382</v>
      </c>
      <c r="I802">
        <v>0.53403141361256545</v>
      </c>
      <c r="J802">
        <v>0.2807017543859649</v>
      </c>
    </row>
    <row r="803" spans="5:10" x14ac:dyDescent="0.2">
      <c r="E803" t="s">
        <v>954</v>
      </c>
      <c r="F803" t="s">
        <v>954</v>
      </c>
      <c r="G803">
        <v>198</v>
      </c>
      <c r="H803">
        <v>307</v>
      </c>
      <c r="I803">
        <v>0.64495114006514653</v>
      </c>
      <c r="J803">
        <v>0.46511627906976744</v>
      </c>
    </row>
    <row r="804" spans="5:10" x14ac:dyDescent="0.2">
      <c r="E804" t="s">
        <v>3283</v>
      </c>
      <c r="F804" t="s">
        <v>3283</v>
      </c>
      <c r="G804">
        <v>144</v>
      </c>
      <c r="H804">
        <v>228</v>
      </c>
      <c r="I804">
        <v>0.63157894736842102</v>
      </c>
      <c r="J804">
        <v>0.45454545454545453</v>
      </c>
    </row>
    <row r="805" spans="5:10" x14ac:dyDescent="0.2">
      <c r="E805" t="s">
        <v>3286</v>
      </c>
      <c r="F805" t="s">
        <v>3286</v>
      </c>
      <c r="G805">
        <v>105</v>
      </c>
      <c r="H805">
        <v>236</v>
      </c>
      <c r="I805">
        <v>0.44491525423728812</v>
      </c>
      <c r="J805">
        <v>0.54838709677419351</v>
      </c>
    </row>
    <row r="806" spans="5:10" x14ac:dyDescent="0.2">
      <c r="E806" t="s">
        <v>3299</v>
      </c>
      <c r="F806" t="s">
        <v>3299</v>
      </c>
      <c r="G806">
        <v>307</v>
      </c>
      <c r="H806">
        <v>347</v>
      </c>
      <c r="I806">
        <v>0.88472622478386165</v>
      </c>
      <c r="J806">
        <v>0.5</v>
      </c>
    </row>
    <row r="807" spans="5:10" x14ac:dyDescent="0.2">
      <c r="E807" t="s">
        <v>3301</v>
      </c>
      <c r="F807" t="s">
        <v>3301</v>
      </c>
      <c r="G807">
        <v>245</v>
      </c>
      <c r="H807">
        <v>263</v>
      </c>
      <c r="I807">
        <v>0.9315589353612167</v>
      </c>
      <c r="J807">
        <v>0.26666666666666666</v>
      </c>
    </row>
    <row r="808" spans="5:10" x14ac:dyDescent="0.2">
      <c r="E808" t="s">
        <v>3303</v>
      </c>
      <c r="F808" t="s">
        <v>3303</v>
      </c>
      <c r="G808">
        <v>230</v>
      </c>
      <c r="H808">
        <v>453</v>
      </c>
      <c r="I808">
        <v>0.50772626931567333</v>
      </c>
      <c r="J808">
        <v>0.55844155844155841</v>
      </c>
    </row>
    <row r="809" spans="5:10" x14ac:dyDescent="0.2">
      <c r="E809" t="s">
        <v>3305</v>
      </c>
      <c r="F809" t="s">
        <v>3305</v>
      </c>
      <c r="G809">
        <v>226</v>
      </c>
      <c r="H809">
        <v>687</v>
      </c>
      <c r="I809">
        <v>0.32896652110625912</v>
      </c>
      <c r="J809">
        <v>0.73770491803278693</v>
      </c>
    </row>
    <row r="810" spans="5:10" x14ac:dyDescent="0.2">
      <c r="E810" t="s">
        <v>3307</v>
      </c>
      <c r="F810" t="s">
        <v>3307</v>
      </c>
      <c r="G810">
        <v>354</v>
      </c>
      <c r="H810">
        <v>431</v>
      </c>
      <c r="I810">
        <v>0.82134570765661252</v>
      </c>
      <c r="J810">
        <v>0.25757575757575757</v>
      </c>
    </row>
    <row r="811" spans="5:10" x14ac:dyDescent="0.2">
      <c r="E811" t="s">
        <v>3309</v>
      </c>
      <c r="F811" t="s">
        <v>3309</v>
      </c>
      <c r="G811">
        <v>83</v>
      </c>
      <c r="H811">
        <v>194</v>
      </c>
      <c r="I811">
        <v>0.42783505154639173</v>
      </c>
      <c r="J811">
        <v>0.76923076923076927</v>
      </c>
    </row>
    <row r="812" spans="5:10" x14ac:dyDescent="0.2">
      <c r="E812" t="s">
        <v>3310</v>
      </c>
      <c r="F812" t="s">
        <v>3310</v>
      </c>
      <c r="G812">
        <v>197</v>
      </c>
      <c r="H812">
        <v>513</v>
      </c>
      <c r="I812">
        <v>0.38401559454191031</v>
      </c>
      <c r="J812">
        <v>0.72368421052631582</v>
      </c>
    </row>
    <row r="813" spans="5:10" x14ac:dyDescent="0.2">
      <c r="E813" t="s">
        <v>3314</v>
      </c>
      <c r="F813" t="s">
        <v>3314</v>
      </c>
      <c r="G813">
        <v>292</v>
      </c>
      <c r="H813">
        <v>345</v>
      </c>
      <c r="I813">
        <v>0.84637681159420286</v>
      </c>
      <c r="J813">
        <v>0.38297872340425532</v>
      </c>
    </row>
    <row r="814" spans="5:10" x14ac:dyDescent="0.2">
      <c r="E814" t="s">
        <v>3316</v>
      </c>
      <c r="F814" t="s">
        <v>3316</v>
      </c>
      <c r="G814">
        <v>161</v>
      </c>
      <c r="H814">
        <v>337</v>
      </c>
      <c r="I814">
        <v>0.47774480712166173</v>
      </c>
      <c r="J814">
        <v>0.60377358490566035</v>
      </c>
    </row>
    <row r="815" spans="5:10" x14ac:dyDescent="0.2">
      <c r="E815" t="s">
        <v>3318</v>
      </c>
      <c r="F815" t="s">
        <v>3318</v>
      </c>
      <c r="G815">
        <v>243</v>
      </c>
      <c r="H815">
        <v>620</v>
      </c>
      <c r="I815">
        <v>0.39193548387096772</v>
      </c>
      <c r="J815">
        <v>0.50847457627118642</v>
      </c>
    </row>
    <row r="816" spans="5:10" x14ac:dyDescent="0.2">
      <c r="E816" t="s">
        <v>3320</v>
      </c>
      <c r="F816" t="s">
        <v>3320</v>
      </c>
      <c r="G816">
        <v>255</v>
      </c>
      <c r="H816">
        <v>309</v>
      </c>
      <c r="I816">
        <v>0.82524271844660191</v>
      </c>
      <c r="J816">
        <v>0.375</v>
      </c>
    </row>
    <row r="817" spans="5:10" x14ac:dyDescent="0.2">
      <c r="E817" t="s">
        <v>3322</v>
      </c>
      <c r="F817" t="s">
        <v>3322</v>
      </c>
      <c r="G817">
        <v>224</v>
      </c>
      <c r="H817">
        <v>319</v>
      </c>
      <c r="I817">
        <v>0.70219435736677116</v>
      </c>
      <c r="J817">
        <v>0.37037037037037035</v>
      </c>
    </row>
    <row r="818" spans="5:10" x14ac:dyDescent="0.2">
      <c r="E818" t="s">
        <v>2191</v>
      </c>
      <c r="F818" t="s">
        <v>2191</v>
      </c>
      <c r="G818">
        <v>96</v>
      </c>
      <c r="H818">
        <v>338</v>
      </c>
      <c r="I818">
        <v>0.28402366863905326</v>
      </c>
      <c r="J818">
        <v>0.76271186440677963</v>
      </c>
    </row>
    <row r="819" spans="5:10" x14ac:dyDescent="0.2">
      <c r="E819" t="s">
        <v>1845</v>
      </c>
      <c r="F819" t="s">
        <v>1845</v>
      </c>
      <c r="G819">
        <v>257</v>
      </c>
      <c r="H819">
        <v>409</v>
      </c>
      <c r="I819">
        <v>0.628361858190709</v>
      </c>
      <c r="J819">
        <v>0.56896551724137934</v>
      </c>
    </row>
    <row r="820" spans="5:10" x14ac:dyDescent="0.2">
      <c r="E820" t="s">
        <v>3326</v>
      </c>
      <c r="F820" t="s">
        <v>3326</v>
      </c>
      <c r="G820">
        <v>489</v>
      </c>
      <c r="H820">
        <v>659</v>
      </c>
      <c r="I820">
        <v>0.74203338391502272</v>
      </c>
      <c r="J820">
        <v>0.41836734693877553</v>
      </c>
    </row>
    <row r="821" spans="5:10" x14ac:dyDescent="0.2">
      <c r="E821" t="s">
        <v>3328</v>
      </c>
      <c r="F821" t="s">
        <v>3328</v>
      </c>
      <c r="G821">
        <v>197</v>
      </c>
      <c r="H821">
        <v>225</v>
      </c>
      <c r="I821">
        <v>0.87555555555555553</v>
      </c>
      <c r="J821">
        <v>0.41025641025641024</v>
      </c>
    </row>
    <row r="822" spans="5:10" x14ac:dyDescent="0.2">
      <c r="E822" t="s">
        <v>1116</v>
      </c>
      <c r="F822" t="s">
        <v>1116</v>
      </c>
      <c r="G822">
        <v>226</v>
      </c>
      <c r="H822">
        <v>455</v>
      </c>
      <c r="I822">
        <v>0.49670329670329672</v>
      </c>
      <c r="J822">
        <v>0.52</v>
      </c>
    </row>
    <row r="823" spans="5:10" x14ac:dyDescent="0.2">
      <c r="E823" t="s">
        <v>3340</v>
      </c>
      <c r="F823" t="s">
        <v>3340</v>
      </c>
      <c r="G823">
        <v>189</v>
      </c>
      <c r="H823">
        <v>463</v>
      </c>
      <c r="I823">
        <v>0.40820734341252701</v>
      </c>
      <c r="J823">
        <v>0.53246753246753242</v>
      </c>
    </row>
    <row r="824" spans="5:10" x14ac:dyDescent="0.2">
      <c r="E824" t="s">
        <v>3342</v>
      </c>
      <c r="F824" t="s">
        <v>3342</v>
      </c>
      <c r="G824">
        <v>96</v>
      </c>
      <c r="H824">
        <v>233</v>
      </c>
      <c r="I824">
        <v>0.41201716738197425</v>
      </c>
    </row>
    <row r="825" spans="5:10" x14ac:dyDescent="0.2">
      <c r="E825" t="s">
        <v>3346</v>
      </c>
      <c r="F825" t="s">
        <v>3346</v>
      </c>
      <c r="G825">
        <v>139</v>
      </c>
      <c r="H825">
        <v>290</v>
      </c>
      <c r="I825">
        <v>0.47931034482758622</v>
      </c>
      <c r="J825">
        <v>0.50704225352112675</v>
      </c>
    </row>
    <row r="826" spans="5:10" x14ac:dyDescent="0.2">
      <c r="E826" t="s">
        <v>3350</v>
      </c>
      <c r="F826" t="s">
        <v>3350</v>
      </c>
      <c r="G826">
        <v>378</v>
      </c>
      <c r="H826">
        <v>617</v>
      </c>
      <c r="I826">
        <v>0.61264181523500816</v>
      </c>
      <c r="J826">
        <v>0.43</v>
      </c>
    </row>
    <row r="827" spans="5:10" x14ac:dyDescent="0.2">
      <c r="E827" t="s">
        <v>3352</v>
      </c>
      <c r="F827" t="s">
        <v>3352</v>
      </c>
      <c r="G827">
        <v>113</v>
      </c>
      <c r="H827">
        <v>213</v>
      </c>
      <c r="I827">
        <v>0.53051643192488263</v>
      </c>
      <c r="J827">
        <v>0.34482758620689657</v>
      </c>
    </row>
    <row r="828" spans="5:10" x14ac:dyDescent="0.2">
      <c r="E828" t="s">
        <v>3354</v>
      </c>
      <c r="F828" t="s">
        <v>3354</v>
      </c>
      <c r="G828">
        <v>60</v>
      </c>
      <c r="H828">
        <v>125</v>
      </c>
      <c r="I828">
        <v>0.48</v>
      </c>
      <c r="J828">
        <v>0.61111111111111116</v>
      </c>
    </row>
    <row r="829" spans="5:10" x14ac:dyDescent="0.2">
      <c r="E829" t="s">
        <v>3358</v>
      </c>
      <c r="F829" t="s">
        <v>3358</v>
      </c>
      <c r="G829">
        <v>143</v>
      </c>
      <c r="H829">
        <v>330</v>
      </c>
      <c r="I829">
        <v>0.43333333333333335</v>
      </c>
      <c r="J829">
        <v>0.45283018867924529</v>
      </c>
    </row>
    <row r="830" spans="5:10" x14ac:dyDescent="0.2">
      <c r="E830" t="s">
        <v>3362</v>
      </c>
      <c r="F830" t="s">
        <v>3362</v>
      </c>
      <c r="G830">
        <v>94</v>
      </c>
      <c r="H830">
        <v>320</v>
      </c>
      <c r="I830">
        <v>0.29375000000000001</v>
      </c>
      <c r="J830">
        <v>0.78431372549019607</v>
      </c>
    </row>
    <row r="831" spans="5:10" x14ac:dyDescent="0.2">
      <c r="E831" t="s">
        <v>3364</v>
      </c>
      <c r="F831" t="s">
        <v>3364</v>
      </c>
      <c r="G831">
        <v>98</v>
      </c>
      <c r="H831">
        <v>972</v>
      </c>
      <c r="I831">
        <v>0.10082304526748971</v>
      </c>
      <c r="J831">
        <v>0.75135135135135134</v>
      </c>
    </row>
    <row r="832" spans="5:10" x14ac:dyDescent="0.2">
      <c r="E832" t="s">
        <v>3366</v>
      </c>
      <c r="F832" t="s">
        <v>3366</v>
      </c>
      <c r="G832">
        <v>55</v>
      </c>
      <c r="H832">
        <v>213</v>
      </c>
      <c r="I832">
        <v>0.25821596244131456</v>
      </c>
      <c r="J832">
        <v>0.5714285714285714</v>
      </c>
    </row>
    <row r="833" spans="5:10" x14ac:dyDescent="0.2">
      <c r="E833" t="s">
        <v>3370</v>
      </c>
      <c r="F833" t="s">
        <v>3370</v>
      </c>
      <c r="G833">
        <v>79</v>
      </c>
      <c r="H833">
        <v>207</v>
      </c>
      <c r="I833">
        <v>0.38164251207729466</v>
      </c>
      <c r="J833">
        <v>0.81818181818181823</v>
      </c>
    </row>
    <row r="834" spans="5:10" x14ac:dyDescent="0.2">
      <c r="E834" t="s">
        <v>3374</v>
      </c>
      <c r="F834" t="s">
        <v>3374</v>
      </c>
      <c r="G834">
        <v>193</v>
      </c>
      <c r="H834">
        <v>446</v>
      </c>
      <c r="I834">
        <v>0.43273542600896858</v>
      </c>
      <c r="J834">
        <v>0.6811594202898551</v>
      </c>
    </row>
    <row r="835" spans="5:10" x14ac:dyDescent="0.2">
      <c r="E835" t="s">
        <v>3376</v>
      </c>
      <c r="F835" t="s">
        <v>3376</v>
      </c>
      <c r="G835">
        <v>39</v>
      </c>
      <c r="H835">
        <v>73</v>
      </c>
      <c r="I835">
        <v>0.53424657534246578</v>
      </c>
      <c r="J835" t="s">
        <v>734</v>
      </c>
    </row>
    <row r="836" spans="5:10" x14ac:dyDescent="0.2">
      <c r="E836" t="s">
        <v>3380</v>
      </c>
      <c r="F836" t="s">
        <v>3380</v>
      </c>
      <c r="G836">
        <v>251</v>
      </c>
      <c r="H836">
        <v>541</v>
      </c>
      <c r="I836">
        <v>0.46395563770794823</v>
      </c>
      <c r="J836">
        <v>0.57894736842105265</v>
      </c>
    </row>
    <row r="837" spans="5:10" x14ac:dyDescent="0.2">
      <c r="E837" t="s">
        <v>1319</v>
      </c>
      <c r="F837" t="s">
        <v>1319</v>
      </c>
      <c r="G837">
        <v>232</v>
      </c>
      <c r="H837">
        <v>509</v>
      </c>
      <c r="I837">
        <v>0.45579567779960706</v>
      </c>
      <c r="J837">
        <v>0.66666666666666663</v>
      </c>
    </row>
    <row r="838" spans="5:10" x14ac:dyDescent="0.2">
      <c r="E838" t="s">
        <v>3383</v>
      </c>
      <c r="F838" t="s">
        <v>3383</v>
      </c>
      <c r="G838">
        <v>173</v>
      </c>
      <c r="H838">
        <v>643</v>
      </c>
      <c r="I838">
        <v>0.26905132192846032</v>
      </c>
      <c r="J838">
        <v>0.55670103092783507</v>
      </c>
    </row>
    <row r="839" spans="5:10" x14ac:dyDescent="0.2">
      <c r="E839" t="s">
        <v>3385</v>
      </c>
      <c r="F839" t="s">
        <v>3385</v>
      </c>
      <c r="G839">
        <v>266</v>
      </c>
      <c r="H839">
        <v>728</v>
      </c>
      <c r="I839">
        <v>0.36538461538461536</v>
      </c>
      <c r="J839">
        <v>0.82456140350877194</v>
      </c>
    </row>
    <row r="840" spans="5:10" x14ac:dyDescent="0.2">
      <c r="E840" t="s">
        <v>3389</v>
      </c>
      <c r="F840" t="s">
        <v>3389</v>
      </c>
      <c r="G840">
        <v>481</v>
      </c>
      <c r="H840">
        <v>862</v>
      </c>
      <c r="I840">
        <v>0.55800464037122965</v>
      </c>
      <c r="J840">
        <v>0.40458015267175573</v>
      </c>
    </row>
    <row r="841" spans="5:10" x14ac:dyDescent="0.2">
      <c r="E841" t="s">
        <v>3391</v>
      </c>
      <c r="F841" t="s">
        <v>3391</v>
      </c>
      <c r="G841">
        <v>271</v>
      </c>
      <c r="H841">
        <v>531</v>
      </c>
      <c r="I841">
        <v>0.5103578154425612</v>
      </c>
      <c r="J841">
        <v>0.6339285714285714</v>
      </c>
    </row>
    <row r="842" spans="5:10" x14ac:dyDescent="0.2">
      <c r="E842" t="s">
        <v>3397</v>
      </c>
      <c r="F842" t="s">
        <v>3397</v>
      </c>
      <c r="G842">
        <v>225</v>
      </c>
      <c r="H842">
        <v>406</v>
      </c>
      <c r="I842">
        <v>0.55418719211822665</v>
      </c>
      <c r="J842">
        <v>0.8867924528301887</v>
      </c>
    </row>
    <row r="843" spans="5:10" x14ac:dyDescent="0.2">
      <c r="E843" t="s">
        <v>3401</v>
      </c>
      <c r="F843" t="s">
        <v>3401</v>
      </c>
      <c r="G843">
        <v>255</v>
      </c>
      <c r="H843">
        <v>593</v>
      </c>
      <c r="I843">
        <v>0.4300168634064081</v>
      </c>
      <c r="J843">
        <v>0.3188405797101449</v>
      </c>
    </row>
    <row r="844" spans="5:10" x14ac:dyDescent="0.2">
      <c r="E844" t="s">
        <v>3404</v>
      </c>
      <c r="F844" t="s">
        <v>3404</v>
      </c>
      <c r="G844">
        <v>239</v>
      </c>
      <c r="H844">
        <v>484</v>
      </c>
      <c r="I844">
        <v>0.493801652892562</v>
      </c>
      <c r="J844">
        <v>0.30434782608695654</v>
      </c>
    </row>
    <row r="845" spans="5:10" x14ac:dyDescent="0.2">
      <c r="E845" t="s">
        <v>3410</v>
      </c>
      <c r="F845" t="s">
        <v>3410</v>
      </c>
      <c r="G845">
        <v>297</v>
      </c>
      <c r="H845">
        <v>613</v>
      </c>
      <c r="I845">
        <v>0.48450244698205547</v>
      </c>
      <c r="J845">
        <v>0.48148148148148145</v>
      </c>
    </row>
    <row r="846" spans="5:10" x14ac:dyDescent="0.2">
      <c r="E846" t="s">
        <v>3418</v>
      </c>
      <c r="F846" t="s">
        <v>3418</v>
      </c>
      <c r="G846">
        <v>331</v>
      </c>
      <c r="H846">
        <v>504</v>
      </c>
      <c r="I846">
        <v>0.65674603174603174</v>
      </c>
      <c r="J846">
        <v>0.59595959595959591</v>
      </c>
    </row>
    <row r="847" spans="5:10" x14ac:dyDescent="0.2">
      <c r="E847" t="s">
        <v>3420</v>
      </c>
      <c r="F847" t="s">
        <v>3420</v>
      </c>
      <c r="G847">
        <v>281</v>
      </c>
      <c r="H847">
        <v>404</v>
      </c>
      <c r="I847">
        <v>0.6955445544554455</v>
      </c>
      <c r="J847">
        <v>0.67647058823529416</v>
      </c>
    </row>
    <row r="848" spans="5:10" x14ac:dyDescent="0.2">
      <c r="E848" t="s">
        <v>992</v>
      </c>
      <c r="F848" t="s">
        <v>992</v>
      </c>
      <c r="G848">
        <v>284</v>
      </c>
      <c r="H848">
        <v>303</v>
      </c>
      <c r="I848">
        <v>0.93729372937293731</v>
      </c>
      <c r="J848">
        <v>0.38181818181818183</v>
      </c>
    </row>
    <row r="849" spans="5:10" x14ac:dyDescent="0.2">
      <c r="E849" t="s">
        <v>3423</v>
      </c>
      <c r="F849" t="s">
        <v>3423</v>
      </c>
      <c r="G849">
        <v>315</v>
      </c>
      <c r="H849">
        <v>336</v>
      </c>
      <c r="I849">
        <v>0.9375</v>
      </c>
      <c r="J849">
        <v>0.15</v>
      </c>
    </row>
    <row r="850" spans="5:10" x14ac:dyDescent="0.2">
      <c r="E850" t="s">
        <v>3425</v>
      </c>
      <c r="F850" t="s">
        <v>3425</v>
      </c>
      <c r="G850">
        <v>298</v>
      </c>
      <c r="H850">
        <v>316</v>
      </c>
      <c r="I850">
        <v>0.94303797468354433</v>
      </c>
      <c r="J850">
        <v>0.375</v>
      </c>
    </row>
    <row r="851" spans="5:10" x14ac:dyDescent="0.2">
      <c r="E851" t="s">
        <v>1948</v>
      </c>
      <c r="F851" t="s">
        <v>1948</v>
      </c>
      <c r="G851">
        <v>296</v>
      </c>
      <c r="H851">
        <v>370</v>
      </c>
      <c r="I851">
        <v>0.8</v>
      </c>
      <c r="J851">
        <v>0.45833333333333331</v>
      </c>
    </row>
    <row r="852" spans="5:10" x14ac:dyDescent="0.2">
      <c r="E852" t="s">
        <v>3428</v>
      </c>
      <c r="F852" t="s">
        <v>3428</v>
      </c>
      <c r="G852">
        <v>147</v>
      </c>
      <c r="H852">
        <v>439</v>
      </c>
      <c r="I852">
        <v>0.33485193621867881</v>
      </c>
      <c r="J852">
        <v>0.46031746031746029</v>
      </c>
    </row>
    <row r="853" spans="5:10" x14ac:dyDescent="0.2">
      <c r="E853" t="s">
        <v>3432</v>
      </c>
      <c r="F853" t="s">
        <v>3432</v>
      </c>
      <c r="G853">
        <v>181</v>
      </c>
      <c r="H853">
        <v>554</v>
      </c>
      <c r="I853">
        <v>0.3267148014440433</v>
      </c>
      <c r="J853">
        <v>0.46296296296296297</v>
      </c>
    </row>
    <row r="854" spans="5:10" x14ac:dyDescent="0.2">
      <c r="E854" t="s">
        <v>3440</v>
      </c>
      <c r="F854" t="s">
        <v>3440</v>
      </c>
      <c r="G854">
        <v>307</v>
      </c>
      <c r="H854">
        <v>625</v>
      </c>
      <c r="I854">
        <v>0.49120000000000003</v>
      </c>
      <c r="J854">
        <v>0.58677685950413228</v>
      </c>
    </row>
    <row r="855" spans="5:10" x14ac:dyDescent="0.2">
      <c r="E855" t="s">
        <v>3442</v>
      </c>
      <c r="F855" t="s">
        <v>3442</v>
      </c>
      <c r="G855">
        <v>315</v>
      </c>
      <c r="H855">
        <v>409</v>
      </c>
      <c r="I855">
        <v>0.77017114914425433</v>
      </c>
      <c r="J855">
        <v>0.57407407407407407</v>
      </c>
    </row>
    <row r="856" spans="5:10" x14ac:dyDescent="0.2">
      <c r="E856" t="s">
        <v>3446</v>
      </c>
      <c r="F856" t="s">
        <v>3446</v>
      </c>
      <c r="G856">
        <v>102</v>
      </c>
      <c r="H856">
        <v>369</v>
      </c>
      <c r="I856">
        <v>0.27642276422764228</v>
      </c>
      <c r="J856">
        <v>0.5</v>
      </c>
    </row>
    <row r="857" spans="5:10" x14ac:dyDescent="0.2">
      <c r="E857" t="s">
        <v>3453</v>
      </c>
      <c r="F857" t="s">
        <v>3453</v>
      </c>
      <c r="G857">
        <v>85</v>
      </c>
      <c r="H857">
        <v>221</v>
      </c>
      <c r="I857">
        <v>0.38461538461538464</v>
      </c>
      <c r="J857">
        <v>0.55882352941176472</v>
      </c>
    </row>
    <row r="858" spans="5:10" x14ac:dyDescent="0.2">
      <c r="E858" t="s">
        <v>3457</v>
      </c>
      <c r="F858" t="s">
        <v>3457</v>
      </c>
      <c r="G858">
        <v>170</v>
      </c>
      <c r="H858">
        <v>295</v>
      </c>
      <c r="I858">
        <v>0.57627118644067798</v>
      </c>
      <c r="J858">
        <v>0.49180327868852458</v>
      </c>
    </row>
    <row r="859" spans="5:10" x14ac:dyDescent="0.2">
      <c r="E859" t="s">
        <v>3459</v>
      </c>
      <c r="F859" t="s">
        <v>3459</v>
      </c>
      <c r="G859">
        <v>303</v>
      </c>
      <c r="H859">
        <v>560</v>
      </c>
      <c r="I859">
        <v>0.54107142857142854</v>
      </c>
      <c r="J859">
        <v>0.36585365853658536</v>
      </c>
    </row>
    <row r="860" spans="5:10" x14ac:dyDescent="0.2">
      <c r="E860" t="s">
        <v>3463</v>
      </c>
      <c r="F860" t="s">
        <v>3463</v>
      </c>
      <c r="G860">
        <v>152</v>
      </c>
      <c r="H860">
        <v>555</v>
      </c>
      <c r="I860">
        <v>0.27387387387387385</v>
      </c>
      <c r="J860">
        <v>0.5268817204301075</v>
      </c>
    </row>
    <row r="861" spans="5:10" x14ac:dyDescent="0.2">
      <c r="E861" t="s">
        <v>3465</v>
      </c>
      <c r="F861" t="s">
        <v>3465</v>
      </c>
      <c r="G861">
        <v>176</v>
      </c>
      <c r="H861">
        <v>532</v>
      </c>
      <c r="I861">
        <v>0.33082706766917291</v>
      </c>
      <c r="J861">
        <v>0.43010752688172044</v>
      </c>
    </row>
    <row r="862" spans="5:10" x14ac:dyDescent="0.2">
      <c r="E862" t="s">
        <v>3471</v>
      </c>
      <c r="F862" t="s">
        <v>3471</v>
      </c>
      <c r="G862">
        <v>132</v>
      </c>
      <c r="H862">
        <v>505</v>
      </c>
      <c r="I862">
        <v>0.2613861386138614</v>
      </c>
      <c r="J862">
        <v>0.60396039603960394</v>
      </c>
    </row>
    <row r="863" spans="5:10" x14ac:dyDescent="0.2">
      <c r="E863" t="s">
        <v>3473</v>
      </c>
      <c r="F863" t="s">
        <v>3473</v>
      </c>
      <c r="G863">
        <v>140</v>
      </c>
      <c r="H863">
        <v>349</v>
      </c>
      <c r="I863">
        <v>0.40114613180515757</v>
      </c>
      <c r="J863">
        <v>0.46153846153846156</v>
      </c>
    </row>
    <row r="864" spans="5:10" x14ac:dyDescent="0.2">
      <c r="E864" t="s">
        <v>3525</v>
      </c>
      <c r="F864" t="s">
        <v>3525</v>
      </c>
      <c r="G864" t="s">
        <v>3938</v>
      </c>
      <c r="H864" t="s">
        <v>3938</v>
      </c>
      <c r="I864" t="s">
        <v>3938</v>
      </c>
      <c r="J864">
        <v>0.5</v>
      </c>
    </row>
    <row r="865" spans="5:10" x14ac:dyDescent="0.2">
      <c r="E865" t="s">
        <v>3541</v>
      </c>
      <c r="F865" t="s">
        <v>3541</v>
      </c>
      <c r="G865" t="s">
        <v>3938</v>
      </c>
      <c r="H865" t="s">
        <v>3938</v>
      </c>
      <c r="I865" t="s">
        <v>3938</v>
      </c>
      <c r="J865">
        <v>0.68333333333333335</v>
      </c>
    </row>
    <row r="866" spans="5:10" x14ac:dyDescent="0.2">
      <c r="E866" t="s">
        <v>3593</v>
      </c>
      <c r="F866" t="s">
        <v>3593</v>
      </c>
      <c r="G866" t="s">
        <v>3938</v>
      </c>
      <c r="H866" t="s">
        <v>3938</v>
      </c>
      <c r="I866" t="s">
        <v>3938</v>
      </c>
      <c r="J866">
        <v>0.53846153846153844</v>
      </c>
    </row>
    <row r="867" spans="5:10" x14ac:dyDescent="0.2">
      <c r="E867" t="s">
        <v>3598</v>
      </c>
      <c r="F867" t="s">
        <v>3598</v>
      </c>
      <c r="G867" t="s">
        <v>3938</v>
      </c>
      <c r="H867" t="s">
        <v>3938</v>
      </c>
      <c r="I867" t="s">
        <v>3938</v>
      </c>
      <c r="J867">
        <v>0.75757575757575757</v>
      </c>
    </row>
    <row r="868" spans="5:10" x14ac:dyDescent="0.2">
      <c r="E868" t="s">
        <v>3661</v>
      </c>
      <c r="F868" t="s">
        <v>3661</v>
      </c>
      <c r="G868" t="s">
        <v>3938</v>
      </c>
      <c r="H868" t="s">
        <v>3938</v>
      </c>
      <c r="I868" t="s">
        <v>3938</v>
      </c>
      <c r="J868">
        <v>0.68292682926829273</v>
      </c>
    </row>
    <row r="869" spans="5:10" x14ac:dyDescent="0.2">
      <c r="E869" t="s">
        <v>3669</v>
      </c>
      <c r="F869" t="s">
        <v>3669</v>
      </c>
      <c r="G869" t="s">
        <v>3938</v>
      </c>
      <c r="H869" t="s">
        <v>3938</v>
      </c>
      <c r="I869" t="s">
        <v>3938</v>
      </c>
      <c r="J869">
        <v>0.3125</v>
      </c>
    </row>
    <row r="870" spans="5:10" x14ac:dyDescent="0.2">
      <c r="E870" t="s">
        <v>3682</v>
      </c>
      <c r="F870" t="s">
        <v>3682</v>
      </c>
      <c r="G870" t="s">
        <v>3938</v>
      </c>
      <c r="H870" t="s">
        <v>3938</v>
      </c>
      <c r="I870" t="s">
        <v>3938</v>
      </c>
      <c r="J870">
        <v>0.96969696969696972</v>
      </c>
    </row>
    <row r="871" spans="5:10" x14ac:dyDescent="0.2">
      <c r="E871" t="s">
        <v>3541</v>
      </c>
      <c r="F871" t="s">
        <v>3541</v>
      </c>
      <c r="G871" t="s">
        <v>3938</v>
      </c>
      <c r="H871" t="s">
        <v>3938</v>
      </c>
      <c r="I871" t="s">
        <v>3938</v>
      </c>
      <c r="J871">
        <v>0.60377358490566035</v>
      </c>
    </row>
    <row r="872" spans="5:10" x14ac:dyDescent="0.2">
      <c r="E872" t="s">
        <v>3593</v>
      </c>
      <c r="F872" t="s">
        <v>3593</v>
      </c>
      <c r="G872" t="s">
        <v>3938</v>
      </c>
      <c r="H872" t="s">
        <v>3938</v>
      </c>
      <c r="I872" t="s">
        <v>3938</v>
      </c>
      <c r="J872">
        <v>0.8</v>
      </c>
    </row>
    <row r="873" spans="5:10" x14ac:dyDescent="0.2">
      <c r="E873" t="s">
        <v>3776</v>
      </c>
      <c r="F873" t="s">
        <v>3776</v>
      </c>
      <c r="G873" t="s">
        <v>3938</v>
      </c>
      <c r="H873" t="s">
        <v>3938</v>
      </c>
      <c r="I873" t="s">
        <v>3938</v>
      </c>
      <c r="J873" t="s">
        <v>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143C3-D37F-48BE-8DF4-7DCAAA3DC372}">
  <dimension ref="D1:S853"/>
  <sheetViews>
    <sheetView topLeftCell="A2" workbookViewId="0">
      <selection activeCell="L2" sqref="L2"/>
    </sheetView>
  </sheetViews>
  <sheetFormatPr baseColWidth="10" defaultColWidth="8.83203125" defaultRowHeight="15" x14ac:dyDescent="0.2"/>
  <cols>
    <col min="5" max="5" width="33.5" bestFit="1" customWidth="1"/>
    <col min="7" max="7" width="33.5" bestFit="1" customWidth="1"/>
    <col min="18" max="18" width="11.83203125" bestFit="1" customWidth="1"/>
    <col min="19" max="19" width="37.1640625" bestFit="1" customWidth="1"/>
    <col min="20" max="27" width="6.5" bestFit="1" customWidth="1"/>
    <col min="28" max="28" width="5" bestFit="1" customWidth="1"/>
    <col min="29" max="29" width="10.1640625" bestFit="1" customWidth="1"/>
    <col min="30" max="30" width="4.83203125" bestFit="1" customWidth="1"/>
    <col min="31" max="34" width="11.83203125" bestFit="1" customWidth="1"/>
    <col min="35" max="35" width="6.83203125" bestFit="1" customWidth="1"/>
    <col min="36" max="40" width="11.83203125" bestFit="1" customWidth="1"/>
    <col min="41" max="41" width="3.83203125" bestFit="1" customWidth="1"/>
    <col min="42" max="50" width="11.83203125" bestFit="1" customWidth="1"/>
    <col min="51" max="51" width="10.83203125" bestFit="1" customWidth="1"/>
    <col min="52" max="55" width="11.83203125" bestFit="1" customWidth="1"/>
    <col min="56" max="56" width="10.83203125" bestFit="1" customWidth="1"/>
    <col min="57" max="60" width="11.83203125" bestFit="1" customWidth="1"/>
    <col min="61" max="61" width="4.83203125" bestFit="1" customWidth="1"/>
    <col min="62" max="75" width="11.83203125" bestFit="1" customWidth="1"/>
    <col min="76" max="76" width="4.83203125" bestFit="1" customWidth="1"/>
    <col min="77" max="80" width="11.83203125" bestFit="1" customWidth="1"/>
    <col min="81" max="81" width="6.83203125" bestFit="1" customWidth="1"/>
    <col min="82" max="87" width="11.83203125" bestFit="1" customWidth="1"/>
    <col min="88" max="88" width="10.83203125" bestFit="1" customWidth="1"/>
    <col min="89" max="89" width="3.83203125" bestFit="1" customWidth="1"/>
    <col min="90" max="98" width="11.83203125" bestFit="1" customWidth="1"/>
    <col min="99" max="99" width="6.83203125" bestFit="1" customWidth="1"/>
    <col min="100" max="104" width="11.83203125" bestFit="1" customWidth="1"/>
    <col min="105" max="105" width="10.83203125" bestFit="1" customWidth="1"/>
    <col min="106" max="123" width="11.83203125" bestFit="1" customWidth="1"/>
    <col min="124" max="124" width="10.83203125" bestFit="1" customWidth="1"/>
    <col min="125" max="130" width="11.83203125" bestFit="1" customWidth="1"/>
    <col min="131" max="131" width="10.83203125" bestFit="1" customWidth="1"/>
    <col min="132" max="132" width="11.83203125" bestFit="1" customWidth="1"/>
    <col min="133" max="133" width="6.83203125" bestFit="1" customWidth="1"/>
    <col min="134" max="140" width="11.83203125" bestFit="1" customWidth="1"/>
    <col min="141" max="141" width="10.83203125" bestFit="1" customWidth="1"/>
    <col min="142" max="143" width="11.83203125" bestFit="1" customWidth="1"/>
    <col min="144" max="144" width="10.83203125" bestFit="1" customWidth="1"/>
    <col min="145" max="147" width="11.83203125" bestFit="1" customWidth="1"/>
    <col min="148" max="148" width="5.83203125" bestFit="1" customWidth="1"/>
    <col min="149" max="149" width="11.83203125" bestFit="1" customWidth="1"/>
    <col min="150" max="150" width="4.83203125" bestFit="1" customWidth="1"/>
    <col min="151" max="151" width="10.83203125" bestFit="1" customWidth="1"/>
    <col min="152" max="170" width="11.83203125" bestFit="1" customWidth="1"/>
    <col min="171" max="171" width="3.83203125" bestFit="1" customWidth="1"/>
    <col min="172" max="180" width="11.83203125" bestFit="1" customWidth="1"/>
    <col min="181" max="181" width="10.83203125" bestFit="1" customWidth="1"/>
    <col min="182" max="185" width="11.83203125" bestFit="1" customWidth="1"/>
    <col min="186" max="186" width="10.83203125" bestFit="1" customWidth="1"/>
    <col min="187" max="201" width="11.83203125" bestFit="1" customWidth="1"/>
    <col min="202" max="202" width="4.83203125" bestFit="1" customWidth="1"/>
    <col min="203" max="213" width="11.83203125" bestFit="1" customWidth="1"/>
    <col min="214" max="214" width="6.83203125" bestFit="1" customWidth="1"/>
    <col min="215" max="215" width="10.83203125" bestFit="1" customWidth="1"/>
    <col min="216" max="216" width="11.83203125" bestFit="1" customWidth="1"/>
    <col min="217" max="217" width="4.83203125" bestFit="1" customWidth="1"/>
    <col min="218" max="235" width="11.83203125" bestFit="1" customWidth="1"/>
    <col min="236" max="236" width="10.83203125" bestFit="1" customWidth="1"/>
    <col min="237" max="246" width="11.83203125" bestFit="1" customWidth="1"/>
    <col min="247" max="247" width="10.83203125" bestFit="1" customWidth="1"/>
    <col min="248" max="248" width="7.83203125" bestFit="1" customWidth="1"/>
    <col min="249" max="250" width="11.83203125" bestFit="1" customWidth="1"/>
    <col min="251" max="251" width="10.83203125" bestFit="1" customWidth="1"/>
    <col min="252" max="258" width="11.83203125" bestFit="1" customWidth="1"/>
    <col min="259" max="259" width="10.83203125" bestFit="1" customWidth="1"/>
    <col min="260" max="262" width="11.83203125" bestFit="1" customWidth="1"/>
    <col min="263" max="263" width="4.83203125" bestFit="1" customWidth="1"/>
    <col min="264" max="277" width="11.83203125" bestFit="1" customWidth="1"/>
    <col min="278" max="278" width="3.83203125" bestFit="1" customWidth="1"/>
    <col min="279" max="289" width="11.83203125" bestFit="1" customWidth="1"/>
    <col min="290" max="290" width="4.83203125" bestFit="1" customWidth="1"/>
    <col min="291" max="304" width="11.83203125" bestFit="1" customWidth="1"/>
    <col min="305" max="305" width="4.83203125" bestFit="1" customWidth="1"/>
    <col min="306" max="311" width="11.83203125" bestFit="1" customWidth="1"/>
    <col min="312" max="312" width="5.83203125" bestFit="1" customWidth="1"/>
    <col min="313" max="313" width="11.83203125" bestFit="1" customWidth="1"/>
    <col min="314" max="314" width="10.83203125" bestFit="1" customWidth="1"/>
    <col min="315" max="317" width="11.83203125" bestFit="1" customWidth="1"/>
    <col min="318" max="318" width="7.83203125" bestFit="1" customWidth="1"/>
    <col min="319" max="319" width="10.83203125" bestFit="1" customWidth="1"/>
    <col min="320" max="354" width="11.83203125" bestFit="1" customWidth="1"/>
    <col min="355" max="355" width="4.83203125" bestFit="1" customWidth="1"/>
    <col min="356" max="357" width="10.83203125" bestFit="1" customWidth="1"/>
    <col min="358" max="358" width="6.83203125" bestFit="1" customWidth="1"/>
    <col min="359" max="362" width="11.83203125" bestFit="1" customWidth="1"/>
    <col min="363" max="363" width="10.83203125" bestFit="1" customWidth="1"/>
    <col min="364" max="382" width="11.83203125" bestFit="1" customWidth="1"/>
    <col min="383" max="383" width="4.83203125" bestFit="1" customWidth="1"/>
    <col min="384" max="395" width="11.83203125" bestFit="1" customWidth="1"/>
    <col min="396" max="396" width="10.83203125" bestFit="1" customWidth="1"/>
    <col min="397" max="400" width="11.83203125" bestFit="1" customWidth="1"/>
    <col min="401" max="401" width="10.83203125" bestFit="1" customWidth="1"/>
    <col min="402" max="414" width="11.83203125" bestFit="1" customWidth="1"/>
    <col min="415" max="415" width="3.83203125" bestFit="1" customWidth="1"/>
    <col min="416" max="425" width="11.83203125" bestFit="1" customWidth="1"/>
    <col min="426" max="426" width="8.83203125" bestFit="1" customWidth="1"/>
    <col min="427" max="427" width="10.83203125" bestFit="1" customWidth="1"/>
    <col min="428" max="428" width="11.83203125" bestFit="1" customWidth="1"/>
    <col min="429" max="429" width="10.83203125" bestFit="1" customWidth="1"/>
    <col min="430" max="431" width="11.83203125" bestFit="1" customWidth="1"/>
    <col min="432" max="432" width="6.83203125" bestFit="1" customWidth="1"/>
    <col min="433" max="437" width="11.83203125" bestFit="1" customWidth="1"/>
    <col min="438" max="438" width="10.83203125" bestFit="1" customWidth="1"/>
    <col min="439" max="443" width="11.83203125" bestFit="1" customWidth="1"/>
    <col min="444" max="444" width="4.83203125" bestFit="1" customWidth="1"/>
    <col min="445" max="449" width="11.83203125" bestFit="1" customWidth="1"/>
    <col min="450" max="450" width="5.83203125" bestFit="1" customWidth="1"/>
    <col min="451" max="466" width="11.83203125" bestFit="1" customWidth="1"/>
    <col min="467" max="467" width="4.83203125" bestFit="1" customWidth="1"/>
    <col min="468" max="474" width="11.83203125" bestFit="1" customWidth="1"/>
    <col min="475" max="475" width="10.83203125" bestFit="1" customWidth="1"/>
    <col min="476" max="476" width="11.83203125" bestFit="1" customWidth="1"/>
    <col min="477" max="477" width="10.83203125" bestFit="1" customWidth="1"/>
    <col min="478" max="480" width="11.83203125" bestFit="1" customWidth="1"/>
    <col min="481" max="481" width="10.83203125" bestFit="1" customWidth="1"/>
    <col min="482" max="482" width="11.83203125" bestFit="1" customWidth="1"/>
    <col min="483" max="483" width="4.83203125" bestFit="1" customWidth="1"/>
    <col min="484" max="490" width="11.83203125" bestFit="1" customWidth="1"/>
    <col min="491" max="491" width="7.83203125" bestFit="1" customWidth="1"/>
    <col min="492" max="499" width="11.83203125" bestFit="1" customWidth="1"/>
    <col min="500" max="500" width="6.83203125" bestFit="1" customWidth="1"/>
    <col min="501" max="512" width="11.83203125" bestFit="1" customWidth="1"/>
    <col min="513" max="513" width="4.83203125" bestFit="1" customWidth="1"/>
    <col min="514" max="514" width="11.83203125" bestFit="1" customWidth="1"/>
    <col min="515" max="515" width="10.83203125" bestFit="1" customWidth="1"/>
    <col min="516" max="520" width="11.83203125" bestFit="1" customWidth="1"/>
    <col min="521" max="521" width="10.83203125" bestFit="1" customWidth="1"/>
    <col min="522" max="522" width="6.83203125" bestFit="1" customWidth="1"/>
    <col min="523" max="524" width="11.83203125" bestFit="1" customWidth="1"/>
    <col min="525" max="525" width="10.83203125" bestFit="1" customWidth="1"/>
    <col min="526" max="532" width="11.83203125" bestFit="1" customWidth="1"/>
    <col min="533" max="533" width="3.83203125" bestFit="1" customWidth="1"/>
    <col min="534" max="537" width="11.83203125" bestFit="1" customWidth="1"/>
    <col min="538" max="538" width="10.83203125" bestFit="1" customWidth="1"/>
    <col min="539" max="555" width="11.83203125" bestFit="1" customWidth="1"/>
    <col min="556" max="556" width="10.83203125" bestFit="1" customWidth="1"/>
    <col min="557" max="564" width="11.83203125" bestFit="1" customWidth="1"/>
    <col min="565" max="565" width="10.83203125" bestFit="1" customWidth="1"/>
    <col min="566" max="572" width="11.83203125" bestFit="1" customWidth="1"/>
    <col min="573" max="573" width="4.83203125" bestFit="1" customWidth="1"/>
    <col min="574" max="582" width="11.83203125" bestFit="1" customWidth="1"/>
    <col min="583" max="583" width="4.83203125" bestFit="1" customWidth="1"/>
    <col min="584" max="593" width="11.83203125" bestFit="1" customWidth="1"/>
    <col min="594" max="594" width="4.83203125" bestFit="1" customWidth="1"/>
    <col min="595" max="596" width="11.83203125" bestFit="1" customWidth="1"/>
    <col min="597" max="597" width="8.83203125" bestFit="1" customWidth="1"/>
    <col min="598" max="612" width="11.83203125" bestFit="1" customWidth="1"/>
    <col min="613" max="613" width="10.83203125" bestFit="1" customWidth="1"/>
    <col min="614" max="615" width="11.83203125" bestFit="1" customWidth="1"/>
    <col min="616" max="616" width="10.83203125" bestFit="1" customWidth="1"/>
    <col min="617" max="617" width="3.83203125" bestFit="1" customWidth="1"/>
    <col min="618" max="627" width="11.83203125" bestFit="1" customWidth="1"/>
    <col min="628" max="628" width="10.83203125" bestFit="1" customWidth="1"/>
    <col min="629" max="629" width="11.83203125" bestFit="1" customWidth="1"/>
    <col min="630" max="630" width="5.83203125" bestFit="1" customWidth="1"/>
    <col min="631" max="631" width="11.83203125" bestFit="1" customWidth="1"/>
    <col min="632" max="632" width="8.83203125" bestFit="1" customWidth="1"/>
    <col min="633" max="640" width="11.83203125" bestFit="1" customWidth="1"/>
    <col min="641" max="641" width="4.83203125" bestFit="1" customWidth="1"/>
    <col min="642" max="650" width="11.83203125" bestFit="1" customWidth="1"/>
    <col min="651" max="651" width="5.83203125" bestFit="1" customWidth="1"/>
    <col min="652" max="654" width="11.83203125" bestFit="1" customWidth="1"/>
    <col min="655" max="655" width="8.83203125" bestFit="1" customWidth="1"/>
    <col min="656" max="659" width="11.83203125" bestFit="1" customWidth="1"/>
    <col min="660" max="660" width="6.83203125" bestFit="1" customWidth="1"/>
    <col min="661" max="662" width="11.83203125" bestFit="1" customWidth="1"/>
    <col min="663" max="663" width="10.1640625" bestFit="1" customWidth="1"/>
  </cols>
  <sheetData>
    <row r="1" spans="4:19" x14ac:dyDescent="0.2">
      <c r="D1" t="s">
        <v>3936</v>
      </c>
      <c r="E1">
        <f>STEYX(Both_Math_and_ELA__Percent_Pass,fraction_free)</f>
        <v>0.12300451023178106</v>
      </c>
      <c r="F1" t="s">
        <v>3939</v>
      </c>
      <c r="G1">
        <f>CORREL(K5:K853,L5:L853)</f>
        <v>-0.71747091157324805</v>
      </c>
      <c r="I1" t="s">
        <v>3945</v>
      </c>
      <c r="J1" t="s">
        <v>3959</v>
      </c>
    </row>
    <row r="2" spans="4:19" x14ac:dyDescent="0.2">
      <c r="F2" t="s">
        <v>3935</v>
      </c>
      <c r="G2">
        <f>SLOPE(Both_Math_and_ELA__Percent_Pass,fraction_free)</f>
        <v>-0.59236772736275867</v>
      </c>
      <c r="I2">
        <f>STEYX(Both_Math_and_ELA__Percent_Pass,fraction_free)</f>
        <v>0.12300451023178106</v>
      </c>
      <c r="J2">
        <f>RSQ(Both_Math_and_ELA__Percent_Pass,fraction_free)</f>
        <v>0.51476450895374748</v>
      </c>
      <c r="L2">
        <f>STDEV(Both_Math_and_ELA__Percent_Pass)</f>
        <v>0.17647717207964275</v>
      </c>
    </row>
    <row r="3" spans="4:19" x14ac:dyDescent="0.2">
      <c r="F3" t="s">
        <v>3940</v>
      </c>
      <c r="G3">
        <f>INTERCEPT(Both_Math_and_ELA__Percent_Pass,fraction_free)</f>
        <v>0.8379606758305771</v>
      </c>
      <c r="L3">
        <f>AVERAGE(Both_Math_and_ELA__Percent_Pass)</f>
        <v>0.53998660473898308</v>
      </c>
    </row>
    <row r="4" spans="4:19" ht="80" x14ac:dyDescent="0.2">
      <c r="D4" t="s">
        <v>3941</v>
      </c>
      <c r="E4" t="s">
        <v>596</v>
      </c>
      <c r="F4" t="s">
        <v>735</v>
      </c>
      <c r="G4" t="s">
        <v>736</v>
      </c>
      <c r="H4" t="s">
        <v>3934</v>
      </c>
      <c r="I4" t="s">
        <v>3937</v>
      </c>
      <c r="J4" t="s">
        <v>3932</v>
      </c>
      <c r="K4" s="13" t="s">
        <v>3933</v>
      </c>
      <c r="L4" s="13" t="s">
        <v>595</v>
      </c>
      <c r="M4" t="s">
        <v>3942</v>
      </c>
      <c r="N4" t="s">
        <v>3943</v>
      </c>
      <c r="O4" t="s">
        <v>3944</v>
      </c>
    </row>
    <row r="5" spans="4:19" x14ac:dyDescent="0.2">
      <c r="D5">
        <f t="shared" ref="D5:D68" si="0">RANK(L5,Both_Math_and_ELA__Percent_Pass,0)</f>
        <v>281</v>
      </c>
      <c r="E5" t="s">
        <v>1</v>
      </c>
      <c r="F5" t="s">
        <v>739</v>
      </c>
      <c r="G5" t="s">
        <v>740</v>
      </c>
      <c r="H5" t="s">
        <v>740</v>
      </c>
      <c r="I5">
        <v>162</v>
      </c>
      <c r="J5">
        <v>612</v>
      </c>
      <c r="K5">
        <v>0.26470588235294118</v>
      </c>
      <c r="L5">
        <v>0.63043478260869568</v>
      </c>
      <c r="M5">
        <f t="shared" ref="M5:M68" si="1">int+slope*K5</f>
        <v>0.68115745388161153</v>
      </c>
      <c r="N5">
        <f>L5-M5</f>
        <v>-5.0722671272915854E-2</v>
      </c>
      <c r="O5">
        <f t="shared" ref="O5:O68" si="2">RANK(N5,Error,0)</f>
        <v>572</v>
      </c>
    </row>
    <row r="6" spans="4:19" x14ac:dyDescent="0.2">
      <c r="D6">
        <f t="shared" si="0"/>
        <v>708</v>
      </c>
      <c r="E6" t="s">
        <v>3</v>
      </c>
      <c r="F6" t="s">
        <v>743</v>
      </c>
      <c r="G6" t="s">
        <v>744</v>
      </c>
      <c r="H6" t="s">
        <v>744</v>
      </c>
      <c r="I6">
        <v>225</v>
      </c>
      <c r="J6">
        <v>360</v>
      </c>
      <c r="K6">
        <v>0.625</v>
      </c>
      <c r="L6">
        <v>0.36290322580645162</v>
      </c>
      <c r="M6">
        <f t="shared" si="1"/>
        <v>0.46773084622885291</v>
      </c>
      <c r="N6">
        <f t="shared" ref="N6:N69" si="3">L6-M6</f>
        <v>-0.10482762042240129</v>
      </c>
      <c r="O6">
        <f t="shared" si="2"/>
        <v>696</v>
      </c>
    </row>
    <row r="7" spans="4:19" x14ac:dyDescent="0.2">
      <c r="D7">
        <f t="shared" si="0"/>
        <v>204</v>
      </c>
      <c r="E7" t="s">
        <v>5</v>
      </c>
      <c r="F7" t="s">
        <v>2</v>
      </c>
      <c r="G7" t="s">
        <v>747</v>
      </c>
      <c r="H7" t="s">
        <v>747</v>
      </c>
      <c r="I7">
        <v>265</v>
      </c>
      <c r="J7">
        <v>619</v>
      </c>
      <c r="K7">
        <v>0.42810985460420031</v>
      </c>
      <c r="L7">
        <v>0.67045454545454541</v>
      </c>
      <c r="M7">
        <f t="shared" si="1"/>
        <v>0.58436221419708589</v>
      </c>
      <c r="N7">
        <f t="shared" si="3"/>
        <v>8.609233125745952E-2</v>
      </c>
      <c r="O7">
        <f t="shared" si="2"/>
        <v>211</v>
      </c>
    </row>
    <row r="8" spans="4:19" x14ac:dyDescent="0.2">
      <c r="D8">
        <f t="shared" si="0"/>
        <v>89</v>
      </c>
      <c r="E8" t="s">
        <v>580</v>
      </c>
      <c r="F8" t="s">
        <v>748</v>
      </c>
      <c r="G8" t="s">
        <v>749</v>
      </c>
      <c r="H8" t="s">
        <v>749</v>
      </c>
      <c r="I8">
        <v>61</v>
      </c>
      <c r="J8">
        <v>468</v>
      </c>
      <c r="K8">
        <v>0.13034188034188035</v>
      </c>
      <c r="L8">
        <v>0.75824175824175821</v>
      </c>
      <c r="M8">
        <f t="shared" si="1"/>
        <v>0.76075035239226885</v>
      </c>
      <c r="N8">
        <f t="shared" si="3"/>
        <v>-2.5085941505106346E-3</v>
      </c>
      <c r="O8">
        <f t="shared" si="2"/>
        <v>429</v>
      </c>
    </row>
    <row r="9" spans="4:19" x14ac:dyDescent="0.2">
      <c r="D9">
        <f t="shared" si="0"/>
        <v>453</v>
      </c>
      <c r="E9" t="s">
        <v>580</v>
      </c>
      <c r="F9" t="s">
        <v>750</v>
      </c>
      <c r="G9" t="s">
        <v>751</v>
      </c>
      <c r="H9" t="s">
        <v>751</v>
      </c>
      <c r="I9">
        <v>96</v>
      </c>
      <c r="J9">
        <v>485</v>
      </c>
      <c r="K9">
        <v>0.1979381443298969</v>
      </c>
      <c r="L9">
        <v>0.53448275862068961</v>
      </c>
      <c r="M9">
        <f t="shared" si="1"/>
        <v>0.72070850711547441</v>
      </c>
      <c r="N9">
        <f t="shared" si="3"/>
        <v>-0.18622574849478479</v>
      </c>
      <c r="O9">
        <f t="shared" si="2"/>
        <v>793</v>
      </c>
    </row>
    <row r="10" spans="4:19" x14ac:dyDescent="0.2">
      <c r="D10">
        <f t="shared" si="0"/>
        <v>66</v>
      </c>
      <c r="E10" t="s">
        <v>580</v>
      </c>
      <c r="F10" t="s">
        <v>758</v>
      </c>
      <c r="G10" t="s">
        <v>759</v>
      </c>
      <c r="H10" t="s">
        <v>759</v>
      </c>
      <c r="I10">
        <v>58</v>
      </c>
      <c r="J10">
        <v>391</v>
      </c>
      <c r="K10">
        <v>0.14833759590792839</v>
      </c>
      <c r="L10">
        <v>0.78846153846153844</v>
      </c>
      <c r="M10">
        <f t="shared" si="1"/>
        <v>0.75009027126014227</v>
      </c>
      <c r="N10">
        <f t="shared" si="3"/>
        <v>3.8371267201396164E-2</v>
      </c>
      <c r="O10">
        <f t="shared" si="2"/>
        <v>306</v>
      </c>
    </row>
    <row r="11" spans="4:19" x14ac:dyDescent="0.2">
      <c r="D11">
        <f t="shared" si="0"/>
        <v>148</v>
      </c>
      <c r="E11" t="s">
        <v>580</v>
      </c>
      <c r="F11" t="s">
        <v>760</v>
      </c>
      <c r="G11" t="s">
        <v>761</v>
      </c>
      <c r="H11" t="s">
        <v>761</v>
      </c>
      <c r="I11">
        <v>31</v>
      </c>
      <c r="J11">
        <v>414</v>
      </c>
      <c r="K11">
        <v>7.4879227053140096E-2</v>
      </c>
      <c r="L11">
        <v>0.7068965517241379</v>
      </c>
      <c r="M11">
        <f t="shared" si="1"/>
        <v>0.79360463827442851</v>
      </c>
      <c r="N11">
        <f t="shared" si="3"/>
        <v>-8.6708086550290608E-2</v>
      </c>
      <c r="O11">
        <f t="shared" si="2"/>
        <v>653</v>
      </c>
    </row>
    <row r="12" spans="4:19" x14ac:dyDescent="0.2">
      <c r="D12">
        <f t="shared" si="0"/>
        <v>501</v>
      </c>
      <c r="E12" t="s">
        <v>580</v>
      </c>
      <c r="F12" t="s">
        <v>762</v>
      </c>
      <c r="G12" t="s">
        <v>763</v>
      </c>
      <c r="H12" t="s">
        <v>763</v>
      </c>
      <c r="I12">
        <v>155</v>
      </c>
      <c r="J12">
        <v>787</v>
      </c>
      <c r="K12">
        <v>0.19695044472681067</v>
      </c>
      <c r="L12">
        <v>0.50387596899224807</v>
      </c>
      <c r="M12">
        <f t="shared" si="1"/>
        <v>0.72129358848467162</v>
      </c>
      <c r="N12">
        <f t="shared" si="3"/>
        <v>-0.21741761949242355</v>
      </c>
      <c r="O12">
        <f t="shared" si="2"/>
        <v>819</v>
      </c>
      <c r="R12" s="15" t="s">
        <v>3946</v>
      </c>
      <c r="S12" t="s">
        <v>3958</v>
      </c>
    </row>
    <row r="13" spans="4:19" x14ac:dyDescent="0.2">
      <c r="D13">
        <f t="shared" si="0"/>
        <v>52</v>
      </c>
      <c r="E13" t="s">
        <v>8</v>
      </c>
      <c r="F13" t="s">
        <v>768</v>
      </c>
      <c r="G13" t="s">
        <v>769</v>
      </c>
      <c r="H13" t="s">
        <v>769</v>
      </c>
      <c r="I13">
        <v>54</v>
      </c>
      <c r="J13">
        <v>446</v>
      </c>
      <c r="K13">
        <v>0.1210762331838565</v>
      </c>
      <c r="L13">
        <v>0.80882352941176472</v>
      </c>
      <c r="M13">
        <f t="shared" si="1"/>
        <v>0.76623902274181255</v>
      </c>
      <c r="N13">
        <f t="shared" si="3"/>
        <v>4.2584506669952171E-2</v>
      </c>
      <c r="O13">
        <f t="shared" si="2"/>
        <v>290</v>
      </c>
      <c r="R13" s="19" t="s">
        <v>3948</v>
      </c>
      <c r="S13" s="18">
        <v>0.81583317818539258</v>
      </c>
    </row>
    <row r="14" spans="4:19" x14ac:dyDescent="0.2">
      <c r="D14">
        <f t="shared" si="0"/>
        <v>300</v>
      </c>
      <c r="E14" t="s">
        <v>8</v>
      </c>
      <c r="F14" t="s">
        <v>770</v>
      </c>
      <c r="G14" t="s">
        <v>771</v>
      </c>
      <c r="H14" t="s">
        <v>771</v>
      </c>
      <c r="I14">
        <v>168</v>
      </c>
      <c r="J14">
        <v>623</v>
      </c>
      <c r="K14">
        <v>0.2696629213483146</v>
      </c>
      <c r="L14">
        <v>0.61855670103092786</v>
      </c>
      <c r="M14">
        <f t="shared" si="1"/>
        <v>0.67822106395747361</v>
      </c>
      <c r="N14">
        <f t="shared" si="3"/>
        <v>-5.9664362926545755E-2</v>
      </c>
      <c r="O14">
        <f t="shared" si="2"/>
        <v>596</v>
      </c>
      <c r="R14" s="19" t="s">
        <v>3949</v>
      </c>
      <c r="S14" s="18">
        <v>0.71859949602067785</v>
      </c>
    </row>
    <row r="15" spans="4:19" x14ac:dyDescent="0.2">
      <c r="D15">
        <f t="shared" si="0"/>
        <v>373</v>
      </c>
      <c r="E15" t="s">
        <v>8</v>
      </c>
      <c r="F15" t="s">
        <v>774</v>
      </c>
      <c r="G15" t="s">
        <v>775</v>
      </c>
      <c r="H15" t="s">
        <v>775</v>
      </c>
      <c r="I15">
        <v>79</v>
      </c>
      <c r="J15">
        <v>500</v>
      </c>
      <c r="K15">
        <v>0.158</v>
      </c>
      <c r="L15">
        <v>0.58108108108108103</v>
      </c>
      <c r="M15">
        <f t="shared" si="1"/>
        <v>0.74436657490726121</v>
      </c>
      <c r="N15">
        <f t="shared" si="3"/>
        <v>-0.16328549382618018</v>
      </c>
      <c r="O15">
        <f t="shared" si="2"/>
        <v>772</v>
      </c>
      <c r="R15" s="19" t="s">
        <v>3950</v>
      </c>
      <c r="S15" s="18">
        <v>0.69561541791447135</v>
      </c>
    </row>
    <row r="16" spans="4:19" x14ac:dyDescent="0.2">
      <c r="D16">
        <f t="shared" si="0"/>
        <v>68</v>
      </c>
      <c r="E16" t="s">
        <v>8</v>
      </c>
      <c r="F16" t="s">
        <v>776</v>
      </c>
      <c r="G16" t="s">
        <v>777</v>
      </c>
      <c r="H16" t="s">
        <v>777</v>
      </c>
      <c r="I16">
        <v>28</v>
      </c>
      <c r="J16">
        <v>470</v>
      </c>
      <c r="K16">
        <v>5.9574468085106386E-2</v>
      </c>
      <c r="L16">
        <v>0.7857142857142857</v>
      </c>
      <c r="M16">
        <f t="shared" si="1"/>
        <v>0.80267068356215743</v>
      </c>
      <c r="N16">
        <f t="shared" si="3"/>
        <v>-1.6956397847871729E-2</v>
      </c>
      <c r="O16">
        <f t="shared" si="2"/>
        <v>479</v>
      </c>
      <c r="R16" s="19" t="s">
        <v>3951</v>
      </c>
      <c r="S16" s="18">
        <v>0.63561760966969261</v>
      </c>
    </row>
    <row r="17" spans="4:19" x14ac:dyDescent="0.2">
      <c r="D17">
        <f t="shared" si="0"/>
        <v>102</v>
      </c>
      <c r="E17" t="s">
        <v>8</v>
      </c>
      <c r="F17" t="s">
        <v>778</v>
      </c>
      <c r="G17" t="s">
        <v>779</v>
      </c>
      <c r="H17" t="s">
        <v>779</v>
      </c>
      <c r="I17">
        <v>36</v>
      </c>
      <c r="J17">
        <v>567</v>
      </c>
      <c r="K17">
        <v>6.3492063492063489E-2</v>
      </c>
      <c r="L17">
        <v>0.74509803921568629</v>
      </c>
      <c r="M17">
        <f t="shared" si="1"/>
        <v>0.8003500264742115</v>
      </c>
      <c r="N17">
        <f t="shared" si="3"/>
        <v>-5.5251987258525204E-2</v>
      </c>
      <c r="O17">
        <f t="shared" si="2"/>
        <v>584</v>
      </c>
      <c r="R17" s="19" t="s">
        <v>3952</v>
      </c>
      <c r="S17" s="18">
        <v>0.57837572922682012</v>
      </c>
    </row>
    <row r="18" spans="4:19" x14ac:dyDescent="0.2">
      <c r="D18">
        <f t="shared" si="0"/>
        <v>119</v>
      </c>
      <c r="E18" t="s">
        <v>8</v>
      </c>
      <c r="F18" t="s">
        <v>780</v>
      </c>
      <c r="G18" t="s">
        <v>781</v>
      </c>
      <c r="H18" t="s">
        <v>781</v>
      </c>
      <c r="I18">
        <v>92</v>
      </c>
      <c r="J18">
        <v>530</v>
      </c>
      <c r="K18">
        <v>0.17358490566037735</v>
      </c>
      <c r="L18">
        <v>0.73333333333333328</v>
      </c>
      <c r="M18">
        <f t="shared" si="1"/>
        <v>0.73513457976006047</v>
      </c>
      <c r="N18">
        <f t="shared" si="3"/>
        <v>-1.8012464267271877E-3</v>
      </c>
      <c r="O18">
        <f t="shared" si="2"/>
        <v>426</v>
      </c>
      <c r="R18" s="19" t="s">
        <v>3953</v>
      </c>
      <c r="S18" s="18">
        <v>0.4996444763892689</v>
      </c>
    </row>
    <row r="19" spans="4:19" x14ac:dyDescent="0.2">
      <c r="D19">
        <f t="shared" si="0"/>
        <v>328</v>
      </c>
      <c r="E19" t="s">
        <v>10</v>
      </c>
      <c r="F19" t="s">
        <v>801</v>
      </c>
      <c r="G19" t="s">
        <v>802</v>
      </c>
      <c r="H19" t="s">
        <v>802</v>
      </c>
      <c r="I19">
        <v>319</v>
      </c>
      <c r="J19">
        <v>561</v>
      </c>
      <c r="K19">
        <v>0.56862745098039214</v>
      </c>
      <c r="L19">
        <v>0.60194174757281549</v>
      </c>
      <c r="M19">
        <f t="shared" si="1"/>
        <v>0.50112412497724379</v>
      </c>
      <c r="N19">
        <f t="shared" si="3"/>
        <v>0.1008176225955717</v>
      </c>
      <c r="O19">
        <f t="shared" si="2"/>
        <v>168</v>
      </c>
      <c r="R19" s="19" t="s">
        <v>3954</v>
      </c>
      <c r="S19" s="18">
        <v>0.45909821580644561</v>
      </c>
    </row>
    <row r="20" spans="4:19" x14ac:dyDescent="0.2">
      <c r="D20">
        <f t="shared" si="0"/>
        <v>830</v>
      </c>
      <c r="E20" t="s">
        <v>10</v>
      </c>
      <c r="F20" t="s">
        <v>803</v>
      </c>
      <c r="G20" t="s">
        <v>804</v>
      </c>
      <c r="H20" t="s">
        <v>804</v>
      </c>
      <c r="I20">
        <v>454</v>
      </c>
      <c r="J20">
        <v>514</v>
      </c>
      <c r="K20">
        <v>0.88326848249027234</v>
      </c>
      <c r="L20">
        <v>0.18823529411764706</v>
      </c>
      <c r="M20">
        <f t="shared" si="1"/>
        <v>0.31474093220666188</v>
      </c>
      <c r="N20">
        <f t="shared" si="3"/>
        <v>-0.12650563808901483</v>
      </c>
      <c r="O20">
        <f t="shared" si="2"/>
        <v>734</v>
      </c>
      <c r="R20" s="19" t="s">
        <v>3955</v>
      </c>
      <c r="S20" s="18">
        <v>0.4124196641676055</v>
      </c>
    </row>
    <row r="21" spans="4:19" x14ac:dyDescent="0.2">
      <c r="D21">
        <f t="shared" si="0"/>
        <v>840</v>
      </c>
      <c r="E21" t="s">
        <v>10</v>
      </c>
      <c r="F21" t="s">
        <v>805</v>
      </c>
      <c r="G21" t="s">
        <v>806</v>
      </c>
      <c r="H21" t="s">
        <v>806</v>
      </c>
      <c r="I21">
        <v>377</v>
      </c>
      <c r="J21">
        <v>476</v>
      </c>
      <c r="K21">
        <v>0.79201680672268904</v>
      </c>
      <c r="L21">
        <v>0.13846153846153847</v>
      </c>
      <c r="M21">
        <f t="shared" si="1"/>
        <v>0.36879547999914852</v>
      </c>
      <c r="N21">
        <f t="shared" si="3"/>
        <v>-0.23033394153761005</v>
      </c>
      <c r="O21">
        <f t="shared" si="2"/>
        <v>823</v>
      </c>
      <c r="R21" s="19" t="s">
        <v>3956</v>
      </c>
      <c r="S21" s="18">
        <v>0.32770090494481252</v>
      </c>
    </row>
    <row r="22" spans="4:19" x14ac:dyDescent="0.2">
      <c r="D22">
        <f t="shared" si="0"/>
        <v>764</v>
      </c>
      <c r="E22" t="s">
        <v>10</v>
      </c>
      <c r="F22" t="s">
        <v>807</v>
      </c>
      <c r="G22" t="s">
        <v>808</v>
      </c>
      <c r="H22" t="s">
        <v>808</v>
      </c>
      <c r="I22">
        <v>213</v>
      </c>
      <c r="J22">
        <v>273</v>
      </c>
      <c r="K22">
        <v>0.78021978021978022</v>
      </c>
      <c r="L22">
        <v>0.2978723404255319</v>
      </c>
      <c r="M22">
        <f t="shared" si="1"/>
        <v>0.37578365777831485</v>
      </c>
      <c r="N22">
        <f t="shared" si="3"/>
        <v>-7.7911317352782949E-2</v>
      </c>
      <c r="O22">
        <f t="shared" si="2"/>
        <v>633</v>
      </c>
      <c r="R22" s="19" t="s">
        <v>3957</v>
      </c>
      <c r="S22" s="18">
        <v>0.27473810458191816</v>
      </c>
    </row>
    <row r="23" spans="4:19" x14ac:dyDescent="0.2">
      <c r="D23">
        <f t="shared" si="0"/>
        <v>799</v>
      </c>
      <c r="E23" t="s">
        <v>10</v>
      </c>
      <c r="F23" t="s">
        <v>809</v>
      </c>
      <c r="G23" t="s">
        <v>810</v>
      </c>
      <c r="H23" t="s">
        <v>810</v>
      </c>
      <c r="I23">
        <v>271</v>
      </c>
      <c r="J23">
        <v>342</v>
      </c>
      <c r="K23">
        <v>0.79239766081871343</v>
      </c>
      <c r="L23">
        <v>0.25</v>
      </c>
      <c r="M23">
        <f t="shared" si="1"/>
        <v>0.36856987432382976</v>
      </c>
      <c r="N23">
        <f t="shared" si="3"/>
        <v>-0.11856987432382976</v>
      </c>
      <c r="O23">
        <f t="shared" si="2"/>
        <v>720</v>
      </c>
      <c r="R23" s="16" t="s">
        <v>3947</v>
      </c>
      <c r="S23" s="17">
        <v>0.53998660473898286</v>
      </c>
    </row>
    <row r="24" spans="4:19" x14ac:dyDescent="0.2">
      <c r="D24">
        <f t="shared" si="0"/>
        <v>666</v>
      </c>
      <c r="E24" t="s">
        <v>10</v>
      </c>
      <c r="F24" t="s">
        <v>811</v>
      </c>
      <c r="G24" t="s">
        <v>812</v>
      </c>
      <c r="H24" t="s">
        <v>812</v>
      </c>
      <c r="I24">
        <v>331</v>
      </c>
      <c r="J24">
        <v>454</v>
      </c>
      <c r="K24">
        <v>0.72907488986784141</v>
      </c>
      <c r="L24">
        <v>0.39705882352941174</v>
      </c>
      <c r="M24">
        <f t="shared" si="1"/>
        <v>0.40608024024231032</v>
      </c>
      <c r="N24">
        <f t="shared" si="3"/>
        <v>-9.0214167128985778E-3</v>
      </c>
      <c r="O24">
        <f t="shared" si="2"/>
        <v>442</v>
      </c>
    </row>
    <row r="25" spans="4:19" x14ac:dyDescent="0.2">
      <c r="D25">
        <f t="shared" si="0"/>
        <v>169</v>
      </c>
      <c r="E25" t="s">
        <v>10</v>
      </c>
      <c r="F25" t="s">
        <v>813</v>
      </c>
      <c r="G25" t="s">
        <v>814</v>
      </c>
      <c r="H25" t="s">
        <v>814</v>
      </c>
      <c r="I25">
        <v>149</v>
      </c>
      <c r="J25">
        <v>613</v>
      </c>
      <c r="K25">
        <v>0.24306688417618272</v>
      </c>
      <c r="L25">
        <v>0.69565217391304346</v>
      </c>
      <c r="M25">
        <f t="shared" si="1"/>
        <v>0.69397569805398485</v>
      </c>
      <c r="N25">
        <f t="shared" si="3"/>
        <v>1.6764758590586126E-3</v>
      </c>
      <c r="O25">
        <f t="shared" si="2"/>
        <v>413</v>
      </c>
    </row>
    <row r="26" spans="4:19" x14ac:dyDescent="0.2">
      <c r="D26">
        <f t="shared" si="0"/>
        <v>709</v>
      </c>
      <c r="E26" t="s">
        <v>10</v>
      </c>
      <c r="F26" t="s">
        <v>815</v>
      </c>
      <c r="G26" t="s">
        <v>816</v>
      </c>
      <c r="H26" t="s">
        <v>816</v>
      </c>
      <c r="I26">
        <v>433</v>
      </c>
      <c r="J26">
        <v>606</v>
      </c>
      <c r="K26">
        <v>0.71452145214521456</v>
      </c>
      <c r="L26">
        <v>0.36249999999999999</v>
      </c>
      <c r="M26">
        <f t="shared" si="1"/>
        <v>0.41470122707137824</v>
      </c>
      <c r="N26">
        <f t="shared" si="3"/>
        <v>-5.2201227071378253E-2</v>
      </c>
      <c r="O26">
        <f t="shared" si="2"/>
        <v>575</v>
      </c>
    </row>
    <row r="27" spans="4:19" x14ac:dyDescent="0.2">
      <c r="D27">
        <f t="shared" si="0"/>
        <v>681</v>
      </c>
      <c r="E27" t="s">
        <v>10</v>
      </c>
      <c r="F27" t="s">
        <v>817</v>
      </c>
      <c r="G27" t="s">
        <v>818</v>
      </c>
      <c r="H27" t="s">
        <v>818</v>
      </c>
      <c r="I27">
        <v>340</v>
      </c>
      <c r="J27">
        <v>506</v>
      </c>
      <c r="K27">
        <v>0.67193675889328064</v>
      </c>
      <c r="L27">
        <v>0.38271604938271603</v>
      </c>
      <c r="M27">
        <f t="shared" si="1"/>
        <v>0.43992702503346653</v>
      </c>
      <c r="N27">
        <f t="shared" si="3"/>
        <v>-5.7210975650750506E-2</v>
      </c>
      <c r="O27">
        <f t="shared" si="2"/>
        <v>586</v>
      </c>
    </row>
    <row r="28" spans="4:19" x14ac:dyDescent="0.2">
      <c r="D28">
        <f t="shared" si="0"/>
        <v>528</v>
      </c>
      <c r="E28" t="s">
        <v>10</v>
      </c>
      <c r="F28" t="s">
        <v>819</v>
      </c>
      <c r="G28" t="s">
        <v>820</v>
      </c>
      <c r="H28" t="s">
        <v>820</v>
      </c>
      <c r="I28">
        <v>339</v>
      </c>
      <c r="J28">
        <v>607</v>
      </c>
      <c r="K28">
        <v>0.55848434925864909</v>
      </c>
      <c r="L28">
        <v>0.49074074074074076</v>
      </c>
      <c r="M28">
        <f t="shared" si="1"/>
        <v>0.50713257109256193</v>
      </c>
      <c r="N28">
        <f t="shared" si="3"/>
        <v>-1.6391830351821179E-2</v>
      </c>
      <c r="O28">
        <f t="shared" si="2"/>
        <v>474</v>
      </c>
    </row>
    <row r="29" spans="4:19" x14ac:dyDescent="0.2">
      <c r="D29">
        <f t="shared" si="0"/>
        <v>798</v>
      </c>
      <c r="E29" t="s">
        <v>10</v>
      </c>
      <c r="F29" t="s">
        <v>821</v>
      </c>
      <c r="G29" t="s">
        <v>822</v>
      </c>
      <c r="H29" t="s">
        <v>822</v>
      </c>
      <c r="I29">
        <v>360</v>
      </c>
      <c r="J29">
        <v>616</v>
      </c>
      <c r="K29">
        <v>0.58441558441558439</v>
      </c>
      <c r="L29">
        <v>0.25252525252525254</v>
      </c>
      <c r="M29">
        <f t="shared" si="1"/>
        <v>0.49177174425493891</v>
      </c>
      <c r="N29">
        <f t="shared" si="3"/>
        <v>-0.23924649172968637</v>
      </c>
      <c r="O29">
        <f t="shared" si="2"/>
        <v>825</v>
      </c>
    </row>
    <row r="30" spans="4:19" x14ac:dyDescent="0.2">
      <c r="D30">
        <f t="shared" si="0"/>
        <v>753</v>
      </c>
      <c r="E30" t="s">
        <v>10</v>
      </c>
      <c r="F30" t="s">
        <v>823</v>
      </c>
      <c r="G30" t="s">
        <v>824</v>
      </c>
      <c r="H30" t="s">
        <v>824</v>
      </c>
      <c r="I30">
        <v>476</v>
      </c>
      <c r="J30">
        <v>659</v>
      </c>
      <c r="K30">
        <v>0.72230652503793624</v>
      </c>
      <c r="L30">
        <v>0.31067961165048541</v>
      </c>
      <c r="M30">
        <f t="shared" si="1"/>
        <v>0.41008960113456328</v>
      </c>
      <c r="N30">
        <f t="shared" si="3"/>
        <v>-9.9409989484077865E-2</v>
      </c>
      <c r="O30">
        <f t="shared" si="2"/>
        <v>682</v>
      </c>
    </row>
    <row r="31" spans="4:19" x14ac:dyDescent="0.2">
      <c r="D31">
        <f t="shared" si="0"/>
        <v>555</v>
      </c>
      <c r="E31" t="s">
        <v>10</v>
      </c>
      <c r="F31" t="s">
        <v>825</v>
      </c>
      <c r="G31" t="s">
        <v>826</v>
      </c>
      <c r="H31" t="s">
        <v>826</v>
      </c>
      <c r="I31">
        <v>262</v>
      </c>
      <c r="J31">
        <v>418</v>
      </c>
      <c r="K31">
        <v>0.62679425837320579</v>
      </c>
      <c r="L31">
        <v>0.47368421052631576</v>
      </c>
      <c r="M31">
        <f t="shared" si="1"/>
        <v>0.46666798547401539</v>
      </c>
      <c r="N31">
        <f t="shared" si="3"/>
        <v>7.0162250523003733E-3</v>
      </c>
      <c r="O31">
        <f t="shared" si="2"/>
        <v>396</v>
      </c>
    </row>
    <row r="32" spans="4:19" x14ac:dyDescent="0.2">
      <c r="D32">
        <f t="shared" si="0"/>
        <v>804</v>
      </c>
      <c r="E32" t="s">
        <v>10</v>
      </c>
      <c r="F32" t="s">
        <v>827</v>
      </c>
      <c r="G32" t="s">
        <v>828</v>
      </c>
      <c r="H32" t="s">
        <v>828</v>
      </c>
      <c r="I32">
        <v>272</v>
      </c>
      <c r="J32">
        <v>420</v>
      </c>
      <c r="K32">
        <v>0.64761904761904765</v>
      </c>
      <c r="L32">
        <v>0.24242424242424243</v>
      </c>
      <c r="M32">
        <f t="shared" si="1"/>
        <v>0.45433205239564767</v>
      </c>
      <c r="N32">
        <f t="shared" si="3"/>
        <v>-0.21190780997140524</v>
      </c>
      <c r="O32">
        <f t="shared" si="2"/>
        <v>815</v>
      </c>
    </row>
    <row r="33" spans="4:15" x14ac:dyDescent="0.2">
      <c r="D33">
        <f t="shared" si="0"/>
        <v>503</v>
      </c>
      <c r="E33" t="s">
        <v>10</v>
      </c>
      <c r="F33" t="s">
        <v>829</v>
      </c>
      <c r="G33" t="s">
        <v>830</v>
      </c>
      <c r="H33" t="s">
        <v>830</v>
      </c>
      <c r="I33">
        <v>159</v>
      </c>
      <c r="J33">
        <v>285</v>
      </c>
      <c r="K33">
        <v>0.55789473684210522</v>
      </c>
      <c r="L33">
        <v>0.5</v>
      </c>
      <c r="M33">
        <f t="shared" si="1"/>
        <v>0.5074818384597749</v>
      </c>
      <c r="N33">
        <f t="shared" si="3"/>
        <v>-7.4818384597749032E-3</v>
      </c>
      <c r="O33">
        <f t="shared" si="2"/>
        <v>440</v>
      </c>
    </row>
    <row r="34" spans="4:15" x14ac:dyDescent="0.2">
      <c r="D34">
        <f t="shared" si="0"/>
        <v>670</v>
      </c>
      <c r="E34" t="s">
        <v>10</v>
      </c>
      <c r="F34" t="s">
        <v>831</v>
      </c>
      <c r="G34" t="s">
        <v>832</v>
      </c>
      <c r="H34" t="s">
        <v>832</v>
      </c>
      <c r="I34">
        <v>229</v>
      </c>
      <c r="J34">
        <v>379</v>
      </c>
      <c r="K34">
        <v>0.60422163588390498</v>
      </c>
      <c r="L34">
        <v>0.39393939393939392</v>
      </c>
      <c r="M34">
        <f t="shared" si="1"/>
        <v>0.48003927855862005</v>
      </c>
      <c r="N34">
        <f t="shared" si="3"/>
        <v>-8.609988461922613E-2</v>
      </c>
      <c r="O34">
        <f t="shared" si="2"/>
        <v>651</v>
      </c>
    </row>
    <row r="35" spans="4:15" x14ac:dyDescent="0.2">
      <c r="D35">
        <f t="shared" si="0"/>
        <v>567</v>
      </c>
      <c r="E35" t="s">
        <v>10</v>
      </c>
      <c r="F35" t="s">
        <v>833</v>
      </c>
      <c r="G35" t="s">
        <v>834</v>
      </c>
      <c r="H35" t="s">
        <v>834</v>
      </c>
      <c r="I35">
        <v>325</v>
      </c>
      <c r="J35">
        <v>478</v>
      </c>
      <c r="K35">
        <v>0.67991631799163177</v>
      </c>
      <c r="L35">
        <v>0.46835443037974683</v>
      </c>
      <c r="M35">
        <f t="shared" si="1"/>
        <v>0.43520019174501945</v>
      </c>
      <c r="N35">
        <f t="shared" si="3"/>
        <v>3.3154238634727384E-2</v>
      </c>
      <c r="O35">
        <f t="shared" si="2"/>
        <v>324</v>
      </c>
    </row>
    <row r="36" spans="4:15" x14ac:dyDescent="0.2">
      <c r="D36">
        <f t="shared" si="0"/>
        <v>525</v>
      </c>
      <c r="E36" t="s">
        <v>10</v>
      </c>
      <c r="F36" t="s">
        <v>835</v>
      </c>
      <c r="G36" t="s">
        <v>836</v>
      </c>
      <c r="H36" t="s">
        <v>836</v>
      </c>
      <c r="I36">
        <v>155</v>
      </c>
      <c r="J36">
        <v>327</v>
      </c>
      <c r="K36">
        <v>0.47400611620795108</v>
      </c>
      <c r="L36">
        <v>0.49230769230769234</v>
      </c>
      <c r="M36">
        <f t="shared" si="1"/>
        <v>0.55717475001642547</v>
      </c>
      <c r="N36">
        <f t="shared" si="3"/>
        <v>-6.4867057708733133E-2</v>
      </c>
      <c r="O36">
        <f t="shared" si="2"/>
        <v>614</v>
      </c>
    </row>
    <row r="37" spans="4:15" x14ac:dyDescent="0.2">
      <c r="D37">
        <f t="shared" si="0"/>
        <v>827</v>
      </c>
      <c r="E37" t="s">
        <v>10</v>
      </c>
      <c r="F37" t="s">
        <v>837</v>
      </c>
      <c r="G37" t="s">
        <v>838</v>
      </c>
      <c r="H37" t="s">
        <v>838</v>
      </c>
      <c r="I37">
        <v>301</v>
      </c>
      <c r="J37">
        <v>474</v>
      </c>
      <c r="K37">
        <v>0.63502109704641352</v>
      </c>
      <c r="L37">
        <v>0.19402985074626866</v>
      </c>
      <c r="M37">
        <f t="shared" si="1"/>
        <v>0.46179467174578731</v>
      </c>
      <c r="N37">
        <f t="shared" si="3"/>
        <v>-0.26776482099951865</v>
      </c>
      <c r="O37">
        <f t="shared" si="2"/>
        <v>836</v>
      </c>
    </row>
    <row r="38" spans="4:15" x14ac:dyDescent="0.2">
      <c r="D38">
        <f t="shared" si="0"/>
        <v>707</v>
      </c>
      <c r="E38" t="s">
        <v>10</v>
      </c>
      <c r="F38" t="s">
        <v>839</v>
      </c>
      <c r="G38" t="s">
        <v>840</v>
      </c>
      <c r="H38" t="s">
        <v>840</v>
      </c>
      <c r="I38">
        <v>310</v>
      </c>
      <c r="J38">
        <v>526</v>
      </c>
      <c r="K38">
        <v>0.58935361216730042</v>
      </c>
      <c r="L38">
        <v>0.36470588235294116</v>
      </c>
      <c r="M38">
        <f t="shared" si="1"/>
        <v>0.48884661597800066</v>
      </c>
      <c r="N38">
        <f t="shared" si="3"/>
        <v>-0.12414073362505951</v>
      </c>
      <c r="O38">
        <f t="shared" si="2"/>
        <v>729</v>
      </c>
    </row>
    <row r="39" spans="4:15" x14ac:dyDescent="0.2">
      <c r="D39">
        <f t="shared" si="0"/>
        <v>537</v>
      </c>
      <c r="E39" t="s">
        <v>10</v>
      </c>
      <c r="F39" t="s">
        <v>843</v>
      </c>
      <c r="G39" t="s">
        <v>844</v>
      </c>
      <c r="H39" t="s">
        <v>844</v>
      </c>
      <c r="I39">
        <v>218</v>
      </c>
      <c r="J39">
        <v>419</v>
      </c>
      <c r="K39">
        <v>0.52028639618138428</v>
      </c>
      <c r="L39">
        <v>0.48148148148148145</v>
      </c>
      <c r="M39">
        <f t="shared" si="1"/>
        <v>0.52975980574685066</v>
      </c>
      <c r="N39">
        <f t="shared" si="3"/>
        <v>-4.827832426536921E-2</v>
      </c>
      <c r="O39">
        <f t="shared" si="2"/>
        <v>564</v>
      </c>
    </row>
    <row r="40" spans="4:15" x14ac:dyDescent="0.2">
      <c r="D40">
        <f t="shared" si="0"/>
        <v>820</v>
      </c>
      <c r="E40" t="s">
        <v>10</v>
      </c>
      <c r="F40" t="s">
        <v>849</v>
      </c>
      <c r="G40" t="s">
        <v>850</v>
      </c>
      <c r="H40" t="s">
        <v>850</v>
      </c>
      <c r="I40">
        <v>314</v>
      </c>
      <c r="J40">
        <v>381</v>
      </c>
      <c r="K40">
        <v>0.8241469816272966</v>
      </c>
      <c r="L40">
        <v>0.20588235294117646</v>
      </c>
      <c r="M40">
        <f t="shared" si="1"/>
        <v>0.34976260131113818</v>
      </c>
      <c r="N40">
        <f t="shared" si="3"/>
        <v>-0.14388024836996172</v>
      </c>
      <c r="O40">
        <f t="shared" si="2"/>
        <v>755</v>
      </c>
    </row>
    <row r="41" spans="4:15" x14ac:dyDescent="0.2">
      <c r="D41">
        <f t="shared" si="0"/>
        <v>752</v>
      </c>
      <c r="E41" t="s">
        <v>10</v>
      </c>
      <c r="F41" t="s">
        <v>851</v>
      </c>
      <c r="G41" t="s">
        <v>852</v>
      </c>
      <c r="H41" t="s">
        <v>852</v>
      </c>
      <c r="I41">
        <v>260</v>
      </c>
      <c r="J41">
        <v>302</v>
      </c>
      <c r="K41">
        <v>0.86092715231788075</v>
      </c>
      <c r="L41">
        <v>0.31111111111111112</v>
      </c>
      <c r="M41">
        <f t="shared" si="1"/>
        <v>0.32797521518714245</v>
      </c>
      <c r="N41">
        <f t="shared" si="3"/>
        <v>-1.6864104076031339E-2</v>
      </c>
      <c r="O41">
        <f t="shared" si="2"/>
        <v>478</v>
      </c>
    </row>
    <row r="42" spans="4:15" x14ac:dyDescent="0.2">
      <c r="D42">
        <f t="shared" si="0"/>
        <v>699</v>
      </c>
      <c r="E42" t="s">
        <v>10</v>
      </c>
      <c r="F42" t="s">
        <v>853</v>
      </c>
      <c r="G42" t="s">
        <v>854</v>
      </c>
      <c r="H42" t="s">
        <v>854</v>
      </c>
      <c r="I42">
        <v>197</v>
      </c>
      <c r="J42">
        <v>256</v>
      </c>
      <c r="K42">
        <v>0.76953125</v>
      </c>
      <c r="L42">
        <v>0.36842105263157893</v>
      </c>
      <c r="M42">
        <f t="shared" si="1"/>
        <v>0.38211519813345424</v>
      </c>
      <c r="N42">
        <f t="shared" si="3"/>
        <v>-1.369414550187531E-2</v>
      </c>
      <c r="O42">
        <f t="shared" si="2"/>
        <v>460</v>
      </c>
    </row>
    <row r="43" spans="4:15" x14ac:dyDescent="0.2">
      <c r="D43">
        <f t="shared" si="0"/>
        <v>406</v>
      </c>
      <c r="E43" t="s">
        <v>10</v>
      </c>
      <c r="F43" t="s">
        <v>855</v>
      </c>
      <c r="G43" t="s">
        <v>856</v>
      </c>
      <c r="H43" t="s">
        <v>856</v>
      </c>
      <c r="I43">
        <v>274</v>
      </c>
      <c r="J43">
        <v>524</v>
      </c>
      <c r="K43">
        <v>0.52290076335877866</v>
      </c>
      <c r="L43">
        <v>0.56321839080459768</v>
      </c>
      <c r="M43">
        <f t="shared" si="1"/>
        <v>0.52821113900348571</v>
      </c>
      <c r="N43">
        <f t="shared" si="3"/>
        <v>3.5007251801111972E-2</v>
      </c>
      <c r="O43">
        <f t="shared" si="2"/>
        <v>318</v>
      </c>
    </row>
    <row r="44" spans="4:15" x14ac:dyDescent="0.2">
      <c r="D44">
        <f t="shared" si="0"/>
        <v>523</v>
      </c>
      <c r="E44" t="s">
        <v>10</v>
      </c>
      <c r="F44" t="s">
        <v>857</v>
      </c>
      <c r="G44" t="s">
        <v>858</v>
      </c>
      <c r="H44" t="s">
        <v>858</v>
      </c>
      <c r="I44">
        <v>419</v>
      </c>
      <c r="J44">
        <v>704</v>
      </c>
      <c r="K44">
        <v>0.59517045454545459</v>
      </c>
      <c r="L44">
        <v>0.49629629629629629</v>
      </c>
      <c r="M44">
        <f t="shared" si="1"/>
        <v>0.48540090627802612</v>
      </c>
      <c r="N44">
        <f t="shared" si="3"/>
        <v>1.0895390018270168E-2</v>
      </c>
      <c r="O44">
        <f t="shared" si="2"/>
        <v>389</v>
      </c>
    </row>
    <row r="45" spans="4:15" x14ac:dyDescent="0.2">
      <c r="D45">
        <f t="shared" si="0"/>
        <v>772</v>
      </c>
      <c r="E45" t="s">
        <v>10</v>
      </c>
      <c r="F45" t="s">
        <v>859</v>
      </c>
      <c r="G45" t="s">
        <v>860</v>
      </c>
      <c r="H45" t="s">
        <v>860</v>
      </c>
      <c r="I45">
        <v>332</v>
      </c>
      <c r="J45">
        <v>490</v>
      </c>
      <c r="K45">
        <v>0.67755102040816328</v>
      </c>
      <c r="L45">
        <v>0.28985507246376813</v>
      </c>
      <c r="M45">
        <f t="shared" si="1"/>
        <v>0.43660131769907529</v>
      </c>
      <c r="N45">
        <f t="shared" si="3"/>
        <v>-0.14674624523530716</v>
      </c>
      <c r="O45">
        <f t="shared" si="2"/>
        <v>759</v>
      </c>
    </row>
    <row r="46" spans="4:15" x14ac:dyDescent="0.2">
      <c r="D46">
        <f t="shared" si="0"/>
        <v>702</v>
      </c>
      <c r="E46" t="s">
        <v>10</v>
      </c>
      <c r="F46" t="s">
        <v>861</v>
      </c>
      <c r="G46" t="s">
        <v>862</v>
      </c>
      <c r="H46" t="s">
        <v>862</v>
      </c>
      <c r="I46">
        <v>218</v>
      </c>
      <c r="J46">
        <v>471</v>
      </c>
      <c r="K46">
        <v>0.46284501061571126</v>
      </c>
      <c r="L46">
        <v>0.36585365853658536</v>
      </c>
      <c r="M46">
        <f t="shared" si="1"/>
        <v>0.5637862287709563</v>
      </c>
      <c r="N46">
        <f t="shared" si="3"/>
        <v>-0.19793257023437094</v>
      </c>
      <c r="O46">
        <f t="shared" si="2"/>
        <v>806</v>
      </c>
    </row>
    <row r="47" spans="4:15" x14ac:dyDescent="0.2">
      <c r="D47">
        <f t="shared" si="0"/>
        <v>592</v>
      </c>
      <c r="E47" t="s">
        <v>12</v>
      </c>
      <c r="F47" t="s">
        <v>871</v>
      </c>
      <c r="G47" t="s">
        <v>872</v>
      </c>
      <c r="H47" t="s">
        <v>872</v>
      </c>
      <c r="I47">
        <v>295</v>
      </c>
      <c r="J47">
        <v>472</v>
      </c>
      <c r="K47">
        <v>0.625</v>
      </c>
      <c r="L47">
        <v>0.45205479452054792</v>
      </c>
      <c r="M47">
        <f t="shared" si="1"/>
        <v>0.46773084622885291</v>
      </c>
      <c r="N47">
        <f t="shared" si="3"/>
        <v>-1.5676051708304994E-2</v>
      </c>
      <c r="O47">
        <f t="shared" si="2"/>
        <v>471</v>
      </c>
    </row>
    <row r="48" spans="4:15" x14ac:dyDescent="0.2">
      <c r="D48">
        <f t="shared" si="0"/>
        <v>29</v>
      </c>
      <c r="E48" t="s">
        <v>12</v>
      </c>
      <c r="F48" t="s">
        <v>875</v>
      </c>
      <c r="G48" t="s">
        <v>876</v>
      </c>
      <c r="H48" t="s">
        <v>876</v>
      </c>
      <c r="I48">
        <v>137</v>
      </c>
      <c r="J48">
        <v>705</v>
      </c>
      <c r="K48">
        <v>0.19432624113475178</v>
      </c>
      <c r="L48">
        <v>0.84795321637426901</v>
      </c>
      <c r="M48">
        <f t="shared" si="1"/>
        <v>0.72284808200263673</v>
      </c>
      <c r="N48">
        <f t="shared" si="3"/>
        <v>0.12510513437163229</v>
      </c>
      <c r="O48">
        <f t="shared" si="2"/>
        <v>121</v>
      </c>
    </row>
    <row r="49" spans="4:15" x14ac:dyDescent="0.2">
      <c r="D49">
        <f t="shared" si="0"/>
        <v>368</v>
      </c>
      <c r="E49" t="s">
        <v>12</v>
      </c>
      <c r="F49" t="s">
        <v>883</v>
      </c>
      <c r="G49" t="s">
        <v>884</v>
      </c>
      <c r="H49" t="s">
        <v>884</v>
      </c>
      <c r="I49">
        <v>174</v>
      </c>
      <c r="J49">
        <v>502</v>
      </c>
      <c r="K49">
        <v>0.34661354581673309</v>
      </c>
      <c r="L49">
        <v>0.58208955223880599</v>
      </c>
      <c r="M49">
        <f t="shared" si="1"/>
        <v>0.63263799742197147</v>
      </c>
      <c r="N49">
        <f t="shared" si="3"/>
        <v>-5.054844518316548E-2</v>
      </c>
      <c r="O49">
        <f t="shared" si="2"/>
        <v>570</v>
      </c>
    </row>
    <row r="50" spans="4:15" x14ac:dyDescent="0.2">
      <c r="D50">
        <f t="shared" si="0"/>
        <v>691</v>
      </c>
      <c r="E50" t="s">
        <v>14</v>
      </c>
      <c r="F50" t="s">
        <v>885</v>
      </c>
      <c r="G50" t="s">
        <v>886</v>
      </c>
      <c r="H50" t="s">
        <v>886</v>
      </c>
      <c r="I50">
        <v>358</v>
      </c>
      <c r="J50">
        <v>452</v>
      </c>
      <c r="K50">
        <v>0.79203539823008851</v>
      </c>
      <c r="L50">
        <v>0.3728813559322034</v>
      </c>
      <c r="M50">
        <f t="shared" si="1"/>
        <v>0.36878446699016204</v>
      </c>
      <c r="N50">
        <f t="shared" si="3"/>
        <v>4.0968889420413546E-3</v>
      </c>
      <c r="O50">
        <f t="shared" si="2"/>
        <v>402</v>
      </c>
    </row>
    <row r="51" spans="4:15" x14ac:dyDescent="0.2">
      <c r="D51">
        <f t="shared" si="0"/>
        <v>660</v>
      </c>
      <c r="E51" t="s">
        <v>14</v>
      </c>
      <c r="F51" t="s">
        <v>889</v>
      </c>
      <c r="G51" t="s">
        <v>890</v>
      </c>
      <c r="H51" t="s">
        <v>890</v>
      </c>
      <c r="I51">
        <v>205</v>
      </c>
      <c r="J51">
        <v>462</v>
      </c>
      <c r="K51">
        <v>0.44372294372294374</v>
      </c>
      <c r="L51">
        <v>0.40322580645161288</v>
      </c>
      <c r="M51">
        <f t="shared" si="1"/>
        <v>0.57511352407870364</v>
      </c>
      <c r="N51">
        <f t="shared" si="3"/>
        <v>-0.17188771762709076</v>
      </c>
      <c r="O51">
        <f t="shared" si="2"/>
        <v>778</v>
      </c>
    </row>
    <row r="52" spans="4:15" x14ac:dyDescent="0.2">
      <c r="D52">
        <f t="shared" si="0"/>
        <v>490</v>
      </c>
      <c r="E52" t="s">
        <v>14</v>
      </c>
      <c r="F52" t="s">
        <v>891</v>
      </c>
      <c r="G52" t="s">
        <v>892</v>
      </c>
      <c r="H52" t="s">
        <v>892</v>
      </c>
      <c r="I52">
        <v>329</v>
      </c>
      <c r="J52">
        <v>802</v>
      </c>
      <c r="K52">
        <v>0.41022443890274313</v>
      </c>
      <c r="L52">
        <v>0.51</v>
      </c>
      <c r="M52">
        <f t="shared" si="1"/>
        <v>0.59495695724909625</v>
      </c>
      <c r="N52">
        <f t="shared" si="3"/>
        <v>-8.4956957249096243E-2</v>
      </c>
      <c r="O52">
        <f t="shared" si="2"/>
        <v>650</v>
      </c>
    </row>
    <row r="53" spans="4:15" x14ac:dyDescent="0.2">
      <c r="D53">
        <f t="shared" si="0"/>
        <v>445</v>
      </c>
      <c r="E53" t="s">
        <v>14</v>
      </c>
      <c r="F53" t="s">
        <v>893</v>
      </c>
      <c r="G53" t="s">
        <v>894</v>
      </c>
      <c r="H53" t="s">
        <v>894</v>
      </c>
      <c r="I53">
        <v>260</v>
      </c>
      <c r="J53">
        <v>590</v>
      </c>
      <c r="K53">
        <v>0.44067796610169491</v>
      </c>
      <c r="L53">
        <v>0.53947368421052633</v>
      </c>
      <c r="M53">
        <f t="shared" si="1"/>
        <v>0.57691727055207331</v>
      </c>
      <c r="N53">
        <f t="shared" si="3"/>
        <v>-3.7443586341546986E-2</v>
      </c>
      <c r="O53">
        <f t="shared" si="2"/>
        <v>536</v>
      </c>
    </row>
    <row r="54" spans="4:15" x14ac:dyDescent="0.2">
      <c r="D54">
        <f t="shared" si="0"/>
        <v>561</v>
      </c>
      <c r="E54" t="s">
        <v>14</v>
      </c>
      <c r="F54" t="s">
        <v>895</v>
      </c>
      <c r="G54" t="s">
        <v>896</v>
      </c>
      <c r="H54" t="s">
        <v>896</v>
      </c>
      <c r="I54">
        <v>136</v>
      </c>
      <c r="J54">
        <v>368</v>
      </c>
      <c r="K54">
        <v>0.36956521739130432</v>
      </c>
      <c r="L54">
        <v>0.47058823529411764</v>
      </c>
      <c r="M54">
        <f t="shared" si="1"/>
        <v>0.61904216789216626</v>
      </c>
      <c r="N54">
        <f t="shared" si="3"/>
        <v>-0.14845393259804862</v>
      </c>
      <c r="O54">
        <f t="shared" si="2"/>
        <v>761</v>
      </c>
    </row>
    <row r="55" spans="4:15" x14ac:dyDescent="0.2">
      <c r="D55">
        <f t="shared" si="0"/>
        <v>637</v>
      </c>
      <c r="E55" t="s">
        <v>14</v>
      </c>
      <c r="F55" t="s">
        <v>897</v>
      </c>
      <c r="G55" t="s">
        <v>898</v>
      </c>
      <c r="H55" t="s">
        <v>898</v>
      </c>
      <c r="I55">
        <v>496</v>
      </c>
      <c r="J55">
        <v>704</v>
      </c>
      <c r="K55">
        <v>0.70454545454545459</v>
      </c>
      <c r="L55">
        <v>0.4175824175824176</v>
      </c>
      <c r="M55">
        <f t="shared" si="1"/>
        <v>0.4206106860977244</v>
      </c>
      <c r="N55">
        <f t="shared" si="3"/>
        <v>-3.0282685153067979E-3</v>
      </c>
      <c r="O55">
        <f t="shared" si="2"/>
        <v>431</v>
      </c>
    </row>
    <row r="56" spans="4:15" x14ac:dyDescent="0.2">
      <c r="D56">
        <f t="shared" si="0"/>
        <v>454</v>
      </c>
      <c r="E56" t="s">
        <v>14</v>
      </c>
      <c r="F56" t="s">
        <v>899</v>
      </c>
      <c r="G56" t="s">
        <v>900</v>
      </c>
      <c r="H56" t="s">
        <v>900</v>
      </c>
      <c r="I56">
        <v>340</v>
      </c>
      <c r="J56">
        <v>530</v>
      </c>
      <c r="K56">
        <v>0.64150943396226412</v>
      </c>
      <c r="L56">
        <v>0.53333333333333333</v>
      </c>
      <c r="M56">
        <f t="shared" si="1"/>
        <v>0.45795119035258097</v>
      </c>
      <c r="N56">
        <f t="shared" si="3"/>
        <v>7.5382142980752354E-2</v>
      </c>
      <c r="O56">
        <f t="shared" si="2"/>
        <v>228</v>
      </c>
    </row>
    <row r="57" spans="4:15" x14ac:dyDescent="0.2">
      <c r="D57">
        <f t="shared" si="0"/>
        <v>741</v>
      </c>
      <c r="E57" t="s">
        <v>14</v>
      </c>
      <c r="F57" t="s">
        <v>903</v>
      </c>
      <c r="G57" t="s">
        <v>904</v>
      </c>
      <c r="H57" t="s">
        <v>904</v>
      </c>
      <c r="I57">
        <v>483</v>
      </c>
      <c r="J57">
        <v>624</v>
      </c>
      <c r="K57">
        <v>0.77403846153846156</v>
      </c>
      <c r="L57">
        <v>0.3253012048192771</v>
      </c>
      <c r="M57">
        <f t="shared" si="1"/>
        <v>0.37944527147767254</v>
      </c>
      <c r="N57">
        <f t="shared" si="3"/>
        <v>-5.414406665839544E-2</v>
      </c>
      <c r="O57">
        <f t="shared" si="2"/>
        <v>580</v>
      </c>
    </row>
    <row r="58" spans="4:15" x14ac:dyDescent="0.2">
      <c r="D58">
        <f t="shared" si="0"/>
        <v>237</v>
      </c>
      <c r="E58" t="s">
        <v>14</v>
      </c>
      <c r="F58" t="s">
        <v>907</v>
      </c>
      <c r="G58" t="s">
        <v>908</v>
      </c>
      <c r="H58" t="s">
        <v>908</v>
      </c>
      <c r="I58">
        <v>209</v>
      </c>
      <c r="J58">
        <v>952</v>
      </c>
      <c r="K58">
        <v>0.21953781512605042</v>
      </c>
      <c r="L58">
        <v>0.65</v>
      </c>
      <c r="M58">
        <f t="shared" si="1"/>
        <v>0.7079135592141732</v>
      </c>
      <c r="N58">
        <f t="shared" si="3"/>
        <v>-5.7913559214173183E-2</v>
      </c>
      <c r="O58">
        <f t="shared" si="2"/>
        <v>589</v>
      </c>
    </row>
    <row r="59" spans="4:15" x14ac:dyDescent="0.2">
      <c r="D59">
        <f t="shared" si="0"/>
        <v>267</v>
      </c>
      <c r="E59" t="s">
        <v>16</v>
      </c>
      <c r="F59" t="s">
        <v>910</v>
      </c>
      <c r="G59" t="s">
        <v>911</v>
      </c>
      <c r="H59" t="s">
        <v>911</v>
      </c>
      <c r="I59">
        <v>207</v>
      </c>
      <c r="J59">
        <v>442</v>
      </c>
      <c r="K59">
        <v>0.46832579185520362</v>
      </c>
      <c r="L59">
        <v>0.63636363636363635</v>
      </c>
      <c r="M59">
        <f t="shared" si="1"/>
        <v>0.56053959084394578</v>
      </c>
      <c r="N59">
        <f t="shared" si="3"/>
        <v>7.5824045519690575E-2</v>
      </c>
      <c r="O59">
        <f t="shared" si="2"/>
        <v>227</v>
      </c>
    </row>
    <row r="60" spans="4:15" x14ac:dyDescent="0.2">
      <c r="D60">
        <f t="shared" si="0"/>
        <v>234</v>
      </c>
      <c r="E60" t="s">
        <v>18</v>
      </c>
      <c r="F60" t="s">
        <v>914</v>
      </c>
      <c r="G60" t="s">
        <v>915</v>
      </c>
      <c r="H60" t="s">
        <v>915</v>
      </c>
      <c r="I60">
        <v>106</v>
      </c>
      <c r="J60">
        <v>319</v>
      </c>
      <c r="K60">
        <v>0.33228840125391851</v>
      </c>
      <c r="L60">
        <v>0.65217391304347827</v>
      </c>
      <c r="M60">
        <f t="shared" si="1"/>
        <v>0.64112375075078898</v>
      </c>
      <c r="N60">
        <f t="shared" si="3"/>
        <v>1.1050162292689292E-2</v>
      </c>
      <c r="O60">
        <f t="shared" si="2"/>
        <v>388</v>
      </c>
    </row>
    <row r="61" spans="4:15" x14ac:dyDescent="0.2">
      <c r="D61">
        <f t="shared" si="0"/>
        <v>289</v>
      </c>
      <c r="E61" t="s">
        <v>18</v>
      </c>
      <c r="F61" t="s">
        <v>916</v>
      </c>
      <c r="G61" t="s">
        <v>917</v>
      </c>
      <c r="H61" t="s">
        <v>917</v>
      </c>
      <c r="I61">
        <v>126</v>
      </c>
      <c r="J61">
        <v>166</v>
      </c>
      <c r="K61">
        <v>0.75903614457831325</v>
      </c>
      <c r="L61">
        <v>0.625</v>
      </c>
      <c r="M61">
        <f t="shared" si="1"/>
        <v>0.38833215988053138</v>
      </c>
      <c r="N61">
        <f t="shared" si="3"/>
        <v>0.23666784011946862</v>
      </c>
      <c r="O61">
        <f t="shared" si="2"/>
        <v>22</v>
      </c>
    </row>
    <row r="62" spans="4:15" x14ac:dyDescent="0.2">
      <c r="D62">
        <f t="shared" si="0"/>
        <v>451</v>
      </c>
      <c r="E62" t="s">
        <v>18</v>
      </c>
      <c r="F62" t="s">
        <v>920</v>
      </c>
      <c r="G62" t="s">
        <v>921</v>
      </c>
      <c r="H62" t="s">
        <v>921</v>
      </c>
      <c r="I62">
        <v>271</v>
      </c>
      <c r="J62">
        <v>476</v>
      </c>
      <c r="K62">
        <v>0.56932773109243695</v>
      </c>
      <c r="L62">
        <v>0.53521126760563376</v>
      </c>
      <c r="M62">
        <f t="shared" si="1"/>
        <v>0.50070930163875449</v>
      </c>
      <c r="N62">
        <f t="shared" si="3"/>
        <v>3.4501965966879267E-2</v>
      </c>
      <c r="O62">
        <f t="shared" si="2"/>
        <v>319</v>
      </c>
    </row>
    <row r="63" spans="4:15" x14ac:dyDescent="0.2">
      <c r="D63">
        <f t="shared" si="0"/>
        <v>503</v>
      </c>
      <c r="E63" t="s">
        <v>20</v>
      </c>
      <c r="F63" t="s">
        <v>928</v>
      </c>
      <c r="G63" t="s">
        <v>908</v>
      </c>
      <c r="H63" t="s">
        <v>908</v>
      </c>
      <c r="I63">
        <v>228</v>
      </c>
      <c r="J63">
        <v>388</v>
      </c>
      <c r="K63">
        <v>0.58762886597938147</v>
      </c>
      <c r="L63">
        <v>0.5</v>
      </c>
      <c r="M63">
        <f t="shared" si="1"/>
        <v>0.48986829995761583</v>
      </c>
      <c r="N63">
        <f t="shared" si="3"/>
        <v>1.0131700042384173E-2</v>
      </c>
      <c r="O63">
        <f t="shared" si="2"/>
        <v>391</v>
      </c>
    </row>
    <row r="64" spans="4:15" x14ac:dyDescent="0.2">
      <c r="D64">
        <f t="shared" si="0"/>
        <v>60</v>
      </c>
      <c r="E64" t="s">
        <v>22</v>
      </c>
      <c r="F64" t="s">
        <v>929</v>
      </c>
      <c r="G64" t="s">
        <v>930</v>
      </c>
      <c r="H64" t="s">
        <v>930</v>
      </c>
      <c r="I64">
        <v>165</v>
      </c>
      <c r="J64">
        <v>474</v>
      </c>
      <c r="K64">
        <v>0.34810126582278483</v>
      </c>
      <c r="L64">
        <v>0.79411764705882348</v>
      </c>
      <c r="M64">
        <f t="shared" si="1"/>
        <v>0.63175672010303452</v>
      </c>
      <c r="N64">
        <f t="shared" si="3"/>
        <v>0.16236092695578896</v>
      </c>
      <c r="O64">
        <f t="shared" si="2"/>
        <v>77</v>
      </c>
    </row>
    <row r="65" spans="4:15" x14ac:dyDescent="0.2">
      <c r="D65">
        <f t="shared" si="0"/>
        <v>397</v>
      </c>
      <c r="E65" t="s">
        <v>22</v>
      </c>
      <c r="F65" t="s">
        <v>931</v>
      </c>
      <c r="G65" t="s">
        <v>932</v>
      </c>
      <c r="H65" t="s">
        <v>932</v>
      </c>
      <c r="I65">
        <v>164</v>
      </c>
      <c r="J65">
        <v>425</v>
      </c>
      <c r="K65">
        <v>0.38588235294117645</v>
      </c>
      <c r="L65">
        <v>0.56756756756756754</v>
      </c>
      <c r="M65">
        <f t="shared" si="1"/>
        <v>0.60937642338941844</v>
      </c>
      <c r="N65">
        <f t="shared" si="3"/>
        <v>-4.1808855821850899E-2</v>
      </c>
      <c r="O65">
        <f t="shared" si="2"/>
        <v>546</v>
      </c>
    </row>
    <row r="66" spans="4:15" x14ac:dyDescent="0.2">
      <c r="D66">
        <f t="shared" si="0"/>
        <v>10</v>
      </c>
      <c r="E66" t="s">
        <v>24</v>
      </c>
      <c r="F66" t="s">
        <v>939</v>
      </c>
      <c r="G66" t="s">
        <v>940</v>
      </c>
      <c r="H66" t="s">
        <v>940</v>
      </c>
      <c r="I66">
        <v>24</v>
      </c>
      <c r="J66">
        <v>412</v>
      </c>
      <c r="K66">
        <v>5.8252427184466021E-2</v>
      </c>
      <c r="L66">
        <v>0.890625</v>
      </c>
      <c r="M66">
        <f t="shared" si="1"/>
        <v>0.80345381792595039</v>
      </c>
      <c r="N66">
        <f t="shared" si="3"/>
        <v>8.7171182074049613E-2</v>
      </c>
      <c r="O66">
        <f t="shared" si="2"/>
        <v>209</v>
      </c>
    </row>
    <row r="67" spans="4:15" x14ac:dyDescent="0.2">
      <c r="D67">
        <f t="shared" si="0"/>
        <v>6</v>
      </c>
      <c r="E67" t="s">
        <v>24</v>
      </c>
      <c r="F67" t="s">
        <v>943</v>
      </c>
      <c r="G67" t="s">
        <v>944</v>
      </c>
      <c r="H67" t="s">
        <v>944</v>
      </c>
      <c r="I67">
        <v>23</v>
      </c>
      <c r="J67">
        <v>645</v>
      </c>
      <c r="K67">
        <v>3.565891472868217E-2</v>
      </c>
      <c r="L67">
        <v>0.91304347826086951</v>
      </c>
      <c r="M67">
        <f t="shared" si="1"/>
        <v>0.81683748555252522</v>
      </c>
      <c r="N67">
        <f t="shared" si="3"/>
        <v>9.620599270834429E-2</v>
      </c>
      <c r="O67">
        <f t="shared" si="2"/>
        <v>179</v>
      </c>
    </row>
    <row r="68" spans="4:15" x14ac:dyDescent="0.2">
      <c r="D68">
        <f t="shared" si="0"/>
        <v>319</v>
      </c>
      <c r="E68" t="s">
        <v>24</v>
      </c>
      <c r="F68" t="s">
        <v>945</v>
      </c>
      <c r="G68" t="s">
        <v>946</v>
      </c>
      <c r="H68" t="s">
        <v>946</v>
      </c>
      <c r="I68">
        <v>30</v>
      </c>
      <c r="J68">
        <v>502</v>
      </c>
      <c r="K68">
        <v>5.9760956175298807E-2</v>
      </c>
      <c r="L68">
        <v>0.60784313725490191</v>
      </c>
      <c r="M68">
        <f t="shared" si="1"/>
        <v>0.80256021403598987</v>
      </c>
      <c r="N68">
        <f t="shared" si="3"/>
        <v>-0.19471707678108796</v>
      </c>
      <c r="O68">
        <f t="shared" si="2"/>
        <v>802</v>
      </c>
    </row>
    <row r="69" spans="4:15" x14ac:dyDescent="0.2">
      <c r="D69">
        <f t="shared" ref="D69:D132" si="4">RANK(L69,Both_Math_and_ELA__Percent_Pass,0)</f>
        <v>84</v>
      </c>
      <c r="E69" t="s">
        <v>26</v>
      </c>
      <c r="F69" t="s">
        <v>949</v>
      </c>
      <c r="G69" t="s">
        <v>950</v>
      </c>
      <c r="H69" t="s">
        <v>950</v>
      </c>
      <c r="I69">
        <v>98</v>
      </c>
      <c r="J69">
        <v>373</v>
      </c>
      <c r="K69">
        <v>0.26273458445040215</v>
      </c>
      <c r="L69">
        <v>0.765625</v>
      </c>
      <c r="M69">
        <f t="shared" ref="M69:M132" si="5">int+slope*K69</f>
        <v>0.6823251871400936</v>
      </c>
      <c r="N69">
        <f t="shared" si="3"/>
        <v>8.3299812859906397E-2</v>
      </c>
      <c r="O69">
        <f t="shared" ref="O69:O132" si="6">RANK(N69,Error,0)</f>
        <v>214</v>
      </c>
    </row>
    <row r="70" spans="4:15" x14ac:dyDescent="0.2">
      <c r="D70">
        <f t="shared" si="4"/>
        <v>200</v>
      </c>
      <c r="E70" t="s">
        <v>26</v>
      </c>
      <c r="F70" t="s">
        <v>953</v>
      </c>
      <c r="G70" t="s">
        <v>954</v>
      </c>
      <c r="H70" t="s">
        <v>954</v>
      </c>
      <c r="I70">
        <v>85</v>
      </c>
      <c r="J70">
        <v>348</v>
      </c>
      <c r="K70">
        <v>0.2442528735632184</v>
      </c>
      <c r="L70">
        <v>0.67307692307692313</v>
      </c>
      <c r="M70">
        <f t="shared" si="5"/>
        <v>0.69327315621611019</v>
      </c>
      <c r="N70">
        <f t="shared" ref="N70:N133" si="7">L70-M70</f>
        <v>-2.0196233139187059E-2</v>
      </c>
      <c r="O70">
        <f t="shared" si="6"/>
        <v>488</v>
      </c>
    </row>
    <row r="71" spans="4:15" x14ac:dyDescent="0.2">
      <c r="D71">
        <f t="shared" si="4"/>
        <v>395</v>
      </c>
      <c r="E71" t="s">
        <v>26</v>
      </c>
      <c r="F71" t="s">
        <v>955</v>
      </c>
      <c r="G71" t="s">
        <v>956</v>
      </c>
      <c r="H71" t="s">
        <v>956</v>
      </c>
      <c r="I71">
        <v>215</v>
      </c>
      <c r="J71">
        <v>503</v>
      </c>
      <c r="K71">
        <v>0.42743538767395628</v>
      </c>
      <c r="L71">
        <v>0.56818181818181823</v>
      </c>
      <c r="M71">
        <f t="shared" si="5"/>
        <v>0.5847617466397359</v>
      </c>
      <c r="N71">
        <f t="shared" si="7"/>
        <v>-1.657992845791767E-2</v>
      </c>
      <c r="O71">
        <f t="shared" si="6"/>
        <v>477</v>
      </c>
    </row>
    <row r="72" spans="4:15" x14ac:dyDescent="0.2">
      <c r="D72">
        <f t="shared" si="4"/>
        <v>595</v>
      </c>
      <c r="E72" t="s">
        <v>26</v>
      </c>
      <c r="F72" t="s">
        <v>957</v>
      </c>
      <c r="G72" t="s">
        <v>958</v>
      </c>
      <c r="H72" t="s">
        <v>958</v>
      </c>
      <c r="I72">
        <v>285</v>
      </c>
      <c r="J72">
        <v>446</v>
      </c>
      <c r="K72">
        <v>0.63901345291479816</v>
      </c>
      <c r="L72">
        <v>0.45070422535211269</v>
      </c>
      <c r="M72">
        <f t="shared" si="5"/>
        <v>0.45942972897320894</v>
      </c>
      <c r="N72">
        <f t="shared" si="7"/>
        <v>-8.7255036210962533E-3</v>
      </c>
      <c r="O72">
        <f t="shared" si="6"/>
        <v>441</v>
      </c>
    </row>
    <row r="73" spans="4:15" x14ac:dyDescent="0.2">
      <c r="D73">
        <f t="shared" si="4"/>
        <v>702</v>
      </c>
      <c r="E73" t="s">
        <v>28</v>
      </c>
      <c r="F73" t="s">
        <v>961</v>
      </c>
      <c r="G73" t="s">
        <v>962</v>
      </c>
      <c r="H73" t="s">
        <v>962</v>
      </c>
      <c r="I73">
        <v>112</v>
      </c>
      <c r="J73">
        <v>219</v>
      </c>
      <c r="K73">
        <v>0.51141552511415522</v>
      </c>
      <c r="L73">
        <v>0.36585365853658536</v>
      </c>
      <c r="M73">
        <f t="shared" si="5"/>
        <v>0.53501462348067319</v>
      </c>
      <c r="N73">
        <f t="shared" si="7"/>
        <v>-0.16916096494408783</v>
      </c>
      <c r="O73">
        <f t="shared" si="6"/>
        <v>774</v>
      </c>
    </row>
    <row r="74" spans="4:15" x14ac:dyDescent="0.2">
      <c r="D74">
        <f t="shared" si="4"/>
        <v>243</v>
      </c>
      <c r="E74" t="s">
        <v>28</v>
      </c>
      <c r="F74" t="s">
        <v>963</v>
      </c>
      <c r="G74" t="s">
        <v>964</v>
      </c>
      <c r="H74" t="s">
        <v>964</v>
      </c>
      <c r="I74">
        <v>129</v>
      </c>
      <c r="J74">
        <v>222</v>
      </c>
      <c r="K74">
        <v>0.58108108108108103</v>
      </c>
      <c r="L74">
        <v>0.64864864864864868</v>
      </c>
      <c r="M74">
        <f t="shared" si="5"/>
        <v>0.49374699641708225</v>
      </c>
      <c r="N74">
        <f t="shared" si="7"/>
        <v>0.15490165223156643</v>
      </c>
      <c r="O74">
        <f t="shared" si="6"/>
        <v>85</v>
      </c>
    </row>
    <row r="75" spans="4:15" x14ac:dyDescent="0.2">
      <c r="D75">
        <f t="shared" si="4"/>
        <v>308</v>
      </c>
      <c r="E75" t="s">
        <v>28</v>
      </c>
      <c r="F75" t="s">
        <v>965</v>
      </c>
      <c r="G75" t="s">
        <v>966</v>
      </c>
      <c r="H75" t="s">
        <v>966</v>
      </c>
      <c r="I75">
        <v>172</v>
      </c>
      <c r="J75">
        <v>303</v>
      </c>
      <c r="K75">
        <v>0.56765676567656764</v>
      </c>
      <c r="L75">
        <v>0.61290322580645162</v>
      </c>
      <c r="M75">
        <f t="shared" si="5"/>
        <v>0.50169912762465474</v>
      </c>
      <c r="N75">
        <f t="shared" si="7"/>
        <v>0.11120409818179688</v>
      </c>
      <c r="O75">
        <f t="shared" si="6"/>
        <v>148</v>
      </c>
    </row>
    <row r="76" spans="4:15" x14ac:dyDescent="0.2">
      <c r="D76">
        <f t="shared" si="4"/>
        <v>629</v>
      </c>
      <c r="E76" t="s">
        <v>605</v>
      </c>
      <c r="F76" t="s">
        <v>971</v>
      </c>
      <c r="G76" t="s">
        <v>972</v>
      </c>
      <c r="H76" t="s">
        <v>972</v>
      </c>
      <c r="I76">
        <v>222</v>
      </c>
      <c r="J76">
        <v>584</v>
      </c>
      <c r="K76">
        <v>0.38013698630136988</v>
      </c>
      <c r="L76">
        <v>0.42168674698795183</v>
      </c>
      <c r="M76">
        <f t="shared" si="5"/>
        <v>0.61277979316870645</v>
      </c>
      <c r="N76">
        <f t="shared" si="7"/>
        <v>-0.19109304618075462</v>
      </c>
      <c r="O76">
        <f t="shared" si="6"/>
        <v>797</v>
      </c>
    </row>
    <row r="77" spans="4:15" x14ac:dyDescent="0.2">
      <c r="D77">
        <f t="shared" si="4"/>
        <v>355</v>
      </c>
      <c r="E77" t="s">
        <v>31</v>
      </c>
      <c r="F77" t="s">
        <v>975</v>
      </c>
      <c r="G77" t="s">
        <v>976</v>
      </c>
      <c r="H77" t="s">
        <v>976</v>
      </c>
      <c r="I77">
        <v>328</v>
      </c>
      <c r="J77">
        <v>625</v>
      </c>
      <c r="K77">
        <v>0.52480000000000004</v>
      </c>
      <c r="L77">
        <v>0.58823529411764708</v>
      </c>
      <c r="M77">
        <f t="shared" si="5"/>
        <v>0.52708609251060135</v>
      </c>
      <c r="N77">
        <f t="shared" si="7"/>
        <v>6.1149201607045733E-2</v>
      </c>
      <c r="O77">
        <f t="shared" si="6"/>
        <v>250</v>
      </c>
    </row>
    <row r="78" spans="4:15" x14ac:dyDescent="0.2">
      <c r="D78">
        <f t="shared" si="4"/>
        <v>624</v>
      </c>
      <c r="E78" t="s">
        <v>33</v>
      </c>
      <c r="F78" t="s">
        <v>979</v>
      </c>
      <c r="G78" t="s">
        <v>980</v>
      </c>
      <c r="H78" t="s">
        <v>980</v>
      </c>
      <c r="I78">
        <v>221</v>
      </c>
      <c r="J78">
        <v>482</v>
      </c>
      <c r="K78">
        <v>0.45850622406639002</v>
      </c>
      <c r="L78">
        <v>0.42857142857142855</v>
      </c>
      <c r="M78">
        <f t="shared" si="5"/>
        <v>0.56635638589868975</v>
      </c>
      <c r="N78">
        <f t="shared" si="7"/>
        <v>-0.1377849573272612</v>
      </c>
      <c r="O78">
        <f t="shared" si="6"/>
        <v>744</v>
      </c>
    </row>
    <row r="79" spans="4:15" x14ac:dyDescent="0.2">
      <c r="D79">
        <f t="shared" si="4"/>
        <v>478</v>
      </c>
      <c r="E79" t="s">
        <v>35</v>
      </c>
      <c r="F79" t="s">
        <v>985</v>
      </c>
      <c r="G79" t="s">
        <v>986</v>
      </c>
      <c r="H79" t="s">
        <v>986</v>
      </c>
      <c r="I79">
        <v>182</v>
      </c>
      <c r="J79">
        <v>372</v>
      </c>
      <c r="K79">
        <v>0.489247311827957</v>
      </c>
      <c r="L79">
        <v>0.51724137931034486</v>
      </c>
      <c r="M79">
        <f t="shared" si="5"/>
        <v>0.54814635760471131</v>
      </c>
      <c r="N79">
        <f t="shared" si="7"/>
        <v>-3.0904978294366447E-2</v>
      </c>
      <c r="O79">
        <f t="shared" si="6"/>
        <v>519</v>
      </c>
    </row>
    <row r="80" spans="4:15" x14ac:dyDescent="0.2">
      <c r="D80">
        <f t="shared" si="4"/>
        <v>626</v>
      </c>
      <c r="E80" t="s">
        <v>37</v>
      </c>
      <c r="F80" t="s">
        <v>989</v>
      </c>
      <c r="G80" t="s">
        <v>990</v>
      </c>
      <c r="H80" t="s">
        <v>990</v>
      </c>
      <c r="I80">
        <v>249</v>
      </c>
      <c r="J80">
        <v>414</v>
      </c>
      <c r="K80">
        <v>0.60144927536231885</v>
      </c>
      <c r="L80">
        <v>0.4264705882352941</v>
      </c>
      <c r="M80">
        <f t="shared" si="5"/>
        <v>0.48168153546022224</v>
      </c>
      <c r="N80">
        <f t="shared" si="7"/>
        <v>-5.5210947224928142E-2</v>
      </c>
      <c r="O80">
        <f t="shared" si="6"/>
        <v>583</v>
      </c>
    </row>
    <row r="81" spans="4:15" x14ac:dyDescent="0.2">
      <c r="D81">
        <f t="shared" si="4"/>
        <v>636</v>
      </c>
      <c r="E81" t="s">
        <v>37</v>
      </c>
      <c r="F81" t="s">
        <v>991</v>
      </c>
      <c r="G81" t="s">
        <v>992</v>
      </c>
      <c r="H81" t="s">
        <v>992</v>
      </c>
      <c r="I81">
        <v>221</v>
      </c>
      <c r="J81">
        <v>409</v>
      </c>
      <c r="K81">
        <v>0.54034229828850855</v>
      </c>
      <c r="L81">
        <v>0.41818181818181815</v>
      </c>
      <c r="M81">
        <f t="shared" si="5"/>
        <v>0.5178793365954435</v>
      </c>
      <c r="N81">
        <f t="shared" si="7"/>
        <v>-9.9697518413625341E-2</v>
      </c>
      <c r="O81">
        <f t="shared" si="6"/>
        <v>685</v>
      </c>
    </row>
    <row r="82" spans="4:15" x14ac:dyDescent="0.2">
      <c r="D82">
        <f t="shared" si="4"/>
        <v>671</v>
      </c>
      <c r="E82" t="s">
        <v>37</v>
      </c>
      <c r="F82" t="s">
        <v>993</v>
      </c>
      <c r="G82" t="s">
        <v>994</v>
      </c>
      <c r="H82" t="s">
        <v>994</v>
      </c>
      <c r="I82">
        <v>428</v>
      </c>
      <c r="J82">
        <v>815</v>
      </c>
      <c r="K82">
        <v>0.5251533742331288</v>
      </c>
      <c r="L82">
        <v>0.39370078740157483</v>
      </c>
      <c r="M82">
        <f t="shared" si="5"/>
        <v>0.52687676501921432</v>
      </c>
      <c r="N82">
        <f t="shared" si="7"/>
        <v>-0.1331759776176395</v>
      </c>
      <c r="O82">
        <f t="shared" si="6"/>
        <v>741</v>
      </c>
    </row>
    <row r="83" spans="4:15" x14ac:dyDescent="0.2">
      <c r="D83">
        <f t="shared" si="4"/>
        <v>695</v>
      </c>
      <c r="E83" t="s">
        <v>37</v>
      </c>
      <c r="F83" t="s">
        <v>995</v>
      </c>
      <c r="G83" t="s">
        <v>996</v>
      </c>
      <c r="H83" t="s">
        <v>996</v>
      </c>
      <c r="I83">
        <v>338</v>
      </c>
      <c r="J83">
        <v>458</v>
      </c>
      <c r="K83">
        <v>0.73799126637554591</v>
      </c>
      <c r="L83">
        <v>0.37179487179487181</v>
      </c>
      <c r="M83">
        <f t="shared" si="5"/>
        <v>0.40079846655413071</v>
      </c>
      <c r="N83">
        <f t="shared" si="7"/>
        <v>-2.9003594759258899E-2</v>
      </c>
      <c r="O83">
        <f t="shared" si="6"/>
        <v>509</v>
      </c>
    </row>
    <row r="84" spans="4:15" x14ac:dyDescent="0.2">
      <c r="D84">
        <f t="shared" si="4"/>
        <v>461</v>
      </c>
      <c r="E84" t="s">
        <v>39</v>
      </c>
      <c r="F84" t="s">
        <v>1001</v>
      </c>
      <c r="G84" t="s">
        <v>1002</v>
      </c>
      <c r="H84" t="s">
        <v>1002</v>
      </c>
      <c r="I84">
        <v>279</v>
      </c>
      <c r="J84">
        <v>640</v>
      </c>
      <c r="K84">
        <v>0.43593749999999998</v>
      </c>
      <c r="L84">
        <v>0.52941176470588236</v>
      </c>
      <c r="M84">
        <f t="shared" si="5"/>
        <v>0.57972536968337451</v>
      </c>
      <c r="N84">
        <f t="shared" si="7"/>
        <v>-5.0313604977492155E-2</v>
      </c>
      <c r="O84">
        <f t="shared" si="6"/>
        <v>569</v>
      </c>
    </row>
    <row r="85" spans="4:15" x14ac:dyDescent="0.2">
      <c r="D85">
        <f t="shared" si="4"/>
        <v>619</v>
      </c>
      <c r="E85" t="s">
        <v>39</v>
      </c>
      <c r="F85" t="s">
        <v>1005</v>
      </c>
      <c r="G85" t="s">
        <v>1006</v>
      </c>
      <c r="H85" t="s">
        <v>1006</v>
      </c>
      <c r="I85">
        <v>278</v>
      </c>
      <c r="J85">
        <v>850</v>
      </c>
      <c r="K85">
        <v>0.32705882352941179</v>
      </c>
      <c r="L85">
        <v>0.43147208121827413</v>
      </c>
      <c r="M85">
        <f t="shared" si="5"/>
        <v>0.64422158382252193</v>
      </c>
      <c r="N85">
        <f t="shared" si="7"/>
        <v>-0.2127495026042478</v>
      </c>
      <c r="O85">
        <f t="shared" si="6"/>
        <v>816</v>
      </c>
    </row>
    <row r="86" spans="4:15" x14ac:dyDescent="0.2">
      <c r="D86">
        <f t="shared" si="4"/>
        <v>310</v>
      </c>
      <c r="E86" t="s">
        <v>39</v>
      </c>
      <c r="F86" t="s">
        <v>34</v>
      </c>
      <c r="G86" t="s">
        <v>1009</v>
      </c>
      <c r="H86" t="s">
        <v>1009</v>
      </c>
      <c r="I86">
        <v>106</v>
      </c>
      <c r="J86">
        <v>328</v>
      </c>
      <c r="K86">
        <v>0.32317073170731708</v>
      </c>
      <c r="L86">
        <v>0.61224489795918369</v>
      </c>
      <c r="M86">
        <f t="shared" si="5"/>
        <v>0.64652476393895386</v>
      </c>
      <c r="N86">
        <f t="shared" si="7"/>
        <v>-3.4279865979770174E-2</v>
      </c>
      <c r="O86">
        <f t="shared" si="6"/>
        <v>528</v>
      </c>
    </row>
    <row r="87" spans="4:15" x14ac:dyDescent="0.2">
      <c r="D87">
        <f t="shared" si="4"/>
        <v>661</v>
      </c>
      <c r="E87" t="s">
        <v>606</v>
      </c>
      <c r="F87" t="s">
        <v>1010</v>
      </c>
      <c r="G87" t="s">
        <v>1011</v>
      </c>
      <c r="H87" t="s">
        <v>1011</v>
      </c>
      <c r="I87">
        <v>374</v>
      </c>
      <c r="J87">
        <v>554</v>
      </c>
      <c r="K87">
        <v>0.67509025270758127</v>
      </c>
      <c r="L87">
        <v>0.4</v>
      </c>
      <c r="M87">
        <f t="shared" si="5"/>
        <v>0.43805899706943674</v>
      </c>
      <c r="N87">
        <f t="shared" si="7"/>
        <v>-3.8058997069436717E-2</v>
      </c>
      <c r="O87">
        <f t="shared" si="6"/>
        <v>538</v>
      </c>
    </row>
    <row r="88" spans="4:15" x14ac:dyDescent="0.2">
      <c r="D88">
        <f t="shared" si="4"/>
        <v>560</v>
      </c>
      <c r="E88" t="s">
        <v>42</v>
      </c>
      <c r="F88" t="s">
        <v>30</v>
      </c>
      <c r="G88" t="s">
        <v>1014</v>
      </c>
      <c r="H88" t="s">
        <v>1014</v>
      </c>
      <c r="I88">
        <v>303</v>
      </c>
      <c r="J88">
        <v>522</v>
      </c>
      <c r="K88">
        <v>0.58045977011494254</v>
      </c>
      <c r="L88">
        <v>0.47126436781609193</v>
      </c>
      <c r="M88">
        <f t="shared" si="5"/>
        <v>0.49411504098207926</v>
      </c>
      <c r="N88">
        <f t="shared" si="7"/>
        <v>-2.2850673165987323E-2</v>
      </c>
      <c r="O88">
        <f t="shared" si="6"/>
        <v>494</v>
      </c>
    </row>
    <row r="89" spans="4:15" x14ac:dyDescent="0.2">
      <c r="D89">
        <f t="shared" si="4"/>
        <v>283</v>
      </c>
      <c r="E89" t="s">
        <v>42</v>
      </c>
      <c r="F89" t="s">
        <v>1015</v>
      </c>
      <c r="G89" t="s">
        <v>1016</v>
      </c>
      <c r="H89" t="s">
        <v>1016</v>
      </c>
      <c r="I89">
        <v>170</v>
      </c>
      <c r="J89">
        <v>413</v>
      </c>
      <c r="K89">
        <v>0.41162227602905571</v>
      </c>
      <c r="L89">
        <v>0.63013698630136983</v>
      </c>
      <c r="M89">
        <f t="shared" si="5"/>
        <v>0.59412892364735925</v>
      </c>
      <c r="N89">
        <f t="shared" si="7"/>
        <v>3.6008062654010575E-2</v>
      </c>
      <c r="O89">
        <f t="shared" si="6"/>
        <v>314</v>
      </c>
    </row>
    <row r="90" spans="4:15" x14ac:dyDescent="0.2">
      <c r="D90">
        <f t="shared" si="4"/>
        <v>684</v>
      </c>
      <c r="E90" t="s">
        <v>42</v>
      </c>
      <c r="F90" t="s">
        <v>1017</v>
      </c>
      <c r="G90" t="s">
        <v>1018</v>
      </c>
      <c r="H90" t="s">
        <v>1018</v>
      </c>
      <c r="I90">
        <v>345</v>
      </c>
      <c r="J90">
        <v>481</v>
      </c>
      <c r="K90">
        <v>0.71725571725571724</v>
      </c>
      <c r="L90">
        <v>0.38028169014084506</v>
      </c>
      <c r="M90">
        <f t="shared" si="5"/>
        <v>0.41308153666186248</v>
      </c>
      <c r="N90">
        <f t="shared" si="7"/>
        <v>-3.2799846521017417E-2</v>
      </c>
      <c r="O90">
        <f t="shared" si="6"/>
        <v>526</v>
      </c>
    </row>
    <row r="91" spans="4:15" x14ac:dyDescent="0.2">
      <c r="D91">
        <f t="shared" si="4"/>
        <v>149</v>
      </c>
      <c r="E91" t="s">
        <v>42</v>
      </c>
      <c r="F91" t="s">
        <v>1019</v>
      </c>
      <c r="G91" t="s">
        <v>1020</v>
      </c>
      <c r="H91" t="s">
        <v>1020</v>
      </c>
      <c r="I91">
        <v>129</v>
      </c>
      <c r="J91">
        <v>518</v>
      </c>
      <c r="K91">
        <v>0.24903474903474904</v>
      </c>
      <c r="L91">
        <v>0.70666666666666667</v>
      </c>
      <c r="M91">
        <f t="shared" si="5"/>
        <v>0.69044052751050788</v>
      </c>
      <c r="N91">
        <f t="shared" si="7"/>
        <v>1.6226139156158781E-2</v>
      </c>
      <c r="O91">
        <f t="shared" si="6"/>
        <v>375</v>
      </c>
    </row>
    <row r="92" spans="4:15" x14ac:dyDescent="0.2">
      <c r="D92">
        <f t="shared" si="4"/>
        <v>402</v>
      </c>
      <c r="E92" t="s">
        <v>42</v>
      </c>
      <c r="F92" t="s">
        <v>1021</v>
      </c>
      <c r="G92" t="s">
        <v>1022</v>
      </c>
      <c r="H92" t="s">
        <v>1022</v>
      </c>
      <c r="I92">
        <v>161</v>
      </c>
      <c r="J92">
        <v>311</v>
      </c>
      <c r="K92">
        <v>0.51768488745980712</v>
      </c>
      <c r="L92">
        <v>0.56521739130434778</v>
      </c>
      <c r="M92">
        <f t="shared" si="5"/>
        <v>0.53130085555596573</v>
      </c>
      <c r="N92">
        <f t="shared" si="7"/>
        <v>3.3916535748382048E-2</v>
      </c>
      <c r="O92">
        <f t="shared" si="6"/>
        <v>321</v>
      </c>
    </row>
    <row r="93" spans="4:15" x14ac:dyDescent="0.2">
      <c r="D93">
        <f t="shared" si="4"/>
        <v>651</v>
      </c>
      <c r="E93" t="s">
        <v>42</v>
      </c>
      <c r="F93" t="s">
        <v>1025</v>
      </c>
      <c r="G93" t="s">
        <v>1026</v>
      </c>
      <c r="H93" t="s">
        <v>1026</v>
      </c>
      <c r="I93">
        <v>253</v>
      </c>
      <c r="J93">
        <v>492</v>
      </c>
      <c r="K93">
        <v>0.51422764227642281</v>
      </c>
      <c r="L93">
        <v>0.40740740740740738</v>
      </c>
      <c r="M93">
        <f t="shared" si="5"/>
        <v>0.53334881602818285</v>
      </c>
      <c r="N93">
        <f t="shared" si="7"/>
        <v>-0.12594140862077546</v>
      </c>
      <c r="O93">
        <f t="shared" si="6"/>
        <v>732</v>
      </c>
    </row>
    <row r="94" spans="4:15" x14ac:dyDescent="0.2">
      <c r="D94">
        <f t="shared" si="4"/>
        <v>454</v>
      </c>
      <c r="E94" t="s">
        <v>42</v>
      </c>
      <c r="F94" t="s">
        <v>1027</v>
      </c>
      <c r="G94" t="s">
        <v>1028</v>
      </c>
      <c r="H94" t="s">
        <v>1028</v>
      </c>
      <c r="I94">
        <v>286</v>
      </c>
      <c r="J94">
        <v>507</v>
      </c>
      <c r="K94">
        <v>0.5641025641025641</v>
      </c>
      <c r="L94">
        <v>0.53333333333333333</v>
      </c>
      <c r="M94">
        <f t="shared" si="5"/>
        <v>0.50380452193363623</v>
      </c>
      <c r="N94">
        <f t="shared" si="7"/>
        <v>2.9528811399697097E-2</v>
      </c>
      <c r="O94">
        <f t="shared" si="6"/>
        <v>327</v>
      </c>
    </row>
    <row r="95" spans="4:15" x14ac:dyDescent="0.2">
      <c r="D95">
        <f t="shared" si="4"/>
        <v>630</v>
      </c>
      <c r="E95" t="s">
        <v>42</v>
      </c>
      <c r="F95" t="s">
        <v>1033</v>
      </c>
      <c r="G95" t="s">
        <v>1034</v>
      </c>
      <c r="H95" t="s">
        <v>1034</v>
      </c>
      <c r="I95">
        <v>267</v>
      </c>
      <c r="J95">
        <v>385</v>
      </c>
      <c r="K95">
        <v>0.69350649350649352</v>
      </c>
      <c r="L95">
        <v>0.42105263157894735</v>
      </c>
      <c r="M95">
        <f t="shared" si="5"/>
        <v>0.42714981036081978</v>
      </c>
      <c r="N95">
        <f t="shared" si="7"/>
        <v>-6.0971787818724366E-3</v>
      </c>
      <c r="O95">
        <f t="shared" si="6"/>
        <v>437</v>
      </c>
    </row>
    <row r="96" spans="4:15" x14ac:dyDescent="0.2">
      <c r="D96">
        <f t="shared" si="4"/>
        <v>503</v>
      </c>
      <c r="E96" t="s">
        <v>42</v>
      </c>
      <c r="F96" t="s">
        <v>1035</v>
      </c>
      <c r="G96" t="s">
        <v>1036</v>
      </c>
      <c r="H96" t="s">
        <v>1036</v>
      </c>
      <c r="I96">
        <v>141</v>
      </c>
      <c r="J96">
        <v>231</v>
      </c>
      <c r="K96">
        <v>0.61038961038961037</v>
      </c>
      <c r="L96">
        <v>0.5</v>
      </c>
      <c r="M96">
        <f t="shared" si="5"/>
        <v>0.4763855695182439</v>
      </c>
      <c r="N96">
        <f t="shared" si="7"/>
        <v>2.3614430481756099E-2</v>
      </c>
      <c r="O96">
        <f t="shared" si="6"/>
        <v>347</v>
      </c>
    </row>
    <row r="97" spans="4:15" x14ac:dyDescent="0.2">
      <c r="D97">
        <f t="shared" si="4"/>
        <v>542</v>
      </c>
      <c r="E97" t="s">
        <v>42</v>
      </c>
      <c r="F97" t="s">
        <v>1037</v>
      </c>
      <c r="G97" t="s">
        <v>1038</v>
      </c>
      <c r="H97" t="s">
        <v>1038</v>
      </c>
      <c r="I97">
        <v>273</v>
      </c>
      <c r="J97">
        <v>496</v>
      </c>
      <c r="K97">
        <v>0.55040322580645162</v>
      </c>
      <c r="L97">
        <v>0.48</v>
      </c>
      <c r="M97">
        <f t="shared" si="5"/>
        <v>0.51191956782647807</v>
      </c>
      <c r="N97">
        <f t="shared" si="7"/>
        <v>-3.191956782647809E-2</v>
      </c>
      <c r="O97">
        <f t="shared" si="6"/>
        <v>524</v>
      </c>
    </row>
    <row r="98" spans="4:15" x14ac:dyDescent="0.2">
      <c r="D98">
        <f t="shared" si="4"/>
        <v>534</v>
      </c>
      <c r="E98" t="s">
        <v>42</v>
      </c>
      <c r="F98" t="s">
        <v>1039</v>
      </c>
      <c r="G98" t="s">
        <v>1040</v>
      </c>
      <c r="H98" t="s">
        <v>1040</v>
      </c>
      <c r="I98">
        <v>159</v>
      </c>
      <c r="J98">
        <v>202</v>
      </c>
      <c r="K98">
        <v>0.78712871287128716</v>
      </c>
      <c r="L98">
        <v>0.48648648648648651</v>
      </c>
      <c r="M98">
        <f t="shared" si="5"/>
        <v>0.37169102904503931</v>
      </c>
      <c r="N98">
        <f t="shared" si="7"/>
        <v>0.1147954574414472</v>
      </c>
      <c r="O98">
        <f t="shared" si="6"/>
        <v>139</v>
      </c>
    </row>
    <row r="99" spans="4:15" x14ac:dyDescent="0.2">
      <c r="D99">
        <f t="shared" si="4"/>
        <v>628</v>
      </c>
      <c r="E99" t="s">
        <v>42</v>
      </c>
      <c r="F99" t="s">
        <v>1041</v>
      </c>
      <c r="G99" t="s">
        <v>1042</v>
      </c>
      <c r="H99" t="s">
        <v>1042</v>
      </c>
      <c r="I99">
        <v>495</v>
      </c>
      <c r="J99">
        <v>583</v>
      </c>
      <c r="K99">
        <v>0.84905660377358494</v>
      </c>
      <c r="L99">
        <v>0.42268041237113402</v>
      </c>
      <c r="M99">
        <f t="shared" si="5"/>
        <v>0.33500694505087636</v>
      </c>
      <c r="N99">
        <f t="shared" si="7"/>
        <v>8.7673467320257659E-2</v>
      </c>
      <c r="O99">
        <f t="shared" si="6"/>
        <v>208</v>
      </c>
    </row>
    <row r="100" spans="4:15" x14ac:dyDescent="0.2">
      <c r="D100">
        <f t="shared" si="4"/>
        <v>35</v>
      </c>
      <c r="E100" t="s">
        <v>44</v>
      </c>
      <c r="F100" t="s">
        <v>1045</v>
      </c>
      <c r="G100" t="s">
        <v>1046</v>
      </c>
      <c r="H100" t="s">
        <v>1046</v>
      </c>
      <c r="I100">
        <v>164</v>
      </c>
      <c r="J100">
        <v>356</v>
      </c>
      <c r="K100">
        <v>0.4606741573033708</v>
      </c>
      <c r="L100">
        <v>0.82926829268292679</v>
      </c>
      <c r="M100">
        <f t="shared" si="5"/>
        <v>0.56507217221402528</v>
      </c>
      <c r="N100">
        <f t="shared" si="7"/>
        <v>0.26419612046890151</v>
      </c>
      <c r="O100">
        <f t="shared" si="6"/>
        <v>15</v>
      </c>
    </row>
    <row r="101" spans="4:15" x14ac:dyDescent="0.2">
      <c r="D101">
        <f t="shared" si="4"/>
        <v>179</v>
      </c>
      <c r="E101" t="s">
        <v>44</v>
      </c>
      <c r="F101" t="s">
        <v>1049</v>
      </c>
      <c r="G101" t="s">
        <v>1050</v>
      </c>
      <c r="H101" t="s">
        <v>1050</v>
      </c>
      <c r="I101">
        <v>105</v>
      </c>
      <c r="J101">
        <v>295</v>
      </c>
      <c r="K101">
        <v>0.3559322033898305</v>
      </c>
      <c r="L101">
        <v>0.6875</v>
      </c>
      <c r="M101">
        <f t="shared" si="5"/>
        <v>0.62711792541332401</v>
      </c>
      <c r="N101">
        <f t="shared" si="7"/>
        <v>6.0382074586675993E-2</v>
      </c>
      <c r="O101">
        <f t="shared" si="6"/>
        <v>254</v>
      </c>
    </row>
    <row r="102" spans="4:15" x14ac:dyDescent="0.2">
      <c r="D102">
        <f t="shared" si="4"/>
        <v>33</v>
      </c>
      <c r="E102" t="s">
        <v>44</v>
      </c>
      <c r="F102" t="s">
        <v>1051</v>
      </c>
      <c r="G102" t="s">
        <v>1052</v>
      </c>
      <c r="H102" t="s">
        <v>1052</v>
      </c>
      <c r="I102">
        <v>140</v>
      </c>
      <c r="J102">
        <v>298</v>
      </c>
      <c r="K102">
        <v>0.46979865771812079</v>
      </c>
      <c r="L102">
        <v>0.83333333333333337</v>
      </c>
      <c r="M102">
        <f t="shared" si="5"/>
        <v>0.55966711264001934</v>
      </c>
      <c r="N102">
        <f t="shared" si="7"/>
        <v>0.27366622069331403</v>
      </c>
      <c r="O102">
        <f t="shared" si="6"/>
        <v>14</v>
      </c>
    </row>
    <row r="103" spans="4:15" x14ac:dyDescent="0.2">
      <c r="D103">
        <f t="shared" si="4"/>
        <v>60</v>
      </c>
      <c r="E103" t="s">
        <v>44</v>
      </c>
      <c r="F103" t="s">
        <v>1053</v>
      </c>
      <c r="G103" t="s">
        <v>962</v>
      </c>
      <c r="H103" t="s">
        <v>962</v>
      </c>
      <c r="I103">
        <v>149</v>
      </c>
      <c r="J103">
        <v>244</v>
      </c>
      <c r="K103">
        <v>0.61065573770491799</v>
      </c>
      <c r="L103">
        <v>0.79411764705882348</v>
      </c>
      <c r="M103">
        <f t="shared" si="5"/>
        <v>0.47622792428528599</v>
      </c>
      <c r="N103">
        <f t="shared" si="7"/>
        <v>0.3178897227735375</v>
      </c>
      <c r="O103">
        <f t="shared" si="6"/>
        <v>8</v>
      </c>
    </row>
    <row r="104" spans="4:15" x14ac:dyDescent="0.2">
      <c r="D104">
        <f t="shared" si="4"/>
        <v>304</v>
      </c>
      <c r="E104" t="s">
        <v>44</v>
      </c>
      <c r="F104" t="s">
        <v>1056</v>
      </c>
      <c r="G104" t="s">
        <v>1057</v>
      </c>
      <c r="H104" t="s">
        <v>1057</v>
      </c>
      <c r="I104">
        <v>179</v>
      </c>
      <c r="J104">
        <v>243</v>
      </c>
      <c r="K104">
        <v>0.73662551440329216</v>
      </c>
      <c r="L104">
        <v>0.61538461538461542</v>
      </c>
      <c r="M104">
        <f t="shared" si="5"/>
        <v>0.40160749394607587</v>
      </c>
      <c r="N104">
        <f t="shared" si="7"/>
        <v>0.21377712143853955</v>
      </c>
      <c r="O104">
        <f t="shared" si="6"/>
        <v>36</v>
      </c>
    </row>
    <row r="105" spans="4:15" x14ac:dyDescent="0.2">
      <c r="D105">
        <f t="shared" si="4"/>
        <v>643</v>
      </c>
      <c r="E105" t="s">
        <v>44</v>
      </c>
      <c r="F105" t="s">
        <v>1058</v>
      </c>
      <c r="G105" t="s">
        <v>816</v>
      </c>
      <c r="H105" t="s">
        <v>816</v>
      </c>
      <c r="I105">
        <v>230</v>
      </c>
      <c r="J105">
        <v>292</v>
      </c>
      <c r="K105">
        <v>0.78767123287671237</v>
      </c>
      <c r="L105">
        <v>0.41304347826086957</v>
      </c>
      <c r="M105">
        <f t="shared" si="5"/>
        <v>0.37136965770237673</v>
      </c>
      <c r="N105">
        <f t="shared" si="7"/>
        <v>4.1673820558492836E-2</v>
      </c>
      <c r="O105">
        <f t="shared" si="6"/>
        <v>293</v>
      </c>
    </row>
    <row r="106" spans="4:15" x14ac:dyDescent="0.2">
      <c r="D106">
        <f t="shared" si="4"/>
        <v>237</v>
      </c>
      <c r="E106" t="s">
        <v>44</v>
      </c>
      <c r="F106" t="s">
        <v>1059</v>
      </c>
      <c r="G106" t="s">
        <v>1060</v>
      </c>
      <c r="H106" t="s">
        <v>1060</v>
      </c>
      <c r="I106">
        <v>193</v>
      </c>
      <c r="J106">
        <v>271</v>
      </c>
      <c r="K106">
        <v>0.71217712177121772</v>
      </c>
      <c r="L106">
        <v>0.65</v>
      </c>
      <c r="M106">
        <f t="shared" si="5"/>
        <v>0.41608993272721023</v>
      </c>
      <c r="N106">
        <f t="shared" si="7"/>
        <v>0.23391006727278979</v>
      </c>
      <c r="O106">
        <f t="shared" si="6"/>
        <v>24</v>
      </c>
    </row>
    <row r="107" spans="4:15" x14ac:dyDescent="0.2">
      <c r="D107">
        <f t="shared" si="4"/>
        <v>565</v>
      </c>
      <c r="E107" t="s">
        <v>607</v>
      </c>
      <c r="F107" t="s">
        <v>1063</v>
      </c>
      <c r="G107" t="s">
        <v>1064</v>
      </c>
      <c r="H107" t="s">
        <v>1064</v>
      </c>
      <c r="I107">
        <v>255</v>
      </c>
      <c r="J107">
        <v>494</v>
      </c>
      <c r="K107">
        <v>0.51619433198380571</v>
      </c>
      <c r="L107">
        <v>0.46913580246913578</v>
      </c>
      <c r="M107">
        <f t="shared" si="5"/>
        <v>0.53218381251579272</v>
      </c>
      <c r="N107">
        <f t="shared" si="7"/>
        <v>-6.3048010046656944E-2</v>
      </c>
      <c r="O107">
        <f t="shared" si="6"/>
        <v>607</v>
      </c>
    </row>
    <row r="108" spans="4:15" x14ac:dyDescent="0.2">
      <c r="D108">
        <f t="shared" si="4"/>
        <v>436</v>
      </c>
      <c r="E108" t="s">
        <v>608</v>
      </c>
      <c r="F108" t="s">
        <v>1067</v>
      </c>
      <c r="G108" t="s">
        <v>1068</v>
      </c>
      <c r="H108" t="s">
        <v>1068</v>
      </c>
      <c r="I108">
        <v>303</v>
      </c>
      <c r="J108">
        <v>685</v>
      </c>
      <c r="K108">
        <v>0.44233576642335765</v>
      </c>
      <c r="L108">
        <v>0.54736842105263162</v>
      </c>
      <c r="M108">
        <f t="shared" si="5"/>
        <v>0.57593524314310862</v>
      </c>
      <c r="N108">
        <f t="shared" si="7"/>
        <v>-2.8566822090477006E-2</v>
      </c>
      <c r="O108">
        <f t="shared" si="6"/>
        <v>508</v>
      </c>
    </row>
    <row r="109" spans="4:15" x14ac:dyDescent="0.2">
      <c r="D109">
        <f t="shared" si="4"/>
        <v>727</v>
      </c>
      <c r="E109" t="s">
        <v>48</v>
      </c>
      <c r="F109" t="s">
        <v>1073</v>
      </c>
      <c r="G109" t="s">
        <v>1074</v>
      </c>
      <c r="H109" t="s">
        <v>1074</v>
      </c>
      <c r="I109">
        <v>535</v>
      </c>
      <c r="J109">
        <v>639</v>
      </c>
      <c r="K109">
        <v>0.83724569640062596</v>
      </c>
      <c r="L109">
        <v>0.34020618556701032</v>
      </c>
      <c r="M109">
        <f t="shared" si="5"/>
        <v>0.34200334540948807</v>
      </c>
      <c r="N109">
        <f t="shared" si="7"/>
        <v>-1.7971598424777468E-3</v>
      </c>
      <c r="O109">
        <f t="shared" si="6"/>
        <v>425</v>
      </c>
    </row>
    <row r="110" spans="4:15" x14ac:dyDescent="0.2">
      <c r="D110">
        <f t="shared" si="4"/>
        <v>422</v>
      </c>
      <c r="E110" t="s">
        <v>50</v>
      </c>
      <c r="F110" t="s">
        <v>1077</v>
      </c>
      <c r="G110" t="s">
        <v>1078</v>
      </c>
      <c r="H110" t="s">
        <v>1078</v>
      </c>
      <c r="I110">
        <v>145</v>
      </c>
      <c r="J110">
        <v>447</v>
      </c>
      <c r="K110">
        <v>0.32438478747203581</v>
      </c>
      <c r="L110">
        <v>0.55681818181818177</v>
      </c>
      <c r="M110">
        <f t="shared" si="5"/>
        <v>0.6458055964847158</v>
      </c>
      <c r="N110">
        <f t="shared" si="7"/>
        <v>-8.8987414666534037E-2</v>
      </c>
      <c r="O110">
        <f t="shared" si="6"/>
        <v>656</v>
      </c>
    </row>
    <row r="111" spans="4:15" x14ac:dyDescent="0.2">
      <c r="D111">
        <f t="shared" si="4"/>
        <v>775</v>
      </c>
      <c r="E111" t="s">
        <v>609</v>
      </c>
      <c r="F111" t="s">
        <v>1079</v>
      </c>
      <c r="G111" t="s">
        <v>1080</v>
      </c>
      <c r="H111" t="s">
        <v>1080</v>
      </c>
      <c r="I111">
        <v>120</v>
      </c>
      <c r="J111">
        <v>199</v>
      </c>
      <c r="K111">
        <v>0.60301507537688437</v>
      </c>
      <c r="L111">
        <v>0.2857142857142857</v>
      </c>
      <c r="M111">
        <f t="shared" si="5"/>
        <v>0.48075400606408947</v>
      </c>
      <c r="N111">
        <f t="shared" si="7"/>
        <v>-0.19503972034980377</v>
      </c>
      <c r="O111">
        <f t="shared" si="6"/>
        <v>804</v>
      </c>
    </row>
    <row r="112" spans="4:15" x14ac:dyDescent="0.2">
      <c r="D112">
        <f t="shared" si="4"/>
        <v>345</v>
      </c>
      <c r="E112" t="s">
        <v>609</v>
      </c>
      <c r="F112" t="s">
        <v>1081</v>
      </c>
      <c r="G112" t="s">
        <v>1082</v>
      </c>
      <c r="H112" t="s">
        <v>1082</v>
      </c>
      <c r="I112">
        <v>181</v>
      </c>
      <c r="J112">
        <v>246</v>
      </c>
      <c r="K112">
        <v>0.73577235772357719</v>
      </c>
      <c r="L112">
        <v>0.59523809523809523</v>
      </c>
      <c r="M112">
        <f t="shared" si="5"/>
        <v>0.40211287642952298</v>
      </c>
      <c r="N112">
        <f t="shared" si="7"/>
        <v>0.19312521880857225</v>
      </c>
      <c r="O112">
        <f t="shared" si="6"/>
        <v>46</v>
      </c>
    </row>
    <row r="113" spans="4:15" x14ac:dyDescent="0.2">
      <c r="D113">
        <f t="shared" si="4"/>
        <v>503</v>
      </c>
      <c r="E113" t="s">
        <v>609</v>
      </c>
      <c r="F113" t="s">
        <v>1085</v>
      </c>
      <c r="G113" t="s">
        <v>1086</v>
      </c>
      <c r="H113" t="s">
        <v>1086</v>
      </c>
      <c r="I113">
        <v>197</v>
      </c>
      <c r="J113">
        <v>310</v>
      </c>
      <c r="K113">
        <v>0.63548387096774195</v>
      </c>
      <c r="L113">
        <v>0.5</v>
      </c>
      <c r="M113">
        <f t="shared" si="5"/>
        <v>0.4615205394097272</v>
      </c>
      <c r="N113">
        <f t="shared" si="7"/>
        <v>3.8479460590272796E-2</v>
      </c>
      <c r="O113">
        <f t="shared" si="6"/>
        <v>305</v>
      </c>
    </row>
    <row r="114" spans="4:15" x14ac:dyDescent="0.2">
      <c r="D114">
        <f t="shared" si="4"/>
        <v>198</v>
      </c>
      <c r="E114" t="s">
        <v>610</v>
      </c>
      <c r="F114" t="s">
        <v>1089</v>
      </c>
      <c r="G114" t="s">
        <v>1090</v>
      </c>
      <c r="H114" t="s">
        <v>1090</v>
      </c>
      <c r="I114">
        <v>80</v>
      </c>
      <c r="J114">
        <v>286</v>
      </c>
      <c r="K114">
        <v>0.27972027972027974</v>
      </c>
      <c r="L114">
        <v>0.67567567567567566</v>
      </c>
      <c r="M114">
        <f t="shared" si="5"/>
        <v>0.67226340943539986</v>
      </c>
      <c r="N114">
        <f t="shared" si="7"/>
        <v>3.4122662402757964E-3</v>
      </c>
      <c r="O114">
        <f t="shared" si="6"/>
        <v>407</v>
      </c>
    </row>
    <row r="115" spans="4:15" x14ac:dyDescent="0.2">
      <c r="D115">
        <f t="shared" si="4"/>
        <v>180</v>
      </c>
      <c r="E115" t="s">
        <v>54</v>
      </c>
      <c r="F115" t="s">
        <v>1091</v>
      </c>
      <c r="G115" t="s">
        <v>1092</v>
      </c>
      <c r="H115" t="s">
        <v>1092</v>
      </c>
      <c r="I115">
        <v>298</v>
      </c>
      <c r="J115">
        <v>692</v>
      </c>
      <c r="K115">
        <v>0.430635838150289</v>
      </c>
      <c r="L115">
        <v>0.68627450980392157</v>
      </c>
      <c r="M115">
        <f t="shared" si="5"/>
        <v>0.58286590306453356</v>
      </c>
      <c r="N115">
        <f t="shared" si="7"/>
        <v>0.10340860673938801</v>
      </c>
      <c r="O115">
        <f t="shared" si="6"/>
        <v>161</v>
      </c>
    </row>
    <row r="116" spans="4:15" x14ac:dyDescent="0.2">
      <c r="D116">
        <f t="shared" si="4"/>
        <v>536</v>
      </c>
      <c r="E116" t="s">
        <v>611</v>
      </c>
      <c r="F116" t="s">
        <v>1095</v>
      </c>
      <c r="G116" t="s">
        <v>1096</v>
      </c>
      <c r="H116" t="s">
        <v>1096</v>
      </c>
      <c r="I116">
        <v>406</v>
      </c>
      <c r="J116">
        <v>445</v>
      </c>
      <c r="K116">
        <v>0.91235955056179774</v>
      </c>
      <c r="L116">
        <v>0.48214285714285715</v>
      </c>
      <c r="M116">
        <f t="shared" si="5"/>
        <v>0.29750832232657709</v>
      </c>
      <c r="N116">
        <f t="shared" si="7"/>
        <v>0.18463453481628006</v>
      </c>
      <c r="O116">
        <f t="shared" si="6"/>
        <v>52</v>
      </c>
    </row>
    <row r="117" spans="4:15" x14ac:dyDescent="0.2">
      <c r="D117">
        <f t="shared" si="4"/>
        <v>252</v>
      </c>
      <c r="E117" t="s">
        <v>611</v>
      </c>
      <c r="F117" t="s">
        <v>1097</v>
      </c>
      <c r="G117" t="s">
        <v>1098</v>
      </c>
      <c r="H117" t="s">
        <v>1098</v>
      </c>
      <c r="I117">
        <v>51</v>
      </c>
      <c r="J117">
        <v>164</v>
      </c>
      <c r="K117">
        <v>0.31097560975609756</v>
      </c>
      <c r="L117">
        <v>0.6428571428571429</v>
      </c>
      <c r="M117">
        <f t="shared" si="5"/>
        <v>0.65374876061410947</v>
      </c>
      <c r="N117">
        <f t="shared" si="7"/>
        <v>-1.0891617756966565E-2</v>
      </c>
      <c r="O117">
        <f t="shared" si="6"/>
        <v>448</v>
      </c>
    </row>
    <row r="118" spans="4:15" x14ac:dyDescent="0.2">
      <c r="D118">
        <f t="shared" si="4"/>
        <v>549</v>
      </c>
      <c r="E118" t="s">
        <v>611</v>
      </c>
      <c r="F118" t="s">
        <v>1101</v>
      </c>
      <c r="G118" t="s">
        <v>1102</v>
      </c>
      <c r="H118" t="s">
        <v>1102</v>
      </c>
      <c r="I118">
        <v>209</v>
      </c>
      <c r="J118">
        <v>407</v>
      </c>
      <c r="K118">
        <v>0.51351351351351349</v>
      </c>
      <c r="L118">
        <v>0.47887323943661969</v>
      </c>
      <c r="M118">
        <f t="shared" si="5"/>
        <v>0.53377184286051182</v>
      </c>
      <c r="N118">
        <f t="shared" si="7"/>
        <v>-5.4898603423892134E-2</v>
      </c>
      <c r="O118">
        <f t="shared" si="6"/>
        <v>582</v>
      </c>
    </row>
    <row r="119" spans="4:15" x14ac:dyDescent="0.2">
      <c r="D119">
        <f t="shared" si="4"/>
        <v>525</v>
      </c>
      <c r="E119" t="s">
        <v>611</v>
      </c>
      <c r="F119" t="s">
        <v>1103</v>
      </c>
      <c r="G119" t="s">
        <v>1104</v>
      </c>
      <c r="H119" t="s">
        <v>1104</v>
      </c>
      <c r="I119">
        <v>336</v>
      </c>
      <c r="J119">
        <v>420</v>
      </c>
      <c r="K119">
        <v>0.8</v>
      </c>
      <c r="L119">
        <v>0.49230769230769234</v>
      </c>
      <c r="M119">
        <f t="shared" si="5"/>
        <v>0.36406649394037016</v>
      </c>
      <c r="N119">
        <f t="shared" si="7"/>
        <v>0.12824119836732217</v>
      </c>
      <c r="O119">
        <f t="shared" si="6"/>
        <v>117</v>
      </c>
    </row>
    <row r="120" spans="4:15" x14ac:dyDescent="0.2">
      <c r="D120">
        <f t="shared" si="4"/>
        <v>366</v>
      </c>
      <c r="E120" t="s">
        <v>57</v>
      </c>
      <c r="F120" t="s">
        <v>1105</v>
      </c>
      <c r="G120" t="s">
        <v>1106</v>
      </c>
      <c r="H120" t="s">
        <v>1106</v>
      </c>
      <c r="I120">
        <v>154</v>
      </c>
      <c r="J120">
        <v>643</v>
      </c>
      <c r="K120">
        <v>0.23950233281493002</v>
      </c>
      <c r="L120">
        <v>0.58252427184466016</v>
      </c>
      <c r="M120">
        <f t="shared" si="5"/>
        <v>0.69608722324291794</v>
      </c>
      <c r="N120">
        <f t="shared" si="7"/>
        <v>-0.11356295139825778</v>
      </c>
      <c r="O120">
        <f t="shared" si="6"/>
        <v>709</v>
      </c>
    </row>
    <row r="121" spans="4:15" x14ac:dyDescent="0.2">
      <c r="D121">
        <f t="shared" si="4"/>
        <v>376</v>
      </c>
      <c r="E121" t="s">
        <v>57</v>
      </c>
      <c r="F121" t="s">
        <v>1109</v>
      </c>
      <c r="G121" t="s">
        <v>1110</v>
      </c>
      <c r="H121" t="s">
        <v>1110</v>
      </c>
      <c r="I121">
        <v>98</v>
      </c>
      <c r="J121">
        <v>530</v>
      </c>
      <c r="K121">
        <v>0.18490566037735848</v>
      </c>
      <c r="L121">
        <v>0.57894736842105265</v>
      </c>
      <c r="M121">
        <f t="shared" si="5"/>
        <v>0.72842853001633112</v>
      </c>
      <c r="N121">
        <f t="shared" si="7"/>
        <v>-0.14948116159527847</v>
      </c>
      <c r="O121">
        <f t="shared" si="6"/>
        <v>764</v>
      </c>
    </row>
    <row r="122" spans="4:15" x14ac:dyDescent="0.2">
      <c r="D122">
        <f t="shared" si="4"/>
        <v>469</v>
      </c>
      <c r="E122" t="s">
        <v>57</v>
      </c>
      <c r="F122" t="s">
        <v>1111</v>
      </c>
      <c r="G122" t="s">
        <v>1112</v>
      </c>
      <c r="H122" t="s">
        <v>1112</v>
      </c>
      <c r="I122">
        <v>161</v>
      </c>
      <c r="J122">
        <v>398</v>
      </c>
      <c r="K122">
        <v>0.40452261306532661</v>
      </c>
      <c r="L122">
        <v>0.52307692307692311</v>
      </c>
      <c r="M122">
        <f t="shared" si="5"/>
        <v>0.59833453486222499</v>
      </c>
      <c r="N122">
        <f t="shared" si="7"/>
        <v>-7.5257611785301881E-2</v>
      </c>
      <c r="O122">
        <f t="shared" si="6"/>
        <v>631</v>
      </c>
    </row>
    <row r="123" spans="4:15" x14ac:dyDescent="0.2">
      <c r="D123">
        <f t="shared" si="4"/>
        <v>416</v>
      </c>
      <c r="E123" t="s">
        <v>612</v>
      </c>
      <c r="F123" t="s">
        <v>1113</v>
      </c>
      <c r="G123" t="s">
        <v>1114</v>
      </c>
      <c r="H123" t="s">
        <v>1114</v>
      </c>
      <c r="I123">
        <v>114</v>
      </c>
      <c r="J123">
        <v>231</v>
      </c>
      <c r="K123">
        <v>0.4935064935064935</v>
      </c>
      <c r="L123">
        <v>0.55813953488372092</v>
      </c>
      <c r="M123">
        <f t="shared" si="5"/>
        <v>0.54562335583337152</v>
      </c>
      <c r="N123">
        <f t="shared" si="7"/>
        <v>1.2516179050349407E-2</v>
      </c>
      <c r="O123">
        <f t="shared" si="6"/>
        <v>385</v>
      </c>
    </row>
    <row r="124" spans="4:15" x14ac:dyDescent="0.2">
      <c r="D124">
        <f t="shared" si="4"/>
        <v>463</v>
      </c>
      <c r="E124" t="s">
        <v>612</v>
      </c>
      <c r="F124" t="s">
        <v>1115</v>
      </c>
      <c r="G124" t="s">
        <v>1116</v>
      </c>
      <c r="H124" t="s">
        <v>1116</v>
      </c>
      <c r="I124">
        <v>96</v>
      </c>
      <c r="J124">
        <v>268</v>
      </c>
      <c r="K124">
        <v>0.35820895522388058</v>
      </c>
      <c r="L124">
        <v>0.52777777777777779</v>
      </c>
      <c r="M124">
        <f t="shared" si="5"/>
        <v>0.62576925110361881</v>
      </c>
      <c r="N124">
        <f t="shared" si="7"/>
        <v>-9.7991473325841016E-2</v>
      </c>
      <c r="O124">
        <f t="shared" si="6"/>
        <v>680</v>
      </c>
    </row>
    <row r="125" spans="4:15" x14ac:dyDescent="0.2">
      <c r="D125">
        <f t="shared" si="4"/>
        <v>555</v>
      </c>
      <c r="E125" t="s">
        <v>612</v>
      </c>
      <c r="F125" t="s">
        <v>1117</v>
      </c>
      <c r="G125" t="s">
        <v>1118</v>
      </c>
      <c r="H125" t="s">
        <v>1118</v>
      </c>
      <c r="I125">
        <v>102</v>
      </c>
      <c r="J125">
        <v>165</v>
      </c>
      <c r="K125">
        <v>0.61818181818181817</v>
      </c>
      <c r="L125">
        <v>0.47368421052631576</v>
      </c>
      <c r="M125">
        <f t="shared" si="5"/>
        <v>0.47176971709723536</v>
      </c>
      <c r="N125">
        <f t="shared" si="7"/>
        <v>1.9144934290803994E-3</v>
      </c>
      <c r="O125">
        <f t="shared" si="6"/>
        <v>412</v>
      </c>
    </row>
    <row r="126" spans="4:15" x14ac:dyDescent="0.2">
      <c r="D126">
        <f t="shared" si="4"/>
        <v>205</v>
      </c>
      <c r="E126" t="s">
        <v>612</v>
      </c>
      <c r="F126" t="s">
        <v>1121</v>
      </c>
      <c r="G126" t="s">
        <v>1122</v>
      </c>
      <c r="H126" t="s">
        <v>1122</v>
      </c>
      <c r="I126">
        <v>301</v>
      </c>
      <c r="J126">
        <v>572</v>
      </c>
      <c r="K126">
        <v>0.52622377622377625</v>
      </c>
      <c r="L126">
        <v>0.66666666666666663</v>
      </c>
      <c r="M126">
        <f t="shared" si="5"/>
        <v>0.5262426934246498</v>
      </c>
      <c r="N126">
        <f t="shared" si="7"/>
        <v>0.14042397324201683</v>
      </c>
      <c r="O126">
        <f t="shared" si="6"/>
        <v>104</v>
      </c>
    </row>
    <row r="127" spans="4:15" x14ac:dyDescent="0.2">
      <c r="D127">
        <f t="shared" si="4"/>
        <v>405</v>
      </c>
      <c r="E127" t="s">
        <v>613</v>
      </c>
      <c r="F127" t="s">
        <v>1125</v>
      </c>
      <c r="G127" t="s">
        <v>954</v>
      </c>
      <c r="H127" t="s">
        <v>954</v>
      </c>
      <c r="I127">
        <v>209</v>
      </c>
      <c r="J127">
        <v>447</v>
      </c>
      <c r="K127">
        <v>0.46756152125279643</v>
      </c>
      <c r="L127">
        <v>0.56493506493506496</v>
      </c>
      <c r="M127">
        <f t="shared" si="5"/>
        <v>0.56099232008378386</v>
      </c>
      <c r="N127">
        <f t="shared" si="7"/>
        <v>3.9427448512810992E-3</v>
      </c>
      <c r="O127">
        <f t="shared" si="6"/>
        <v>406</v>
      </c>
    </row>
    <row r="128" spans="4:15" x14ac:dyDescent="0.2">
      <c r="D128">
        <f t="shared" si="4"/>
        <v>420</v>
      </c>
      <c r="E128" t="s">
        <v>614</v>
      </c>
      <c r="F128" t="s">
        <v>1128</v>
      </c>
      <c r="G128" t="s">
        <v>1129</v>
      </c>
      <c r="H128" t="s">
        <v>1129</v>
      </c>
      <c r="I128">
        <v>250</v>
      </c>
      <c r="J128">
        <v>448</v>
      </c>
      <c r="K128">
        <v>0.5580357142857143</v>
      </c>
      <c r="L128">
        <v>0.55737704918032782</v>
      </c>
      <c r="M128">
        <f t="shared" si="5"/>
        <v>0.50739832797189477</v>
      </c>
      <c r="N128">
        <f t="shared" si="7"/>
        <v>4.9978721208433052E-2</v>
      </c>
      <c r="O128">
        <f t="shared" si="6"/>
        <v>269</v>
      </c>
    </row>
    <row r="129" spans="4:15" x14ac:dyDescent="0.2">
      <c r="D129">
        <f t="shared" si="4"/>
        <v>75</v>
      </c>
      <c r="E129" t="s">
        <v>614</v>
      </c>
      <c r="F129" t="s">
        <v>1130</v>
      </c>
      <c r="G129" t="s">
        <v>1131</v>
      </c>
      <c r="H129" t="s">
        <v>1131</v>
      </c>
      <c r="I129">
        <v>242</v>
      </c>
      <c r="J129">
        <v>551</v>
      </c>
      <c r="K129">
        <v>0.43920145190562615</v>
      </c>
      <c r="L129">
        <v>0.77777777777777779</v>
      </c>
      <c r="M129">
        <f t="shared" si="5"/>
        <v>0.5777919099108173</v>
      </c>
      <c r="N129">
        <f t="shared" si="7"/>
        <v>0.19998586786696049</v>
      </c>
      <c r="O129">
        <f t="shared" si="6"/>
        <v>42</v>
      </c>
    </row>
    <row r="130" spans="4:15" x14ac:dyDescent="0.2">
      <c r="D130">
        <f t="shared" si="4"/>
        <v>612</v>
      </c>
      <c r="E130" t="s">
        <v>62</v>
      </c>
      <c r="F130" t="s">
        <v>1136</v>
      </c>
      <c r="G130" t="s">
        <v>1137</v>
      </c>
      <c r="H130" t="s">
        <v>1137</v>
      </c>
      <c r="I130">
        <v>527</v>
      </c>
      <c r="J130">
        <v>987</v>
      </c>
      <c r="K130">
        <v>0.53394123606889565</v>
      </c>
      <c r="L130">
        <v>0.43448275862068964</v>
      </c>
      <c r="M130">
        <f t="shared" si="5"/>
        <v>0.52167111927518317</v>
      </c>
      <c r="N130">
        <f t="shared" si="7"/>
        <v>-8.7188360654493535E-2</v>
      </c>
      <c r="O130">
        <f t="shared" si="6"/>
        <v>654</v>
      </c>
    </row>
    <row r="131" spans="4:15" x14ac:dyDescent="0.2">
      <c r="D131">
        <f t="shared" si="4"/>
        <v>816</v>
      </c>
      <c r="E131" t="s">
        <v>64</v>
      </c>
      <c r="F131" t="s">
        <v>1140</v>
      </c>
      <c r="G131" t="s">
        <v>1141</v>
      </c>
      <c r="H131" t="s">
        <v>1141</v>
      </c>
      <c r="I131">
        <v>240</v>
      </c>
      <c r="J131">
        <v>425</v>
      </c>
      <c r="K131">
        <v>0.56470588235294117</v>
      </c>
      <c r="L131">
        <v>0.21153846153846154</v>
      </c>
      <c r="M131">
        <f t="shared" si="5"/>
        <v>0.50344713567278399</v>
      </c>
      <c r="N131">
        <f t="shared" si="7"/>
        <v>-0.29190867413432242</v>
      </c>
      <c r="O131">
        <f t="shared" si="6"/>
        <v>842</v>
      </c>
    </row>
    <row r="132" spans="4:15" x14ac:dyDescent="0.2">
      <c r="D132">
        <f t="shared" si="4"/>
        <v>712</v>
      </c>
      <c r="E132" t="s">
        <v>64</v>
      </c>
      <c r="F132" t="s">
        <v>1142</v>
      </c>
      <c r="G132" t="s">
        <v>1143</v>
      </c>
      <c r="H132" t="s">
        <v>1143</v>
      </c>
      <c r="I132">
        <v>121</v>
      </c>
      <c r="J132">
        <v>304</v>
      </c>
      <c r="K132">
        <v>0.39802631578947367</v>
      </c>
      <c r="L132">
        <v>0.35897435897435898</v>
      </c>
      <c r="M132">
        <f t="shared" si="5"/>
        <v>0.60218273171579484</v>
      </c>
      <c r="N132">
        <f t="shared" si="7"/>
        <v>-0.24320837274143586</v>
      </c>
      <c r="O132">
        <f t="shared" si="6"/>
        <v>828</v>
      </c>
    </row>
    <row r="133" spans="4:15" x14ac:dyDescent="0.2">
      <c r="D133">
        <f t="shared" ref="D133:D196" si="8">RANK(L133,Both_Math_and_ELA__Percent_Pass,0)</f>
        <v>502</v>
      </c>
      <c r="E133" t="s">
        <v>615</v>
      </c>
      <c r="F133" t="s">
        <v>1144</v>
      </c>
      <c r="G133" t="s">
        <v>1145</v>
      </c>
      <c r="H133" t="s">
        <v>1145</v>
      </c>
      <c r="I133">
        <v>394</v>
      </c>
      <c r="J133">
        <v>768</v>
      </c>
      <c r="K133">
        <v>0.51302083333333337</v>
      </c>
      <c r="L133">
        <v>0.50359712230215825</v>
      </c>
      <c r="M133">
        <f t="shared" ref="M133:M196" si="9">int+slope*K133</f>
        <v>0.53406369069916182</v>
      </c>
      <c r="N133">
        <f t="shared" si="7"/>
        <v>-3.0466568397003568E-2</v>
      </c>
      <c r="O133">
        <f t="shared" ref="O133:O196" si="10">RANK(N133,Error,0)</f>
        <v>517</v>
      </c>
    </row>
    <row r="134" spans="4:15" x14ac:dyDescent="0.2">
      <c r="D134">
        <f t="shared" si="8"/>
        <v>441</v>
      </c>
      <c r="E134" t="s">
        <v>67</v>
      </c>
      <c r="F134" t="s">
        <v>1152</v>
      </c>
      <c r="G134" t="s">
        <v>1153</v>
      </c>
      <c r="H134" t="s">
        <v>1153</v>
      </c>
      <c r="I134">
        <v>236</v>
      </c>
      <c r="J134">
        <v>605</v>
      </c>
      <c r="K134">
        <v>0.39008264462809916</v>
      </c>
      <c r="L134">
        <v>0.54255319148936165</v>
      </c>
      <c r="M134">
        <f t="shared" si="9"/>
        <v>0.60688830614857536</v>
      </c>
      <c r="N134">
        <f t="shared" ref="N134:N197" si="11">L134-M134</f>
        <v>-6.433511465921371E-2</v>
      </c>
      <c r="O134">
        <f t="shared" si="10"/>
        <v>612</v>
      </c>
    </row>
    <row r="135" spans="4:15" x14ac:dyDescent="0.2">
      <c r="D135">
        <f t="shared" si="8"/>
        <v>575</v>
      </c>
      <c r="E135" t="s">
        <v>67</v>
      </c>
      <c r="F135" t="s">
        <v>1154</v>
      </c>
      <c r="G135" t="s">
        <v>1155</v>
      </c>
      <c r="H135" t="s">
        <v>1155</v>
      </c>
      <c r="I135">
        <v>221</v>
      </c>
      <c r="J135">
        <v>502</v>
      </c>
      <c r="K135">
        <v>0.44023904382470119</v>
      </c>
      <c r="L135">
        <v>0.46341463414634149</v>
      </c>
      <c r="M135">
        <f t="shared" si="9"/>
        <v>0.57717727394378493</v>
      </c>
      <c r="N135">
        <f t="shared" si="11"/>
        <v>-0.11376263979744344</v>
      </c>
      <c r="O135">
        <f t="shared" si="10"/>
        <v>711</v>
      </c>
    </row>
    <row r="136" spans="4:15" x14ac:dyDescent="0.2">
      <c r="D136">
        <f t="shared" si="8"/>
        <v>343</v>
      </c>
      <c r="E136" t="s">
        <v>67</v>
      </c>
      <c r="F136" t="s">
        <v>1156</v>
      </c>
      <c r="G136" t="s">
        <v>1157</v>
      </c>
      <c r="H136" t="s">
        <v>1157</v>
      </c>
      <c r="I136">
        <v>135</v>
      </c>
      <c r="J136">
        <v>287</v>
      </c>
      <c r="K136">
        <v>0.47038327526132406</v>
      </c>
      <c r="L136">
        <v>0.5957446808510638</v>
      </c>
      <c r="M136">
        <f t="shared" si="9"/>
        <v>0.55932080407457563</v>
      </c>
      <c r="N136">
        <f t="shared" si="11"/>
        <v>3.6423876776488173E-2</v>
      </c>
      <c r="O136">
        <f t="shared" si="10"/>
        <v>312</v>
      </c>
    </row>
    <row r="137" spans="4:15" x14ac:dyDescent="0.2">
      <c r="D137">
        <f t="shared" si="8"/>
        <v>62</v>
      </c>
      <c r="E137" t="s">
        <v>69</v>
      </c>
      <c r="F137" t="s">
        <v>1158</v>
      </c>
      <c r="G137" t="s">
        <v>1159</v>
      </c>
      <c r="H137" t="s">
        <v>1159</v>
      </c>
      <c r="I137">
        <v>202</v>
      </c>
      <c r="J137">
        <v>574</v>
      </c>
      <c r="K137">
        <v>0.3519163763066202</v>
      </c>
      <c r="L137">
        <v>0.79245283018867929</v>
      </c>
      <c r="M137">
        <f t="shared" si="9"/>
        <v>0.62949677177608709</v>
      </c>
      <c r="N137">
        <f t="shared" si="11"/>
        <v>0.1629560584125922</v>
      </c>
      <c r="O137">
        <f t="shared" si="10"/>
        <v>75</v>
      </c>
    </row>
    <row r="138" spans="4:15" x14ac:dyDescent="0.2">
      <c r="D138">
        <f t="shared" si="8"/>
        <v>188</v>
      </c>
      <c r="E138" t="s">
        <v>69</v>
      </c>
      <c r="F138" t="s">
        <v>1162</v>
      </c>
      <c r="G138" t="s">
        <v>1163</v>
      </c>
      <c r="H138" t="s">
        <v>1163</v>
      </c>
      <c r="I138">
        <v>144</v>
      </c>
      <c r="J138">
        <v>270</v>
      </c>
      <c r="K138">
        <v>0.53333333333333333</v>
      </c>
      <c r="L138">
        <v>0.68085106382978722</v>
      </c>
      <c r="M138">
        <f t="shared" si="9"/>
        <v>0.52203122123710588</v>
      </c>
      <c r="N138">
        <f t="shared" si="11"/>
        <v>0.15881984259268134</v>
      </c>
      <c r="O138">
        <f t="shared" si="10"/>
        <v>80</v>
      </c>
    </row>
    <row r="139" spans="4:15" x14ac:dyDescent="0.2">
      <c r="D139">
        <f t="shared" si="8"/>
        <v>668</v>
      </c>
      <c r="E139" t="s">
        <v>69</v>
      </c>
      <c r="F139" t="s">
        <v>1164</v>
      </c>
      <c r="G139" t="s">
        <v>1165</v>
      </c>
      <c r="H139" t="s">
        <v>1165</v>
      </c>
      <c r="I139">
        <v>178</v>
      </c>
      <c r="J139">
        <v>294</v>
      </c>
      <c r="K139">
        <v>0.60544217687074831</v>
      </c>
      <c r="L139">
        <v>0.39583333333333331</v>
      </c>
      <c r="M139">
        <f t="shared" si="9"/>
        <v>0.47931626946809053</v>
      </c>
      <c r="N139">
        <f t="shared" si="11"/>
        <v>-8.3482936134757213E-2</v>
      </c>
      <c r="O139">
        <f t="shared" si="10"/>
        <v>646</v>
      </c>
    </row>
    <row r="140" spans="4:15" x14ac:dyDescent="0.2">
      <c r="D140">
        <f t="shared" si="8"/>
        <v>250</v>
      </c>
      <c r="E140" t="s">
        <v>71</v>
      </c>
      <c r="F140" t="s">
        <v>1168</v>
      </c>
      <c r="G140" t="s">
        <v>1169</v>
      </c>
      <c r="H140" t="s">
        <v>1169</v>
      </c>
      <c r="I140">
        <v>184</v>
      </c>
      <c r="J140">
        <v>356</v>
      </c>
      <c r="K140">
        <v>0.5168539325842697</v>
      </c>
      <c r="L140">
        <v>0.64516129032258063</v>
      </c>
      <c r="M140">
        <f t="shared" si="9"/>
        <v>0.53179308640712875</v>
      </c>
      <c r="N140">
        <f t="shared" si="11"/>
        <v>0.11336820391545188</v>
      </c>
      <c r="O140">
        <f t="shared" si="10"/>
        <v>142</v>
      </c>
    </row>
    <row r="141" spans="4:15" x14ac:dyDescent="0.2">
      <c r="D141">
        <f t="shared" si="8"/>
        <v>246</v>
      </c>
      <c r="E141" t="s">
        <v>616</v>
      </c>
      <c r="F141" t="s">
        <v>1172</v>
      </c>
      <c r="G141" t="s">
        <v>1173</v>
      </c>
      <c r="H141" t="s">
        <v>1173</v>
      </c>
      <c r="I141">
        <v>270</v>
      </c>
      <c r="J141">
        <v>513</v>
      </c>
      <c r="K141">
        <v>0.52631578947368418</v>
      </c>
      <c r="L141">
        <v>0.6470588235294118</v>
      </c>
      <c r="M141">
        <f t="shared" si="9"/>
        <v>0.5261881877449146</v>
      </c>
      <c r="N141">
        <f t="shared" si="11"/>
        <v>0.12087063578449719</v>
      </c>
      <c r="O141">
        <f t="shared" si="10"/>
        <v>131</v>
      </c>
    </row>
    <row r="142" spans="4:15" x14ac:dyDescent="0.2">
      <c r="D142">
        <f t="shared" si="8"/>
        <v>594</v>
      </c>
      <c r="E142" t="s">
        <v>74</v>
      </c>
      <c r="F142" t="s">
        <v>1174</v>
      </c>
      <c r="G142" t="s">
        <v>1175</v>
      </c>
      <c r="H142" t="s">
        <v>1175</v>
      </c>
      <c r="I142">
        <v>212</v>
      </c>
      <c r="J142">
        <v>426</v>
      </c>
      <c r="K142">
        <v>0.49765258215962443</v>
      </c>
      <c r="L142">
        <v>0.45161290322580644</v>
      </c>
      <c r="M142">
        <f t="shared" si="9"/>
        <v>0.54316734672047184</v>
      </c>
      <c r="N142">
        <f t="shared" si="11"/>
        <v>-9.1554443494665405E-2</v>
      </c>
      <c r="O142">
        <f t="shared" si="10"/>
        <v>663</v>
      </c>
    </row>
    <row r="143" spans="4:15" x14ac:dyDescent="0.2">
      <c r="D143">
        <f t="shared" si="8"/>
        <v>337</v>
      </c>
      <c r="E143" t="s">
        <v>76</v>
      </c>
      <c r="F143" t="s">
        <v>1180</v>
      </c>
      <c r="G143" t="s">
        <v>1181</v>
      </c>
      <c r="H143" t="s">
        <v>1181</v>
      </c>
      <c r="I143">
        <v>215</v>
      </c>
      <c r="J143">
        <v>579</v>
      </c>
      <c r="K143">
        <v>0.37132987910189985</v>
      </c>
      <c r="L143">
        <v>0.59900990099009899</v>
      </c>
      <c r="M143">
        <f t="shared" si="9"/>
        <v>0.61799683924509674</v>
      </c>
      <c r="N143">
        <f t="shared" si="11"/>
        <v>-1.8986938254997754E-2</v>
      </c>
      <c r="O143">
        <f t="shared" si="10"/>
        <v>483</v>
      </c>
    </row>
    <row r="144" spans="4:15" x14ac:dyDescent="0.2">
      <c r="D144">
        <f t="shared" si="8"/>
        <v>542</v>
      </c>
      <c r="E144" t="s">
        <v>78</v>
      </c>
      <c r="F144" t="s">
        <v>55</v>
      </c>
      <c r="G144" t="s">
        <v>1184</v>
      </c>
      <c r="H144" t="s">
        <v>1184</v>
      </c>
      <c r="I144">
        <v>263</v>
      </c>
      <c r="J144">
        <v>505</v>
      </c>
      <c r="K144">
        <v>0.52079207920792081</v>
      </c>
      <c r="L144">
        <v>0.48</v>
      </c>
      <c r="M144">
        <f t="shared" si="9"/>
        <v>0.5294602554416552</v>
      </c>
      <c r="N144">
        <f t="shared" si="11"/>
        <v>-4.9460255441655221E-2</v>
      </c>
      <c r="O144">
        <f t="shared" si="10"/>
        <v>565</v>
      </c>
    </row>
    <row r="145" spans="4:15" x14ac:dyDescent="0.2">
      <c r="D145">
        <f t="shared" si="8"/>
        <v>430</v>
      </c>
      <c r="E145" t="s">
        <v>80</v>
      </c>
      <c r="F145" t="s">
        <v>1185</v>
      </c>
      <c r="G145" t="s">
        <v>1186</v>
      </c>
      <c r="H145" t="s">
        <v>1186</v>
      </c>
      <c r="I145">
        <v>119</v>
      </c>
      <c r="J145">
        <v>260</v>
      </c>
      <c r="K145">
        <v>0.45769230769230768</v>
      </c>
      <c r="L145">
        <v>0.55172413793103448</v>
      </c>
      <c r="M145">
        <f t="shared" si="9"/>
        <v>0.56683852369146837</v>
      </c>
      <c r="N145">
        <f t="shared" si="11"/>
        <v>-1.511438576043389E-2</v>
      </c>
      <c r="O145">
        <f t="shared" si="10"/>
        <v>470</v>
      </c>
    </row>
    <row r="146" spans="4:15" x14ac:dyDescent="0.2">
      <c r="D146">
        <f t="shared" si="8"/>
        <v>841</v>
      </c>
      <c r="E146" t="s">
        <v>80</v>
      </c>
      <c r="F146" t="s">
        <v>1190</v>
      </c>
      <c r="G146" t="s">
        <v>1191</v>
      </c>
      <c r="H146" t="s">
        <v>1191</v>
      </c>
      <c r="I146">
        <v>316</v>
      </c>
      <c r="J146">
        <v>343</v>
      </c>
      <c r="K146">
        <v>0.92128279883381925</v>
      </c>
      <c r="L146">
        <v>0.12962962962962962</v>
      </c>
      <c r="M146">
        <f t="shared" si="9"/>
        <v>0.29222247802698598</v>
      </c>
      <c r="N146">
        <f t="shared" si="11"/>
        <v>-0.16259284839735635</v>
      </c>
      <c r="O146">
        <f t="shared" si="10"/>
        <v>770</v>
      </c>
    </row>
    <row r="147" spans="4:15" x14ac:dyDescent="0.2">
      <c r="D147">
        <f t="shared" si="8"/>
        <v>773</v>
      </c>
      <c r="E147" t="s">
        <v>80</v>
      </c>
      <c r="F147" t="s">
        <v>1192</v>
      </c>
      <c r="G147" t="s">
        <v>1193</v>
      </c>
      <c r="H147" t="s">
        <v>1193</v>
      </c>
      <c r="I147">
        <v>382</v>
      </c>
      <c r="J147">
        <v>421</v>
      </c>
      <c r="K147">
        <v>0.90736342042755347</v>
      </c>
      <c r="L147">
        <v>0.28749999999999998</v>
      </c>
      <c r="M147">
        <f t="shared" si="9"/>
        <v>0.3004678685798079</v>
      </c>
      <c r="N147">
        <f t="shared" si="11"/>
        <v>-1.2967868579807917E-2</v>
      </c>
      <c r="O147">
        <f t="shared" si="10"/>
        <v>457</v>
      </c>
    </row>
    <row r="148" spans="4:15" x14ac:dyDescent="0.2">
      <c r="D148">
        <f t="shared" si="8"/>
        <v>698</v>
      </c>
      <c r="E148" t="s">
        <v>80</v>
      </c>
      <c r="F148" t="s">
        <v>1194</v>
      </c>
      <c r="G148" t="s">
        <v>1195</v>
      </c>
      <c r="H148" t="s">
        <v>1195</v>
      </c>
      <c r="I148">
        <v>313</v>
      </c>
      <c r="J148">
        <v>336</v>
      </c>
      <c r="K148">
        <v>0.93154761904761907</v>
      </c>
      <c r="L148">
        <v>0.36956521739130432</v>
      </c>
      <c r="M148">
        <f t="shared" si="9"/>
        <v>0.28614192980515007</v>
      </c>
      <c r="N148">
        <f t="shared" si="11"/>
        <v>8.3423287586154249E-2</v>
      </c>
      <c r="O148">
        <f t="shared" si="10"/>
        <v>213</v>
      </c>
    </row>
    <row r="149" spans="4:15" x14ac:dyDescent="0.2">
      <c r="D149">
        <f t="shared" si="8"/>
        <v>573</v>
      </c>
      <c r="E149" t="s">
        <v>80</v>
      </c>
      <c r="F149" t="s">
        <v>1196</v>
      </c>
      <c r="G149" t="s">
        <v>1197</v>
      </c>
      <c r="H149" t="s">
        <v>1197</v>
      </c>
      <c r="I149">
        <v>116</v>
      </c>
      <c r="J149">
        <v>219</v>
      </c>
      <c r="K149">
        <v>0.52968036529680362</v>
      </c>
      <c r="L149">
        <v>0.4642857142857143</v>
      </c>
      <c r="M149">
        <f t="shared" si="9"/>
        <v>0.52419512161103365</v>
      </c>
      <c r="N149">
        <f t="shared" si="11"/>
        <v>-5.9909407325319353E-2</v>
      </c>
      <c r="O149">
        <f t="shared" si="10"/>
        <v>599</v>
      </c>
    </row>
    <row r="150" spans="4:15" x14ac:dyDescent="0.2">
      <c r="D150">
        <f t="shared" si="8"/>
        <v>426</v>
      </c>
      <c r="E150" t="s">
        <v>80</v>
      </c>
      <c r="F150" t="s">
        <v>1198</v>
      </c>
      <c r="G150" t="s">
        <v>1199</v>
      </c>
      <c r="H150" t="s">
        <v>1199</v>
      </c>
      <c r="I150">
        <v>214</v>
      </c>
      <c r="J150">
        <v>282</v>
      </c>
      <c r="K150">
        <v>0.75886524822695034</v>
      </c>
      <c r="L150">
        <v>0.55319148936170215</v>
      </c>
      <c r="M150">
        <f t="shared" si="9"/>
        <v>0.38843339336380278</v>
      </c>
      <c r="N150">
        <f t="shared" si="11"/>
        <v>0.16475809599789937</v>
      </c>
      <c r="O150">
        <f t="shared" si="10"/>
        <v>72</v>
      </c>
    </row>
    <row r="151" spans="4:15" x14ac:dyDescent="0.2">
      <c r="D151">
        <f t="shared" si="8"/>
        <v>815</v>
      </c>
      <c r="E151" t="s">
        <v>80</v>
      </c>
      <c r="F151" t="s">
        <v>1200</v>
      </c>
      <c r="G151" t="s">
        <v>1201</v>
      </c>
      <c r="H151" t="s">
        <v>1201</v>
      </c>
      <c r="I151">
        <v>311</v>
      </c>
      <c r="J151">
        <v>352</v>
      </c>
      <c r="K151">
        <v>0.88352272727272729</v>
      </c>
      <c r="L151">
        <v>0.21666666666666667</v>
      </c>
      <c r="M151">
        <f t="shared" si="9"/>
        <v>0.3145903258026852</v>
      </c>
      <c r="N151">
        <f t="shared" si="11"/>
        <v>-9.7923659136018526E-2</v>
      </c>
      <c r="O151">
        <f t="shared" si="10"/>
        <v>679</v>
      </c>
    </row>
    <row r="152" spans="4:15" x14ac:dyDescent="0.2">
      <c r="D152">
        <f t="shared" si="8"/>
        <v>564</v>
      </c>
      <c r="E152" t="s">
        <v>80</v>
      </c>
      <c r="F152" t="s">
        <v>1204</v>
      </c>
      <c r="G152" t="s">
        <v>1205</v>
      </c>
      <c r="H152" t="s">
        <v>1205</v>
      </c>
      <c r="I152">
        <v>157</v>
      </c>
      <c r="J152">
        <v>248</v>
      </c>
      <c r="K152">
        <v>0.63306451612903225</v>
      </c>
      <c r="L152">
        <v>0.46938775510204084</v>
      </c>
      <c r="M152">
        <f t="shared" si="9"/>
        <v>0.4629536871372178</v>
      </c>
      <c r="N152">
        <f t="shared" si="11"/>
        <v>6.4340679648230426E-3</v>
      </c>
      <c r="O152">
        <f t="shared" si="10"/>
        <v>398</v>
      </c>
    </row>
    <row r="153" spans="4:15" x14ac:dyDescent="0.2">
      <c r="D153">
        <f t="shared" si="8"/>
        <v>56</v>
      </c>
      <c r="E153" t="s">
        <v>82</v>
      </c>
      <c r="F153" t="s">
        <v>1206</v>
      </c>
      <c r="G153" t="s">
        <v>1207</v>
      </c>
      <c r="H153" t="s">
        <v>1207</v>
      </c>
      <c r="I153">
        <v>8</v>
      </c>
      <c r="J153">
        <v>89</v>
      </c>
      <c r="K153">
        <v>8.98876404494382E-2</v>
      </c>
      <c r="L153">
        <v>0.8</v>
      </c>
      <c r="M153">
        <f t="shared" si="9"/>
        <v>0.78471413853954264</v>
      </c>
      <c r="N153">
        <f t="shared" si="11"/>
        <v>1.5285861460457406E-2</v>
      </c>
      <c r="O153">
        <f t="shared" si="10"/>
        <v>378</v>
      </c>
    </row>
    <row r="154" spans="4:15" x14ac:dyDescent="0.2">
      <c r="D154">
        <f t="shared" si="8"/>
        <v>182</v>
      </c>
      <c r="E154" t="s">
        <v>82</v>
      </c>
      <c r="F154" t="s">
        <v>1210</v>
      </c>
      <c r="G154" t="s">
        <v>1211</v>
      </c>
      <c r="H154" t="s">
        <v>1211</v>
      </c>
      <c r="I154">
        <v>76</v>
      </c>
      <c r="J154">
        <v>297</v>
      </c>
      <c r="K154">
        <v>0.25589225589225589</v>
      </c>
      <c r="L154">
        <v>0.68571428571428572</v>
      </c>
      <c r="M154">
        <f t="shared" si="9"/>
        <v>0.68637836175795197</v>
      </c>
      <c r="N154">
        <f t="shared" si="11"/>
        <v>-6.6407604366625073E-4</v>
      </c>
      <c r="O154">
        <f t="shared" si="10"/>
        <v>419</v>
      </c>
    </row>
    <row r="155" spans="4:15" x14ac:dyDescent="0.2">
      <c r="D155">
        <f t="shared" si="8"/>
        <v>41</v>
      </c>
      <c r="E155" t="s">
        <v>84</v>
      </c>
      <c r="F155" t="s">
        <v>1212</v>
      </c>
      <c r="G155" t="s">
        <v>1213</v>
      </c>
      <c r="H155" t="s">
        <v>1213</v>
      </c>
      <c r="I155">
        <v>71</v>
      </c>
      <c r="J155">
        <v>221</v>
      </c>
      <c r="K155">
        <v>0.32126696832579188</v>
      </c>
      <c r="L155">
        <v>0.82499999999999996</v>
      </c>
      <c r="M155">
        <f t="shared" si="9"/>
        <v>0.64765249192670438</v>
      </c>
      <c r="N155">
        <f t="shared" si="11"/>
        <v>0.17734750807329558</v>
      </c>
      <c r="O155">
        <f t="shared" si="10"/>
        <v>58</v>
      </c>
    </row>
    <row r="156" spans="4:15" x14ac:dyDescent="0.2">
      <c r="D156">
        <f t="shared" si="8"/>
        <v>15</v>
      </c>
      <c r="E156" t="s">
        <v>84</v>
      </c>
      <c r="F156" t="s">
        <v>1214</v>
      </c>
      <c r="G156" t="s">
        <v>1215</v>
      </c>
      <c r="H156" t="s">
        <v>1215</v>
      </c>
      <c r="I156">
        <v>63</v>
      </c>
      <c r="J156">
        <v>292</v>
      </c>
      <c r="K156">
        <v>0.21575342465753425</v>
      </c>
      <c r="L156">
        <v>0.875</v>
      </c>
      <c r="M156">
        <f t="shared" si="9"/>
        <v>0.71015530999546139</v>
      </c>
      <c r="N156">
        <f t="shared" si="11"/>
        <v>0.16484469000453861</v>
      </c>
      <c r="O156">
        <f t="shared" si="10"/>
        <v>71</v>
      </c>
    </row>
    <row r="157" spans="4:15" x14ac:dyDescent="0.2">
      <c r="D157">
        <f t="shared" si="8"/>
        <v>2</v>
      </c>
      <c r="E157" t="s">
        <v>86</v>
      </c>
      <c r="F157" t="s">
        <v>1220</v>
      </c>
      <c r="G157" t="s">
        <v>1221</v>
      </c>
      <c r="H157" t="s">
        <v>1221</v>
      </c>
      <c r="I157">
        <v>57</v>
      </c>
      <c r="J157">
        <v>186</v>
      </c>
      <c r="K157">
        <v>0.30645161290322581</v>
      </c>
      <c r="L157">
        <v>0.9642857142857143</v>
      </c>
      <c r="M157">
        <f t="shared" si="9"/>
        <v>0.65642863034844134</v>
      </c>
      <c r="N157">
        <f t="shared" si="11"/>
        <v>0.30785708393727296</v>
      </c>
      <c r="O157">
        <f t="shared" si="10"/>
        <v>9</v>
      </c>
    </row>
    <row r="158" spans="4:15" x14ac:dyDescent="0.2">
      <c r="D158">
        <f t="shared" si="8"/>
        <v>551</v>
      </c>
      <c r="E158" t="s">
        <v>86</v>
      </c>
      <c r="F158" t="s">
        <v>1224</v>
      </c>
      <c r="G158" t="s">
        <v>1225</v>
      </c>
      <c r="H158" t="s">
        <v>1225</v>
      </c>
      <c r="I158">
        <v>387</v>
      </c>
      <c r="J158">
        <v>636</v>
      </c>
      <c r="K158">
        <v>0.60849056603773588</v>
      </c>
      <c r="L158">
        <v>0.47572815533980584</v>
      </c>
      <c r="M158">
        <f t="shared" si="9"/>
        <v>0.47751050210512486</v>
      </c>
      <c r="N158">
        <f t="shared" si="11"/>
        <v>-1.7823467653190206E-3</v>
      </c>
      <c r="O158">
        <f t="shared" si="10"/>
        <v>424</v>
      </c>
    </row>
    <row r="159" spans="4:15" x14ac:dyDescent="0.2">
      <c r="D159">
        <f t="shared" si="8"/>
        <v>16</v>
      </c>
      <c r="E159" t="s">
        <v>617</v>
      </c>
      <c r="F159" t="s">
        <v>1226</v>
      </c>
      <c r="G159" t="s">
        <v>1227</v>
      </c>
      <c r="H159" t="s">
        <v>1227</v>
      </c>
      <c r="I159">
        <v>57</v>
      </c>
      <c r="J159">
        <v>553</v>
      </c>
      <c r="K159">
        <v>0.10307414104882459</v>
      </c>
      <c r="L159">
        <v>0.86956521739130432</v>
      </c>
      <c r="M159">
        <f t="shared" si="9"/>
        <v>0.77690288114761641</v>
      </c>
      <c r="N159">
        <f t="shared" si="11"/>
        <v>9.2662336243687915E-2</v>
      </c>
      <c r="O159">
        <f t="shared" si="10"/>
        <v>194</v>
      </c>
    </row>
    <row r="160" spans="4:15" x14ac:dyDescent="0.2">
      <c r="D160">
        <f t="shared" si="8"/>
        <v>263</v>
      </c>
      <c r="E160" t="s">
        <v>89</v>
      </c>
      <c r="F160" t="s">
        <v>1234</v>
      </c>
      <c r="G160" t="s">
        <v>1235</v>
      </c>
      <c r="H160" t="s">
        <v>1235</v>
      </c>
      <c r="I160">
        <v>95</v>
      </c>
      <c r="J160">
        <v>445</v>
      </c>
      <c r="K160">
        <v>0.21348314606741572</v>
      </c>
      <c r="L160">
        <v>0.63934426229508201</v>
      </c>
      <c r="M160">
        <f t="shared" si="9"/>
        <v>0.71150014976437026</v>
      </c>
      <c r="N160">
        <f t="shared" si="11"/>
        <v>-7.2155887469288249E-2</v>
      </c>
      <c r="O160">
        <f t="shared" si="10"/>
        <v>625</v>
      </c>
    </row>
    <row r="161" spans="4:15" x14ac:dyDescent="0.2">
      <c r="D161">
        <f t="shared" si="8"/>
        <v>114</v>
      </c>
      <c r="E161" t="s">
        <v>89</v>
      </c>
      <c r="F161" t="s">
        <v>1236</v>
      </c>
      <c r="G161" t="s">
        <v>1237</v>
      </c>
      <c r="H161" t="s">
        <v>1237</v>
      </c>
      <c r="I161">
        <v>87</v>
      </c>
      <c r="J161">
        <v>405</v>
      </c>
      <c r="K161">
        <v>0.21481481481481482</v>
      </c>
      <c r="L161">
        <v>0.7384615384615385</v>
      </c>
      <c r="M161">
        <f t="shared" si="9"/>
        <v>0.71071131217487338</v>
      </c>
      <c r="N161">
        <f t="shared" si="11"/>
        <v>2.7750226286665125E-2</v>
      </c>
      <c r="O161">
        <f t="shared" si="10"/>
        <v>334</v>
      </c>
    </row>
    <row r="162" spans="4:15" x14ac:dyDescent="0.2">
      <c r="D162">
        <f t="shared" si="8"/>
        <v>524</v>
      </c>
      <c r="E162" t="s">
        <v>89</v>
      </c>
      <c r="F162" t="s">
        <v>1238</v>
      </c>
      <c r="G162" t="s">
        <v>1239</v>
      </c>
      <c r="H162" t="s">
        <v>1239</v>
      </c>
      <c r="I162">
        <v>88</v>
      </c>
      <c r="J162">
        <v>467</v>
      </c>
      <c r="K162">
        <v>0.18843683083511778</v>
      </c>
      <c r="L162">
        <v>0.4925373134328358</v>
      </c>
      <c r="M162">
        <f t="shared" si="9"/>
        <v>0.72633677859733781</v>
      </c>
      <c r="N162">
        <f t="shared" si="11"/>
        <v>-0.23379946516450201</v>
      </c>
      <c r="O162">
        <f t="shared" si="10"/>
        <v>824</v>
      </c>
    </row>
    <row r="163" spans="4:15" x14ac:dyDescent="0.2">
      <c r="D163">
        <f t="shared" si="8"/>
        <v>361</v>
      </c>
      <c r="E163" t="s">
        <v>93</v>
      </c>
      <c r="F163" t="s">
        <v>1248</v>
      </c>
      <c r="G163" t="s">
        <v>1249</v>
      </c>
      <c r="H163" t="s">
        <v>1249</v>
      </c>
      <c r="I163">
        <v>302</v>
      </c>
      <c r="J163">
        <v>565</v>
      </c>
      <c r="K163">
        <v>0.53451327433628315</v>
      </c>
      <c r="L163">
        <v>0.5855855855855856</v>
      </c>
      <c r="M163">
        <f t="shared" si="9"/>
        <v>0.52133226226676621</v>
      </c>
      <c r="N163">
        <f t="shared" si="11"/>
        <v>6.4253323318819389E-2</v>
      </c>
      <c r="O163">
        <f t="shared" si="10"/>
        <v>246</v>
      </c>
    </row>
    <row r="164" spans="4:15" x14ac:dyDescent="0.2">
      <c r="D164">
        <f t="shared" si="8"/>
        <v>291</v>
      </c>
      <c r="E164" t="s">
        <v>93</v>
      </c>
      <c r="F164" t="s">
        <v>1250</v>
      </c>
      <c r="G164" t="s">
        <v>1251</v>
      </c>
      <c r="H164" t="s">
        <v>1251</v>
      </c>
      <c r="I164">
        <v>206</v>
      </c>
      <c r="J164">
        <v>445</v>
      </c>
      <c r="K164">
        <v>0.46292134831460674</v>
      </c>
      <c r="L164">
        <v>0.62376237623762376</v>
      </c>
      <c r="M164">
        <f t="shared" si="9"/>
        <v>0.56374100878174949</v>
      </c>
      <c r="N164">
        <f t="shared" si="11"/>
        <v>6.0021367455874275E-2</v>
      </c>
      <c r="O164">
        <f t="shared" si="10"/>
        <v>255</v>
      </c>
    </row>
    <row r="165" spans="4:15" x14ac:dyDescent="0.2">
      <c r="D165">
        <f t="shared" si="8"/>
        <v>679</v>
      </c>
      <c r="E165" t="s">
        <v>93</v>
      </c>
      <c r="F165" t="s">
        <v>1252</v>
      </c>
      <c r="G165" t="s">
        <v>1253</v>
      </c>
      <c r="H165" t="s">
        <v>1253</v>
      </c>
      <c r="I165">
        <v>281</v>
      </c>
      <c r="J165">
        <v>434</v>
      </c>
      <c r="K165">
        <v>0.64746543778801846</v>
      </c>
      <c r="L165">
        <v>0.38554216867469882</v>
      </c>
      <c r="M165">
        <f t="shared" si="9"/>
        <v>0.45442304590215499</v>
      </c>
      <c r="N165">
        <f t="shared" si="11"/>
        <v>-6.8880877227456172E-2</v>
      </c>
      <c r="O165">
        <f t="shared" si="10"/>
        <v>621</v>
      </c>
    </row>
    <row r="166" spans="4:15" x14ac:dyDescent="0.2">
      <c r="D166">
        <f t="shared" si="8"/>
        <v>158</v>
      </c>
      <c r="E166" t="s">
        <v>95</v>
      </c>
      <c r="F166" t="s">
        <v>1256</v>
      </c>
      <c r="G166" t="s">
        <v>1257</v>
      </c>
      <c r="H166" t="s">
        <v>1257</v>
      </c>
      <c r="I166">
        <v>168</v>
      </c>
      <c r="J166">
        <v>412</v>
      </c>
      <c r="K166">
        <v>0.40776699029126212</v>
      </c>
      <c r="L166">
        <v>0.7010309278350515</v>
      </c>
      <c r="M166">
        <f t="shared" si="9"/>
        <v>0.59641267049819002</v>
      </c>
      <c r="N166">
        <f t="shared" si="11"/>
        <v>0.10461825733686148</v>
      </c>
      <c r="O166">
        <f t="shared" si="10"/>
        <v>157</v>
      </c>
    </row>
    <row r="167" spans="4:15" x14ac:dyDescent="0.2">
      <c r="D167">
        <f t="shared" si="8"/>
        <v>586</v>
      </c>
      <c r="E167" t="s">
        <v>95</v>
      </c>
      <c r="F167" t="s">
        <v>1260</v>
      </c>
      <c r="G167" t="s">
        <v>1261</v>
      </c>
      <c r="H167" t="s">
        <v>1261</v>
      </c>
      <c r="I167">
        <v>128</v>
      </c>
      <c r="J167">
        <v>301</v>
      </c>
      <c r="K167">
        <v>0.42524916943521596</v>
      </c>
      <c r="L167">
        <v>0.45569620253164556</v>
      </c>
      <c r="M167">
        <f t="shared" si="9"/>
        <v>0.58605679176933756</v>
      </c>
      <c r="N167">
        <f t="shared" si="11"/>
        <v>-0.130360589237692</v>
      </c>
      <c r="O167">
        <f t="shared" si="10"/>
        <v>738</v>
      </c>
    </row>
    <row r="168" spans="4:15" x14ac:dyDescent="0.2">
      <c r="D168">
        <f t="shared" si="8"/>
        <v>265</v>
      </c>
      <c r="E168" t="s">
        <v>95</v>
      </c>
      <c r="F168" t="s">
        <v>1264</v>
      </c>
      <c r="G168" t="s">
        <v>1265</v>
      </c>
      <c r="H168" t="s">
        <v>1265</v>
      </c>
      <c r="I168">
        <v>70</v>
      </c>
      <c r="J168">
        <v>291</v>
      </c>
      <c r="K168">
        <v>0.24054982817869416</v>
      </c>
      <c r="L168">
        <v>0.6376811594202898</v>
      </c>
      <c r="M168">
        <f t="shared" si="9"/>
        <v>0.69546672079486194</v>
      </c>
      <c r="N168">
        <f t="shared" si="11"/>
        <v>-5.7785561374572136E-2</v>
      </c>
      <c r="O168">
        <f t="shared" si="10"/>
        <v>588</v>
      </c>
    </row>
    <row r="169" spans="4:15" x14ac:dyDescent="0.2">
      <c r="D169">
        <f t="shared" si="8"/>
        <v>411</v>
      </c>
      <c r="E169" t="s">
        <v>97</v>
      </c>
      <c r="F169" t="s">
        <v>1270</v>
      </c>
      <c r="G169" t="s">
        <v>1271</v>
      </c>
      <c r="H169" t="s">
        <v>1271</v>
      </c>
      <c r="I169">
        <v>141</v>
      </c>
      <c r="J169">
        <v>522</v>
      </c>
      <c r="K169">
        <v>0.27011494252873564</v>
      </c>
      <c r="L169">
        <v>0.56043956043956045</v>
      </c>
      <c r="M169">
        <f t="shared" si="9"/>
        <v>0.67795330119810782</v>
      </c>
      <c r="N169">
        <f t="shared" si="11"/>
        <v>-0.11751374075854737</v>
      </c>
      <c r="O169">
        <f t="shared" si="10"/>
        <v>719</v>
      </c>
    </row>
    <row r="170" spans="4:15" x14ac:dyDescent="0.2">
      <c r="D170">
        <f t="shared" si="8"/>
        <v>265</v>
      </c>
      <c r="E170" t="s">
        <v>97</v>
      </c>
      <c r="F170" t="s">
        <v>1272</v>
      </c>
      <c r="G170" t="s">
        <v>1273</v>
      </c>
      <c r="H170" t="s">
        <v>1273</v>
      </c>
      <c r="I170">
        <v>162</v>
      </c>
      <c r="J170">
        <v>401</v>
      </c>
      <c r="K170">
        <v>0.40399002493765584</v>
      </c>
      <c r="L170">
        <v>0.6376811594202898</v>
      </c>
      <c r="M170">
        <f t="shared" si="9"/>
        <v>0.59865002288103364</v>
      </c>
      <c r="N170">
        <f t="shared" si="11"/>
        <v>3.9031136539256162E-2</v>
      </c>
      <c r="O170">
        <f t="shared" si="10"/>
        <v>302</v>
      </c>
    </row>
    <row r="171" spans="4:15" x14ac:dyDescent="0.2">
      <c r="D171">
        <f t="shared" si="8"/>
        <v>259</v>
      </c>
      <c r="E171" t="s">
        <v>97</v>
      </c>
      <c r="F171" t="s">
        <v>1274</v>
      </c>
      <c r="G171" t="s">
        <v>1275</v>
      </c>
      <c r="H171" t="s">
        <v>1275</v>
      </c>
      <c r="I171">
        <v>166</v>
      </c>
      <c r="J171">
        <v>470</v>
      </c>
      <c r="K171">
        <v>0.35319148936170214</v>
      </c>
      <c r="L171">
        <v>0.64102564102564108</v>
      </c>
      <c r="M171">
        <f t="shared" si="9"/>
        <v>0.62874143595351761</v>
      </c>
      <c r="N171">
        <f t="shared" si="11"/>
        <v>1.2284205072123466E-2</v>
      </c>
      <c r="O171">
        <f t="shared" si="10"/>
        <v>387</v>
      </c>
    </row>
    <row r="172" spans="4:15" x14ac:dyDescent="0.2">
      <c r="D172">
        <f t="shared" si="8"/>
        <v>587</v>
      </c>
      <c r="E172" t="s">
        <v>99</v>
      </c>
      <c r="F172" t="s">
        <v>1276</v>
      </c>
      <c r="G172" t="s">
        <v>1277</v>
      </c>
      <c r="H172" t="s">
        <v>1277</v>
      </c>
      <c r="I172">
        <v>366</v>
      </c>
      <c r="J172">
        <v>661</v>
      </c>
      <c r="K172">
        <v>0.55370650529500753</v>
      </c>
      <c r="L172">
        <v>0.45535714285714285</v>
      </c>
      <c r="M172">
        <f t="shared" si="9"/>
        <v>0.50996281166299817</v>
      </c>
      <c r="N172">
        <f t="shared" si="11"/>
        <v>-5.4605668805855323E-2</v>
      </c>
      <c r="O172">
        <f t="shared" si="10"/>
        <v>581</v>
      </c>
    </row>
    <row r="173" spans="4:15" x14ac:dyDescent="0.2">
      <c r="D173">
        <f t="shared" si="8"/>
        <v>603</v>
      </c>
      <c r="E173" t="s">
        <v>99</v>
      </c>
      <c r="F173" t="s">
        <v>1278</v>
      </c>
      <c r="G173" t="s">
        <v>1279</v>
      </c>
      <c r="H173" t="s">
        <v>1279</v>
      </c>
      <c r="I173">
        <v>358</v>
      </c>
      <c r="J173">
        <v>537</v>
      </c>
      <c r="K173">
        <v>0.66666666666666663</v>
      </c>
      <c r="L173">
        <v>0.44117647058823528</v>
      </c>
      <c r="M173">
        <f t="shared" si="9"/>
        <v>0.44304885758873802</v>
      </c>
      <c r="N173">
        <f t="shared" si="11"/>
        <v>-1.8723870005027399E-3</v>
      </c>
      <c r="O173">
        <f t="shared" si="10"/>
        <v>427</v>
      </c>
    </row>
    <row r="174" spans="4:15" x14ac:dyDescent="0.2">
      <c r="D174">
        <f t="shared" si="8"/>
        <v>640</v>
      </c>
      <c r="E174" t="s">
        <v>99</v>
      </c>
      <c r="F174" t="s">
        <v>1280</v>
      </c>
      <c r="G174" t="s">
        <v>1281</v>
      </c>
      <c r="H174" t="s">
        <v>1281</v>
      </c>
      <c r="I174">
        <v>110</v>
      </c>
      <c r="J174">
        <v>435</v>
      </c>
      <c r="K174">
        <v>0.25287356321839083</v>
      </c>
      <c r="L174">
        <v>0.41538461538461541</v>
      </c>
      <c r="M174">
        <f t="shared" si="9"/>
        <v>0.68816653787677606</v>
      </c>
      <c r="N174">
        <f t="shared" si="11"/>
        <v>-0.27278192249216066</v>
      </c>
      <c r="O174">
        <f t="shared" si="10"/>
        <v>837</v>
      </c>
    </row>
    <row r="175" spans="4:15" x14ac:dyDescent="0.2">
      <c r="D175">
        <f t="shared" si="8"/>
        <v>674</v>
      </c>
      <c r="E175" t="s">
        <v>99</v>
      </c>
      <c r="F175" t="s">
        <v>1282</v>
      </c>
      <c r="G175" t="s">
        <v>1283</v>
      </c>
      <c r="H175" t="s">
        <v>1283</v>
      </c>
      <c r="I175">
        <v>295</v>
      </c>
      <c r="J175">
        <v>572</v>
      </c>
      <c r="K175">
        <v>0.51573426573426573</v>
      </c>
      <c r="L175">
        <v>0.3902439024390244</v>
      </c>
      <c r="M175">
        <f t="shared" si="9"/>
        <v>0.53245634091446903</v>
      </c>
      <c r="N175">
        <f t="shared" si="11"/>
        <v>-0.14221243847544462</v>
      </c>
      <c r="O175">
        <f t="shared" si="10"/>
        <v>752</v>
      </c>
    </row>
    <row r="176" spans="4:15" x14ac:dyDescent="0.2">
      <c r="D176">
        <f t="shared" si="8"/>
        <v>771</v>
      </c>
      <c r="E176" t="s">
        <v>99</v>
      </c>
      <c r="F176" t="s">
        <v>1284</v>
      </c>
      <c r="G176" t="s">
        <v>1285</v>
      </c>
      <c r="H176" t="s">
        <v>1285</v>
      </c>
      <c r="I176">
        <v>297</v>
      </c>
      <c r="J176">
        <v>499</v>
      </c>
      <c r="K176">
        <v>0.59519038076152309</v>
      </c>
      <c r="L176">
        <v>0.29090909090909089</v>
      </c>
      <c r="M176">
        <f t="shared" si="9"/>
        <v>0.48538910263069868</v>
      </c>
      <c r="N176">
        <f t="shared" si="11"/>
        <v>-0.19448001172160778</v>
      </c>
      <c r="O176">
        <f t="shared" si="10"/>
        <v>800</v>
      </c>
    </row>
    <row r="177" spans="4:15" x14ac:dyDescent="0.2">
      <c r="D177">
        <f t="shared" si="8"/>
        <v>799</v>
      </c>
      <c r="E177" t="s">
        <v>99</v>
      </c>
      <c r="F177" t="s">
        <v>1292</v>
      </c>
      <c r="G177" t="s">
        <v>1293</v>
      </c>
      <c r="H177" t="s">
        <v>1293</v>
      </c>
      <c r="I177">
        <v>326</v>
      </c>
      <c r="J177">
        <v>419</v>
      </c>
      <c r="K177">
        <v>0.77804295942720769</v>
      </c>
      <c r="L177">
        <v>0.25</v>
      </c>
      <c r="M177">
        <f t="shared" si="9"/>
        <v>0.37707313616408705</v>
      </c>
      <c r="N177">
        <f t="shared" si="11"/>
        <v>-0.12707313616408705</v>
      </c>
      <c r="O177">
        <f t="shared" si="10"/>
        <v>736</v>
      </c>
    </row>
    <row r="178" spans="4:15" x14ac:dyDescent="0.2">
      <c r="D178">
        <f t="shared" si="8"/>
        <v>847</v>
      </c>
      <c r="E178" t="s">
        <v>99</v>
      </c>
      <c r="F178" t="s">
        <v>1294</v>
      </c>
      <c r="G178" t="s">
        <v>1295</v>
      </c>
      <c r="H178" t="s">
        <v>1295</v>
      </c>
      <c r="I178">
        <v>321</v>
      </c>
      <c r="J178">
        <v>558</v>
      </c>
      <c r="K178">
        <v>0.57526881720430112</v>
      </c>
      <c r="L178">
        <v>2.9411764705882353E-2</v>
      </c>
      <c r="M178">
        <f t="shared" si="9"/>
        <v>0.49718999396060298</v>
      </c>
      <c r="N178">
        <f t="shared" si="11"/>
        <v>-0.46777822925472062</v>
      </c>
      <c r="O178">
        <f t="shared" si="10"/>
        <v>849</v>
      </c>
    </row>
    <row r="179" spans="4:15" x14ac:dyDescent="0.2">
      <c r="D179">
        <f t="shared" si="8"/>
        <v>807</v>
      </c>
      <c r="E179" t="s">
        <v>99</v>
      </c>
      <c r="F179" t="s">
        <v>1296</v>
      </c>
      <c r="G179" t="s">
        <v>1297</v>
      </c>
      <c r="H179" t="s">
        <v>1297</v>
      </c>
      <c r="I179">
        <v>447</v>
      </c>
      <c r="J179">
        <v>576</v>
      </c>
      <c r="K179">
        <v>0.77604166666666663</v>
      </c>
      <c r="L179">
        <v>0.23853211009174313</v>
      </c>
      <c r="M179">
        <f t="shared" si="9"/>
        <v>0.37825863740843629</v>
      </c>
      <c r="N179">
        <f t="shared" si="11"/>
        <v>-0.13972652731669316</v>
      </c>
      <c r="O179">
        <f t="shared" si="10"/>
        <v>747</v>
      </c>
    </row>
    <row r="180" spans="4:15" x14ac:dyDescent="0.2">
      <c r="D180">
        <f t="shared" si="8"/>
        <v>814</v>
      </c>
      <c r="E180" t="s">
        <v>99</v>
      </c>
      <c r="F180" t="s">
        <v>1298</v>
      </c>
      <c r="G180" t="s">
        <v>1299</v>
      </c>
      <c r="H180" t="s">
        <v>1299</v>
      </c>
      <c r="I180">
        <v>410</v>
      </c>
      <c r="J180">
        <v>509</v>
      </c>
      <c r="K180">
        <v>0.80550098231827116</v>
      </c>
      <c r="L180">
        <v>0.21739130434782608</v>
      </c>
      <c r="M180">
        <f t="shared" si="9"/>
        <v>0.36080788954623316</v>
      </c>
      <c r="N180">
        <f t="shared" si="11"/>
        <v>-0.14341658519840708</v>
      </c>
      <c r="O180">
        <f t="shared" si="10"/>
        <v>754</v>
      </c>
    </row>
    <row r="181" spans="4:15" x14ac:dyDescent="0.2">
      <c r="D181">
        <f t="shared" si="8"/>
        <v>606</v>
      </c>
      <c r="E181" t="s">
        <v>99</v>
      </c>
      <c r="F181" t="s">
        <v>1300</v>
      </c>
      <c r="G181" t="s">
        <v>1301</v>
      </c>
      <c r="H181" t="s">
        <v>1301</v>
      </c>
      <c r="I181">
        <v>373</v>
      </c>
      <c r="J181">
        <v>701</v>
      </c>
      <c r="K181">
        <v>0.5320970042796006</v>
      </c>
      <c r="L181">
        <v>0.43965517241379309</v>
      </c>
      <c r="M181">
        <f t="shared" si="9"/>
        <v>0.52276358266893808</v>
      </c>
      <c r="N181">
        <f t="shared" si="11"/>
        <v>-8.3108410255144982E-2</v>
      </c>
      <c r="O181">
        <f t="shared" si="10"/>
        <v>645</v>
      </c>
    </row>
    <row r="182" spans="4:15" x14ac:dyDescent="0.2">
      <c r="D182">
        <f t="shared" si="8"/>
        <v>746</v>
      </c>
      <c r="E182" t="s">
        <v>99</v>
      </c>
      <c r="F182" t="s">
        <v>1302</v>
      </c>
      <c r="G182" t="s">
        <v>1303</v>
      </c>
      <c r="H182" t="s">
        <v>1303</v>
      </c>
      <c r="I182">
        <v>376</v>
      </c>
      <c r="J182">
        <v>421</v>
      </c>
      <c r="K182">
        <v>0.89311163895486934</v>
      </c>
      <c r="L182">
        <v>0.31818181818181818</v>
      </c>
      <c r="M182">
        <f t="shared" si="9"/>
        <v>0.3089101639816525</v>
      </c>
      <c r="N182">
        <f t="shared" si="11"/>
        <v>9.2716542001656799E-3</v>
      </c>
      <c r="O182">
        <f t="shared" si="10"/>
        <v>393</v>
      </c>
    </row>
    <row r="183" spans="4:15" x14ac:dyDescent="0.2">
      <c r="D183">
        <f t="shared" si="8"/>
        <v>672</v>
      </c>
      <c r="E183" t="s">
        <v>99</v>
      </c>
      <c r="F183" t="s">
        <v>1304</v>
      </c>
      <c r="G183" t="s">
        <v>1305</v>
      </c>
      <c r="H183" t="s">
        <v>1305</v>
      </c>
      <c r="I183">
        <v>245</v>
      </c>
      <c r="J183">
        <v>401</v>
      </c>
      <c r="K183">
        <v>0.61097256857855364</v>
      </c>
      <c r="L183">
        <v>0.39344262295081966</v>
      </c>
      <c r="M183">
        <f t="shared" si="9"/>
        <v>0.47604024390071203</v>
      </c>
      <c r="N183">
        <f t="shared" si="11"/>
        <v>-8.259762094989237E-2</v>
      </c>
      <c r="O183">
        <f t="shared" si="10"/>
        <v>644</v>
      </c>
    </row>
    <row r="184" spans="4:15" x14ac:dyDescent="0.2">
      <c r="D184">
        <f t="shared" si="8"/>
        <v>845</v>
      </c>
      <c r="E184" t="s">
        <v>99</v>
      </c>
      <c r="F184" t="s">
        <v>1306</v>
      </c>
      <c r="G184" t="s">
        <v>1307</v>
      </c>
      <c r="H184" t="s">
        <v>1307</v>
      </c>
      <c r="I184">
        <v>413</v>
      </c>
      <c r="J184">
        <v>618</v>
      </c>
      <c r="K184">
        <v>0.66828478964401294</v>
      </c>
      <c r="L184">
        <v>6.741573033707865E-2</v>
      </c>
      <c r="M184">
        <f t="shared" si="9"/>
        <v>0.4420903337580539</v>
      </c>
      <c r="N184">
        <f t="shared" si="11"/>
        <v>-0.37467460342097525</v>
      </c>
      <c r="O184">
        <f t="shared" si="10"/>
        <v>847</v>
      </c>
    </row>
    <row r="185" spans="4:15" x14ac:dyDescent="0.2">
      <c r="D185">
        <f t="shared" si="8"/>
        <v>789</v>
      </c>
      <c r="E185" t="s">
        <v>99</v>
      </c>
      <c r="F185" t="s">
        <v>1308</v>
      </c>
      <c r="G185" t="s">
        <v>1309</v>
      </c>
      <c r="H185" t="s">
        <v>1309</v>
      </c>
      <c r="I185">
        <v>389</v>
      </c>
      <c r="J185">
        <v>601</v>
      </c>
      <c r="K185">
        <v>0.64725457570715472</v>
      </c>
      <c r="L185">
        <v>0.27142857142857141</v>
      </c>
      <c r="M185">
        <f t="shared" si="9"/>
        <v>0.45454795379378321</v>
      </c>
      <c r="N185">
        <f t="shared" si="11"/>
        <v>-0.1831193823652118</v>
      </c>
      <c r="O185">
        <f t="shared" si="10"/>
        <v>788</v>
      </c>
    </row>
    <row r="186" spans="4:15" x14ac:dyDescent="0.2">
      <c r="D186">
        <f t="shared" si="8"/>
        <v>727</v>
      </c>
      <c r="E186" t="s">
        <v>101</v>
      </c>
      <c r="F186" t="s">
        <v>1312</v>
      </c>
      <c r="G186" t="s">
        <v>1313</v>
      </c>
      <c r="H186" t="s">
        <v>1313</v>
      </c>
      <c r="I186">
        <v>417</v>
      </c>
      <c r="J186">
        <v>626</v>
      </c>
      <c r="K186">
        <v>0.66613418530351443</v>
      </c>
      <c r="L186">
        <v>0.34020618556701032</v>
      </c>
      <c r="M186">
        <f t="shared" si="9"/>
        <v>0.44336428236369152</v>
      </c>
      <c r="N186">
        <f t="shared" si="11"/>
        <v>-0.1031580967966812</v>
      </c>
      <c r="O186">
        <f t="shared" si="10"/>
        <v>693</v>
      </c>
    </row>
    <row r="187" spans="4:15" x14ac:dyDescent="0.2">
      <c r="D187">
        <f t="shared" si="8"/>
        <v>677</v>
      </c>
      <c r="E187" t="s">
        <v>101</v>
      </c>
      <c r="F187" t="s">
        <v>1314</v>
      </c>
      <c r="G187" t="s">
        <v>1315</v>
      </c>
      <c r="H187" t="s">
        <v>1315</v>
      </c>
      <c r="I187">
        <v>338</v>
      </c>
      <c r="J187">
        <v>483</v>
      </c>
      <c r="K187">
        <v>0.69979296066252583</v>
      </c>
      <c r="L187">
        <v>0.38636363636363635</v>
      </c>
      <c r="M187">
        <f t="shared" si="9"/>
        <v>0.42342591009846031</v>
      </c>
      <c r="N187">
        <f t="shared" si="11"/>
        <v>-3.7062273734823958E-2</v>
      </c>
      <c r="O187">
        <f t="shared" si="10"/>
        <v>534</v>
      </c>
    </row>
    <row r="188" spans="4:15" x14ac:dyDescent="0.2">
      <c r="D188">
        <f t="shared" si="8"/>
        <v>791</v>
      </c>
      <c r="E188" t="s">
        <v>101</v>
      </c>
      <c r="F188" t="s">
        <v>1316</v>
      </c>
      <c r="G188" t="s">
        <v>1317</v>
      </c>
      <c r="H188" t="s">
        <v>1317</v>
      </c>
      <c r="I188">
        <v>277</v>
      </c>
      <c r="J188">
        <v>348</v>
      </c>
      <c r="K188">
        <v>0.79597701149425293</v>
      </c>
      <c r="L188">
        <v>0.26666666666666666</v>
      </c>
      <c r="M188">
        <f t="shared" si="9"/>
        <v>0.36644958249872606</v>
      </c>
      <c r="N188">
        <f t="shared" si="11"/>
        <v>-9.9782915832059393E-2</v>
      </c>
      <c r="O188">
        <f t="shared" si="10"/>
        <v>686</v>
      </c>
    </row>
    <row r="189" spans="4:15" x14ac:dyDescent="0.2">
      <c r="D189">
        <f t="shared" si="8"/>
        <v>766</v>
      </c>
      <c r="E189" t="s">
        <v>101</v>
      </c>
      <c r="F189" t="s">
        <v>1318</v>
      </c>
      <c r="G189" t="s">
        <v>1319</v>
      </c>
      <c r="H189" t="s">
        <v>1319</v>
      </c>
      <c r="I189">
        <v>343</v>
      </c>
      <c r="J189">
        <v>505</v>
      </c>
      <c r="K189">
        <v>0.67920792079207926</v>
      </c>
      <c r="L189">
        <v>0.29629629629629628</v>
      </c>
      <c r="M189">
        <f t="shared" si="9"/>
        <v>0.43561982338418853</v>
      </c>
      <c r="N189">
        <f t="shared" si="11"/>
        <v>-0.13932352708789225</v>
      </c>
      <c r="O189">
        <f t="shared" si="10"/>
        <v>746</v>
      </c>
    </row>
    <row r="190" spans="4:15" x14ac:dyDescent="0.2">
      <c r="D190">
        <f t="shared" si="8"/>
        <v>407</v>
      </c>
      <c r="E190" t="s">
        <v>101</v>
      </c>
      <c r="F190" t="s">
        <v>1320</v>
      </c>
      <c r="G190" t="s">
        <v>892</v>
      </c>
      <c r="H190" t="s">
        <v>892</v>
      </c>
      <c r="I190">
        <v>244</v>
      </c>
      <c r="J190">
        <v>382</v>
      </c>
      <c r="K190">
        <v>0.63874345549738221</v>
      </c>
      <c r="L190">
        <v>0.5625</v>
      </c>
      <c r="M190">
        <f t="shared" si="9"/>
        <v>0.45958966672975743</v>
      </c>
      <c r="N190">
        <f t="shared" si="11"/>
        <v>0.10291033327024257</v>
      </c>
      <c r="O190">
        <f t="shared" si="10"/>
        <v>164</v>
      </c>
    </row>
    <row r="191" spans="4:15" x14ac:dyDescent="0.2">
      <c r="D191">
        <f t="shared" si="8"/>
        <v>381</v>
      </c>
      <c r="E191" t="s">
        <v>101</v>
      </c>
      <c r="F191" t="s">
        <v>1321</v>
      </c>
      <c r="G191" t="s">
        <v>1322</v>
      </c>
      <c r="H191" t="s">
        <v>1322</v>
      </c>
      <c r="I191">
        <v>305</v>
      </c>
      <c r="J191">
        <v>513</v>
      </c>
      <c r="K191">
        <v>0.59454191033138404</v>
      </c>
      <c r="L191">
        <v>0.5757575757575758</v>
      </c>
      <c r="M191">
        <f t="shared" si="9"/>
        <v>0.4857732355856621</v>
      </c>
      <c r="N191">
        <f t="shared" si="11"/>
        <v>8.9984340171913701E-2</v>
      </c>
      <c r="O191">
        <f t="shared" si="10"/>
        <v>200</v>
      </c>
    </row>
    <row r="192" spans="4:15" x14ac:dyDescent="0.2">
      <c r="D192">
        <f t="shared" si="8"/>
        <v>715</v>
      </c>
      <c r="E192" t="s">
        <v>101</v>
      </c>
      <c r="F192" t="s">
        <v>1323</v>
      </c>
      <c r="G192" t="s">
        <v>1324</v>
      </c>
      <c r="H192" t="s">
        <v>1324</v>
      </c>
      <c r="I192">
        <v>273</v>
      </c>
      <c r="J192">
        <v>368</v>
      </c>
      <c r="K192">
        <v>0.74184782608695654</v>
      </c>
      <c r="L192">
        <v>0.35714285714285715</v>
      </c>
      <c r="M192">
        <f t="shared" si="9"/>
        <v>0.39851396504244363</v>
      </c>
      <c r="N192">
        <f t="shared" si="11"/>
        <v>-4.1371107899586479E-2</v>
      </c>
      <c r="O192">
        <f t="shared" si="10"/>
        <v>544</v>
      </c>
    </row>
    <row r="193" spans="4:15" x14ac:dyDescent="0.2">
      <c r="D193">
        <f t="shared" si="8"/>
        <v>822</v>
      </c>
      <c r="E193" t="s">
        <v>618</v>
      </c>
      <c r="F193" t="s">
        <v>1325</v>
      </c>
      <c r="G193" t="s">
        <v>1326</v>
      </c>
      <c r="H193" t="s">
        <v>1326</v>
      </c>
      <c r="I193">
        <v>150</v>
      </c>
      <c r="J193">
        <v>269</v>
      </c>
      <c r="K193">
        <v>0.55762081784386619</v>
      </c>
      <c r="L193">
        <v>0.2</v>
      </c>
      <c r="M193">
        <f t="shared" si="9"/>
        <v>0.50764409923424325</v>
      </c>
      <c r="N193">
        <f t="shared" si="11"/>
        <v>-0.30764409923424324</v>
      </c>
      <c r="O193">
        <f t="shared" si="10"/>
        <v>845</v>
      </c>
    </row>
    <row r="194" spans="4:15" x14ac:dyDescent="0.2">
      <c r="D194">
        <f t="shared" si="8"/>
        <v>532</v>
      </c>
      <c r="E194" t="s">
        <v>618</v>
      </c>
      <c r="F194" t="s">
        <v>1328</v>
      </c>
      <c r="G194" t="s">
        <v>1329</v>
      </c>
      <c r="H194" t="s">
        <v>1329</v>
      </c>
      <c r="I194">
        <v>188</v>
      </c>
      <c r="J194">
        <v>305</v>
      </c>
      <c r="K194">
        <v>0.61639344262295082</v>
      </c>
      <c r="L194">
        <v>0.48837209302325579</v>
      </c>
      <c r="M194">
        <f t="shared" si="9"/>
        <v>0.47282909306271276</v>
      </c>
      <c r="N194">
        <f t="shared" si="11"/>
        <v>1.5542999960543036E-2</v>
      </c>
      <c r="O194">
        <f t="shared" si="10"/>
        <v>377</v>
      </c>
    </row>
    <row r="195" spans="4:15" x14ac:dyDescent="0.2">
      <c r="D195">
        <f t="shared" si="8"/>
        <v>444</v>
      </c>
      <c r="E195" t="s">
        <v>618</v>
      </c>
      <c r="F195" t="s">
        <v>1330</v>
      </c>
      <c r="G195" t="s">
        <v>1331</v>
      </c>
      <c r="H195" t="s">
        <v>1331</v>
      </c>
      <c r="I195">
        <v>218</v>
      </c>
      <c r="J195">
        <v>325</v>
      </c>
      <c r="K195">
        <v>0.67076923076923078</v>
      </c>
      <c r="L195">
        <v>0.54054054054054057</v>
      </c>
      <c r="M195">
        <f t="shared" si="9"/>
        <v>0.44061863101494203</v>
      </c>
      <c r="N195">
        <f t="shared" si="11"/>
        <v>9.992190952559854E-2</v>
      </c>
      <c r="O195">
        <f t="shared" si="10"/>
        <v>170</v>
      </c>
    </row>
    <row r="196" spans="4:15" x14ac:dyDescent="0.2">
      <c r="D196">
        <f t="shared" si="8"/>
        <v>714</v>
      </c>
      <c r="E196" t="s">
        <v>618</v>
      </c>
      <c r="F196" t="s">
        <v>1332</v>
      </c>
      <c r="G196" t="s">
        <v>1333</v>
      </c>
      <c r="H196" t="s">
        <v>1333</v>
      </c>
      <c r="I196">
        <v>265</v>
      </c>
      <c r="J196">
        <v>338</v>
      </c>
      <c r="K196">
        <v>0.78402366863905326</v>
      </c>
      <c r="L196">
        <v>0.35849056603773582</v>
      </c>
      <c r="M196">
        <f t="shared" si="9"/>
        <v>0.37353035704024856</v>
      </c>
      <c r="N196">
        <f t="shared" si="11"/>
        <v>-1.5039791002512737E-2</v>
      </c>
      <c r="O196">
        <f t="shared" si="10"/>
        <v>469</v>
      </c>
    </row>
    <row r="197" spans="4:15" x14ac:dyDescent="0.2">
      <c r="D197">
        <f t="shared" ref="D197:D260" si="12">RANK(L197,Both_Math_and_ELA__Percent_Pass,0)</f>
        <v>582</v>
      </c>
      <c r="E197" t="s">
        <v>618</v>
      </c>
      <c r="F197" t="s">
        <v>1334</v>
      </c>
      <c r="G197" t="s">
        <v>834</v>
      </c>
      <c r="H197" t="s">
        <v>834</v>
      </c>
      <c r="I197">
        <v>275</v>
      </c>
      <c r="J197">
        <v>348</v>
      </c>
      <c r="K197">
        <v>0.79022988505747127</v>
      </c>
      <c r="L197">
        <v>0.45833333333333331</v>
      </c>
      <c r="M197">
        <f t="shared" ref="M197:M260" si="13">int+slope*K197</f>
        <v>0.36985399472494884</v>
      </c>
      <c r="N197">
        <f t="shared" si="11"/>
        <v>8.8479338608384472E-2</v>
      </c>
      <c r="O197">
        <f t="shared" ref="O197:O260" si="14">RANK(N197,Error,0)</f>
        <v>205</v>
      </c>
    </row>
    <row r="198" spans="4:15" x14ac:dyDescent="0.2">
      <c r="D198">
        <f t="shared" si="12"/>
        <v>482</v>
      </c>
      <c r="E198" t="s">
        <v>618</v>
      </c>
      <c r="F198" t="s">
        <v>1335</v>
      </c>
      <c r="G198" t="s">
        <v>1336</v>
      </c>
      <c r="H198" t="s">
        <v>1336</v>
      </c>
      <c r="I198">
        <v>196</v>
      </c>
      <c r="J198">
        <v>315</v>
      </c>
      <c r="K198">
        <v>0.62222222222222223</v>
      </c>
      <c r="L198">
        <v>0.51282051282051277</v>
      </c>
      <c r="M198">
        <f t="shared" si="13"/>
        <v>0.46937631213819392</v>
      </c>
      <c r="N198">
        <f t="shared" ref="N198:N261" si="15">L198-M198</f>
        <v>4.3444200682318856E-2</v>
      </c>
      <c r="O198">
        <f t="shared" si="14"/>
        <v>289</v>
      </c>
    </row>
    <row r="199" spans="4:15" x14ac:dyDescent="0.2">
      <c r="D199">
        <f t="shared" si="12"/>
        <v>133</v>
      </c>
      <c r="E199" t="s">
        <v>104</v>
      </c>
      <c r="F199" t="s">
        <v>1337</v>
      </c>
      <c r="G199" t="s">
        <v>1338</v>
      </c>
      <c r="H199" t="s">
        <v>1338</v>
      </c>
      <c r="I199">
        <v>137</v>
      </c>
      <c r="J199">
        <v>588</v>
      </c>
      <c r="K199">
        <v>0.23299319727891157</v>
      </c>
      <c r="L199">
        <v>0.72093023255813948</v>
      </c>
      <c r="M199">
        <f t="shared" si="13"/>
        <v>0.6999430250674854</v>
      </c>
      <c r="N199">
        <f t="shared" si="15"/>
        <v>2.0987207490654081E-2</v>
      </c>
      <c r="O199">
        <f t="shared" si="14"/>
        <v>357</v>
      </c>
    </row>
    <row r="200" spans="4:15" x14ac:dyDescent="0.2">
      <c r="D200">
        <f t="shared" si="12"/>
        <v>651</v>
      </c>
      <c r="E200" t="s">
        <v>104</v>
      </c>
      <c r="F200" t="s">
        <v>1345</v>
      </c>
      <c r="G200" t="s">
        <v>1346</v>
      </c>
      <c r="H200" t="s">
        <v>1346</v>
      </c>
      <c r="I200">
        <v>219</v>
      </c>
      <c r="J200">
        <v>308</v>
      </c>
      <c r="K200">
        <v>0.71103896103896103</v>
      </c>
      <c r="L200">
        <v>0.40740740740740738</v>
      </c>
      <c r="M200">
        <f t="shared" si="13"/>
        <v>0.41676414241355064</v>
      </c>
      <c r="N200">
        <f t="shared" si="15"/>
        <v>-9.3567350061432575E-3</v>
      </c>
      <c r="O200">
        <f t="shared" si="14"/>
        <v>444</v>
      </c>
    </row>
    <row r="201" spans="4:15" x14ac:dyDescent="0.2">
      <c r="D201">
        <f t="shared" si="12"/>
        <v>128</v>
      </c>
      <c r="E201" t="s">
        <v>104</v>
      </c>
      <c r="F201" t="s">
        <v>1347</v>
      </c>
      <c r="G201" t="s">
        <v>1348</v>
      </c>
      <c r="H201" t="s">
        <v>1348</v>
      </c>
      <c r="I201">
        <v>287</v>
      </c>
      <c r="J201">
        <v>353</v>
      </c>
      <c r="K201">
        <v>0.81303116147308785</v>
      </c>
      <c r="L201">
        <v>0.72602739726027399</v>
      </c>
      <c r="M201">
        <f t="shared" si="13"/>
        <v>0.35634725443366</v>
      </c>
      <c r="N201">
        <f t="shared" si="15"/>
        <v>0.36968014282661399</v>
      </c>
      <c r="O201">
        <f t="shared" si="14"/>
        <v>4</v>
      </c>
    </row>
    <row r="202" spans="4:15" x14ac:dyDescent="0.2">
      <c r="D202">
        <f t="shared" si="12"/>
        <v>175</v>
      </c>
      <c r="E202" t="s">
        <v>104</v>
      </c>
      <c r="F202" t="s">
        <v>1349</v>
      </c>
      <c r="G202" t="s">
        <v>1350</v>
      </c>
      <c r="H202" t="s">
        <v>1350</v>
      </c>
      <c r="I202">
        <v>77</v>
      </c>
      <c r="J202">
        <v>392</v>
      </c>
      <c r="K202">
        <v>0.19642857142857142</v>
      </c>
      <c r="L202">
        <v>0.69047619047619047</v>
      </c>
      <c r="M202">
        <f t="shared" si="13"/>
        <v>0.72160272938432091</v>
      </c>
      <c r="N202">
        <f t="shared" si="15"/>
        <v>-3.1126538908130441E-2</v>
      </c>
      <c r="O202">
        <f t="shared" si="14"/>
        <v>521</v>
      </c>
    </row>
    <row r="203" spans="4:15" x14ac:dyDescent="0.2">
      <c r="D203">
        <f t="shared" si="12"/>
        <v>356</v>
      </c>
      <c r="E203" t="s">
        <v>104</v>
      </c>
      <c r="F203" t="s">
        <v>1351</v>
      </c>
      <c r="G203" t="s">
        <v>1352</v>
      </c>
      <c r="H203" t="s">
        <v>1352</v>
      </c>
      <c r="I203">
        <v>178</v>
      </c>
      <c r="J203">
        <v>583</v>
      </c>
      <c r="K203">
        <v>0.30531732418524871</v>
      </c>
      <c r="L203">
        <v>0.58695652173913049</v>
      </c>
      <c r="M203">
        <f t="shared" si="13"/>
        <v>0.6571005463784827</v>
      </c>
      <c r="N203">
        <f t="shared" si="15"/>
        <v>-7.0144024639352209E-2</v>
      </c>
      <c r="O203">
        <f t="shared" si="14"/>
        <v>623</v>
      </c>
    </row>
    <row r="204" spans="4:15" x14ac:dyDescent="0.2">
      <c r="D204">
        <f t="shared" si="12"/>
        <v>775</v>
      </c>
      <c r="E204" t="s">
        <v>104</v>
      </c>
      <c r="F204" t="s">
        <v>1353</v>
      </c>
      <c r="G204" t="s">
        <v>1354</v>
      </c>
      <c r="H204" t="s">
        <v>1354</v>
      </c>
      <c r="I204">
        <v>234</v>
      </c>
      <c r="J204">
        <v>282</v>
      </c>
      <c r="K204">
        <v>0.82978723404255317</v>
      </c>
      <c r="L204">
        <v>0.2857142857142857</v>
      </c>
      <c r="M204">
        <f t="shared" si="13"/>
        <v>0.34642149780616033</v>
      </c>
      <c r="N204">
        <f t="shared" si="15"/>
        <v>-6.0707212091874629E-2</v>
      </c>
      <c r="O204">
        <f t="shared" si="14"/>
        <v>601</v>
      </c>
    </row>
    <row r="205" spans="4:15" x14ac:dyDescent="0.2">
      <c r="D205">
        <f t="shared" si="12"/>
        <v>80</v>
      </c>
      <c r="E205" t="s">
        <v>104</v>
      </c>
      <c r="F205" t="s">
        <v>1355</v>
      </c>
      <c r="G205" t="s">
        <v>1356</v>
      </c>
      <c r="H205" t="s">
        <v>1356</v>
      </c>
      <c r="I205">
        <v>85</v>
      </c>
      <c r="J205">
        <v>687</v>
      </c>
      <c r="K205">
        <v>0.12372634643377002</v>
      </c>
      <c r="L205">
        <v>0.76923076923076927</v>
      </c>
      <c r="M205">
        <f t="shared" si="13"/>
        <v>0.76466918117870741</v>
      </c>
      <c r="N205">
        <f t="shared" si="15"/>
        <v>4.5615880520618601E-3</v>
      </c>
      <c r="O205">
        <f t="shared" si="14"/>
        <v>401</v>
      </c>
    </row>
    <row r="206" spans="4:15" x14ac:dyDescent="0.2">
      <c r="D206">
        <f t="shared" si="12"/>
        <v>224</v>
      </c>
      <c r="E206" t="s">
        <v>104</v>
      </c>
      <c r="F206" t="s">
        <v>1357</v>
      </c>
      <c r="G206" t="s">
        <v>1358</v>
      </c>
      <c r="H206" t="s">
        <v>1358</v>
      </c>
      <c r="I206">
        <v>401</v>
      </c>
      <c r="J206">
        <v>755</v>
      </c>
      <c r="K206">
        <v>0.53112582781456952</v>
      </c>
      <c r="L206">
        <v>0.65753424657534243</v>
      </c>
      <c r="M206">
        <f t="shared" si="13"/>
        <v>0.52333887626439668</v>
      </c>
      <c r="N206">
        <f t="shared" si="15"/>
        <v>0.13419537031094575</v>
      </c>
      <c r="O206">
        <f t="shared" si="14"/>
        <v>110</v>
      </c>
    </row>
    <row r="207" spans="4:15" x14ac:dyDescent="0.2">
      <c r="D207">
        <f t="shared" si="12"/>
        <v>786</v>
      </c>
      <c r="E207" t="s">
        <v>104</v>
      </c>
      <c r="F207" t="s">
        <v>1359</v>
      </c>
      <c r="G207" t="s">
        <v>1360</v>
      </c>
      <c r="H207" t="s">
        <v>1360</v>
      </c>
      <c r="I207">
        <v>202</v>
      </c>
      <c r="J207">
        <v>250</v>
      </c>
      <c r="K207">
        <v>0.80800000000000005</v>
      </c>
      <c r="L207">
        <v>0.27692307692307694</v>
      </c>
      <c r="M207">
        <f t="shared" si="13"/>
        <v>0.35932755212146805</v>
      </c>
      <c r="N207">
        <f t="shared" si="15"/>
        <v>-8.2404475198391114E-2</v>
      </c>
      <c r="O207">
        <f t="shared" si="14"/>
        <v>642</v>
      </c>
    </row>
    <row r="208" spans="4:15" x14ac:dyDescent="0.2">
      <c r="D208">
        <f t="shared" si="12"/>
        <v>770</v>
      </c>
      <c r="E208" t="s">
        <v>597</v>
      </c>
      <c r="F208" t="s">
        <v>1363</v>
      </c>
      <c r="G208" t="s">
        <v>1364</v>
      </c>
      <c r="H208" t="s">
        <v>1364</v>
      </c>
      <c r="I208">
        <v>233</v>
      </c>
      <c r="J208">
        <v>418</v>
      </c>
      <c r="K208">
        <v>0.5574162679425837</v>
      </c>
      <c r="L208">
        <v>0.29166666666666669</v>
      </c>
      <c r="M208">
        <f t="shared" si="13"/>
        <v>0.50776526799439825</v>
      </c>
      <c r="N208">
        <f t="shared" si="15"/>
        <v>-0.21609860132773157</v>
      </c>
      <c r="O208">
        <f t="shared" si="14"/>
        <v>818</v>
      </c>
    </row>
    <row r="209" spans="4:15" x14ac:dyDescent="0.2">
      <c r="D209">
        <f t="shared" si="12"/>
        <v>498</v>
      </c>
      <c r="E209" t="s">
        <v>619</v>
      </c>
      <c r="F209" t="s">
        <v>1365</v>
      </c>
      <c r="G209" t="s">
        <v>763</v>
      </c>
      <c r="H209" t="s">
        <v>763</v>
      </c>
      <c r="I209">
        <v>173</v>
      </c>
      <c r="J209">
        <v>421</v>
      </c>
      <c r="K209">
        <v>0.41092636579572445</v>
      </c>
      <c r="L209">
        <v>0.50666666666666671</v>
      </c>
      <c r="M209">
        <f t="shared" si="13"/>
        <v>0.59454115841072619</v>
      </c>
      <c r="N209">
        <f t="shared" si="15"/>
        <v>-8.787449174405948E-2</v>
      </c>
      <c r="O209">
        <f t="shared" si="14"/>
        <v>655</v>
      </c>
    </row>
    <row r="210" spans="4:15" x14ac:dyDescent="0.2">
      <c r="D210">
        <f t="shared" si="12"/>
        <v>340</v>
      </c>
      <c r="E210" t="s">
        <v>108</v>
      </c>
      <c r="F210" t="s">
        <v>1368</v>
      </c>
      <c r="G210" t="s">
        <v>1369</v>
      </c>
      <c r="H210" t="s">
        <v>1369</v>
      </c>
      <c r="I210">
        <v>298</v>
      </c>
      <c r="J210">
        <v>546</v>
      </c>
      <c r="K210">
        <v>0.54578754578754574</v>
      </c>
      <c r="L210">
        <v>0.59722222222222221</v>
      </c>
      <c r="M210">
        <f t="shared" si="13"/>
        <v>0.514653747709511</v>
      </c>
      <c r="N210">
        <f t="shared" si="15"/>
        <v>8.256847451271121E-2</v>
      </c>
      <c r="O210">
        <f t="shared" si="14"/>
        <v>216</v>
      </c>
    </row>
    <row r="211" spans="4:15" x14ac:dyDescent="0.2">
      <c r="D211">
        <f t="shared" si="12"/>
        <v>503</v>
      </c>
      <c r="E211" t="s">
        <v>620</v>
      </c>
      <c r="F211" t="s">
        <v>1375</v>
      </c>
      <c r="G211" t="s">
        <v>1376</v>
      </c>
      <c r="H211" t="s">
        <v>1376</v>
      </c>
      <c r="I211">
        <v>245</v>
      </c>
      <c r="J211">
        <v>444</v>
      </c>
      <c r="K211">
        <v>0.55180180180180183</v>
      </c>
      <c r="L211">
        <v>0.5</v>
      </c>
      <c r="M211">
        <f t="shared" si="13"/>
        <v>0.51109109654256835</v>
      </c>
      <c r="N211">
        <f t="shared" si="15"/>
        <v>-1.1091096542568346E-2</v>
      </c>
      <c r="O211">
        <f t="shared" si="14"/>
        <v>450</v>
      </c>
    </row>
    <row r="212" spans="4:15" x14ac:dyDescent="0.2">
      <c r="D212">
        <f t="shared" si="12"/>
        <v>844</v>
      </c>
      <c r="E212" t="s">
        <v>621</v>
      </c>
      <c r="F212" t="s">
        <v>1381</v>
      </c>
      <c r="G212" t="s">
        <v>1382</v>
      </c>
      <c r="H212" t="s">
        <v>1382</v>
      </c>
      <c r="I212">
        <v>241</v>
      </c>
      <c r="J212">
        <v>438</v>
      </c>
      <c r="K212">
        <v>0.55022831050228316</v>
      </c>
      <c r="L212">
        <v>9.0909090909090912E-2</v>
      </c>
      <c r="M212">
        <f t="shared" si="13"/>
        <v>0.51202318200768926</v>
      </c>
      <c r="N212">
        <f t="shared" si="15"/>
        <v>-0.42111409109859832</v>
      </c>
      <c r="O212">
        <f t="shared" si="14"/>
        <v>848</v>
      </c>
    </row>
    <row r="213" spans="4:15" x14ac:dyDescent="0.2">
      <c r="D213">
        <f t="shared" si="12"/>
        <v>568</v>
      </c>
      <c r="E213" t="s">
        <v>112</v>
      </c>
      <c r="F213" t="s">
        <v>1383</v>
      </c>
      <c r="G213" t="s">
        <v>1384</v>
      </c>
      <c r="H213" t="s">
        <v>1384</v>
      </c>
      <c r="I213">
        <v>161</v>
      </c>
      <c r="J213">
        <v>351</v>
      </c>
      <c r="K213">
        <v>0.45868945868945871</v>
      </c>
      <c r="L213">
        <v>0.46666666666666667</v>
      </c>
      <c r="M213">
        <f t="shared" si="13"/>
        <v>0.56624784362144842</v>
      </c>
      <c r="N213">
        <f t="shared" si="15"/>
        <v>-9.9581176954781747E-2</v>
      </c>
      <c r="O213">
        <f t="shared" si="14"/>
        <v>684</v>
      </c>
    </row>
    <row r="214" spans="4:15" x14ac:dyDescent="0.2">
      <c r="D214">
        <f t="shared" si="12"/>
        <v>98</v>
      </c>
      <c r="E214" t="s">
        <v>114</v>
      </c>
      <c r="F214" t="s">
        <v>1387</v>
      </c>
      <c r="G214" t="s">
        <v>1388</v>
      </c>
      <c r="H214" t="s">
        <v>1388</v>
      </c>
      <c r="I214">
        <v>39</v>
      </c>
      <c r="J214">
        <v>113</v>
      </c>
      <c r="K214">
        <v>0.34513274336283184</v>
      </c>
      <c r="L214">
        <v>0.75</v>
      </c>
      <c r="M214">
        <f t="shared" si="13"/>
        <v>0.63351517700626214</v>
      </c>
      <c r="N214">
        <f t="shared" si="15"/>
        <v>0.11648482299373786</v>
      </c>
      <c r="O214">
        <f t="shared" si="14"/>
        <v>137</v>
      </c>
    </row>
    <row r="215" spans="4:15" x14ac:dyDescent="0.2">
      <c r="D215">
        <f t="shared" si="12"/>
        <v>503</v>
      </c>
      <c r="E215" t="s">
        <v>114</v>
      </c>
      <c r="F215" t="s">
        <v>1391</v>
      </c>
      <c r="G215" t="s">
        <v>1392</v>
      </c>
      <c r="H215" t="s">
        <v>1392</v>
      </c>
      <c r="I215">
        <v>42</v>
      </c>
      <c r="J215">
        <v>89</v>
      </c>
      <c r="K215">
        <v>0.47191011235955055</v>
      </c>
      <c r="L215">
        <v>0.5</v>
      </c>
      <c r="M215">
        <f t="shared" si="13"/>
        <v>0.55841635505264597</v>
      </c>
      <c r="N215">
        <f t="shared" si="15"/>
        <v>-5.8416355052645974E-2</v>
      </c>
      <c r="O215">
        <f t="shared" si="14"/>
        <v>593</v>
      </c>
    </row>
    <row r="216" spans="4:15" x14ac:dyDescent="0.2">
      <c r="D216">
        <f t="shared" si="12"/>
        <v>533</v>
      </c>
      <c r="E216" t="s">
        <v>114</v>
      </c>
      <c r="F216" t="s">
        <v>1393</v>
      </c>
      <c r="G216" t="s">
        <v>1394</v>
      </c>
      <c r="H216" t="s">
        <v>1394</v>
      </c>
      <c r="I216">
        <v>160</v>
      </c>
      <c r="J216">
        <v>279</v>
      </c>
      <c r="K216">
        <v>0.57347670250896055</v>
      </c>
      <c r="L216">
        <v>0.48717948717948717</v>
      </c>
      <c r="M216">
        <f t="shared" si="13"/>
        <v>0.49825158486985527</v>
      </c>
      <c r="N216">
        <f t="shared" si="15"/>
        <v>-1.1072097690368099E-2</v>
      </c>
      <c r="O216">
        <f t="shared" si="14"/>
        <v>449</v>
      </c>
    </row>
    <row r="217" spans="4:15" x14ac:dyDescent="0.2">
      <c r="D217">
        <f t="shared" si="12"/>
        <v>186</v>
      </c>
      <c r="E217" t="s">
        <v>119</v>
      </c>
      <c r="F217" t="s">
        <v>1405</v>
      </c>
      <c r="G217" t="s">
        <v>1406</v>
      </c>
      <c r="H217" t="s">
        <v>1406</v>
      </c>
      <c r="I217">
        <v>153</v>
      </c>
      <c r="J217">
        <v>453</v>
      </c>
      <c r="K217">
        <v>0.33774834437086093</v>
      </c>
      <c r="L217">
        <v>0.68181818181818177</v>
      </c>
      <c r="M217">
        <f t="shared" si="13"/>
        <v>0.63788945665507579</v>
      </c>
      <c r="N217">
        <f t="shared" si="15"/>
        <v>4.3928725163105975E-2</v>
      </c>
      <c r="O217">
        <f t="shared" si="14"/>
        <v>287</v>
      </c>
    </row>
    <row r="218" spans="4:15" x14ac:dyDescent="0.2">
      <c r="D218">
        <f t="shared" si="12"/>
        <v>440</v>
      </c>
      <c r="E218" t="s">
        <v>119</v>
      </c>
      <c r="F218" t="s">
        <v>1407</v>
      </c>
      <c r="G218" t="s">
        <v>1408</v>
      </c>
      <c r="H218" t="s">
        <v>1408</v>
      </c>
      <c r="I218">
        <v>197</v>
      </c>
      <c r="J218">
        <v>372</v>
      </c>
      <c r="K218">
        <v>0.52956989247311825</v>
      </c>
      <c r="L218">
        <v>0.54347826086956519</v>
      </c>
      <c r="M218">
        <f t="shared" si="13"/>
        <v>0.52426056214653549</v>
      </c>
      <c r="N218">
        <f t="shared" si="15"/>
        <v>1.9217698723029697E-2</v>
      </c>
      <c r="O218">
        <f t="shared" si="14"/>
        <v>366</v>
      </c>
    </row>
    <row r="219" spans="4:15" x14ac:dyDescent="0.2">
      <c r="D219">
        <f t="shared" si="12"/>
        <v>667</v>
      </c>
      <c r="E219" t="s">
        <v>623</v>
      </c>
      <c r="F219" t="s">
        <v>1413</v>
      </c>
      <c r="G219" t="s">
        <v>1414</v>
      </c>
      <c r="H219" t="s">
        <v>1414</v>
      </c>
      <c r="I219">
        <v>198</v>
      </c>
      <c r="J219">
        <v>372</v>
      </c>
      <c r="K219">
        <v>0.532258064516129</v>
      </c>
      <c r="L219">
        <v>0.39622641509433965</v>
      </c>
      <c r="M219">
        <f t="shared" si="13"/>
        <v>0.52266817578265723</v>
      </c>
      <c r="N219">
        <f t="shared" si="15"/>
        <v>-0.12644176068831758</v>
      </c>
      <c r="O219">
        <f t="shared" si="14"/>
        <v>733</v>
      </c>
    </row>
    <row r="220" spans="4:15" x14ac:dyDescent="0.2">
      <c r="D220">
        <f t="shared" si="12"/>
        <v>482</v>
      </c>
      <c r="E220" t="s">
        <v>122</v>
      </c>
      <c r="F220" t="s">
        <v>1419</v>
      </c>
      <c r="G220" t="s">
        <v>1420</v>
      </c>
      <c r="H220" t="s">
        <v>1420</v>
      </c>
      <c r="I220">
        <v>443</v>
      </c>
      <c r="J220">
        <v>687</v>
      </c>
      <c r="K220">
        <v>0.64483260553129551</v>
      </c>
      <c r="L220">
        <v>0.51282051282051277</v>
      </c>
      <c r="M220">
        <f t="shared" si="13"/>
        <v>0.45598265076259731</v>
      </c>
      <c r="N220">
        <f t="shared" si="15"/>
        <v>5.6837862057915467E-2</v>
      </c>
      <c r="O220">
        <f t="shared" si="14"/>
        <v>258</v>
      </c>
    </row>
    <row r="221" spans="4:15" x14ac:dyDescent="0.2">
      <c r="D221">
        <f t="shared" si="12"/>
        <v>817</v>
      </c>
      <c r="E221" t="s">
        <v>124</v>
      </c>
      <c r="F221" t="s">
        <v>1425</v>
      </c>
      <c r="G221" t="s">
        <v>1426</v>
      </c>
      <c r="H221" t="s">
        <v>1426</v>
      </c>
      <c r="I221">
        <v>326</v>
      </c>
      <c r="J221">
        <v>353</v>
      </c>
      <c r="K221">
        <v>0.92351274787535409</v>
      </c>
      <c r="L221">
        <v>0.20987654320987653</v>
      </c>
      <c r="M221">
        <f t="shared" si="13"/>
        <v>0.29090152818111725</v>
      </c>
      <c r="N221">
        <f t="shared" si="15"/>
        <v>-8.1024984971240721E-2</v>
      </c>
      <c r="O221">
        <f t="shared" si="14"/>
        <v>640</v>
      </c>
    </row>
    <row r="222" spans="4:15" x14ac:dyDescent="0.2">
      <c r="D222">
        <f t="shared" si="12"/>
        <v>631</v>
      </c>
      <c r="E222" t="s">
        <v>124</v>
      </c>
      <c r="F222" t="s">
        <v>1429</v>
      </c>
      <c r="G222" t="s">
        <v>1305</v>
      </c>
      <c r="H222" t="s">
        <v>1305</v>
      </c>
      <c r="I222">
        <v>239</v>
      </c>
      <c r="J222">
        <v>356</v>
      </c>
      <c r="K222">
        <v>0.6713483146067416</v>
      </c>
      <c r="L222">
        <v>0.42028985507246375</v>
      </c>
      <c r="M222">
        <f t="shared" si="13"/>
        <v>0.44027560043816327</v>
      </c>
      <c r="N222">
        <f t="shared" si="15"/>
        <v>-1.9985745365699525E-2</v>
      </c>
      <c r="O222">
        <f t="shared" si="14"/>
        <v>487</v>
      </c>
    </row>
    <row r="223" spans="4:15" x14ac:dyDescent="0.2">
      <c r="D223">
        <f t="shared" si="12"/>
        <v>398</v>
      </c>
      <c r="E223" t="s">
        <v>126</v>
      </c>
      <c r="F223" t="s">
        <v>1432</v>
      </c>
      <c r="G223" t="s">
        <v>1433</v>
      </c>
      <c r="H223" t="s">
        <v>1433</v>
      </c>
      <c r="I223">
        <v>206</v>
      </c>
      <c r="J223">
        <v>457</v>
      </c>
      <c r="K223">
        <v>0.45076586433260396</v>
      </c>
      <c r="L223">
        <v>0.56716417910447758</v>
      </c>
      <c r="M223">
        <f t="shared" si="13"/>
        <v>0.57094152520316288</v>
      </c>
      <c r="N223">
        <f t="shared" si="15"/>
        <v>-3.7773460986852969E-3</v>
      </c>
      <c r="O223">
        <f t="shared" si="14"/>
        <v>433</v>
      </c>
    </row>
    <row r="224" spans="4:15" x14ac:dyDescent="0.2">
      <c r="D224">
        <f t="shared" si="12"/>
        <v>202</v>
      </c>
      <c r="E224" t="s">
        <v>128</v>
      </c>
      <c r="F224" t="s">
        <v>1436</v>
      </c>
      <c r="G224" t="s">
        <v>1437</v>
      </c>
      <c r="H224" t="s">
        <v>1437</v>
      </c>
      <c r="I224">
        <v>237</v>
      </c>
      <c r="J224">
        <v>484</v>
      </c>
      <c r="K224">
        <v>0.48966942148760328</v>
      </c>
      <c r="L224">
        <v>0.67105263157894735</v>
      </c>
      <c r="M224">
        <f t="shared" si="13"/>
        <v>0.54789631346492873</v>
      </c>
      <c r="N224">
        <f t="shared" si="15"/>
        <v>0.12315631811401861</v>
      </c>
      <c r="O224">
        <f t="shared" si="14"/>
        <v>125</v>
      </c>
    </row>
    <row r="225" spans="4:15" x14ac:dyDescent="0.2">
      <c r="D225">
        <f t="shared" si="12"/>
        <v>129</v>
      </c>
      <c r="E225" t="s">
        <v>624</v>
      </c>
      <c r="F225" t="s">
        <v>1442</v>
      </c>
      <c r="G225" t="s">
        <v>1443</v>
      </c>
      <c r="H225" t="s">
        <v>1443</v>
      </c>
      <c r="I225">
        <v>347</v>
      </c>
      <c r="J225">
        <v>704</v>
      </c>
      <c r="K225">
        <v>0.49289772727272729</v>
      </c>
      <c r="L225">
        <v>0.72448979591836737</v>
      </c>
      <c r="M225">
        <f t="shared" si="13"/>
        <v>0.54598396930376281</v>
      </c>
      <c r="N225">
        <f t="shared" si="15"/>
        <v>0.17850582661460457</v>
      </c>
      <c r="O225">
        <f t="shared" si="14"/>
        <v>55</v>
      </c>
    </row>
    <row r="226" spans="4:15" x14ac:dyDescent="0.2">
      <c r="D226">
        <f t="shared" si="12"/>
        <v>267</v>
      </c>
      <c r="E226" t="s">
        <v>131</v>
      </c>
      <c r="F226" t="s">
        <v>1446</v>
      </c>
      <c r="G226" t="s">
        <v>1447</v>
      </c>
      <c r="H226" t="s">
        <v>1447</v>
      </c>
      <c r="I226">
        <v>257</v>
      </c>
      <c r="J226">
        <v>444</v>
      </c>
      <c r="K226">
        <v>0.5788288288288288</v>
      </c>
      <c r="L226">
        <v>0.63636363636363635</v>
      </c>
      <c r="M226">
        <f t="shared" si="13"/>
        <v>0.49508115796519653</v>
      </c>
      <c r="N226">
        <f t="shared" si="15"/>
        <v>0.14128247839843983</v>
      </c>
      <c r="O226">
        <f t="shared" si="14"/>
        <v>102</v>
      </c>
    </row>
    <row r="227" spans="4:15" x14ac:dyDescent="0.2">
      <c r="D227">
        <f t="shared" si="12"/>
        <v>228</v>
      </c>
      <c r="E227" t="s">
        <v>625</v>
      </c>
      <c r="F227" t="s">
        <v>1452</v>
      </c>
      <c r="G227" t="s">
        <v>1453</v>
      </c>
      <c r="H227" t="s">
        <v>1453</v>
      </c>
      <c r="I227">
        <v>169</v>
      </c>
      <c r="J227">
        <v>297</v>
      </c>
      <c r="K227">
        <v>0.56902356902356899</v>
      </c>
      <c r="L227">
        <v>0.65454545454545454</v>
      </c>
      <c r="M227">
        <f t="shared" si="13"/>
        <v>0.50088947743223966</v>
      </c>
      <c r="N227">
        <f t="shared" si="15"/>
        <v>0.15365597711321488</v>
      </c>
      <c r="O227">
        <f t="shared" si="14"/>
        <v>88</v>
      </c>
    </row>
    <row r="228" spans="4:15" x14ac:dyDescent="0.2">
      <c r="D228">
        <f t="shared" si="12"/>
        <v>142</v>
      </c>
      <c r="E228" t="s">
        <v>134</v>
      </c>
      <c r="F228" t="s">
        <v>1454</v>
      </c>
      <c r="G228" t="s">
        <v>1455</v>
      </c>
      <c r="H228" t="s">
        <v>1455</v>
      </c>
      <c r="I228">
        <v>98</v>
      </c>
      <c r="J228">
        <v>951</v>
      </c>
      <c r="K228">
        <v>0.10304942166140904</v>
      </c>
      <c r="L228">
        <v>0.71186440677966101</v>
      </c>
      <c r="M228">
        <f t="shared" si="13"/>
        <v>0.77691752411496162</v>
      </c>
      <c r="N228">
        <f t="shared" si="15"/>
        <v>-6.5053117335300614E-2</v>
      </c>
      <c r="O228">
        <f t="shared" si="14"/>
        <v>616</v>
      </c>
    </row>
    <row r="229" spans="4:15" x14ac:dyDescent="0.2">
      <c r="D229">
        <f t="shared" si="12"/>
        <v>95</v>
      </c>
      <c r="E229" t="s">
        <v>134</v>
      </c>
      <c r="F229" t="s">
        <v>1456</v>
      </c>
      <c r="G229" t="s">
        <v>1457</v>
      </c>
      <c r="H229" t="s">
        <v>1457</v>
      </c>
      <c r="I229">
        <v>118</v>
      </c>
      <c r="J229">
        <v>719</v>
      </c>
      <c r="K229">
        <v>0.16411682892906815</v>
      </c>
      <c r="L229">
        <v>0.7533333333333333</v>
      </c>
      <c r="M229">
        <f t="shared" si="13"/>
        <v>0.74074316285588238</v>
      </c>
      <c r="N229">
        <f t="shared" si="15"/>
        <v>1.2590170477450924E-2</v>
      </c>
      <c r="O229">
        <f t="shared" si="14"/>
        <v>384</v>
      </c>
    </row>
    <row r="230" spans="4:15" x14ac:dyDescent="0.2">
      <c r="D230">
        <f t="shared" si="12"/>
        <v>288</v>
      </c>
      <c r="E230" t="s">
        <v>134</v>
      </c>
      <c r="F230" t="s">
        <v>1458</v>
      </c>
      <c r="G230" t="s">
        <v>1459</v>
      </c>
      <c r="H230" t="s">
        <v>1459</v>
      </c>
      <c r="I230">
        <v>92</v>
      </c>
      <c r="J230">
        <v>493</v>
      </c>
      <c r="K230">
        <v>0.18661257606490872</v>
      </c>
      <c r="L230">
        <v>0.6262626262626263</v>
      </c>
      <c r="M230">
        <f t="shared" si="13"/>
        <v>0.72741740824969714</v>
      </c>
      <c r="N230">
        <f t="shared" si="15"/>
        <v>-0.10115478198707084</v>
      </c>
      <c r="O230">
        <f t="shared" si="14"/>
        <v>688</v>
      </c>
    </row>
    <row r="231" spans="4:15" x14ac:dyDescent="0.2">
      <c r="D231">
        <f t="shared" si="12"/>
        <v>267</v>
      </c>
      <c r="E231" t="s">
        <v>134</v>
      </c>
      <c r="F231" t="s">
        <v>1462</v>
      </c>
      <c r="G231" t="s">
        <v>1463</v>
      </c>
      <c r="H231" t="s">
        <v>1463</v>
      </c>
      <c r="I231">
        <v>113</v>
      </c>
      <c r="J231">
        <v>725</v>
      </c>
      <c r="K231">
        <v>0.15586206896551724</v>
      </c>
      <c r="L231">
        <v>0.63636363636363635</v>
      </c>
      <c r="M231">
        <f t="shared" si="13"/>
        <v>0.74563301625541611</v>
      </c>
      <c r="N231">
        <f t="shared" si="15"/>
        <v>-0.10926937989177976</v>
      </c>
      <c r="O231">
        <f t="shared" si="14"/>
        <v>702</v>
      </c>
    </row>
    <row r="232" spans="4:15" x14ac:dyDescent="0.2">
      <c r="D232">
        <f t="shared" si="12"/>
        <v>20</v>
      </c>
      <c r="E232" t="s">
        <v>134</v>
      </c>
      <c r="F232" t="s">
        <v>1464</v>
      </c>
      <c r="G232" t="s">
        <v>1465</v>
      </c>
      <c r="H232" t="s">
        <v>1465</v>
      </c>
      <c r="I232">
        <v>30</v>
      </c>
      <c r="J232">
        <v>686</v>
      </c>
      <c r="K232">
        <v>4.3731778425655975E-2</v>
      </c>
      <c r="L232">
        <v>0.8571428571428571</v>
      </c>
      <c r="M232">
        <f t="shared" si="13"/>
        <v>0.81205538163103952</v>
      </c>
      <c r="N232">
        <f t="shared" si="15"/>
        <v>4.5087475511817576E-2</v>
      </c>
      <c r="O232">
        <f t="shared" si="14"/>
        <v>283</v>
      </c>
    </row>
    <row r="233" spans="4:15" x14ac:dyDescent="0.2">
      <c r="D233">
        <f t="shared" si="12"/>
        <v>102</v>
      </c>
      <c r="E233" t="s">
        <v>134</v>
      </c>
      <c r="F233" t="s">
        <v>1466</v>
      </c>
      <c r="G233" t="s">
        <v>1467</v>
      </c>
      <c r="H233" t="s">
        <v>1467</v>
      </c>
      <c r="I233">
        <v>40</v>
      </c>
      <c r="J233">
        <v>781</v>
      </c>
      <c r="K233">
        <v>5.1216389244558257E-2</v>
      </c>
      <c r="L233">
        <v>0.74509803921568629</v>
      </c>
      <c r="M233">
        <f t="shared" si="13"/>
        <v>0.80762173973005169</v>
      </c>
      <c r="N233">
        <f t="shared" si="15"/>
        <v>-6.2523700514365399E-2</v>
      </c>
      <c r="O233">
        <f t="shared" si="14"/>
        <v>604</v>
      </c>
    </row>
    <row r="234" spans="4:15" x14ac:dyDescent="0.2">
      <c r="D234">
        <f t="shared" si="12"/>
        <v>85</v>
      </c>
      <c r="E234" t="s">
        <v>134</v>
      </c>
      <c r="F234" t="s">
        <v>109</v>
      </c>
      <c r="G234" t="s">
        <v>1468</v>
      </c>
      <c r="H234" t="s">
        <v>1468</v>
      </c>
      <c r="I234">
        <v>56</v>
      </c>
      <c r="J234">
        <v>765</v>
      </c>
      <c r="K234">
        <v>7.3202614379084971E-2</v>
      </c>
      <c r="L234">
        <v>0.76315789473684215</v>
      </c>
      <c r="M234">
        <f t="shared" si="13"/>
        <v>0.79459780951382608</v>
      </c>
      <c r="N234">
        <f t="shared" si="15"/>
        <v>-3.1439914776983935E-2</v>
      </c>
      <c r="O234">
        <f t="shared" si="14"/>
        <v>523</v>
      </c>
    </row>
    <row r="235" spans="4:15" x14ac:dyDescent="0.2">
      <c r="D235">
        <f t="shared" si="12"/>
        <v>240</v>
      </c>
      <c r="E235" t="s">
        <v>134</v>
      </c>
      <c r="F235" t="s">
        <v>1473</v>
      </c>
      <c r="G235" t="s">
        <v>1474</v>
      </c>
      <c r="H235" t="s">
        <v>1474</v>
      </c>
      <c r="I235">
        <v>148</v>
      </c>
      <c r="J235">
        <v>621</v>
      </c>
      <c r="K235">
        <v>0.23832528180354268</v>
      </c>
      <c r="L235">
        <v>0.64912280701754388</v>
      </c>
      <c r="M235">
        <f t="shared" si="13"/>
        <v>0.69678447027552348</v>
      </c>
      <c r="N235">
        <f t="shared" si="15"/>
        <v>-4.7661663257979603E-2</v>
      </c>
      <c r="O235">
        <f t="shared" si="14"/>
        <v>561</v>
      </c>
    </row>
    <row r="236" spans="4:15" x14ac:dyDescent="0.2">
      <c r="D236">
        <f t="shared" si="12"/>
        <v>160</v>
      </c>
      <c r="E236" t="s">
        <v>134</v>
      </c>
      <c r="F236" t="s">
        <v>1475</v>
      </c>
      <c r="G236" t="s">
        <v>1476</v>
      </c>
      <c r="H236" t="s">
        <v>1476</v>
      </c>
      <c r="I236">
        <v>118</v>
      </c>
      <c r="J236">
        <v>644</v>
      </c>
      <c r="K236">
        <v>0.18322981366459629</v>
      </c>
      <c r="L236">
        <v>0.7</v>
      </c>
      <c r="M236">
        <f t="shared" si="13"/>
        <v>0.72942124752497839</v>
      </c>
      <c r="N236">
        <f t="shared" si="15"/>
        <v>-2.9421247524978433E-2</v>
      </c>
      <c r="O236">
        <f t="shared" si="14"/>
        <v>512</v>
      </c>
    </row>
    <row r="237" spans="4:15" x14ac:dyDescent="0.2">
      <c r="D237">
        <f t="shared" si="12"/>
        <v>90</v>
      </c>
      <c r="E237" t="s">
        <v>134</v>
      </c>
      <c r="F237" t="s">
        <v>1477</v>
      </c>
      <c r="G237" t="s">
        <v>1478</v>
      </c>
      <c r="H237" t="s">
        <v>1478</v>
      </c>
      <c r="I237">
        <v>82</v>
      </c>
      <c r="J237">
        <v>775</v>
      </c>
      <c r="K237">
        <v>0.10580645161290322</v>
      </c>
      <c r="L237">
        <v>0.75757575757575757</v>
      </c>
      <c r="M237">
        <f t="shared" si="13"/>
        <v>0.77528434854832395</v>
      </c>
      <c r="N237">
        <f t="shared" si="15"/>
        <v>-1.7708590972566385E-2</v>
      </c>
      <c r="O237">
        <f t="shared" si="14"/>
        <v>482</v>
      </c>
    </row>
    <row r="238" spans="4:15" x14ac:dyDescent="0.2">
      <c r="D238">
        <f t="shared" si="12"/>
        <v>141</v>
      </c>
      <c r="E238" t="s">
        <v>134</v>
      </c>
      <c r="F238" t="s">
        <v>1487</v>
      </c>
      <c r="G238" t="s">
        <v>1488</v>
      </c>
      <c r="H238" t="s">
        <v>1488</v>
      </c>
      <c r="I238">
        <v>91</v>
      </c>
      <c r="J238">
        <v>379</v>
      </c>
      <c r="K238">
        <v>0.24010554089709762</v>
      </c>
      <c r="L238">
        <v>0.71212121212121215</v>
      </c>
      <c r="M238">
        <f t="shared" si="13"/>
        <v>0.69572990224215747</v>
      </c>
      <c r="N238">
        <f t="shared" si="15"/>
        <v>1.6391309879054683E-2</v>
      </c>
      <c r="O238">
        <f t="shared" si="14"/>
        <v>374</v>
      </c>
    </row>
    <row r="239" spans="4:15" x14ac:dyDescent="0.2">
      <c r="D239">
        <f t="shared" si="12"/>
        <v>370</v>
      </c>
      <c r="E239" t="s">
        <v>136</v>
      </c>
      <c r="F239" t="s">
        <v>1491</v>
      </c>
      <c r="G239" t="s">
        <v>1492</v>
      </c>
      <c r="H239" t="s">
        <v>1492</v>
      </c>
      <c r="I239">
        <v>180</v>
      </c>
      <c r="J239">
        <v>526</v>
      </c>
      <c r="K239">
        <v>0.34220532319391633</v>
      </c>
      <c r="L239">
        <v>0.5816993464052288</v>
      </c>
      <c r="M239">
        <f t="shared" si="13"/>
        <v>0.63524928623875854</v>
      </c>
      <c r="N239">
        <f t="shared" si="15"/>
        <v>-5.3549939833529736E-2</v>
      </c>
      <c r="O239">
        <f t="shared" si="14"/>
        <v>578</v>
      </c>
    </row>
    <row r="240" spans="4:15" x14ac:dyDescent="0.2">
      <c r="D240">
        <f t="shared" si="12"/>
        <v>158</v>
      </c>
      <c r="E240" t="s">
        <v>138</v>
      </c>
      <c r="F240" t="s">
        <v>1497</v>
      </c>
      <c r="G240" t="s">
        <v>1498</v>
      </c>
      <c r="H240" t="s">
        <v>1498</v>
      </c>
      <c r="I240">
        <v>33</v>
      </c>
      <c r="J240">
        <v>441</v>
      </c>
      <c r="K240">
        <v>7.4829931972789115E-2</v>
      </c>
      <c r="L240">
        <v>0.7010309278350515</v>
      </c>
      <c r="M240">
        <f t="shared" si="13"/>
        <v>0.7936338390891462</v>
      </c>
      <c r="N240">
        <f t="shared" si="15"/>
        <v>-9.26029112540947E-2</v>
      </c>
      <c r="O240">
        <f t="shared" si="14"/>
        <v>667</v>
      </c>
    </row>
    <row r="241" spans="4:15" x14ac:dyDescent="0.2">
      <c r="D241">
        <f t="shared" si="12"/>
        <v>139</v>
      </c>
      <c r="E241" t="s">
        <v>138</v>
      </c>
      <c r="F241" t="s">
        <v>1499</v>
      </c>
      <c r="G241" t="s">
        <v>1500</v>
      </c>
      <c r="H241" t="s">
        <v>1500</v>
      </c>
      <c r="I241">
        <v>98</v>
      </c>
      <c r="J241">
        <v>594</v>
      </c>
      <c r="K241">
        <v>0.16498316498316498</v>
      </c>
      <c r="L241">
        <v>0.71527777777777779</v>
      </c>
      <c r="M241">
        <f t="shared" si="13"/>
        <v>0.74022997333638463</v>
      </c>
      <c r="N241">
        <f t="shared" si="15"/>
        <v>-2.4952195558606838E-2</v>
      </c>
      <c r="O241">
        <f t="shared" si="14"/>
        <v>498</v>
      </c>
    </row>
    <row r="242" spans="4:15" x14ac:dyDescent="0.2">
      <c r="D242">
        <f t="shared" si="12"/>
        <v>303</v>
      </c>
      <c r="E242" t="s">
        <v>138</v>
      </c>
      <c r="F242" t="s">
        <v>1501</v>
      </c>
      <c r="G242" t="s">
        <v>1502</v>
      </c>
      <c r="H242" t="s">
        <v>1502</v>
      </c>
      <c r="I242">
        <v>133</v>
      </c>
      <c r="J242">
        <v>445</v>
      </c>
      <c r="K242">
        <v>0.29887640449438202</v>
      </c>
      <c r="L242">
        <v>0.61627906976744184</v>
      </c>
      <c r="M242">
        <f t="shared" si="13"/>
        <v>0.66091593933788739</v>
      </c>
      <c r="N242">
        <f t="shared" si="15"/>
        <v>-4.4636869570445548E-2</v>
      </c>
      <c r="O242">
        <f t="shared" si="14"/>
        <v>551</v>
      </c>
    </row>
    <row r="243" spans="4:15" x14ac:dyDescent="0.2">
      <c r="D243">
        <f t="shared" si="12"/>
        <v>4</v>
      </c>
      <c r="E243" t="s">
        <v>138</v>
      </c>
      <c r="F243" t="s">
        <v>1503</v>
      </c>
      <c r="G243" t="s">
        <v>1504</v>
      </c>
      <c r="H243" t="s">
        <v>1504</v>
      </c>
      <c r="I243">
        <v>18</v>
      </c>
      <c r="J243">
        <v>627</v>
      </c>
      <c r="K243">
        <v>2.8708133971291867E-2</v>
      </c>
      <c r="L243">
        <v>0.92307692307692313</v>
      </c>
      <c r="M243">
        <f t="shared" si="13"/>
        <v>0.82095490375317737</v>
      </c>
      <c r="N243">
        <f t="shared" si="15"/>
        <v>0.10212201932374576</v>
      </c>
      <c r="O243">
        <f t="shared" si="14"/>
        <v>165</v>
      </c>
    </row>
    <row r="244" spans="4:15" x14ac:dyDescent="0.2">
      <c r="D244">
        <f t="shared" si="12"/>
        <v>474</v>
      </c>
      <c r="E244" t="s">
        <v>138</v>
      </c>
      <c r="F244" t="s">
        <v>1505</v>
      </c>
      <c r="G244" t="s">
        <v>1506</v>
      </c>
      <c r="H244" t="s">
        <v>1506</v>
      </c>
      <c r="I244">
        <v>162</v>
      </c>
      <c r="J244">
        <v>426</v>
      </c>
      <c r="K244">
        <v>0.38028169014084506</v>
      </c>
      <c r="L244">
        <v>0.51948051948051943</v>
      </c>
      <c r="M244">
        <f t="shared" si="13"/>
        <v>0.61269407528417585</v>
      </c>
      <c r="N244">
        <f t="shared" si="15"/>
        <v>-9.3213555803656423E-2</v>
      </c>
      <c r="O244">
        <f t="shared" si="14"/>
        <v>668</v>
      </c>
    </row>
    <row r="245" spans="4:15" x14ac:dyDescent="0.2">
      <c r="D245">
        <f t="shared" si="12"/>
        <v>150</v>
      </c>
      <c r="E245" t="s">
        <v>138</v>
      </c>
      <c r="F245" t="s">
        <v>1509</v>
      </c>
      <c r="G245" t="s">
        <v>1510</v>
      </c>
      <c r="H245" t="s">
        <v>1510</v>
      </c>
      <c r="I245">
        <v>39</v>
      </c>
      <c r="J245">
        <v>563</v>
      </c>
      <c r="K245">
        <v>6.9271758436944941E-2</v>
      </c>
      <c r="L245">
        <v>0.70588235294117652</v>
      </c>
      <c r="M245">
        <f t="shared" si="13"/>
        <v>0.796926321714862</v>
      </c>
      <c r="N245">
        <f t="shared" si="15"/>
        <v>-9.104396877368548E-2</v>
      </c>
      <c r="O245">
        <f t="shared" si="14"/>
        <v>660</v>
      </c>
    </row>
    <row r="246" spans="4:15" x14ac:dyDescent="0.2">
      <c r="D246">
        <f t="shared" si="12"/>
        <v>354</v>
      </c>
      <c r="E246" t="s">
        <v>140</v>
      </c>
      <c r="F246" t="s">
        <v>1511</v>
      </c>
      <c r="G246" t="s">
        <v>1512</v>
      </c>
      <c r="H246" t="s">
        <v>1512</v>
      </c>
      <c r="I246">
        <v>191</v>
      </c>
      <c r="J246">
        <v>459</v>
      </c>
      <c r="K246">
        <v>0.41612200435729846</v>
      </c>
      <c r="L246">
        <v>0.58904109589041098</v>
      </c>
      <c r="M246">
        <f t="shared" si="13"/>
        <v>0.59146342980380828</v>
      </c>
      <c r="N246">
        <f t="shared" si="15"/>
        <v>-2.422333913397301E-3</v>
      </c>
      <c r="O246">
        <f t="shared" si="14"/>
        <v>428</v>
      </c>
    </row>
    <row r="247" spans="4:15" x14ac:dyDescent="0.2">
      <c r="D247">
        <f t="shared" si="12"/>
        <v>68</v>
      </c>
      <c r="E247" t="s">
        <v>142</v>
      </c>
      <c r="F247" t="s">
        <v>1517</v>
      </c>
      <c r="G247" t="s">
        <v>1518</v>
      </c>
      <c r="H247" t="s">
        <v>1518</v>
      </c>
      <c r="I247">
        <v>32</v>
      </c>
      <c r="J247">
        <v>480</v>
      </c>
      <c r="K247">
        <v>6.6666666666666666E-2</v>
      </c>
      <c r="L247">
        <v>0.7857142857142857</v>
      </c>
      <c r="M247">
        <f t="shared" si="13"/>
        <v>0.79846949400639322</v>
      </c>
      <c r="N247">
        <f t="shared" si="15"/>
        <v>-1.2755208292107523E-2</v>
      </c>
      <c r="O247">
        <f t="shared" si="14"/>
        <v>456</v>
      </c>
    </row>
    <row r="248" spans="4:15" x14ac:dyDescent="0.2">
      <c r="D248">
        <f t="shared" si="12"/>
        <v>80</v>
      </c>
      <c r="E248" t="s">
        <v>142</v>
      </c>
      <c r="F248" t="s">
        <v>1519</v>
      </c>
      <c r="G248" t="s">
        <v>1520</v>
      </c>
      <c r="H248" t="s">
        <v>1520</v>
      </c>
      <c r="I248">
        <v>60</v>
      </c>
      <c r="J248">
        <v>726</v>
      </c>
      <c r="K248">
        <v>8.2644628099173556E-2</v>
      </c>
      <c r="L248">
        <v>0.76923076923076927</v>
      </c>
      <c r="M248">
        <f t="shared" si="13"/>
        <v>0.78900466530472924</v>
      </c>
      <c r="N248">
        <f t="shared" si="15"/>
        <v>-1.9773896073959962E-2</v>
      </c>
      <c r="O248">
        <f t="shared" si="14"/>
        <v>485</v>
      </c>
    </row>
    <row r="249" spans="4:15" x14ac:dyDescent="0.2">
      <c r="D249">
        <f t="shared" si="12"/>
        <v>23</v>
      </c>
      <c r="E249" t="s">
        <v>142</v>
      </c>
      <c r="F249" t="s">
        <v>1521</v>
      </c>
      <c r="G249" t="s">
        <v>1522</v>
      </c>
      <c r="H249" t="s">
        <v>1522</v>
      </c>
      <c r="I249">
        <v>81</v>
      </c>
      <c r="J249">
        <v>518</v>
      </c>
      <c r="K249">
        <v>0.15637065637065636</v>
      </c>
      <c r="L249">
        <v>0.85526315789473684</v>
      </c>
      <c r="M249">
        <f t="shared" si="13"/>
        <v>0.74533174549006853</v>
      </c>
      <c r="N249">
        <f t="shared" si="15"/>
        <v>0.1099314124046683</v>
      </c>
      <c r="O249">
        <f t="shared" si="14"/>
        <v>150</v>
      </c>
    </row>
    <row r="250" spans="4:15" x14ac:dyDescent="0.2">
      <c r="D250">
        <f t="shared" si="12"/>
        <v>10</v>
      </c>
      <c r="E250" t="s">
        <v>142</v>
      </c>
      <c r="F250" t="s">
        <v>1523</v>
      </c>
      <c r="G250" t="s">
        <v>1524</v>
      </c>
      <c r="H250" t="s">
        <v>1524</v>
      </c>
      <c r="I250">
        <v>13</v>
      </c>
      <c r="J250">
        <v>721</v>
      </c>
      <c r="K250">
        <v>1.8030513176144243E-2</v>
      </c>
      <c r="L250">
        <v>0.890625</v>
      </c>
      <c r="M250">
        <f t="shared" si="13"/>
        <v>0.82727998171724026</v>
      </c>
      <c r="N250">
        <f t="shared" si="15"/>
        <v>6.3345018282759735E-2</v>
      </c>
      <c r="O250">
        <f t="shared" si="14"/>
        <v>247</v>
      </c>
    </row>
    <row r="251" spans="4:15" x14ac:dyDescent="0.2">
      <c r="D251">
        <f t="shared" si="12"/>
        <v>19</v>
      </c>
      <c r="E251" t="s">
        <v>142</v>
      </c>
      <c r="F251" t="s">
        <v>1527</v>
      </c>
      <c r="G251" t="s">
        <v>1528</v>
      </c>
      <c r="H251" t="s">
        <v>1528</v>
      </c>
      <c r="I251">
        <v>17</v>
      </c>
      <c r="J251">
        <v>710</v>
      </c>
      <c r="K251">
        <v>2.3943661971830985E-2</v>
      </c>
      <c r="L251">
        <v>0.86086956521739133</v>
      </c>
      <c r="M251">
        <f t="shared" si="13"/>
        <v>0.82377722320358149</v>
      </c>
      <c r="N251">
        <f t="shared" si="15"/>
        <v>3.7092342013809843E-2</v>
      </c>
      <c r="O251">
        <f t="shared" si="14"/>
        <v>310</v>
      </c>
    </row>
    <row r="252" spans="4:15" x14ac:dyDescent="0.2">
      <c r="D252">
        <f t="shared" si="12"/>
        <v>305</v>
      </c>
      <c r="E252" t="s">
        <v>142</v>
      </c>
      <c r="F252" t="s">
        <v>1529</v>
      </c>
      <c r="G252" t="s">
        <v>1530</v>
      </c>
      <c r="H252" t="s">
        <v>1530</v>
      </c>
      <c r="I252">
        <v>207</v>
      </c>
      <c r="J252">
        <v>695</v>
      </c>
      <c r="K252">
        <v>0.29784172661870506</v>
      </c>
      <c r="L252">
        <v>0.61467889908256879</v>
      </c>
      <c r="M252">
        <f t="shared" si="13"/>
        <v>0.6615288491196547</v>
      </c>
      <c r="N252">
        <f t="shared" si="15"/>
        <v>-4.6849950037085919E-2</v>
      </c>
      <c r="O252">
        <f t="shared" si="14"/>
        <v>557</v>
      </c>
    </row>
    <row r="253" spans="4:15" x14ac:dyDescent="0.2">
      <c r="D253">
        <f t="shared" si="12"/>
        <v>4</v>
      </c>
      <c r="E253" t="s">
        <v>142</v>
      </c>
      <c r="F253" t="s">
        <v>1531</v>
      </c>
      <c r="G253" t="s">
        <v>1532</v>
      </c>
      <c r="H253" t="s">
        <v>1532</v>
      </c>
      <c r="I253">
        <v>17</v>
      </c>
      <c r="J253">
        <v>630</v>
      </c>
      <c r="K253">
        <v>2.6984126984126985E-2</v>
      </c>
      <c r="L253">
        <v>0.92307692307692313</v>
      </c>
      <c r="M253">
        <f t="shared" si="13"/>
        <v>0.82197614985412171</v>
      </c>
      <c r="N253">
        <f t="shared" si="15"/>
        <v>0.10110077322280142</v>
      </c>
      <c r="O253">
        <f t="shared" si="14"/>
        <v>166</v>
      </c>
    </row>
    <row r="254" spans="4:15" x14ac:dyDescent="0.2">
      <c r="D254">
        <f t="shared" si="12"/>
        <v>40</v>
      </c>
      <c r="E254" t="s">
        <v>142</v>
      </c>
      <c r="F254" t="s">
        <v>1533</v>
      </c>
      <c r="G254" t="s">
        <v>1534</v>
      </c>
      <c r="H254" t="s">
        <v>1534</v>
      </c>
      <c r="I254">
        <v>43</v>
      </c>
      <c r="J254">
        <v>575</v>
      </c>
      <c r="K254">
        <v>7.4782608695652175E-2</v>
      </c>
      <c r="L254">
        <v>0.82558139534883723</v>
      </c>
      <c r="M254">
        <f t="shared" si="13"/>
        <v>0.79366187187127513</v>
      </c>
      <c r="N254">
        <f t="shared" si="15"/>
        <v>3.1919523477562106E-2</v>
      </c>
      <c r="O254">
        <f t="shared" si="14"/>
        <v>325</v>
      </c>
    </row>
    <row r="255" spans="4:15" x14ac:dyDescent="0.2">
      <c r="D255">
        <f t="shared" si="12"/>
        <v>155</v>
      </c>
      <c r="E255" t="s">
        <v>142</v>
      </c>
      <c r="F255" t="s">
        <v>1535</v>
      </c>
      <c r="G255" t="s">
        <v>1536</v>
      </c>
      <c r="H255" t="s">
        <v>1536</v>
      </c>
      <c r="I255">
        <v>102</v>
      </c>
      <c r="J255">
        <v>604</v>
      </c>
      <c r="K255">
        <v>0.16887417218543047</v>
      </c>
      <c r="L255">
        <v>0.70192307692307687</v>
      </c>
      <c r="M255">
        <f t="shared" si="13"/>
        <v>0.7379250662428265</v>
      </c>
      <c r="N255">
        <f t="shared" si="15"/>
        <v>-3.6001989319749628E-2</v>
      </c>
      <c r="O255">
        <f t="shared" si="14"/>
        <v>533</v>
      </c>
    </row>
    <row r="256" spans="4:15" x14ac:dyDescent="0.2">
      <c r="D256">
        <f t="shared" si="12"/>
        <v>58</v>
      </c>
      <c r="E256" t="s">
        <v>142</v>
      </c>
      <c r="F256" t="s">
        <v>1539</v>
      </c>
      <c r="G256" t="s">
        <v>1540</v>
      </c>
      <c r="H256" t="s">
        <v>1540</v>
      </c>
      <c r="I256">
        <v>43</v>
      </c>
      <c r="J256">
        <v>655</v>
      </c>
      <c r="K256">
        <v>6.5648854961832065E-2</v>
      </c>
      <c r="L256">
        <v>0.7978723404255319</v>
      </c>
      <c r="M256">
        <f t="shared" si="13"/>
        <v>0.79907241281286923</v>
      </c>
      <c r="N256">
        <f t="shared" si="15"/>
        <v>-1.2000723873373254E-3</v>
      </c>
      <c r="O256">
        <f t="shared" si="14"/>
        <v>421</v>
      </c>
    </row>
    <row r="257" spans="4:15" x14ac:dyDescent="0.2">
      <c r="D257">
        <f t="shared" si="12"/>
        <v>9</v>
      </c>
      <c r="E257" t="s">
        <v>142</v>
      </c>
      <c r="F257" t="s">
        <v>1541</v>
      </c>
      <c r="G257" t="s">
        <v>1542</v>
      </c>
      <c r="H257" t="s">
        <v>1542</v>
      </c>
      <c r="I257">
        <v>22</v>
      </c>
      <c r="J257">
        <v>753</v>
      </c>
      <c r="K257">
        <v>2.9216467463479414E-2</v>
      </c>
      <c r="L257">
        <v>0.8925619834710744</v>
      </c>
      <c r="M257">
        <f t="shared" si="13"/>
        <v>0.82065378339766781</v>
      </c>
      <c r="N257">
        <f t="shared" si="15"/>
        <v>7.1908200073406592E-2</v>
      </c>
      <c r="O257">
        <f t="shared" si="14"/>
        <v>236</v>
      </c>
    </row>
    <row r="258" spans="4:15" x14ac:dyDescent="0.2">
      <c r="D258">
        <f t="shared" si="12"/>
        <v>98</v>
      </c>
      <c r="E258" t="s">
        <v>144</v>
      </c>
      <c r="F258" t="s">
        <v>1545</v>
      </c>
      <c r="G258" t="s">
        <v>1546</v>
      </c>
      <c r="H258" t="s">
        <v>1546</v>
      </c>
      <c r="I258">
        <v>184</v>
      </c>
      <c r="J258">
        <v>961</v>
      </c>
      <c r="K258">
        <v>0.19146722164412069</v>
      </c>
      <c r="L258">
        <v>0.75</v>
      </c>
      <c r="M258">
        <f t="shared" si="13"/>
        <v>0.72454167288078775</v>
      </c>
      <c r="N258">
        <f t="shared" si="15"/>
        <v>2.5458327119212254E-2</v>
      </c>
      <c r="O258">
        <f t="shared" si="14"/>
        <v>342</v>
      </c>
    </row>
    <row r="259" spans="4:15" x14ac:dyDescent="0.2">
      <c r="D259">
        <f t="shared" si="12"/>
        <v>202</v>
      </c>
      <c r="E259" t="s">
        <v>144</v>
      </c>
      <c r="F259" t="s">
        <v>1547</v>
      </c>
      <c r="G259" t="s">
        <v>1102</v>
      </c>
      <c r="H259" t="s">
        <v>1102</v>
      </c>
      <c r="I259">
        <v>165</v>
      </c>
      <c r="J259">
        <v>529</v>
      </c>
      <c r="K259">
        <v>0.31190926275992437</v>
      </c>
      <c r="L259">
        <v>0.67105263157894735</v>
      </c>
      <c r="M259">
        <f t="shared" si="13"/>
        <v>0.65319569470608718</v>
      </c>
      <c r="N259">
        <f t="shared" si="15"/>
        <v>1.7856936872860163E-2</v>
      </c>
      <c r="O259">
        <f t="shared" si="14"/>
        <v>370</v>
      </c>
    </row>
    <row r="260" spans="4:15" x14ac:dyDescent="0.2">
      <c r="D260">
        <f t="shared" si="12"/>
        <v>105</v>
      </c>
      <c r="E260" t="s">
        <v>144</v>
      </c>
      <c r="F260" t="s">
        <v>1548</v>
      </c>
      <c r="G260" t="s">
        <v>1549</v>
      </c>
      <c r="H260" t="s">
        <v>1549</v>
      </c>
      <c r="I260">
        <v>150</v>
      </c>
      <c r="J260">
        <v>640</v>
      </c>
      <c r="K260">
        <v>0.234375</v>
      </c>
      <c r="L260">
        <v>0.74257425742574257</v>
      </c>
      <c r="M260">
        <f t="shared" si="13"/>
        <v>0.69912448972993047</v>
      </c>
      <c r="N260">
        <f t="shared" si="15"/>
        <v>4.3449767695812103E-2</v>
      </c>
      <c r="O260">
        <f t="shared" si="14"/>
        <v>288</v>
      </c>
    </row>
    <row r="261" spans="4:15" x14ac:dyDescent="0.2">
      <c r="D261">
        <f t="shared" ref="D261:D324" si="16">RANK(L261,Both_Math_and_ELA__Percent_Pass,0)</f>
        <v>226</v>
      </c>
      <c r="E261" t="s">
        <v>144</v>
      </c>
      <c r="F261" t="s">
        <v>1550</v>
      </c>
      <c r="G261" t="s">
        <v>1551</v>
      </c>
      <c r="H261" t="s">
        <v>1551</v>
      </c>
      <c r="I261">
        <v>133</v>
      </c>
      <c r="J261">
        <v>740</v>
      </c>
      <c r="K261">
        <v>0.17972972972972973</v>
      </c>
      <c r="L261">
        <v>0.65625</v>
      </c>
      <c r="M261">
        <f t="shared" ref="M261:M324" si="17">int+slope*K261</f>
        <v>0.7314945842910543</v>
      </c>
      <c r="N261">
        <f t="shared" si="15"/>
        <v>-7.5244584291054295E-2</v>
      </c>
      <c r="O261">
        <f t="shared" ref="O261:O324" si="18">RANK(N261,Error,0)</f>
        <v>630</v>
      </c>
    </row>
    <row r="262" spans="4:15" x14ac:dyDescent="0.2">
      <c r="D262">
        <f t="shared" si="16"/>
        <v>306</v>
      </c>
      <c r="E262" t="s">
        <v>144</v>
      </c>
      <c r="F262" t="s">
        <v>1552</v>
      </c>
      <c r="G262" t="s">
        <v>1553</v>
      </c>
      <c r="H262" t="s">
        <v>1553</v>
      </c>
      <c r="I262">
        <v>90</v>
      </c>
      <c r="J262">
        <v>738</v>
      </c>
      <c r="K262">
        <v>0.12195121951219512</v>
      </c>
      <c r="L262">
        <v>0.61403508771929827</v>
      </c>
      <c r="M262">
        <f t="shared" si="17"/>
        <v>0.76572070907902112</v>
      </c>
      <c r="N262">
        <f t="shared" ref="N262:N325" si="19">L262-M262</f>
        <v>-0.15168562135972286</v>
      </c>
      <c r="O262">
        <f t="shared" si="18"/>
        <v>767</v>
      </c>
    </row>
    <row r="263" spans="4:15" x14ac:dyDescent="0.2">
      <c r="D263">
        <f t="shared" si="16"/>
        <v>292</v>
      </c>
      <c r="E263" t="s">
        <v>144</v>
      </c>
      <c r="F263" t="s">
        <v>1554</v>
      </c>
      <c r="G263" t="s">
        <v>1555</v>
      </c>
      <c r="H263" t="s">
        <v>1555</v>
      </c>
      <c r="I263">
        <v>204</v>
      </c>
      <c r="J263">
        <v>802</v>
      </c>
      <c r="K263">
        <v>0.25436408977556108</v>
      </c>
      <c r="L263">
        <v>0.62307692307692308</v>
      </c>
      <c r="M263">
        <f t="shared" si="17"/>
        <v>0.68728359804753125</v>
      </c>
      <c r="N263">
        <f t="shared" si="19"/>
        <v>-6.4206674970608169E-2</v>
      </c>
      <c r="O263">
        <f t="shared" si="18"/>
        <v>611</v>
      </c>
    </row>
    <row r="264" spans="4:15" x14ac:dyDescent="0.2">
      <c r="D264">
        <f t="shared" si="16"/>
        <v>338</v>
      </c>
      <c r="E264" t="s">
        <v>144</v>
      </c>
      <c r="F264" t="s">
        <v>1558</v>
      </c>
      <c r="G264" t="s">
        <v>1559</v>
      </c>
      <c r="H264" t="s">
        <v>1559</v>
      </c>
      <c r="I264">
        <v>239</v>
      </c>
      <c r="J264">
        <v>704</v>
      </c>
      <c r="K264">
        <v>0.33948863636363635</v>
      </c>
      <c r="L264">
        <v>0.59829059829059827</v>
      </c>
      <c r="M264">
        <f t="shared" si="17"/>
        <v>0.63685856384236783</v>
      </c>
      <c r="N264">
        <f t="shared" si="19"/>
        <v>-3.8567965551769556E-2</v>
      </c>
      <c r="O264">
        <f t="shared" si="18"/>
        <v>539</v>
      </c>
    </row>
    <row r="265" spans="4:15" x14ac:dyDescent="0.2">
      <c r="D265">
        <f t="shared" si="16"/>
        <v>475</v>
      </c>
      <c r="E265" t="s">
        <v>146</v>
      </c>
      <c r="F265" t="s">
        <v>1560</v>
      </c>
      <c r="G265" t="s">
        <v>1561</v>
      </c>
      <c r="H265" t="s">
        <v>1561</v>
      </c>
      <c r="I265">
        <v>104</v>
      </c>
      <c r="J265">
        <v>334</v>
      </c>
      <c r="K265">
        <v>0.31137724550898205</v>
      </c>
      <c r="L265">
        <v>0.51923076923076927</v>
      </c>
      <c r="M265">
        <f t="shared" si="17"/>
        <v>0.65351084455594566</v>
      </c>
      <c r="N265">
        <f t="shared" si="19"/>
        <v>-0.13428007532517638</v>
      </c>
      <c r="O265">
        <f t="shared" si="18"/>
        <v>743</v>
      </c>
    </row>
    <row r="266" spans="4:15" x14ac:dyDescent="0.2">
      <c r="D266">
        <f t="shared" si="16"/>
        <v>242</v>
      </c>
      <c r="E266" t="s">
        <v>146</v>
      </c>
      <c r="F266" t="s">
        <v>1562</v>
      </c>
      <c r="G266" t="s">
        <v>1563</v>
      </c>
      <c r="H266" t="s">
        <v>1563</v>
      </c>
      <c r="I266">
        <v>116</v>
      </c>
      <c r="J266">
        <v>711</v>
      </c>
      <c r="K266">
        <v>0.1631504922644163</v>
      </c>
      <c r="L266">
        <v>0.64893617021276595</v>
      </c>
      <c r="M266">
        <f t="shared" si="17"/>
        <v>0.74131558950978949</v>
      </c>
      <c r="N266">
        <f t="shared" si="19"/>
        <v>-9.2379419297023535E-2</v>
      </c>
      <c r="O266">
        <f t="shared" si="18"/>
        <v>664</v>
      </c>
    </row>
    <row r="267" spans="4:15" x14ac:dyDescent="0.2">
      <c r="D267">
        <f t="shared" si="16"/>
        <v>190</v>
      </c>
      <c r="E267" t="s">
        <v>146</v>
      </c>
      <c r="F267" t="s">
        <v>1566</v>
      </c>
      <c r="G267" t="s">
        <v>1567</v>
      </c>
      <c r="H267" t="s">
        <v>1567</v>
      </c>
      <c r="I267">
        <v>181</v>
      </c>
      <c r="J267">
        <v>801</v>
      </c>
      <c r="K267">
        <v>0.22596754057428214</v>
      </c>
      <c r="L267">
        <v>0.67796610169491522</v>
      </c>
      <c r="M267">
        <f t="shared" si="17"/>
        <v>0.7041047973628376</v>
      </c>
      <c r="N267">
        <f t="shared" si="19"/>
        <v>-2.6138695667922374E-2</v>
      </c>
      <c r="O267">
        <f t="shared" si="18"/>
        <v>502</v>
      </c>
    </row>
    <row r="268" spans="4:15" x14ac:dyDescent="0.2">
      <c r="D268">
        <f t="shared" si="16"/>
        <v>59</v>
      </c>
      <c r="E268" t="s">
        <v>148</v>
      </c>
      <c r="F268" t="s">
        <v>1572</v>
      </c>
      <c r="G268" t="s">
        <v>1573</v>
      </c>
      <c r="H268" t="s">
        <v>1573</v>
      </c>
      <c r="I268">
        <v>43</v>
      </c>
      <c r="J268">
        <v>173</v>
      </c>
      <c r="K268">
        <v>0.24855491329479767</v>
      </c>
      <c r="L268">
        <v>0.79487179487179482</v>
      </c>
      <c r="M268">
        <f t="shared" si="17"/>
        <v>0.69072476671729022</v>
      </c>
      <c r="N268">
        <f t="shared" si="19"/>
        <v>0.10414702815450461</v>
      </c>
      <c r="O268">
        <f t="shared" si="18"/>
        <v>158</v>
      </c>
    </row>
    <row r="269" spans="4:15" x14ac:dyDescent="0.2">
      <c r="D269">
        <f t="shared" si="16"/>
        <v>311</v>
      </c>
      <c r="E269" t="s">
        <v>148</v>
      </c>
      <c r="F269" t="s">
        <v>1574</v>
      </c>
      <c r="G269" t="s">
        <v>1575</v>
      </c>
      <c r="H269" t="s">
        <v>1575</v>
      </c>
      <c r="I269">
        <v>207</v>
      </c>
      <c r="J269">
        <v>512</v>
      </c>
      <c r="K269">
        <v>0.404296875</v>
      </c>
      <c r="L269">
        <v>0.61111111111111116</v>
      </c>
      <c r="M269">
        <f t="shared" si="17"/>
        <v>0.59846825480696175</v>
      </c>
      <c r="N269">
        <f t="shared" si="19"/>
        <v>1.2642856304149408E-2</v>
      </c>
      <c r="O269">
        <f t="shared" si="18"/>
        <v>383</v>
      </c>
    </row>
    <row r="270" spans="4:15" x14ac:dyDescent="0.2">
      <c r="D270">
        <f t="shared" si="16"/>
        <v>261</v>
      </c>
      <c r="E270" t="s">
        <v>148</v>
      </c>
      <c r="F270" t="s">
        <v>1578</v>
      </c>
      <c r="G270" t="s">
        <v>1579</v>
      </c>
      <c r="H270" t="s">
        <v>1579</v>
      </c>
      <c r="I270">
        <v>144</v>
      </c>
      <c r="J270">
        <v>304</v>
      </c>
      <c r="K270">
        <v>0.47368421052631576</v>
      </c>
      <c r="L270">
        <v>0.6404494382022472</v>
      </c>
      <c r="M270">
        <f t="shared" si="17"/>
        <v>0.55736543655348092</v>
      </c>
      <c r="N270">
        <f t="shared" si="19"/>
        <v>8.3084001648766281E-2</v>
      </c>
      <c r="O270">
        <f t="shared" si="18"/>
        <v>215</v>
      </c>
    </row>
    <row r="271" spans="4:15" x14ac:dyDescent="0.2">
      <c r="D271">
        <f t="shared" si="16"/>
        <v>165</v>
      </c>
      <c r="E271" t="s">
        <v>148</v>
      </c>
      <c r="F271" t="s">
        <v>1580</v>
      </c>
      <c r="G271" t="s">
        <v>1581</v>
      </c>
      <c r="H271" t="s">
        <v>1581</v>
      </c>
      <c r="I271">
        <v>107</v>
      </c>
      <c r="J271">
        <v>329</v>
      </c>
      <c r="K271">
        <v>0.32522796352583588</v>
      </c>
      <c r="L271">
        <v>0.69892473118279574</v>
      </c>
      <c r="M271">
        <f t="shared" si="17"/>
        <v>0.64530612620195948</v>
      </c>
      <c r="N271">
        <f t="shared" si="19"/>
        <v>5.361860498083626E-2</v>
      </c>
      <c r="O271">
        <f t="shared" si="18"/>
        <v>264</v>
      </c>
    </row>
    <row r="272" spans="4:15" x14ac:dyDescent="0.2">
      <c r="D272">
        <f t="shared" si="16"/>
        <v>372</v>
      </c>
      <c r="E272" t="s">
        <v>626</v>
      </c>
      <c r="F272" t="s">
        <v>1582</v>
      </c>
      <c r="G272" t="s">
        <v>1583</v>
      </c>
      <c r="H272" t="s">
        <v>1583</v>
      </c>
      <c r="I272">
        <v>171</v>
      </c>
      <c r="J272">
        <v>466</v>
      </c>
      <c r="K272">
        <v>0.36695278969957079</v>
      </c>
      <c r="L272">
        <v>0.58139534883720934</v>
      </c>
      <c r="M272">
        <f t="shared" si="17"/>
        <v>0.62058968574681805</v>
      </c>
      <c r="N272">
        <f t="shared" si="19"/>
        <v>-3.9194336909608718E-2</v>
      </c>
      <c r="O272">
        <f t="shared" si="18"/>
        <v>542</v>
      </c>
    </row>
    <row r="273" spans="4:15" x14ac:dyDescent="0.2">
      <c r="D273">
        <f t="shared" si="16"/>
        <v>257</v>
      </c>
      <c r="E273" t="s">
        <v>626</v>
      </c>
      <c r="F273" t="s">
        <v>1586</v>
      </c>
      <c r="G273" t="s">
        <v>1587</v>
      </c>
      <c r="H273" t="s">
        <v>1587</v>
      </c>
      <c r="I273">
        <v>179</v>
      </c>
      <c r="J273">
        <v>680</v>
      </c>
      <c r="K273">
        <v>0.26323529411764707</v>
      </c>
      <c r="L273">
        <v>0.64150943396226412</v>
      </c>
      <c r="M273">
        <f t="shared" si="17"/>
        <v>0.68202858289243917</v>
      </c>
      <c r="N273">
        <f t="shared" si="19"/>
        <v>-4.0519148930175053E-2</v>
      </c>
      <c r="O273">
        <f t="shared" si="18"/>
        <v>543</v>
      </c>
    </row>
    <row r="274" spans="4:15" x14ac:dyDescent="0.2">
      <c r="D274">
        <f t="shared" si="16"/>
        <v>194</v>
      </c>
      <c r="E274" t="s">
        <v>626</v>
      </c>
      <c r="F274" t="s">
        <v>1588</v>
      </c>
      <c r="G274" t="s">
        <v>1589</v>
      </c>
      <c r="H274" t="s">
        <v>1589</v>
      </c>
      <c r="I274">
        <v>88</v>
      </c>
      <c r="J274">
        <v>630</v>
      </c>
      <c r="K274">
        <v>0.13968253968253969</v>
      </c>
      <c r="L274">
        <v>0.67647058823529416</v>
      </c>
      <c r="M274">
        <f t="shared" si="17"/>
        <v>0.75521724724657269</v>
      </c>
      <c r="N274">
        <f t="shared" si="19"/>
        <v>-7.874665901127853E-2</v>
      </c>
      <c r="O274">
        <f t="shared" si="18"/>
        <v>635</v>
      </c>
    </row>
    <row r="275" spans="4:15" x14ac:dyDescent="0.2">
      <c r="D275">
        <f t="shared" si="16"/>
        <v>382</v>
      </c>
      <c r="E275" t="s">
        <v>151</v>
      </c>
      <c r="F275" t="s">
        <v>1592</v>
      </c>
      <c r="G275" t="s">
        <v>1593</v>
      </c>
      <c r="H275" t="s">
        <v>1593</v>
      </c>
      <c r="I275">
        <v>180</v>
      </c>
      <c r="J275">
        <v>518</v>
      </c>
      <c r="K275">
        <v>0.34749034749034752</v>
      </c>
      <c r="L275">
        <v>0.57471264367816088</v>
      </c>
      <c r="M275">
        <f t="shared" si="17"/>
        <v>0.63211860840722467</v>
      </c>
      <c r="N275">
        <f t="shared" si="19"/>
        <v>-5.7405964729063785E-2</v>
      </c>
      <c r="O275">
        <f t="shared" si="18"/>
        <v>587</v>
      </c>
    </row>
    <row r="276" spans="4:15" x14ac:dyDescent="0.2">
      <c r="D276">
        <f t="shared" si="16"/>
        <v>494</v>
      </c>
      <c r="E276" t="s">
        <v>153</v>
      </c>
      <c r="F276" t="s">
        <v>1594</v>
      </c>
      <c r="G276" t="s">
        <v>1595</v>
      </c>
      <c r="H276" t="s">
        <v>1595</v>
      </c>
      <c r="I276">
        <v>69</v>
      </c>
      <c r="J276">
        <v>379</v>
      </c>
      <c r="K276">
        <v>0.18205804749340371</v>
      </c>
      <c r="L276">
        <v>0.50793650793650791</v>
      </c>
      <c r="M276">
        <f t="shared" si="17"/>
        <v>0.73011536398880839</v>
      </c>
      <c r="N276">
        <f t="shared" si="19"/>
        <v>-0.22217885605230048</v>
      </c>
      <c r="O276">
        <f t="shared" si="18"/>
        <v>821</v>
      </c>
    </row>
    <row r="277" spans="4:15" x14ac:dyDescent="0.2">
      <c r="D277">
        <f t="shared" si="16"/>
        <v>91</v>
      </c>
      <c r="E277" t="s">
        <v>155</v>
      </c>
      <c r="F277" t="s">
        <v>1598</v>
      </c>
      <c r="G277" t="s">
        <v>1599</v>
      </c>
      <c r="H277" t="s">
        <v>1599</v>
      </c>
      <c r="I277">
        <v>236</v>
      </c>
      <c r="J277">
        <v>426</v>
      </c>
      <c r="K277">
        <v>0.5539906103286385</v>
      </c>
      <c r="L277">
        <v>0.7567567567567568</v>
      </c>
      <c r="M277">
        <f t="shared" si="17"/>
        <v>0.50979451700989387</v>
      </c>
      <c r="N277">
        <f t="shared" si="19"/>
        <v>0.24696223974686293</v>
      </c>
      <c r="O277">
        <f t="shared" si="18"/>
        <v>20</v>
      </c>
    </row>
    <row r="278" spans="4:15" x14ac:dyDescent="0.2">
      <c r="D278">
        <f t="shared" si="16"/>
        <v>151</v>
      </c>
      <c r="E278" t="s">
        <v>155</v>
      </c>
      <c r="F278" t="s">
        <v>1602</v>
      </c>
      <c r="G278" t="s">
        <v>1603</v>
      </c>
      <c r="H278" t="s">
        <v>1603</v>
      </c>
      <c r="I278">
        <v>270</v>
      </c>
      <c r="J278">
        <v>578</v>
      </c>
      <c r="K278">
        <v>0.4671280276816609</v>
      </c>
      <c r="L278">
        <v>0.70454545454545459</v>
      </c>
      <c r="M278">
        <f t="shared" si="17"/>
        <v>0.56124910768534386</v>
      </c>
      <c r="N278">
        <f t="shared" si="19"/>
        <v>0.14329634686011072</v>
      </c>
      <c r="O278">
        <f t="shared" si="18"/>
        <v>96</v>
      </c>
    </row>
    <row r="279" spans="4:15" x14ac:dyDescent="0.2">
      <c r="D279">
        <f t="shared" si="16"/>
        <v>383</v>
      </c>
      <c r="E279" t="s">
        <v>157</v>
      </c>
      <c r="F279" t="s">
        <v>110</v>
      </c>
      <c r="G279" t="s">
        <v>1606</v>
      </c>
      <c r="H279" t="s">
        <v>1606</v>
      </c>
      <c r="I279">
        <v>331</v>
      </c>
      <c r="J279">
        <v>630</v>
      </c>
      <c r="K279">
        <v>0.52539682539682542</v>
      </c>
      <c r="L279">
        <v>0.57446808510638303</v>
      </c>
      <c r="M279">
        <f t="shared" si="17"/>
        <v>0.52673255240665151</v>
      </c>
      <c r="N279">
        <f t="shared" si="19"/>
        <v>4.773553269973152E-2</v>
      </c>
      <c r="O279">
        <f t="shared" si="18"/>
        <v>276</v>
      </c>
    </row>
    <row r="280" spans="4:15" x14ac:dyDescent="0.2">
      <c r="D280">
        <f t="shared" si="16"/>
        <v>72</v>
      </c>
      <c r="E280" t="s">
        <v>157</v>
      </c>
      <c r="F280" t="s">
        <v>1607</v>
      </c>
      <c r="G280" t="s">
        <v>1608</v>
      </c>
      <c r="H280" t="s">
        <v>1608</v>
      </c>
      <c r="I280">
        <v>59</v>
      </c>
      <c r="J280">
        <v>137</v>
      </c>
      <c r="K280">
        <v>0.43065693430656932</v>
      </c>
      <c r="L280">
        <v>0.78260869565217395</v>
      </c>
      <c r="M280">
        <f t="shared" si="17"/>
        <v>0.58285340638238181</v>
      </c>
      <c r="N280">
        <f t="shared" si="19"/>
        <v>0.19975528926979214</v>
      </c>
      <c r="O280">
        <f t="shared" si="18"/>
        <v>43</v>
      </c>
    </row>
    <row r="281" spans="4:15" x14ac:dyDescent="0.2">
      <c r="D281">
        <f t="shared" si="16"/>
        <v>766</v>
      </c>
      <c r="E281" t="s">
        <v>157</v>
      </c>
      <c r="F281" t="s">
        <v>1609</v>
      </c>
      <c r="G281" t="s">
        <v>1610</v>
      </c>
      <c r="H281" t="s">
        <v>1610</v>
      </c>
      <c r="I281">
        <v>129</v>
      </c>
      <c r="J281">
        <v>182</v>
      </c>
      <c r="K281">
        <v>0.70879120879120883</v>
      </c>
      <c r="L281">
        <v>0.29629629629629628</v>
      </c>
      <c r="M281">
        <f t="shared" si="17"/>
        <v>0.41809563830422614</v>
      </c>
      <c r="N281">
        <f t="shared" si="19"/>
        <v>-0.12179934200792986</v>
      </c>
      <c r="O281">
        <f t="shared" si="18"/>
        <v>724</v>
      </c>
    </row>
    <row r="282" spans="4:15" x14ac:dyDescent="0.2">
      <c r="D282">
        <f t="shared" si="16"/>
        <v>317</v>
      </c>
      <c r="E282" t="s">
        <v>157</v>
      </c>
      <c r="F282" t="s">
        <v>1613</v>
      </c>
      <c r="G282" t="s">
        <v>1614</v>
      </c>
      <c r="H282" t="s">
        <v>1614</v>
      </c>
      <c r="I282">
        <v>158</v>
      </c>
      <c r="J282">
        <v>315</v>
      </c>
      <c r="K282">
        <v>0.50158730158730158</v>
      </c>
      <c r="L282">
        <v>0.60869565217391308</v>
      </c>
      <c r="M282">
        <f t="shared" si="17"/>
        <v>0.54083654591528862</v>
      </c>
      <c r="N282">
        <f t="shared" si="19"/>
        <v>6.7859106258624458E-2</v>
      </c>
      <c r="O282">
        <f t="shared" si="18"/>
        <v>241</v>
      </c>
    </row>
    <row r="283" spans="4:15" x14ac:dyDescent="0.2">
      <c r="D283">
        <f t="shared" si="16"/>
        <v>63</v>
      </c>
      <c r="E283" t="s">
        <v>159</v>
      </c>
      <c r="F283" t="s">
        <v>1619</v>
      </c>
      <c r="G283" t="s">
        <v>1620</v>
      </c>
      <c r="H283" t="s">
        <v>1620</v>
      </c>
      <c r="I283">
        <v>65</v>
      </c>
      <c r="J283">
        <v>241</v>
      </c>
      <c r="K283">
        <v>0.26970954356846472</v>
      </c>
      <c r="L283">
        <v>0.79069767441860461</v>
      </c>
      <c r="M283">
        <f t="shared" si="17"/>
        <v>0.67819344645887869</v>
      </c>
      <c r="N283">
        <f t="shared" si="19"/>
        <v>0.11250422795972592</v>
      </c>
      <c r="O283">
        <f t="shared" si="18"/>
        <v>145</v>
      </c>
    </row>
    <row r="284" spans="4:15" x14ac:dyDescent="0.2">
      <c r="D284">
        <f t="shared" si="16"/>
        <v>113</v>
      </c>
      <c r="E284" t="s">
        <v>159</v>
      </c>
      <c r="F284" t="s">
        <v>113</v>
      </c>
      <c r="G284" t="s">
        <v>1621</v>
      </c>
      <c r="H284" t="s">
        <v>1621</v>
      </c>
      <c r="I284">
        <v>47</v>
      </c>
      <c r="J284">
        <v>305</v>
      </c>
      <c r="K284">
        <v>0.1540983606557377</v>
      </c>
      <c r="L284">
        <v>0.73972602739726023</v>
      </c>
      <c r="M284">
        <f t="shared" si="17"/>
        <v>0.74667778013861097</v>
      </c>
      <c r="N284">
        <f t="shared" si="19"/>
        <v>-6.9517527413507363E-3</v>
      </c>
      <c r="O284">
        <f t="shared" si="18"/>
        <v>439</v>
      </c>
    </row>
    <row r="285" spans="4:15" x14ac:dyDescent="0.2">
      <c r="D285">
        <f t="shared" si="16"/>
        <v>17</v>
      </c>
      <c r="E285" t="s">
        <v>627</v>
      </c>
      <c r="F285" t="s">
        <v>1622</v>
      </c>
      <c r="G285" t="s">
        <v>1623</v>
      </c>
      <c r="H285" t="s">
        <v>1623</v>
      </c>
      <c r="I285">
        <v>162</v>
      </c>
      <c r="J285">
        <v>653</v>
      </c>
      <c r="K285">
        <v>0.24808575803981622</v>
      </c>
      <c r="L285">
        <v>0.86776859504132231</v>
      </c>
      <c r="M285">
        <f t="shared" si="17"/>
        <v>0.69100267914946389</v>
      </c>
      <c r="N285">
        <f t="shared" si="19"/>
        <v>0.17676591589185842</v>
      </c>
      <c r="O285">
        <f t="shared" si="18"/>
        <v>59</v>
      </c>
    </row>
    <row r="286" spans="4:15" x14ac:dyDescent="0.2">
      <c r="D286">
        <f t="shared" si="16"/>
        <v>74</v>
      </c>
      <c r="E286" t="s">
        <v>627</v>
      </c>
      <c r="F286" t="s">
        <v>1624</v>
      </c>
      <c r="G286" t="s">
        <v>940</v>
      </c>
      <c r="H286" t="s">
        <v>940</v>
      </c>
      <c r="I286">
        <v>158</v>
      </c>
      <c r="J286">
        <v>720</v>
      </c>
      <c r="K286">
        <v>0.21944444444444444</v>
      </c>
      <c r="L286">
        <v>0.77862595419847325</v>
      </c>
      <c r="M286">
        <f t="shared" si="17"/>
        <v>0.70796886899263844</v>
      </c>
      <c r="N286">
        <f t="shared" si="19"/>
        <v>7.0657085205834802E-2</v>
      </c>
      <c r="O286">
        <f t="shared" si="18"/>
        <v>237</v>
      </c>
    </row>
    <row r="287" spans="4:15" x14ac:dyDescent="0.2">
      <c r="D287">
        <f t="shared" si="16"/>
        <v>30</v>
      </c>
      <c r="E287" t="s">
        <v>627</v>
      </c>
      <c r="F287" t="s">
        <v>1627</v>
      </c>
      <c r="G287" t="s">
        <v>1628</v>
      </c>
      <c r="H287" t="s">
        <v>1628</v>
      </c>
      <c r="I287">
        <v>143</v>
      </c>
      <c r="J287">
        <v>631</v>
      </c>
      <c r="K287">
        <v>0.22662440570522979</v>
      </c>
      <c r="L287">
        <v>0.84761904761904761</v>
      </c>
      <c r="M287">
        <f t="shared" si="17"/>
        <v>0.70371569165803427</v>
      </c>
      <c r="N287">
        <f t="shared" si="19"/>
        <v>0.14390335596101334</v>
      </c>
      <c r="O287">
        <f t="shared" si="18"/>
        <v>95</v>
      </c>
    </row>
    <row r="288" spans="4:15" x14ac:dyDescent="0.2">
      <c r="D288">
        <f t="shared" si="16"/>
        <v>26</v>
      </c>
      <c r="E288" t="s">
        <v>627</v>
      </c>
      <c r="F288" t="s">
        <v>1629</v>
      </c>
      <c r="G288" t="s">
        <v>1630</v>
      </c>
      <c r="H288" t="s">
        <v>1630</v>
      </c>
      <c r="I288">
        <v>162</v>
      </c>
      <c r="J288">
        <v>637</v>
      </c>
      <c r="K288">
        <v>0.2543171114599686</v>
      </c>
      <c r="L288">
        <v>0.85123966942148765</v>
      </c>
      <c r="M288">
        <f t="shared" si="17"/>
        <v>0.68731142648557408</v>
      </c>
      <c r="N288">
        <f t="shared" si="19"/>
        <v>0.16392824293591357</v>
      </c>
      <c r="O288">
        <f t="shared" si="18"/>
        <v>74</v>
      </c>
    </row>
    <row r="289" spans="4:15" x14ac:dyDescent="0.2">
      <c r="D289">
        <f t="shared" si="16"/>
        <v>45</v>
      </c>
      <c r="E289" t="s">
        <v>627</v>
      </c>
      <c r="F289" t="s">
        <v>1633</v>
      </c>
      <c r="G289" t="s">
        <v>1634</v>
      </c>
      <c r="H289" t="s">
        <v>1634</v>
      </c>
      <c r="I289">
        <v>140</v>
      </c>
      <c r="J289">
        <v>625</v>
      </c>
      <c r="K289">
        <v>0.224</v>
      </c>
      <c r="L289">
        <v>0.82178217821782173</v>
      </c>
      <c r="M289">
        <f t="shared" si="17"/>
        <v>0.70527030490131914</v>
      </c>
      <c r="N289">
        <f t="shared" si="19"/>
        <v>0.11651187331650259</v>
      </c>
      <c r="O289">
        <f t="shared" si="18"/>
        <v>136</v>
      </c>
    </row>
    <row r="290" spans="4:15" x14ac:dyDescent="0.2">
      <c r="D290">
        <f t="shared" si="16"/>
        <v>37</v>
      </c>
      <c r="E290" t="s">
        <v>627</v>
      </c>
      <c r="F290" t="s">
        <v>1635</v>
      </c>
      <c r="G290" t="s">
        <v>1636</v>
      </c>
      <c r="H290" t="s">
        <v>1636</v>
      </c>
      <c r="I290">
        <v>165</v>
      </c>
      <c r="J290">
        <v>569</v>
      </c>
      <c r="K290">
        <v>0.28998242530755713</v>
      </c>
      <c r="L290">
        <v>0.82857142857142863</v>
      </c>
      <c r="M290">
        <f t="shared" si="17"/>
        <v>0.66618444557599854</v>
      </c>
      <c r="N290">
        <f t="shared" si="19"/>
        <v>0.16238698299543008</v>
      </c>
      <c r="O290">
        <f t="shared" si="18"/>
        <v>76</v>
      </c>
    </row>
    <row r="291" spans="4:15" x14ac:dyDescent="0.2">
      <c r="D291">
        <f t="shared" si="16"/>
        <v>156</v>
      </c>
      <c r="E291" t="s">
        <v>162</v>
      </c>
      <c r="F291" t="s">
        <v>1637</v>
      </c>
      <c r="G291" t="s">
        <v>1638</v>
      </c>
      <c r="H291" t="s">
        <v>1638</v>
      </c>
      <c r="I291">
        <v>207</v>
      </c>
      <c r="J291">
        <v>784</v>
      </c>
      <c r="K291">
        <v>0.26403061224489793</v>
      </c>
      <c r="L291">
        <v>0.70186335403726707</v>
      </c>
      <c r="M291">
        <f t="shared" si="17"/>
        <v>0.68155746210086909</v>
      </c>
      <c r="N291">
        <f t="shared" si="19"/>
        <v>2.030589193639798E-2</v>
      </c>
      <c r="O291">
        <f t="shared" si="18"/>
        <v>360</v>
      </c>
    </row>
    <row r="292" spans="4:15" x14ac:dyDescent="0.2">
      <c r="D292">
        <f t="shared" si="16"/>
        <v>80</v>
      </c>
      <c r="E292" t="s">
        <v>162</v>
      </c>
      <c r="F292" t="s">
        <v>1645</v>
      </c>
      <c r="G292" t="s">
        <v>1036</v>
      </c>
      <c r="H292" t="s">
        <v>1036</v>
      </c>
      <c r="I292">
        <v>88</v>
      </c>
      <c r="J292">
        <v>257</v>
      </c>
      <c r="K292">
        <v>0.34241245136186771</v>
      </c>
      <c r="L292">
        <v>0.76923076923076927</v>
      </c>
      <c r="M292">
        <f t="shared" si="17"/>
        <v>0.63512659019663642</v>
      </c>
      <c r="N292">
        <f t="shared" si="19"/>
        <v>0.13410417903413285</v>
      </c>
      <c r="O292">
        <f t="shared" si="18"/>
        <v>111</v>
      </c>
    </row>
    <row r="293" spans="4:15" x14ac:dyDescent="0.2">
      <c r="D293">
        <f t="shared" si="16"/>
        <v>246</v>
      </c>
      <c r="E293" t="s">
        <v>162</v>
      </c>
      <c r="F293" t="s">
        <v>1646</v>
      </c>
      <c r="G293" t="s">
        <v>1647</v>
      </c>
      <c r="H293" t="s">
        <v>1647</v>
      </c>
      <c r="I293">
        <v>128</v>
      </c>
      <c r="J293">
        <v>360</v>
      </c>
      <c r="K293">
        <v>0.35555555555555557</v>
      </c>
      <c r="L293">
        <v>0.6470588235294118</v>
      </c>
      <c r="M293">
        <f t="shared" si="17"/>
        <v>0.62734103943492958</v>
      </c>
      <c r="N293">
        <f t="shared" si="19"/>
        <v>1.9717784094482216E-2</v>
      </c>
      <c r="O293">
        <f t="shared" si="18"/>
        <v>365</v>
      </c>
    </row>
    <row r="294" spans="4:15" x14ac:dyDescent="0.2">
      <c r="D294">
        <f t="shared" si="16"/>
        <v>145</v>
      </c>
      <c r="E294" t="s">
        <v>162</v>
      </c>
      <c r="F294" t="s">
        <v>115</v>
      </c>
      <c r="G294" t="s">
        <v>1648</v>
      </c>
      <c r="H294" t="s">
        <v>1648</v>
      </c>
      <c r="I294">
        <v>132</v>
      </c>
      <c r="J294">
        <v>494</v>
      </c>
      <c r="K294">
        <v>0.26720647773279355</v>
      </c>
      <c r="L294">
        <v>0.70873786407766992</v>
      </c>
      <c r="M294">
        <f t="shared" si="17"/>
        <v>0.6796761818793946</v>
      </c>
      <c r="N294">
        <f t="shared" si="19"/>
        <v>2.9061682198275318E-2</v>
      </c>
      <c r="O294">
        <f t="shared" si="18"/>
        <v>329</v>
      </c>
    </row>
    <row r="295" spans="4:15" x14ac:dyDescent="0.2">
      <c r="D295">
        <f t="shared" si="16"/>
        <v>347</v>
      </c>
      <c r="E295" t="s">
        <v>162</v>
      </c>
      <c r="F295" t="s">
        <v>1651</v>
      </c>
      <c r="G295" t="s">
        <v>1652</v>
      </c>
      <c r="H295" t="s">
        <v>1652</v>
      </c>
      <c r="I295">
        <v>207</v>
      </c>
      <c r="J295">
        <v>717</v>
      </c>
      <c r="K295">
        <v>0.28870292887029286</v>
      </c>
      <c r="L295">
        <v>0.59285714285714286</v>
      </c>
      <c r="M295">
        <f t="shared" si="17"/>
        <v>0.6669423779727095</v>
      </c>
      <c r="N295">
        <f t="shared" si="19"/>
        <v>-7.4085235115566639E-2</v>
      </c>
      <c r="O295">
        <f t="shared" si="18"/>
        <v>627</v>
      </c>
    </row>
    <row r="296" spans="4:15" x14ac:dyDescent="0.2">
      <c r="D296">
        <f t="shared" si="16"/>
        <v>115</v>
      </c>
      <c r="E296" t="s">
        <v>162</v>
      </c>
      <c r="F296" t="s">
        <v>1653</v>
      </c>
      <c r="G296" t="s">
        <v>1654</v>
      </c>
      <c r="H296" t="s">
        <v>1654</v>
      </c>
      <c r="I296">
        <v>125</v>
      </c>
      <c r="J296">
        <v>350</v>
      </c>
      <c r="K296">
        <v>0.35714285714285715</v>
      </c>
      <c r="L296">
        <v>0.73770491803278693</v>
      </c>
      <c r="M296">
        <f t="shared" si="17"/>
        <v>0.62640077320102039</v>
      </c>
      <c r="N296">
        <f t="shared" si="19"/>
        <v>0.11130414483176654</v>
      </c>
      <c r="O296">
        <f t="shared" si="18"/>
        <v>147</v>
      </c>
    </row>
    <row r="297" spans="4:15" x14ac:dyDescent="0.2">
      <c r="D297">
        <f t="shared" si="16"/>
        <v>136</v>
      </c>
      <c r="E297" t="s">
        <v>162</v>
      </c>
      <c r="F297" t="s">
        <v>1655</v>
      </c>
      <c r="G297" t="s">
        <v>1656</v>
      </c>
      <c r="H297" t="s">
        <v>1656</v>
      </c>
      <c r="I297">
        <v>128</v>
      </c>
      <c r="J297">
        <v>520</v>
      </c>
      <c r="K297">
        <v>0.24615384615384617</v>
      </c>
      <c r="L297">
        <v>0.717741935483871</v>
      </c>
      <c r="M297">
        <f t="shared" si="17"/>
        <v>0.69214708140282111</v>
      </c>
      <c r="N297">
        <f t="shared" si="19"/>
        <v>2.5594854081049889E-2</v>
      </c>
      <c r="O297">
        <f t="shared" si="18"/>
        <v>340</v>
      </c>
    </row>
    <row r="298" spans="4:15" x14ac:dyDescent="0.2">
      <c r="D298">
        <f t="shared" si="16"/>
        <v>166</v>
      </c>
      <c r="E298" t="s">
        <v>164</v>
      </c>
      <c r="F298" t="s">
        <v>1659</v>
      </c>
      <c r="G298" t="s">
        <v>1660</v>
      </c>
      <c r="H298" t="s">
        <v>1660</v>
      </c>
      <c r="I298">
        <v>113</v>
      </c>
      <c r="J298">
        <v>373</v>
      </c>
      <c r="K298">
        <v>0.30294906166219837</v>
      </c>
      <c r="L298">
        <v>0.69841269841269837</v>
      </c>
      <c r="M298">
        <f t="shared" si="17"/>
        <v>0.65850342866706035</v>
      </c>
      <c r="N298">
        <f t="shared" si="19"/>
        <v>3.9909269745638021E-2</v>
      </c>
      <c r="O298">
        <f t="shared" si="18"/>
        <v>299</v>
      </c>
    </row>
    <row r="299" spans="4:15" x14ac:dyDescent="0.2">
      <c r="D299">
        <f t="shared" si="16"/>
        <v>118</v>
      </c>
      <c r="E299" t="s">
        <v>628</v>
      </c>
      <c r="F299" t="s">
        <v>1661</v>
      </c>
      <c r="G299" t="s">
        <v>1662</v>
      </c>
      <c r="H299" t="s">
        <v>1662</v>
      </c>
      <c r="I299">
        <v>234</v>
      </c>
      <c r="J299">
        <v>859</v>
      </c>
      <c r="K299">
        <v>0.27240977881257278</v>
      </c>
      <c r="L299">
        <v>0.73758865248226946</v>
      </c>
      <c r="M299">
        <f t="shared" si="17"/>
        <v>0.67659391424398163</v>
      </c>
      <c r="N299">
        <f t="shared" si="19"/>
        <v>6.0994738238287827E-2</v>
      </c>
      <c r="O299">
        <f t="shared" si="18"/>
        <v>252</v>
      </c>
    </row>
    <row r="300" spans="4:15" x14ac:dyDescent="0.2">
      <c r="D300">
        <f t="shared" si="16"/>
        <v>279</v>
      </c>
      <c r="E300" t="s">
        <v>628</v>
      </c>
      <c r="F300" t="s">
        <v>1665</v>
      </c>
      <c r="G300" t="s">
        <v>954</v>
      </c>
      <c r="H300" t="s">
        <v>954</v>
      </c>
      <c r="I300">
        <v>135</v>
      </c>
      <c r="J300">
        <v>570</v>
      </c>
      <c r="K300">
        <v>0.23684210526315788</v>
      </c>
      <c r="L300">
        <v>0.63157894736842102</v>
      </c>
      <c r="M300">
        <f t="shared" si="17"/>
        <v>0.69766305619202895</v>
      </c>
      <c r="N300">
        <f t="shared" si="19"/>
        <v>-6.6084108823607934E-2</v>
      </c>
      <c r="O300">
        <f t="shared" si="18"/>
        <v>619</v>
      </c>
    </row>
    <row r="301" spans="4:15" x14ac:dyDescent="0.2">
      <c r="D301">
        <f t="shared" si="16"/>
        <v>49</v>
      </c>
      <c r="E301" t="s">
        <v>628</v>
      </c>
      <c r="F301" t="s">
        <v>1666</v>
      </c>
      <c r="G301" t="s">
        <v>962</v>
      </c>
      <c r="H301" t="s">
        <v>962</v>
      </c>
      <c r="I301">
        <v>177</v>
      </c>
      <c r="J301">
        <v>528</v>
      </c>
      <c r="K301">
        <v>0.33522727272727271</v>
      </c>
      <c r="L301">
        <v>0.81333333333333335</v>
      </c>
      <c r="M301">
        <f t="shared" si="17"/>
        <v>0.63938285813510687</v>
      </c>
      <c r="N301">
        <f t="shared" si="19"/>
        <v>0.17395047519822648</v>
      </c>
      <c r="O301">
        <f t="shared" si="18"/>
        <v>62</v>
      </c>
    </row>
    <row r="302" spans="4:15" x14ac:dyDescent="0.2">
      <c r="D302">
        <f t="shared" si="16"/>
        <v>36</v>
      </c>
      <c r="E302" t="s">
        <v>628</v>
      </c>
      <c r="F302" t="s">
        <v>1667</v>
      </c>
      <c r="G302" t="s">
        <v>812</v>
      </c>
      <c r="H302" t="s">
        <v>812</v>
      </c>
      <c r="I302">
        <v>143</v>
      </c>
      <c r="J302">
        <v>462</v>
      </c>
      <c r="K302">
        <v>0.30952380952380953</v>
      </c>
      <c r="L302">
        <v>0.82894736842105265</v>
      </c>
      <c r="M302">
        <f t="shared" si="17"/>
        <v>0.65460876021829462</v>
      </c>
      <c r="N302">
        <f t="shared" si="19"/>
        <v>0.17433860820275804</v>
      </c>
      <c r="O302">
        <f t="shared" si="18"/>
        <v>61</v>
      </c>
    </row>
    <row r="303" spans="4:15" x14ac:dyDescent="0.2">
      <c r="D303">
        <f t="shared" si="16"/>
        <v>219</v>
      </c>
      <c r="E303" t="s">
        <v>167</v>
      </c>
      <c r="F303" t="s">
        <v>1668</v>
      </c>
      <c r="G303" t="s">
        <v>1669</v>
      </c>
      <c r="H303" t="s">
        <v>1669</v>
      </c>
      <c r="I303">
        <v>122</v>
      </c>
      <c r="J303">
        <v>410</v>
      </c>
      <c r="K303">
        <v>0.29756097560975608</v>
      </c>
      <c r="L303">
        <v>0.66129032258064513</v>
      </c>
      <c r="M303">
        <f t="shared" si="17"/>
        <v>0.66169515695678061</v>
      </c>
      <c r="N303">
        <f t="shared" si="19"/>
        <v>-4.0483437613547668E-4</v>
      </c>
      <c r="O303">
        <f t="shared" si="18"/>
        <v>418</v>
      </c>
    </row>
    <row r="304" spans="4:15" x14ac:dyDescent="0.2">
      <c r="D304">
        <f t="shared" si="16"/>
        <v>329</v>
      </c>
      <c r="E304" t="s">
        <v>167</v>
      </c>
      <c r="F304" t="s">
        <v>1670</v>
      </c>
      <c r="G304" t="s">
        <v>1671</v>
      </c>
      <c r="H304" t="s">
        <v>1671</v>
      </c>
      <c r="I304">
        <v>95</v>
      </c>
      <c r="J304">
        <v>299</v>
      </c>
      <c r="K304">
        <v>0.31772575250836121</v>
      </c>
      <c r="L304">
        <v>0.6</v>
      </c>
      <c r="M304">
        <f t="shared" si="17"/>
        <v>0.64975019389257682</v>
      </c>
      <c r="N304">
        <f t="shared" si="19"/>
        <v>-4.9750193892576844E-2</v>
      </c>
      <c r="O304">
        <f t="shared" si="18"/>
        <v>566</v>
      </c>
    </row>
    <row r="305" spans="4:15" x14ac:dyDescent="0.2">
      <c r="D305">
        <f t="shared" si="16"/>
        <v>395</v>
      </c>
      <c r="E305" t="s">
        <v>169</v>
      </c>
      <c r="F305" t="s">
        <v>1676</v>
      </c>
      <c r="G305" t="s">
        <v>1677</v>
      </c>
      <c r="H305" t="s">
        <v>1677</v>
      </c>
      <c r="I305">
        <v>156</v>
      </c>
      <c r="J305">
        <v>385</v>
      </c>
      <c r="K305">
        <v>0.40519480519480522</v>
      </c>
      <c r="L305">
        <v>0.56818181818181823</v>
      </c>
      <c r="M305">
        <f t="shared" si="17"/>
        <v>0.5979363499381346</v>
      </c>
      <c r="N305">
        <f t="shared" si="19"/>
        <v>-2.9754531756316371E-2</v>
      </c>
      <c r="O305">
        <f t="shared" si="18"/>
        <v>513</v>
      </c>
    </row>
    <row r="306" spans="4:15" x14ac:dyDescent="0.2">
      <c r="D306">
        <f t="shared" si="16"/>
        <v>231</v>
      </c>
      <c r="E306" t="s">
        <v>171</v>
      </c>
      <c r="F306" t="s">
        <v>1680</v>
      </c>
      <c r="G306" t="s">
        <v>1681</v>
      </c>
      <c r="H306" t="s">
        <v>1681</v>
      </c>
      <c r="I306">
        <v>206</v>
      </c>
      <c r="J306">
        <v>412</v>
      </c>
      <c r="K306">
        <v>0.5</v>
      </c>
      <c r="L306">
        <v>0.65333333333333332</v>
      </c>
      <c r="M306">
        <f t="shared" si="17"/>
        <v>0.54177681214919771</v>
      </c>
      <c r="N306">
        <f t="shared" si="19"/>
        <v>0.11155652118413562</v>
      </c>
      <c r="O306">
        <f t="shared" si="18"/>
        <v>146</v>
      </c>
    </row>
    <row r="307" spans="4:15" x14ac:dyDescent="0.2">
      <c r="D307">
        <f t="shared" si="16"/>
        <v>205</v>
      </c>
      <c r="E307" t="s">
        <v>173</v>
      </c>
      <c r="F307" t="s">
        <v>118</v>
      </c>
      <c r="G307" t="s">
        <v>1682</v>
      </c>
      <c r="H307" t="s">
        <v>1682</v>
      </c>
      <c r="I307">
        <v>243</v>
      </c>
      <c r="J307">
        <v>584</v>
      </c>
      <c r="K307">
        <v>0.4160958904109589</v>
      </c>
      <c r="L307">
        <v>0.66666666666666663</v>
      </c>
      <c r="M307">
        <f t="shared" si="17"/>
        <v>0.59147889886285387</v>
      </c>
      <c r="N307">
        <f t="shared" si="19"/>
        <v>7.5187767803812755E-2</v>
      </c>
      <c r="O307">
        <f t="shared" si="18"/>
        <v>229</v>
      </c>
    </row>
    <row r="308" spans="4:15" x14ac:dyDescent="0.2">
      <c r="D308">
        <f t="shared" si="16"/>
        <v>832</v>
      </c>
      <c r="E308" t="s">
        <v>629</v>
      </c>
      <c r="F308" t="s">
        <v>1687</v>
      </c>
      <c r="G308" t="s">
        <v>1281</v>
      </c>
      <c r="H308" t="s">
        <v>1281</v>
      </c>
      <c r="I308">
        <v>248</v>
      </c>
      <c r="J308">
        <v>312</v>
      </c>
      <c r="K308">
        <v>0.79487179487179482</v>
      </c>
      <c r="L308">
        <v>0.18181818181818182</v>
      </c>
      <c r="M308">
        <f t="shared" si="17"/>
        <v>0.36710427715761512</v>
      </c>
      <c r="N308">
        <f t="shared" si="19"/>
        <v>-0.1852860953394333</v>
      </c>
      <c r="O308">
        <f t="shared" si="18"/>
        <v>791</v>
      </c>
    </row>
    <row r="309" spans="4:15" x14ac:dyDescent="0.2">
      <c r="D309">
        <f t="shared" si="16"/>
        <v>700</v>
      </c>
      <c r="E309" t="s">
        <v>629</v>
      </c>
      <c r="F309" t="s">
        <v>1688</v>
      </c>
      <c r="G309" t="s">
        <v>1689</v>
      </c>
      <c r="H309" t="s">
        <v>1689</v>
      </c>
      <c r="I309">
        <v>304</v>
      </c>
      <c r="J309">
        <v>436</v>
      </c>
      <c r="K309">
        <v>0.69724770642201839</v>
      </c>
      <c r="L309">
        <v>0.36666666666666664</v>
      </c>
      <c r="M309">
        <f t="shared" si="17"/>
        <v>0.42493363656847011</v>
      </c>
      <c r="N309">
        <f t="shared" si="19"/>
        <v>-5.8266969901803467E-2</v>
      </c>
      <c r="O309">
        <f t="shared" si="18"/>
        <v>592</v>
      </c>
    </row>
    <row r="310" spans="4:15" x14ac:dyDescent="0.2">
      <c r="D310">
        <f t="shared" si="16"/>
        <v>608</v>
      </c>
      <c r="E310" t="s">
        <v>629</v>
      </c>
      <c r="F310" t="s">
        <v>1692</v>
      </c>
      <c r="G310" t="s">
        <v>1693</v>
      </c>
      <c r="H310" t="s">
        <v>1693</v>
      </c>
      <c r="I310">
        <v>105</v>
      </c>
      <c r="J310">
        <v>164</v>
      </c>
      <c r="K310">
        <v>0.6402439024390244</v>
      </c>
      <c r="L310">
        <v>0.4375</v>
      </c>
      <c r="M310">
        <f t="shared" si="17"/>
        <v>0.45870085038490843</v>
      </c>
      <c r="N310">
        <f t="shared" si="19"/>
        <v>-2.1200850384908432E-2</v>
      </c>
      <c r="O310">
        <f t="shared" si="18"/>
        <v>489</v>
      </c>
    </row>
    <row r="311" spans="4:15" x14ac:dyDescent="0.2">
      <c r="D311">
        <f t="shared" si="16"/>
        <v>252</v>
      </c>
      <c r="E311" t="s">
        <v>629</v>
      </c>
      <c r="F311" t="s">
        <v>1694</v>
      </c>
      <c r="G311" t="s">
        <v>1695</v>
      </c>
      <c r="H311" t="s">
        <v>1695</v>
      </c>
      <c r="I311">
        <v>79</v>
      </c>
      <c r="J311">
        <v>242</v>
      </c>
      <c r="K311">
        <v>0.32644628099173556</v>
      </c>
      <c r="L311">
        <v>0.6428571428571429</v>
      </c>
      <c r="M311">
        <f t="shared" si="17"/>
        <v>0.64458443425347811</v>
      </c>
      <c r="N311">
        <f t="shared" si="19"/>
        <v>-1.7272913963352066E-3</v>
      </c>
      <c r="O311">
        <f t="shared" si="18"/>
        <v>422</v>
      </c>
    </row>
    <row r="312" spans="4:15" x14ac:dyDescent="0.2">
      <c r="D312">
        <f t="shared" si="16"/>
        <v>739</v>
      </c>
      <c r="E312" t="s">
        <v>629</v>
      </c>
      <c r="F312" t="s">
        <v>123</v>
      </c>
      <c r="G312" t="s">
        <v>1696</v>
      </c>
      <c r="H312" t="s">
        <v>1696</v>
      </c>
      <c r="I312">
        <v>265</v>
      </c>
      <c r="J312">
        <v>348</v>
      </c>
      <c r="K312">
        <v>0.7614942528735632</v>
      </c>
      <c r="L312">
        <v>0.32758620689655171</v>
      </c>
      <c r="M312">
        <f t="shared" si="17"/>
        <v>0.38687605585606261</v>
      </c>
      <c r="N312">
        <f t="shared" si="19"/>
        <v>-5.9289848959510894E-2</v>
      </c>
      <c r="O312">
        <f t="shared" si="18"/>
        <v>594</v>
      </c>
    </row>
    <row r="313" spans="4:15" x14ac:dyDescent="0.2">
      <c r="D313">
        <f t="shared" si="16"/>
        <v>325</v>
      </c>
      <c r="E313" t="s">
        <v>176</v>
      </c>
      <c r="F313" t="s">
        <v>1699</v>
      </c>
      <c r="G313" t="s">
        <v>1700</v>
      </c>
      <c r="H313" t="s">
        <v>1700</v>
      </c>
      <c r="I313">
        <v>182</v>
      </c>
      <c r="J313">
        <v>348</v>
      </c>
      <c r="K313">
        <v>0.52298850574712641</v>
      </c>
      <c r="L313">
        <v>0.60227272727272729</v>
      </c>
      <c r="M313">
        <f t="shared" si="17"/>
        <v>0.52815916324430678</v>
      </c>
      <c r="N313">
        <f t="shared" si="19"/>
        <v>7.4113564028420509E-2</v>
      </c>
      <c r="O313">
        <f t="shared" si="18"/>
        <v>233</v>
      </c>
    </row>
    <row r="314" spans="4:15" x14ac:dyDescent="0.2">
      <c r="D314">
        <f t="shared" si="16"/>
        <v>757</v>
      </c>
      <c r="E314" t="s">
        <v>178</v>
      </c>
      <c r="F314" t="s">
        <v>1701</v>
      </c>
      <c r="G314" t="s">
        <v>1702</v>
      </c>
      <c r="H314" t="s">
        <v>1702</v>
      </c>
      <c r="I314">
        <v>341</v>
      </c>
      <c r="J314">
        <v>611</v>
      </c>
      <c r="K314">
        <v>0.55810147299509005</v>
      </c>
      <c r="L314">
        <v>0.30434782608695654</v>
      </c>
      <c r="M314">
        <f t="shared" si="17"/>
        <v>0.50735937463466763</v>
      </c>
      <c r="N314">
        <f t="shared" si="19"/>
        <v>-0.20301154854771108</v>
      </c>
      <c r="O314">
        <f t="shared" si="18"/>
        <v>807</v>
      </c>
    </row>
    <row r="315" spans="4:15" x14ac:dyDescent="0.2">
      <c r="D315">
        <f t="shared" si="16"/>
        <v>262</v>
      </c>
      <c r="E315" t="s">
        <v>180</v>
      </c>
      <c r="F315" t="s">
        <v>1705</v>
      </c>
      <c r="G315" t="s">
        <v>1706</v>
      </c>
      <c r="H315" t="s">
        <v>1706</v>
      </c>
      <c r="I315">
        <v>130</v>
      </c>
      <c r="J315">
        <v>674</v>
      </c>
      <c r="K315">
        <v>0.19287833827893175</v>
      </c>
      <c r="L315">
        <v>0.64</v>
      </c>
      <c r="M315">
        <f t="shared" si="17"/>
        <v>0.72370577292678095</v>
      </c>
      <c r="N315">
        <f t="shared" si="19"/>
        <v>-8.3705772926780941E-2</v>
      </c>
      <c r="O315">
        <f t="shared" si="18"/>
        <v>648</v>
      </c>
    </row>
    <row r="316" spans="4:15" x14ac:dyDescent="0.2">
      <c r="D316">
        <f t="shared" si="16"/>
        <v>144</v>
      </c>
      <c r="E316" t="s">
        <v>180</v>
      </c>
      <c r="F316" t="s">
        <v>1707</v>
      </c>
      <c r="G316" t="s">
        <v>1708</v>
      </c>
      <c r="H316" t="s">
        <v>1708</v>
      </c>
      <c r="I316">
        <v>118</v>
      </c>
      <c r="J316">
        <v>269</v>
      </c>
      <c r="K316">
        <v>0.43866171003717475</v>
      </c>
      <c r="L316">
        <v>0.70967741935483875</v>
      </c>
      <c r="M316">
        <f t="shared" si="17"/>
        <v>0.57811163557479439</v>
      </c>
      <c r="N316">
        <f t="shared" si="19"/>
        <v>0.13156578378004435</v>
      </c>
      <c r="O316">
        <f t="shared" si="18"/>
        <v>114</v>
      </c>
    </row>
    <row r="317" spans="4:15" x14ac:dyDescent="0.2">
      <c r="D317">
        <f t="shared" si="16"/>
        <v>500</v>
      </c>
      <c r="E317" t="s">
        <v>598</v>
      </c>
      <c r="F317" t="s">
        <v>1711</v>
      </c>
      <c r="G317" t="s">
        <v>1712</v>
      </c>
      <c r="H317" t="s">
        <v>1712</v>
      </c>
      <c r="I317">
        <v>226</v>
      </c>
      <c r="J317">
        <v>631</v>
      </c>
      <c r="K317">
        <v>0.35816164817749602</v>
      </c>
      <c r="L317">
        <v>0.50505050505050508</v>
      </c>
      <c r="M317">
        <f t="shared" si="17"/>
        <v>0.62579727427117382</v>
      </c>
      <c r="N317">
        <f t="shared" si="19"/>
        <v>-0.12074676922066874</v>
      </c>
      <c r="O317">
        <f t="shared" si="18"/>
        <v>723</v>
      </c>
    </row>
    <row r="318" spans="4:15" x14ac:dyDescent="0.2">
      <c r="D318">
        <f t="shared" si="16"/>
        <v>665</v>
      </c>
      <c r="E318" t="s">
        <v>589</v>
      </c>
      <c r="F318" t="s">
        <v>1719</v>
      </c>
      <c r="G318" t="s">
        <v>1648</v>
      </c>
      <c r="H318" t="s">
        <v>1648</v>
      </c>
      <c r="I318">
        <v>421</v>
      </c>
      <c r="J318">
        <v>545</v>
      </c>
      <c r="K318">
        <v>0.77247706422018347</v>
      </c>
      <c r="L318">
        <v>0.39772727272727271</v>
      </c>
      <c r="M318">
        <f t="shared" si="17"/>
        <v>0.38037019285861123</v>
      </c>
      <c r="N318">
        <f t="shared" si="19"/>
        <v>1.7357079868661474E-2</v>
      </c>
      <c r="O318">
        <f t="shared" si="18"/>
        <v>372</v>
      </c>
    </row>
    <row r="319" spans="4:15" x14ac:dyDescent="0.2">
      <c r="D319">
        <f t="shared" si="16"/>
        <v>842</v>
      </c>
      <c r="E319" t="s">
        <v>589</v>
      </c>
      <c r="F319" t="s">
        <v>1720</v>
      </c>
      <c r="G319" t="s">
        <v>1721</v>
      </c>
      <c r="H319" t="s">
        <v>1721</v>
      </c>
      <c r="I319">
        <v>314</v>
      </c>
      <c r="J319">
        <v>342</v>
      </c>
      <c r="K319">
        <v>0.91812865497076024</v>
      </c>
      <c r="L319">
        <v>0.10526315789473684</v>
      </c>
      <c r="M319">
        <f t="shared" si="17"/>
        <v>0.2940908910589215</v>
      </c>
      <c r="N319">
        <f t="shared" si="19"/>
        <v>-0.18882773316418466</v>
      </c>
      <c r="O319">
        <f t="shared" si="18"/>
        <v>794</v>
      </c>
    </row>
    <row r="320" spans="4:15" x14ac:dyDescent="0.2">
      <c r="D320">
        <f t="shared" si="16"/>
        <v>799</v>
      </c>
      <c r="E320" t="s">
        <v>589</v>
      </c>
      <c r="F320" t="s">
        <v>1722</v>
      </c>
      <c r="G320" t="s">
        <v>1723</v>
      </c>
      <c r="H320" t="s">
        <v>1723</v>
      </c>
      <c r="I320">
        <v>238</v>
      </c>
      <c r="J320">
        <v>368</v>
      </c>
      <c r="K320">
        <v>0.64673913043478259</v>
      </c>
      <c r="L320">
        <v>0.25</v>
      </c>
      <c r="M320">
        <f t="shared" si="17"/>
        <v>0.45485328693835819</v>
      </c>
      <c r="N320">
        <f t="shared" si="19"/>
        <v>-0.20485328693835819</v>
      </c>
      <c r="O320">
        <f t="shared" si="18"/>
        <v>808</v>
      </c>
    </row>
    <row r="321" spans="4:15" x14ac:dyDescent="0.2">
      <c r="D321">
        <f t="shared" si="16"/>
        <v>826</v>
      </c>
      <c r="E321" t="s">
        <v>589</v>
      </c>
      <c r="F321" t="s">
        <v>1727</v>
      </c>
      <c r="G321" t="s">
        <v>1728</v>
      </c>
      <c r="H321" t="s">
        <v>1728</v>
      </c>
      <c r="I321">
        <v>663</v>
      </c>
      <c r="J321">
        <v>734</v>
      </c>
      <c r="K321">
        <v>0.90326975476839233</v>
      </c>
      <c r="L321">
        <v>0.19672131147540983</v>
      </c>
      <c r="M321">
        <f t="shared" si="17"/>
        <v>0.30289282400290818</v>
      </c>
      <c r="N321">
        <f t="shared" si="19"/>
        <v>-0.10617151252749835</v>
      </c>
      <c r="O321">
        <f t="shared" si="18"/>
        <v>698</v>
      </c>
    </row>
    <row r="322" spans="4:15" x14ac:dyDescent="0.2">
      <c r="D322">
        <f t="shared" si="16"/>
        <v>806</v>
      </c>
      <c r="E322" t="s">
        <v>589</v>
      </c>
      <c r="F322" t="s">
        <v>1731</v>
      </c>
      <c r="G322" t="s">
        <v>1732</v>
      </c>
      <c r="H322" t="s">
        <v>1732</v>
      </c>
      <c r="I322">
        <v>338</v>
      </c>
      <c r="J322">
        <v>516</v>
      </c>
      <c r="K322">
        <v>0.65503875968992253</v>
      </c>
      <c r="L322">
        <v>0.23863636363636365</v>
      </c>
      <c r="M322">
        <f t="shared" si="17"/>
        <v>0.44993685441853748</v>
      </c>
      <c r="N322">
        <f t="shared" si="19"/>
        <v>-0.21130049078217383</v>
      </c>
      <c r="O322">
        <f t="shared" si="18"/>
        <v>813</v>
      </c>
    </row>
    <row r="323" spans="4:15" x14ac:dyDescent="0.2">
      <c r="D323">
        <f t="shared" si="16"/>
        <v>402</v>
      </c>
      <c r="E323" t="s">
        <v>589</v>
      </c>
      <c r="F323" t="s">
        <v>133</v>
      </c>
      <c r="G323" t="s">
        <v>1735</v>
      </c>
      <c r="H323" t="s">
        <v>1735</v>
      </c>
      <c r="I323">
        <v>159</v>
      </c>
      <c r="J323">
        <v>345</v>
      </c>
      <c r="K323">
        <v>0.46086956521739131</v>
      </c>
      <c r="L323">
        <v>0.56521739130434778</v>
      </c>
      <c r="M323">
        <f t="shared" si="17"/>
        <v>0.56495641887208836</v>
      </c>
      <c r="N323">
        <f t="shared" si="19"/>
        <v>2.6097243225942091E-4</v>
      </c>
      <c r="O323">
        <f t="shared" si="18"/>
        <v>416</v>
      </c>
    </row>
    <row r="324" spans="4:15" x14ac:dyDescent="0.2">
      <c r="D324">
        <f t="shared" si="16"/>
        <v>256</v>
      </c>
      <c r="E324" t="s">
        <v>185</v>
      </c>
      <c r="F324" t="s">
        <v>1736</v>
      </c>
      <c r="G324" t="s">
        <v>1737</v>
      </c>
      <c r="H324" t="s">
        <v>1737</v>
      </c>
      <c r="I324">
        <v>201</v>
      </c>
      <c r="J324">
        <v>390</v>
      </c>
      <c r="K324">
        <v>0.51538461538461533</v>
      </c>
      <c r="L324">
        <v>0.64179104477611937</v>
      </c>
      <c r="M324">
        <f t="shared" si="17"/>
        <v>0.5326634624974631</v>
      </c>
      <c r="N324">
        <f t="shared" si="19"/>
        <v>0.10912758227865627</v>
      </c>
      <c r="O324">
        <f t="shared" si="18"/>
        <v>151</v>
      </c>
    </row>
    <row r="325" spans="4:15" x14ac:dyDescent="0.2">
      <c r="D325">
        <f t="shared" ref="D325:D388" si="20">RANK(L325,Both_Math_and_ELA__Percent_Pass,0)</f>
        <v>600</v>
      </c>
      <c r="E325" t="s">
        <v>185</v>
      </c>
      <c r="F325" t="s">
        <v>1739</v>
      </c>
      <c r="G325" t="s">
        <v>1740</v>
      </c>
      <c r="H325" t="s">
        <v>1740</v>
      </c>
      <c r="I325">
        <v>86</v>
      </c>
      <c r="J325">
        <v>341</v>
      </c>
      <c r="K325">
        <v>0.25219941348973607</v>
      </c>
      <c r="L325">
        <v>0.44444444444444442</v>
      </c>
      <c r="M325">
        <f t="shared" ref="M325:M388" si="21">int+slope*K325</f>
        <v>0.6885658824194415</v>
      </c>
      <c r="N325">
        <f t="shared" si="19"/>
        <v>-0.24412143797499708</v>
      </c>
      <c r="O325">
        <f t="shared" ref="O325:O388" si="22">RANK(N325,Error,0)</f>
        <v>829</v>
      </c>
    </row>
    <row r="326" spans="4:15" x14ac:dyDescent="0.2">
      <c r="D326">
        <f t="shared" si="20"/>
        <v>356</v>
      </c>
      <c r="E326" t="s">
        <v>185</v>
      </c>
      <c r="F326" t="s">
        <v>1743</v>
      </c>
      <c r="G326" t="s">
        <v>1744</v>
      </c>
      <c r="H326" t="s">
        <v>1744</v>
      </c>
      <c r="I326">
        <v>141</v>
      </c>
      <c r="J326">
        <v>306</v>
      </c>
      <c r="K326">
        <v>0.46078431372549017</v>
      </c>
      <c r="L326">
        <v>0.58695652173913049</v>
      </c>
      <c r="M326">
        <f t="shared" si="21"/>
        <v>0.5650069191046001</v>
      </c>
      <c r="N326">
        <f t="shared" ref="N326:N389" si="23">L326-M326</f>
        <v>2.1949602634530385E-2</v>
      </c>
      <c r="O326">
        <f t="shared" si="22"/>
        <v>355</v>
      </c>
    </row>
    <row r="327" spans="4:15" x14ac:dyDescent="0.2">
      <c r="D327">
        <f t="shared" si="20"/>
        <v>205</v>
      </c>
      <c r="E327" t="s">
        <v>185</v>
      </c>
      <c r="F327" t="s">
        <v>1747</v>
      </c>
      <c r="G327" t="s">
        <v>1748</v>
      </c>
      <c r="H327" t="s">
        <v>1748</v>
      </c>
      <c r="I327">
        <v>94</v>
      </c>
      <c r="J327">
        <v>295</v>
      </c>
      <c r="K327">
        <v>0.31864406779661014</v>
      </c>
      <c r="L327">
        <v>0.66666666666666663</v>
      </c>
      <c r="M327">
        <f t="shared" si="21"/>
        <v>0.64920621355227437</v>
      </c>
      <c r="N327">
        <f t="shared" si="23"/>
        <v>1.746045311439226E-2</v>
      </c>
      <c r="O327">
        <f t="shared" si="22"/>
        <v>371</v>
      </c>
    </row>
    <row r="328" spans="4:15" x14ac:dyDescent="0.2">
      <c r="D328">
        <f t="shared" si="20"/>
        <v>641</v>
      </c>
      <c r="E328" t="s">
        <v>185</v>
      </c>
      <c r="F328" t="s">
        <v>1749</v>
      </c>
      <c r="G328" t="s">
        <v>1750</v>
      </c>
      <c r="H328" t="s">
        <v>1750</v>
      </c>
      <c r="I328">
        <v>232</v>
      </c>
      <c r="J328">
        <v>416</v>
      </c>
      <c r="K328">
        <v>0.55769230769230771</v>
      </c>
      <c r="L328">
        <v>0.41509433962264153</v>
      </c>
      <c r="M328">
        <f t="shared" si="21"/>
        <v>0.50760175095519244</v>
      </c>
      <c r="N328">
        <f t="shared" si="23"/>
        <v>-9.2507411332550915E-2</v>
      </c>
      <c r="O328">
        <f t="shared" si="22"/>
        <v>666</v>
      </c>
    </row>
    <row r="329" spans="4:15" x14ac:dyDescent="0.2">
      <c r="D329">
        <f t="shared" si="20"/>
        <v>729</v>
      </c>
      <c r="E329" t="s">
        <v>185</v>
      </c>
      <c r="F329" t="s">
        <v>1751</v>
      </c>
      <c r="G329" t="s">
        <v>858</v>
      </c>
      <c r="H329" t="s">
        <v>858</v>
      </c>
      <c r="I329">
        <v>329</v>
      </c>
      <c r="J329">
        <v>445</v>
      </c>
      <c r="K329">
        <v>0.73932584269662927</v>
      </c>
      <c r="L329">
        <v>0.33734939759036142</v>
      </c>
      <c r="M329">
        <f t="shared" si="21"/>
        <v>0.4000079066118184</v>
      </c>
      <c r="N329">
        <f t="shared" si="23"/>
        <v>-6.2658509021456976E-2</v>
      </c>
      <c r="O329">
        <f t="shared" si="22"/>
        <v>606</v>
      </c>
    </row>
    <row r="330" spans="4:15" x14ac:dyDescent="0.2">
      <c r="D330">
        <f t="shared" si="20"/>
        <v>775</v>
      </c>
      <c r="E330" t="s">
        <v>187</v>
      </c>
      <c r="F330" t="s">
        <v>1754</v>
      </c>
      <c r="G330" t="s">
        <v>1755</v>
      </c>
      <c r="H330" t="s">
        <v>1755</v>
      </c>
      <c r="I330">
        <v>86</v>
      </c>
      <c r="J330">
        <v>102</v>
      </c>
      <c r="K330">
        <v>0.84313725490196079</v>
      </c>
      <c r="L330">
        <v>0.2857142857142857</v>
      </c>
      <c r="M330">
        <f t="shared" si="21"/>
        <v>0.33851337628942763</v>
      </c>
      <c r="N330">
        <f t="shared" si="23"/>
        <v>-5.2799090575141927E-2</v>
      </c>
      <c r="O330">
        <f t="shared" si="22"/>
        <v>577</v>
      </c>
    </row>
    <row r="331" spans="4:15" x14ac:dyDescent="0.2">
      <c r="D331">
        <f t="shared" si="20"/>
        <v>205</v>
      </c>
      <c r="E331" t="s">
        <v>189</v>
      </c>
      <c r="F331" t="s">
        <v>1756</v>
      </c>
      <c r="G331" t="s">
        <v>1757</v>
      </c>
      <c r="H331" t="s">
        <v>1757</v>
      </c>
      <c r="I331">
        <v>38</v>
      </c>
      <c r="J331">
        <v>126</v>
      </c>
      <c r="K331">
        <v>0.30158730158730157</v>
      </c>
      <c r="L331">
        <v>0.66666666666666663</v>
      </c>
      <c r="M331">
        <f t="shared" si="21"/>
        <v>0.65931009138784036</v>
      </c>
      <c r="N331">
        <f t="shared" si="23"/>
        <v>7.3565752788262717E-3</v>
      </c>
      <c r="O331">
        <f t="shared" si="22"/>
        <v>395</v>
      </c>
    </row>
    <row r="332" spans="4:15" x14ac:dyDescent="0.2">
      <c r="D332">
        <f t="shared" si="20"/>
        <v>760</v>
      </c>
      <c r="E332" t="s">
        <v>189</v>
      </c>
      <c r="F332" t="s">
        <v>149</v>
      </c>
      <c r="G332" t="s">
        <v>1758</v>
      </c>
      <c r="H332" t="s">
        <v>1758</v>
      </c>
      <c r="I332">
        <v>275</v>
      </c>
      <c r="J332">
        <v>533</v>
      </c>
      <c r="K332">
        <v>0.51594746716697937</v>
      </c>
      <c r="L332">
        <v>0.30232558139534882</v>
      </c>
      <c r="M332">
        <f t="shared" si="21"/>
        <v>0.53233004726630195</v>
      </c>
      <c r="N332">
        <f t="shared" si="23"/>
        <v>-0.23000446587095313</v>
      </c>
      <c r="O332">
        <f t="shared" si="22"/>
        <v>822</v>
      </c>
    </row>
    <row r="333" spans="4:15" x14ac:dyDescent="0.2">
      <c r="D333">
        <f t="shared" si="20"/>
        <v>115</v>
      </c>
      <c r="E333" t="s">
        <v>189</v>
      </c>
      <c r="F333" t="s">
        <v>1761</v>
      </c>
      <c r="G333" t="s">
        <v>1762</v>
      </c>
      <c r="H333" t="s">
        <v>1762</v>
      </c>
      <c r="I333">
        <v>117</v>
      </c>
      <c r="J333">
        <v>336</v>
      </c>
      <c r="K333">
        <v>0.3482142857142857</v>
      </c>
      <c r="L333">
        <v>0.73770491803278693</v>
      </c>
      <c r="M333">
        <f t="shared" si="21"/>
        <v>0.63168977076675936</v>
      </c>
      <c r="N333">
        <f t="shared" si="23"/>
        <v>0.10601514726602757</v>
      </c>
      <c r="O333">
        <f t="shared" si="22"/>
        <v>153</v>
      </c>
    </row>
    <row r="334" spans="4:15" x14ac:dyDescent="0.2">
      <c r="D334">
        <f t="shared" si="20"/>
        <v>812</v>
      </c>
      <c r="E334" t="s">
        <v>189</v>
      </c>
      <c r="F334" t="s">
        <v>1763</v>
      </c>
      <c r="G334" t="s">
        <v>1764</v>
      </c>
      <c r="H334" t="s">
        <v>1764</v>
      </c>
      <c r="I334">
        <v>488</v>
      </c>
      <c r="J334">
        <v>673</v>
      </c>
      <c r="K334">
        <v>0.72511144130757799</v>
      </c>
      <c r="L334">
        <v>0.22556390977443608</v>
      </c>
      <c r="M334">
        <f t="shared" si="21"/>
        <v>0.40842805925847275</v>
      </c>
      <c r="N334">
        <f t="shared" si="23"/>
        <v>-0.18286414948403668</v>
      </c>
      <c r="O334">
        <f t="shared" si="22"/>
        <v>787</v>
      </c>
    </row>
    <row r="335" spans="4:15" x14ac:dyDescent="0.2">
      <c r="D335">
        <f t="shared" si="20"/>
        <v>713</v>
      </c>
      <c r="E335" t="s">
        <v>189</v>
      </c>
      <c r="F335" t="s">
        <v>1765</v>
      </c>
      <c r="G335" t="s">
        <v>1766</v>
      </c>
      <c r="H335" t="s">
        <v>1766</v>
      </c>
      <c r="I335">
        <v>329</v>
      </c>
      <c r="J335">
        <v>563</v>
      </c>
      <c r="K335">
        <v>0.58436944937833035</v>
      </c>
      <c r="L335">
        <v>0.35869565217391303</v>
      </c>
      <c r="M335">
        <f t="shared" si="21"/>
        <v>0.49179907316210891</v>
      </c>
      <c r="N335">
        <f t="shared" si="23"/>
        <v>-0.13310342098819589</v>
      </c>
      <c r="O335">
        <f t="shared" si="22"/>
        <v>740</v>
      </c>
    </row>
    <row r="336" spans="4:15" x14ac:dyDescent="0.2">
      <c r="D336">
        <f t="shared" si="20"/>
        <v>272</v>
      </c>
      <c r="E336" t="s">
        <v>191</v>
      </c>
      <c r="F336" t="s">
        <v>1769</v>
      </c>
      <c r="G336" t="s">
        <v>1770</v>
      </c>
      <c r="H336" t="s">
        <v>1770</v>
      </c>
      <c r="I336">
        <v>282</v>
      </c>
      <c r="J336">
        <v>664</v>
      </c>
      <c r="K336">
        <v>0.4246987951807229</v>
      </c>
      <c r="L336">
        <v>0.63551401869158874</v>
      </c>
      <c r="M336">
        <f t="shared" si="21"/>
        <v>0.58638281571567052</v>
      </c>
      <c r="N336">
        <f t="shared" si="23"/>
        <v>4.913120297591822E-2</v>
      </c>
      <c r="O336">
        <f t="shared" si="22"/>
        <v>271</v>
      </c>
    </row>
    <row r="337" spans="4:15" x14ac:dyDescent="0.2">
      <c r="D337">
        <f t="shared" si="20"/>
        <v>205</v>
      </c>
      <c r="E337" t="s">
        <v>193</v>
      </c>
      <c r="F337" t="s">
        <v>1773</v>
      </c>
      <c r="G337" t="s">
        <v>1774</v>
      </c>
      <c r="H337" t="s">
        <v>1774</v>
      </c>
      <c r="I337">
        <v>167</v>
      </c>
      <c r="J337">
        <v>283</v>
      </c>
      <c r="K337">
        <v>0.59010600706713778</v>
      </c>
      <c r="L337">
        <v>0.66666666666666663</v>
      </c>
      <c r="M337">
        <f t="shared" si="21"/>
        <v>0.4884009215211047</v>
      </c>
      <c r="N337">
        <f t="shared" si="23"/>
        <v>0.17826574514556193</v>
      </c>
      <c r="O337">
        <f t="shared" si="22"/>
        <v>56</v>
      </c>
    </row>
    <row r="338" spans="4:15" x14ac:dyDescent="0.2">
      <c r="D338">
        <f t="shared" si="20"/>
        <v>225</v>
      </c>
      <c r="E338" t="s">
        <v>195</v>
      </c>
      <c r="F338" t="s">
        <v>1777</v>
      </c>
      <c r="G338" t="s">
        <v>1778</v>
      </c>
      <c r="H338" t="s">
        <v>1778</v>
      </c>
      <c r="I338">
        <v>249</v>
      </c>
      <c r="J338">
        <v>654</v>
      </c>
      <c r="K338">
        <v>0.38073394495412843</v>
      </c>
      <c r="L338">
        <v>0.65697674418604646</v>
      </c>
      <c r="M338">
        <f t="shared" si="21"/>
        <v>0.61242617412824241</v>
      </c>
      <c r="N338">
        <f t="shared" si="23"/>
        <v>4.4550570057804051E-2</v>
      </c>
      <c r="O338">
        <f t="shared" si="22"/>
        <v>285</v>
      </c>
    </row>
    <row r="339" spans="4:15" x14ac:dyDescent="0.2">
      <c r="D339">
        <f t="shared" si="20"/>
        <v>318</v>
      </c>
      <c r="E339" t="s">
        <v>195</v>
      </c>
      <c r="F339" t="s">
        <v>1779</v>
      </c>
      <c r="G339" t="s">
        <v>1780</v>
      </c>
      <c r="H339" t="s">
        <v>1780</v>
      </c>
      <c r="I339">
        <v>142</v>
      </c>
      <c r="J339">
        <v>338</v>
      </c>
      <c r="K339">
        <v>0.42011834319526625</v>
      </c>
      <c r="L339">
        <v>0.60824742268041232</v>
      </c>
      <c r="M339">
        <f t="shared" si="21"/>
        <v>0.58909612764858976</v>
      </c>
      <c r="N339">
        <f t="shared" si="23"/>
        <v>1.9151295031822557E-2</v>
      </c>
      <c r="O339">
        <f t="shared" si="22"/>
        <v>367</v>
      </c>
    </row>
    <row r="340" spans="4:15" x14ac:dyDescent="0.2">
      <c r="D340">
        <f t="shared" si="20"/>
        <v>450</v>
      </c>
      <c r="E340" t="s">
        <v>197</v>
      </c>
      <c r="F340" t="s">
        <v>1783</v>
      </c>
      <c r="G340" t="s">
        <v>1784</v>
      </c>
      <c r="H340" t="s">
        <v>1784</v>
      </c>
      <c r="I340">
        <v>183</v>
      </c>
      <c r="J340">
        <v>345</v>
      </c>
      <c r="K340">
        <v>0.5304347826086957</v>
      </c>
      <c r="L340">
        <v>0.53608247422680411</v>
      </c>
      <c r="M340">
        <f t="shared" si="21"/>
        <v>0.52374822914250507</v>
      </c>
      <c r="N340">
        <f t="shared" si="23"/>
        <v>1.2334245084299034E-2</v>
      </c>
      <c r="O340">
        <f t="shared" si="22"/>
        <v>386</v>
      </c>
    </row>
    <row r="341" spans="4:15" x14ac:dyDescent="0.2">
      <c r="D341">
        <f t="shared" si="20"/>
        <v>167</v>
      </c>
      <c r="E341" t="s">
        <v>630</v>
      </c>
      <c r="F341" t="s">
        <v>1787</v>
      </c>
      <c r="G341" t="s">
        <v>1433</v>
      </c>
      <c r="H341" t="s">
        <v>1433</v>
      </c>
      <c r="I341">
        <v>101</v>
      </c>
      <c r="J341">
        <v>249</v>
      </c>
      <c r="K341">
        <v>0.40562248995983935</v>
      </c>
      <c r="L341">
        <v>0.69767441860465118</v>
      </c>
      <c r="M341">
        <f t="shared" si="21"/>
        <v>0.59768300328584367</v>
      </c>
      <c r="N341">
        <f t="shared" si="23"/>
        <v>9.9991415318807508E-2</v>
      </c>
      <c r="O341">
        <f t="shared" si="22"/>
        <v>169</v>
      </c>
    </row>
    <row r="342" spans="4:15" x14ac:dyDescent="0.2">
      <c r="D342">
        <f t="shared" si="20"/>
        <v>172</v>
      </c>
      <c r="E342" t="s">
        <v>630</v>
      </c>
      <c r="F342" t="s">
        <v>1788</v>
      </c>
      <c r="G342" t="s">
        <v>1789</v>
      </c>
      <c r="H342" t="s">
        <v>1789</v>
      </c>
      <c r="I342">
        <v>87</v>
      </c>
      <c r="J342">
        <v>172</v>
      </c>
      <c r="K342">
        <v>0.5058139534883721</v>
      </c>
      <c r="L342">
        <v>0.69230769230769229</v>
      </c>
      <c r="M342">
        <f t="shared" si="21"/>
        <v>0.53833281373429798</v>
      </c>
      <c r="N342">
        <f t="shared" si="23"/>
        <v>0.15397487857339431</v>
      </c>
      <c r="O342">
        <f t="shared" si="22"/>
        <v>87</v>
      </c>
    </row>
    <row r="343" spans="4:15" x14ac:dyDescent="0.2">
      <c r="D343">
        <f t="shared" si="20"/>
        <v>503</v>
      </c>
      <c r="E343" t="s">
        <v>630</v>
      </c>
      <c r="F343" t="s">
        <v>1790</v>
      </c>
      <c r="G343" t="s">
        <v>1791</v>
      </c>
      <c r="H343" t="s">
        <v>1791</v>
      </c>
      <c r="I343">
        <v>52</v>
      </c>
      <c r="J343">
        <v>76</v>
      </c>
      <c r="K343">
        <v>0.68421052631578949</v>
      </c>
      <c r="L343">
        <v>0.5</v>
      </c>
      <c r="M343">
        <f t="shared" si="21"/>
        <v>0.43265644131921588</v>
      </c>
      <c r="N343">
        <f t="shared" si="23"/>
        <v>6.7343558680784121E-2</v>
      </c>
      <c r="O343">
        <f t="shared" si="22"/>
        <v>242</v>
      </c>
    </row>
    <row r="344" spans="4:15" x14ac:dyDescent="0.2">
      <c r="D344">
        <f t="shared" si="20"/>
        <v>320</v>
      </c>
      <c r="E344" t="s">
        <v>630</v>
      </c>
      <c r="F344" t="s">
        <v>1796</v>
      </c>
      <c r="G344" t="s">
        <v>1797</v>
      </c>
      <c r="H344" t="s">
        <v>1797</v>
      </c>
      <c r="I344">
        <v>162</v>
      </c>
      <c r="J344">
        <v>221</v>
      </c>
      <c r="K344">
        <v>0.73303167420814475</v>
      </c>
      <c r="L344">
        <v>0.60606060606060608</v>
      </c>
      <c r="M344">
        <f t="shared" si="21"/>
        <v>0.40373636889498027</v>
      </c>
      <c r="N344">
        <f t="shared" si="23"/>
        <v>0.20232423716562581</v>
      </c>
      <c r="O344">
        <f t="shared" si="22"/>
        <v>41</v>
      </c>
    </row>
    <row r="345" spans="4:15" x14ac:dyDescent="0.2">
      <c r="D345">
        <f t="shared" si="20"/>
        <v>178</v>
      </c>
      <c r="E345" t="s">
        <v>630</v>
      </c>
      <c r="F345" t="s">
        <v>1800</v>
      </c>
      <c r="G345" t="s">
        <v>1801</v>
      </c>
      <c r="H345" t="s">
        <v>1801</v>
      </c>
      <c r="I345">
        <v>167</v>
      </c>
      <c r="J345">
        <v>299</v>
      </c>
      <c r="K345">
        <v>0.55852842809364545</v>
      </c>
      <c r="L345">
        <v>0.68888888888888888</v>
      </c>
      <c r="M345">
        <f t="shared" si="21"/>
        <v>0.50710646021325045</v>
      </c>
      <c r="N345">
        <f t="shared" si="23"/>
        <v>0.18178242867563843</v>
      </c>
      <c r="O345">
        <f t="shared" si="22"/>
        <v>53</v>
      </c>
    </row>
    <row r="346" spans="4:15" x14ac:dyDescent="0.2">
      <c r="D346">
        <f t="shared" si="20"/>
        <v>194</v>
      </c>
      <c r="E346" t="s">
        <v>630</v>
      </c>
      <c r="F346" t="s">
        <v>1802</v>
      </c>
      <c r="G346" t="s">
        <v>1803</v>
      </c>
      <c r="H346" t="s">
        <v>1803</v>
      </c>
      <c r="I346">
        <v>138</v>
      </c>
      <c r="J346">
        <v>210</v>
      </c>
      <c r="K346">
        <v>0.65714285714285714</v>
      </c>
      <c r="L346">
        <v>0.67647058823529416</v>
      </c>
      <c r="M346">
        <f t="shared" si="21"/>
        <v>0.44869045499219284</v>
      </c>
      <c r="N346">
        <f t="shared" si="23"/>
        <v>0.22778013324310131</v>
      </c>
      <c r="O346">
        <f t="shared" si="22"/>
        <v>30</v>
      </c>
    </row>
    <row r="347" spans="4:15" x14ac:dyDescent="0.2">
      <c r="D347">
        <f t="shared" si="20"/>
        <v>555</v>
      </c>
      <c r="E347" t="s">
        <v>200</v>
      </c>
      <c r="F347" t="s">
        <v>1804</v>
      </c>
      <c r="G347" t="s">
        <v>1805</v>
      </c>
      <c r="H347" t="s">
        <v>1805</v>
      </c>
      <c r="I347">
        <v>63</v>
      </c>
      <c r="J347">
        <v>121</v>
      </c>
      <c r="K347">
        <v>0.52066115702479343</v>
      </c>
      <c r="L347">
        <v>0.47368421052631576</v>
      </c>
      <c r="M347">
        <f t="shared" si="21"/>
        <v>0.52953780951773577</v>
      </c>
      <c r="N347">
        <f t="shared" si="23"/>
        <v>-5.5853598991420006E-2</v>
      </c>
      <c r="O347">
        <f t="shared" si="22"/>
        <v>585</v>
      </c>
    </row>
    <row r="348" spans="4:15" x14ac:dyDescent="0.2">
      <c r="D348">
        <f t="shared" si="20"/>
        <v>702</v>
      </c>
      <c r="E348" t="s">
        <v>200</v>
      </c>
      <c r="F348" t="s">
        <v>1808</v>
      </c>
      <c r="G348" t="s">
        <v>1809</v>
      </c>
      <c r="H348" t="s">
        <v>1809</v>
      </c>
      <c r="I348">
        <v>135</v>
      </c>
      <c r="J348">
        <v>225</v>
      </c>
      <c r="K348">
        <v>0.6</v>
      </c>
      <c r="L348">
        <v>0.36585365853658536</v>
      </c>
      <c r="M348">
        <f t="shared" si="21"/>
        <v>0.4825400394129219</v>
      </c>
      <c r="N348">
        <f t="shared" si="23"/>
        <v>-0.11668638087633654</v>
      </c>
      <c r="O348">
        <f t="shared" si="22"/>
        <v>717</v>
      </c>
    </row>
    <row r="349" spans="4:15" x14ac:dyDescent="0.2">
      <c r="D349">
        <f t="shared" si="20"/>
        <v>481</v>
      </c>
      <c r="E349" t="s">
        <v>200</v>
      </c>
      <c r="F349" t="s">
        <v>1810</v>
      </c>
      <c r="G349" t="s">
        <v>1811</v>
      </c>
      <c r="H349" t="s">
        <v>1811</v>
      </c>
      <c r="I349">
        <v>152</v>
      </c>
      <c r="J349">
        <v>347</v>
      </c>
      <c r="K349">
        <v>0.43804034582132567</v>
      </c>
      <c r="L349">
        <v>0.51428571428571423</v>
      </c>
      <c r="M349">
        <f t="shared" si="21"/>
        <v>0.57847971168320145</v>
      </c>
      <c r="N349">
        <f t="shared" si="23"/>
        <v>-6.4193997397487212E-2</v>
      </c>
      <c r="O349">
        <f t="shared" si="22"/>
        <v>610</v>
      </c>
    </row>
    <row r="350" spans="4:15" x14ac:dyDescent="0.2">
      <c r="D350">
        <f t="shared" si="20"/>
        <v>702</v>
      </c>
      <c r="E350" t="s">
        <v>200</v>
      </c>
      <c r="F350" t="s">
        <v>1812</v>
      </c>
      <c r="G350" t="s">
        <v>1813</v>
      </c>
      <c r="H350" t="s">
        <v>1813</v>
      </c>
      <c r="I350">
        <v>300</v>
      </c>
      <c r="J350">
        <v>480</v>
      </c>
      <c r="K350">
        <v>0.625</v>
      </c>
      <c r="L350">
        <v>0.36585365853658536</v>
      </c>
      <c r="M350">
        <f t="shared" si="21"/>
        <v>0.46773084622885291</v>
      </c>
      <c r="N350">
        <f t="shared" si="23"/>
        <v>-0.10187718769226756</v>
      </c>
      <c r="O350">
        <f t="shared" si="22"/>
        <v>690</v>
      </c>
    </row>
    <row r="351" spans="4:15" x14ac:dyDescent="0.2">
      <c r="D351">
        <f t="shared" si="20"/>
        <v>442</v>
      </c>
      <c r="E351" t="s">
        <v>202</v>
      </c>
      <c r="F351" t="s">
        <v>1814</v>
      </c>
      <c r="G351" t="s">
        <v>1815</v>
      </c>
      <c r="H351" t="s">
        <v>1815</v>
      </c>
      <c r="I351">
        <v>391</v>
      </c>
      <c r="J351">
        <v>641</v>
      </c>
      <c r="K351">
        <v>0.60998439937597504</v>
      </c>
      <c r="L351">
        <v>0.5423728813559322</v>
      </c>
      <c r="M351">
        <f t="shared" si="21"/>
        <v>0.47662560344549343</v>
      </c>
      <c r="N351">
        <f t="shared" si="23"/>
        <v>6.5747277910438773E-2</v>
      </c>
      <c r="O351">
        <f t="shared" si="22"/>
        <v>244</v>
      </c>
    </row>
    <row r="352" spans="4:15" x14ac:dyDescent="0.2">
      <c r="D352">
        <f t="shared" si="20"/>
        <v>503</v>
      </c>
      <c r="E352" t="s">
        <v>599</v>
      </c>
      <c r="F352" t="s">
        <v>1818</v>
      </c>
      <c r="G352" t="s">
        <v>1819</v>
      </c>
      <c r="H352" t="s">
        <v>1819</v>
      </c>
      <c r="I352">
        <v>342</v>
      </c>
      <c r="J352">
        <v>429</v>
      </c>
      <c r="K352">
        <v>0.79720279720279719</v>
      </c>
      <c r="L352">
        <v>0.5</v>
      </c>
      <c r="M352">
        <f t="shared" si="21"/>
        <v>0.36572346660432192</v>
      </c>
      <c r="N352">
        <f t="shared" si="23"/>
        <v>0.13427653339567808</v>
      </c>
      <c r="O352">
        <f t="shared" si="22"/>
        <v>109</v>
      </c>
    </row>
    <row r="353" spans="4:15" x14ac:dyDescent="0.2">
      <c r="D353">
        <f t="shared" si="20"/>
        <v>295</v>
      </c>
      <c r="E353" t="s">
        <v>599</v>
      </c>
      <c r="F353" t="s">
        <v>1820</v>
      </c>
      <c r="G353" t="s">
        <v>1821</v>
      </c>
      <c r="H353" t="s">
        <v>1821</v>
      </c>
      <c r="I353">
        <v>209</v>
      </c>
      <c r="J353">
        <v>324</v>
      </c>
      <c r="K353">
        <v>0.64506172839506171</v>
      </c>
      <c r="L353">
        <v>0.6216216216216216</v>
      </c>
      <c r="M353">
        <f t="shared" si="21"/>
        <v>0.4558469257725013</v>
      </c>
      <c r="N353">
        <f t="shared" si="23"/>
        <v>0.1657746958491203</v>
      </c>
      <c r="O353">
        <f t="shared" si="22"/>
        <v>70</v>
      </c>
    </row>
    <row r="354" spans="4:15" x14ac:dyDescent="0.2">
      <c r="D354">
        <f t="shared" si="20"/>
        <v>362</v>
      </c>
      <c r="E354" t="s">
        <v>599</v>
      </c>
      <c r="F354" t="s">
        <v>1822</v>
      </c>
      <c r="G354" t="s">
        <v>1823</v>
      </c>
      <c r="H354" t="s">
        <v>1823</v>
      </c>
      <c r="I354">
        <v>184</v>
      </c>
      <c r="J354">
        <v>314</v>
      </c>
      <c r="K354">
        <v>0.5859872611464968</v>
      </c>
      <c r="L354">
        <v>0.58536585365853655</v>
      </c>
      <c r="M354">
        <f t="shared" si="21"/>
        <v>0.49084073368169939</v>
      </c>
      <c r="N354">
        <f t="shared" si="23"/>
        <v>9.4525119976837157E-2</v>
      </c>
      <c r="O354">
        <f t="shared" si="22"/>
        <v>187</v>
      </c>
    </row>
    <row r="355" spans="4:15" x14ac:dyDescent="0.2">
      <c r="D355">
        <f t="shared" si="20"/>
        <v>349</v>
      </c>
      <c r="E355" t="s">
        <v>599</v>
      </c>
      <c r="F355" t="s">
        <v>1824</v>
      </c>
      <c r="G355" t="s">
        <v>1825</v>
      </c>
      <c r="H355" t="s">
        <v>1825</v>
      </c>
      <c r="I355">
        <v>142</v>
      </c>
      <c r="J355">
        <v>288</v>
      </c>
      <c r="K355">
        <v>0.49305555555555558</v>
      </c>
      <c r="L355">
        <v>0.59183673469387754</v>
      </c>
      <c r="M355">
        <f t="shared" si="21"/>
        <v>0.54589047692255022</v>
      </c>
      <c r="N355">
        <f t="shared" si="23"/>
        <v>4.5946257771327326E-2</v>
      </c>
      <c r="O355">
        <f t="shared" si="22"/>
        <v>280</v>
      </c>
    </row>
    <row r="356" spans="4:15" x14ac:dyDescent="0.2">
      <c r="D356">
        <f t="shared" si="20"/>
        <v>607</v>
      </c>
      <c r="E356" t="s">
        <v>599</v>
      </c>
      <c r="F356" t="s">
        <v>1826</v>
      </c>
      <c r="G356" t="s">
        <v>1827</v>
      </c>
      <c r="H356" t="s">
        <v>1827</v>
      </c>
      <c r="I356">
        <v>237</v>
      </c>
      <c r="J356">
        <v>362</v>
      </c>
      <c r="K356">
        <v>0.65469613259668513</v>
      </c>
      <c r="L356">
        <v>0.43902439024390244</v>
      </c>
      <c r="M356">
        <f t="shared" si="21"/>
        <v>0.4501398156510914</v>
      </c>
      <c r="N356">
        <f t="shared" si="23"/>
        <v>-1.1115425407188961E-2</v>
      </c>
      <c r="O356">
        <f t="shared" si="22"/>
        <v>451</v>
      </c>
    </row>
    <row r="357" spans="4:15" x14ac:dyDescent="0.2">
      <c r="D357">
        <f t="shared" si="20"/>
        <v>222</v>
      </c>
      <c r="E357" t="s">
        <v>599</v>
      </c>
      <c r="F357" t="s">
        <v>1830</v>
      </c>
      <c r="G357" t="s">
        <v>1831</v>
      </c>
      <c r="H357" t="s">
        <v>1831</v>
      </c>
      <c r="I357">
        <v>464</v>
      </c>
      <c r="J357">
        <v>704</v>
      </c>
      <c r="K357">
        <v>0.65909090909090906</v>
      </c>
      <c r="L357">
        <v>0.65957446808510634</v>
      </c>
      <c r="M357">
        <f t="shared" si="21"/>
        <v>0.44753649188694072</v>
      </c>
      <c r="N357">
        <f t="shared" si="23"/>
        <v>0.21203797619816561</v>
      </c>
      <c r="O357">
        <f t="shared" si="22"/>
        <v>37</v>
      </c>
    </row>
    <row r="358" spans="4:15" x14ac:dyDescent="0.2">
      <c r="D358">
        <f t="shared" si="20"/>
        <v>172</v>
      </c>
      <c r="E358" t="s">
        <v>631</v>
      </c>
      <c r="F358" t="s">
        <v>1832</v>
      </c>
      <c r="G358" t="s">
        <v>1833</v>
      </c>
      <c r="H358" t="s">
        <v>1833</v>
      </c>
      <c r="I358">
        <v>285</v>
      </c>
      <c r="J358">
        <v>581</v>
      </c>
      <c r="K358">
        <v>0.49053356282271943</v>
      </c>
      <c r="L358">
        <v>0.69230769230769229</v>
      </c>
      <c r="M358">
        <f t="shared" si="21"/>
        <v>0.54738442402612586</v>
      </c>
      <c r="N358">
        <f t="shared" si="23"/>
        <v>0.14492326828156643</v>
      </c>
      <c r="O358">
        <f t="shared" si="22"/>
        <v>94</v>
      </c>
    </row>
    <row r="359" spans="4:15" x14ac:dyDescent="0.2">
      <c r="D359">
        <f t="shared" si="20"/>
        <v>375</v>
      </c>
      <c r="E359" t="s">
        <v>631</v>
      </c>
      <c r="F359" t="s">
        <v>1834</v>
      </c>
      <c r="G359" t="s">
        <v>1835</v>
      </c>
      <c r="H359" t="s">
        <v>1835</v>
      </c>
      <c r="I359">
        <v>377</v>
      </c>
      <c r="J359">
        <v>854</v>
      </c>
      <c r="K359">
        <v>0.44145199063231849</v>
      </c>
      <c r="L359">
        <v>0.57971014492753625</v>
      </c>
      <c r="M359">
        <f t="shared" si="21"/>
        <v>0.57645876339994473</v>
      </c>
      <c r="N359">
        <f t="shared" si="23"/>
        <v>3.2513815275915237E-3</v>
      </c>
      <c r="O359">
        <f t="shared" si="22"/>
        <v>408</v>
      </c>
    </row>
    <row r="360" spans="4:15" x14ac:dyDescent="0.2">
      <c r="D360">
        <f t="shared" si="20"/>
        <v>205</v>
      </c>
      <c r="E360" t="s">
        <v>631</v>
      </c>
      <c r="F360" t="s">
        <v>1836</v>
      </c>
      <c r="G360" t="s">
        <v>1837</v>
      </c>
      <c r="H360" t="s">
        <v>1837</v>
      </c>
      <c r="I360">
        <v>197</v>
      </c>
      <c r="J360">
        <v>446</v>
      </c>
      <c r="K360">
        <v>0.44170403587443946</v>
      </c>
      <c r="L360">
        <v>0.66666666666666663</v>
      </c>
      <c r="M360">
        <f t="shared" si="21"/>
        <v>0.57630945993267702</v>
      </c>
      <c r="N360">
        <f t="shared" si="23"/>
        <v>9.0357206733989615E-2</v>
      </c>
      <c r="O360">
        <f t="shared" si="22"/>
        <v>198</v>
      </c>
    </row>
    <row r="361" spans="4:15" x14ac:dyDescent="0.2">
      <c r="D361">
        <f t="shared" si="20"/>
        <v>359</v>
      </c>
      <c r="E361" t="s">
        <v>631</v>
      </c>
      <c r="F361" t="s">
        <v>1840</v>
      </c>
      <c r="G361" t="s">
        <v>1841</v>
      </c>
      <c r="H361" t="s">
        <v>1841</v>
      </c>
      <c r="I361">
        <v>225</v>
      </c>
      <c r="J361">
        <v>448</v>
      </c>
      <c r="K361">
        <v>0.5022321428571429</v>
      </c>
      <c r="L361">
        <v>0.58571428571428574</v>
      </c>
      <c r="M361">
        <f t="shared" si="21"/>
        <v>0.54045456275776305</v>
      </c>
      <c r="N361">
        <f t="shared" si="23"/>
        <v>4.5259722956522697E-2</v>
      </c>
      <c r="O361">
        <f t="shared" si="22"/>
        <v>282</v>
      </c>
    </row>
    <row r="362" spans="4:15" x14ac:dyDescent="0.2">
      <c r="D362">
        <f t="shared" si="20"/>
        <v>157</v>
      </c>
      <c r="E362" t="s">
        <v>631</v>
      </c>
      <c r="F362" t="s">
        <v>1842</v>
      </c>
      <c r="G362" t="s">
        <v>1843</v>
      </c>
      <c r="H362" t="s">
        <v>1843</v>
      </c>
      <c r="I362">
        <v>399</v>
      </c>
      <c r="J362">
        <v>765</v>
      </c>
      <c r="K362">
        <v>0.52156862745098043</v>
      </c>
      <c r="L362">
        <v>0.70149253731343286</v>
      </c>
      <c r="M362">
        <f t="shared" si="21"/>
        <v>0.52900025332372647</v>
      </c>
      <c r="N362">
        <f t="shared" si="23"/>
        <v>0.1724922839897064</v>
      </c>
      <c r="O362">
        <f t="shared" si="22"/>
        <v>65</v>
      </c>
    </row>
    <row r="363" spans="4:15" x14ac:dyDescent="0.2">
      <c r="D363">
        <f t="shared" si="20"/>
        <v>135</v>
      </c>
      <c r="E363" t="s">
        <v>632</v>
      </c>
      <c r="F363" t="s">
        <v>1844</v>
      </c>
      <c r="G363" t="s">
        <v>1845</v>
      </c>
      <c r="H363" t="s">
        <v>1845</v>
      </c>
      <c r="I363">
        <v>162</v>
      </c>
      <c r="J363">
        <v>782</v>
      </c>
      <c r="K363">
        <v>0.20716112531969311</v>
      </c>
      <c r="L363">
        <v>0.72027972027972031</v>
      </c>
      <c r="M363">
        <f t="shared" si="21"/>
        <v>0.71524511082703879</v>
      </c>
      <c r="N363">
        <f t="shared" si="23"/>
        <v>5.0346094526815266E-3</v>
      </c>
      <c r="O363">
        <f t="shared" si="22"/>
        <v>400</v>
      </c>
    </row>
    <row r="364" spans="4:15" x14ac:dyDescent="0.2">
      <c r="D364">
        <f t="shared" si="20"/>
        <v>64</v>
      </c>
      <c r="E364" t="s">
        <v>632</v>
      </c>
      <c r="F364" t="s">
        <v>172</v>
      </c>
      <c r="G364" t="s">
        <v>1846</v>
      </c>
      <c r="H364" t="s">
        <v>1846</v>
      </c>
      <c r="I364">
        <v>91</v>
      </c>
      <c r="J364">
        <v>861</v>
      </c>
      <c r="K364">
        <v>0.10569105691056911</v>
      </c>
      <c r="L364">
        <v>0.78947368421052633</v>
      </c>
      <c r="M364">
        <f t="shared" si="21"/>
        <v>0.77535270464589523</v>
      </c>
      <c r="N364">
        <f t="shared" si="23"/>
        <v>1.4120979564631098E-2</v>
      </c>
      <c r="O364">
        <f t="shared" si="22"/>
        <v>382</v>
      </c>
    </row>
    <row r="365" spans="4:15" x14ac:dyDescent="0.2">
      <c r="D365">
        <f t="shared" si="20"/>
        <v>137</v>
      </c>
      <c r="E365" t="s">
        <v>632</v>
      </c>
      <c r="F365" t="s">
        <v>1847</v>
      </c>
      <c r="G365" t="s">
        <v>1848</v>
      </c>
      <c r="H365" t="s">
        <v>1848</v>
      </c>
      <c r="I365">
        <v>156</v>
      </c>
      <c r="J365">
        <v>775</v>
      </c>
      <c r="K365">
        <v>0.20129032258064516</v>
      </c>
      <c r="L365">
        <v>0.71698113207547165</v>
      </c>
      <c r="M365">
        <f t="shared" si="21"/>
        <v>0.71872278490336372</v>
      </c>
      <c r="N365">
        <f t="shared" si="23"/>
        <v>-1.7416528278920707E-3</v>
      </c>
      <c r="O365">
        <f t="shared" si="22"/>
        <v>423</v>
      </c>
    </row>
    <row r="366" spans="4:15" x14ac:dyDescent="0.2">
      <c r="D366">
        <f t="shared" si="20"/>
        <v>240</v>
      </c>
      <c r="E366" t="s">
        <v>632</v>
      </c>
      <c r="F366" t="s">
        <v>1849</v>
      </c>
      <c r="G366" t="s">
        <v>1850</v>
      </c>
      <c r="H366" t="s">
        <v>1850</v>
      </c>
      <c r="I366">
        <v>265</v>
      </c>
      <c r="J366">
        <v>683</v>
      </c>
      <c r="K366">
        <v>0.38799414348462663</v>
      </c>
      <c r="L366">
        <v>0.64912280701754388</v>
      </c>
      <c r="M366">
        <f t="shared" si="21"/>
        <v>0.60812546682452873</v>
      </c>
      <c r="N366">
        <f t="shared" si="23"/>
        <v>4.0997340193015153E-2</v>
      </c>
      <c r="O366">
        <f t="shared" si="22"/>
        <v>296</v>
      </c>
    </row>
    <row r="367" spans="4:15" x14ac:dyDescent="0.2">
      <c r="D367">
        <f t="shared" si="20"/>
        <v>50</v>
      </c>
      <c r="E367" t="s">
        <v>632</v>
      </c>
      <c r="F367" t="s">
        <v>1855</v>
      </c>
      <c r="G367" t="s">
        <v>1856</v>
      </c>
      <c r="H367" t="s">
        <v>1856</v>
      </c>
      <c r="I367">
        <v>117</v>
      </c>
      <c r="J367">
        <v>690</v>
      </c>
      <c r="K367">
        <v>0.16956521739130434</v>
      </c>
      <c r="L367">
        <v>0.8110236220472441</v>
      </c>
      <c r="M367">
        <f t="shared" si="21"/>
        <v>0.737515713364718</v>
      </c>
      <c r="N367">
        <f t="shared" si="23"/>
        <v>7.3507908682526102E-2</v>
      </c>
      <c r="O367">
        <f t="shared" si="22"/>
        <v>234</v>
      </c>
    </row>
    <row r="368" spans="4:15" x14ac:dyDescent="0.2">
      <c r="D368">
        <f t="shared" si="20"/>
        <v>387</v>
      </c>
      <c r="E368" t="s">
        <v>633</v>
      </c>
      <c r="F368" t="s">
        <v>1859</v>
      </c>
      <c r="G368" t="s">
        <v>1057</v>
      </c>
      <c r="H368" t="s">
        <v>1057</v>
      </c>
      <c r="I368">
        <v>299</v>
      </c>
      <c r="J368">
        <v>437</v>
      </c>
      <c r="K368">
        <v>0.68421052631578949</v>
      </c>
      <c r="L368">
        <v>0.57333333333333336</v>
      </c>
      <c r="M368">
        <f t="shared" si="21"/>
        <v>0.43265644131921588</v>
      </c>
      <c r="N368">
        <f t="shared" si="23"/>
        <v>0.14067689201411748</v>
      </c>
      <c r="O368">
        <f t="shared" si="22"/>
        <v>103</v>
      </c>
    </row>
    <row r="369" spans="4:15" x14ac:dyDescent="0.2">
      <c r="D369">
        <f t="shared" si="20"/>
        <v>484</v>
      </c>
      <c r="E369" t="s">
        <v>208</v>
      </c>
      <c r="F369" t="s">
        <v>1860</v>
      </c>
      <c r="G369" t="s">
        <v>1861</v>
      </c>
      <c r="H369" t="s">
        <v>1861</v>
      </c>
      <c r="I369">
        <v>190</v>
      </c>
      <c r="J369">
        <v>405</v>
      </c>
      <c r="K369">
        <v>0.46913580246913578</v>
      </c>
      <c r="L369">
        <v>0.51219512195121952</v>
      </c>
      <c r="M369">
        <f t="shared" si="21"/>
        <v>0.56005976669743107</v>
      </c>
      <c r="N369">
        <f t="shared" si="23"/>
        <v>-4.7864644746211549E-2</v>
      </c>
      <c r="O369">
        <f t="shared" si="22"/>
        <v>563</v>
      </c>
    </row>
    <row r="370" spans="4:15" x14ac:dyDescent="0.2">
      <c r="D370">
        <f t="shared" si="20"/>
        <v>566</v>
      </c>
      <c r="E370" t="s">
        <v>208</v>
      </c>
      <c r="F370" t="s">
        <v>1862</v>
      </c>
      <c r="G370" t="s">
        <v>944</v>
      </c>
      <c r="H370" t="s">
        <v>944</v>
      </c>
      <c r="I370">
        <v>52</v>
      </c>
      <c r="J370">
        <v>156</v>
      </c>
      <c r="K370">
        <v>0.33333333333333331</v>
      </c>
      <c r="L370">
        <v>0.46875</v>
      </c>
      <c r="M370">
        <f t="shared" si="21"/>
        <v>0.6405047667096575</v>
      </c>
      <c r="N370">
        <f t="shared" si="23"/>
        <v>-0.1717547667096575</v>
      </c>
      <c r="O370">
        <f t="shared" si="22"/>
        <v>777</v>
      </c>
    </row>
    <row r="371" spans="4:15" x14ac:dyDescent="0.2">
      <c r="D371">
        <f t="shared" si="20"/>
        <v>432</v>
      </c>
      <c r="E371" t="s">
        <v>208</v>
      </c>
      <c r="F371" t="s">
        <v>1867</v>
      </c>
      <c r="G371" t="s">
        <v>1868</v>
      </c>
      <c r="H371" t="s">
        <v>1868</v>
      </c>
      <c r="I371">
        <v>246</v>
      </c>
      <c r="J371">
        <v>476</v>
      </c>
      <c r="K371">
        <v>0.51680672268907568</v>
      </c>
      <c r="L371">
        <v>0.54838709677419351</v>
      </c>
      <c r="M371">
        <f t="shared" si="21"/>
        <v>0.53182105202545382</v>
      </c>
      <c r="N371">
        <f t="shared" si="23"/>
        <v>1.6566044748739683E-2</v>
      </c>
      <c r="O371">
        <f t="shared" si="22"/>
        <v>373</v>
      </c>
    </row>
    <row r="372" spans="4:15" x14ac:dyDescent="0.2">
      <c r="D372">
        <f t="shared" si="20"/>
        <v>563</v>
      </c>
      <c r="E372" t="s">
        <v>208</v>
      </c>
      <c r="F372" t="s">
        <v>1869</v>
      </c>
      <c r="G372" t="s">
        <v>1870</v>
      </c>
      <c r="H372" t="s">
        <v>1870</v>
      </c>
      <c r="I372">
        <v>175</v>
      </c>
      <c r="J372">
        <v>300</v>
      </c>
      <c r="K372">
        <v>0.58333333333333337</v>
      </c>
      <c r="L372">
        <v>0.46969696969696972</v>
      </c>
      <c r="M372">
        <f t="shared" si="21"/>
        <v>0.49241283486896786</v>
      </c>
      <c r="N372">
        <f t="shared" si="23"/>
        <v>-2.271586517199814E-2</v>
      </c>
      <c r="O372">
        <f t="shared" si="22"/>
        <v>493</v>
      </c>
    </row>
    <row r="373" spans="4:15" x14ac:dyDescent="0.2">
      <c r="D373">
        <f t="shared" si="20"/>
        <v>264</v>
      </c>
      <c r="E373" t="s">
        <v>208</v>
      </c>
      <c r="F373" t="s">
        <v>1871</v>
      </c>
      <c r="G373" t="s">
        <v>1872</v>
      </c>
      <c r="H373" t="s">
        <v>1872</v>
      </c>
      <c r="I373">
        <v>214</v>
      </c>
      <c r="J373">
        <v>572</v>
      </c>
      <c r="K373">
        <v>0.37412587412587411</v>
      </c>
      <c r="L373">
        <v>0.63888888888888884</v>
      </c>
      <c r="M373">
        <f t="shared" si="21"/>
        <v>0.61634058202702757</v>
      </c>
      <c r="N373">
        <f t="shared" si="23"/>
        <v>2.2548306861861267E-2</v>
      </c>
      <c r="O373">
        <f t="shared" si="22"/>
        <v>352</v>
      </c>
    </row>
    <row r="374" spans="4:15" x14ac:dyDescent="0.2">
      <c r="D374">
        <f t="shared" si="20"/>
        <v>205</v>
      </c>
      <c r="E374" t="s">
        <v>210</v>
      </c>
      <c r="F374" t="s">
        <v>1875</v>
      </c>
      <c r="G374" t="s">
        <v>1876</v>
      </c>
      <c r="H374" t="s">
        <v>1876</v>
      </c>
      <c r="I374">
        <v>278</v>
      </c>
      <c r="J374">
        <v>379</v>
      </c>
      <c r="K374">
        <v>0.73350923482849606</v>
      </c>
      <c r="L374">
        <v>0.66666666666666663</v>
      </c>
      <c r="M374">
        <f t="shared" si="21"/>
        <v>0.40345347739562482</v>
      </c>
      <c r="N374">
        <f t="shared" si="23"/>
        <v>0.26321318927104181</v>
      </c>
      <c r="O374">
        <f t="shared" si="22"/>
        <v>16</v>
      </c>
    </row>
    <row r="375" spans="4:15" x14ac:dyDescent="0.2">
      <c r="D375">
        <f t="shared" si="20"/>
        <v>119</v>
      </c>
      <c r="E375" t="s">
        <v>210</v>
      </c>
      <c r="F375" t="s">
        <v>1877</v>
      </c>
      <c r="G375" t="s">
        <v>1695</v>
      </c>
      <c r="H375" t="s">
        <v>1695</v>
      </c>
      <c r="I375">
        <v>131</v>
      </c>
      <c r="J375">
        <v>468</v>
      </c>
      <c r="K375">
        <v>0.27991452991452992</v>
      </c>
      <c r="L375">
        <v>0.73333333333333328</v>
      </c>
      <c r="M375">
        <f t="shared" si="21"/>
        <v>0.67214834188929207</v>
      </c>
      <c r="N375">
        <f t="shared" si="23"/>
        <v>6.1184991444041215E-2</v>
      </c>
      <c r="O375">
        <f t="shared" si="22"/>
        <v>249</v>
      </c>
    </row>
    <row r="376" spans="4:15" x14ac:dyDescent="0.2">
      <c r="D376">
        <f t="shared" si="20"/>
        <v>488</v>
      </c>
      <c r="E376" t="s">
        <v>210</v>
      </c>
      <c r="F376" t="s">
        <v>1880</v>
      </c>
      <c r="G376" t="s">
        <v>1881</v>
      </c>
      <c r="H376" t="s">
        <v>1881</v>
      </c>
      <c r="I376">
        <v>223</v>
      </c>
      <c r="J376">
        <v>522</v>
      </c>
      <c r="K376">
        <v>0.42720306513409961</v>
      </c>
      <c r="L376">
        <v>0.51063829787234039</v>
      </c>
      <c r="M376">
        <f t="shared" si="21"/>
        <v>0.58489936701468592</v>
      </c>
      <c r="N376">
        <f t="shared" si="23"/>
        <v>-7.4261069142345537E-2</v>
      </c>
      <c r="O376">
        <f t="shared" si="22"/>
        <v>628</v>
      </c>
    </row>
    <row r="377" spans="4:15" x14ac:dyDescent="0.2">
      <c r="D377">
        <f t="shared" si="20"/>
        <v>293</v>
      </c>
      <c r="E377" t="s">
        <v>216</v>
      </c>
      <c r="F377" t="s">
        <v>1890</v>
      </c>
      <c r="G377" t="s">
        <v>1891</v>
      </c>
      <c r="H377" t="s">
        <v>1891</v>
      </c>
      <c r="I377">
        <v>228</v>
      </c>
      <c r="J377">
        <v>698</v>
      </c>
      <c r="K377">
        <v>0.32664756446991405</v>
      </c>
      <c r="L377">
        <v>0.62264150943396224</v>
      </c>
      <c r="M377">
        <f t="shared" si="21"/>
        <v>0.64446520041695388</v>
      </c>
      <c r="N377">
        <f t="shared" si="23"/>
        <v>-2.1823690982991639E-2</v>
      </c>
      <c r="O377">
        <f t="shared" si="22"/>
        <v>491</v>
      </c>
    </row>
    <row r="378" spans="4:15" x14ac:dyDescent="0.2">
      <c r="D378">
        <f t="shared" si="20"/>
        <v>184</v>
      </c>
      <c r="E378" t="s">
        <v>634</v>
      </c>
      <c r="F378" t="s">
        <v>1893</v>
      </c>
      <c r="G378" t="s">
        <v>1894</v>
      </c>
      <c r="H378" t="s">
        <v>1894</v>
      </c>
      <c r="I378">
        <v>239</v>
      </c>
      <c r="J378">
        <v>491</v>
      </c>
      <c r="K378">
        <v>0.48676171079429736</v>
      </c>
      <c r="L378">
        <v>0.68421052631578949</v>
      </c>
      <c r="M378">
        <f t="shared" si="21"/>
        <v>0.54961874744015082</v>
      </c>
      <c r="N378">
        <f t="shared" si="23"/>
        <v>0.13459177887563867</v>
      </c>
      <c r="O378">
        <f t="shared" si="22"/>
        <v>108</v>
      </c>
    </row>
    <row r="379" spans="4:15" x14ac:dyDescent="0.2">
      <c r="D379">
        <f t="shared" si="20"/>
        <v>768</v>
      </c>
      <c r="E379" t="s">
        <v>634</v>
      </c>
      <c r="F379" t="s">
        <v>1899</v>
      </c>
      <c r="G379" t="s">
        <v>1900</v>
      </c>
      <c r="H379" t="s">
        <v>1900</v>
      </c>
      <c r="I379">
        <v>252</v>
      </c>
      <c r="J379">
        <v>309</v>
      </c>
      <c r="K379">
        <v>0.81553398058252424</v>
      </c>
      <c r="L379">
        <v>0.29508196721311475</v>
      </c>
      <c r="M379">
        <f t="shared" si="21"/>
        <v>0.35486466516580306</v>
      </c>
      <c r="N379">
        <f t="shared" si="23"/>
        <v>-5.9782697952688313E-2</v>
      </c>
      <c r="O379">
        <f t="shared" si="22"/>
        <v>597</v>
      </c>
    </row>
    <row r="380" spans="4:15" x14ac:dyDescent="0.2">
      <c r="D380">
        <f t="shared" si="20"/>
        <v>779</v>
      </c>
      <c r="E380" t="s">
        <v>634</v>
      </c>
      <c r="F380" t="s">
        <v>1901</v>
      </c>
      <c r="G380" t="s">
        <v>1902</v>
      </c>
      <c r="H380" t="s">
        <v>1902</v>
      </c>
      <c r="I380">
        <v>254</v>
      </c>
      <c r="J380">
        <v>365</v>
      </c>
      <c r="K380">
        <v>0.69589041095890414</v>
      </c>
      <c r="L380">
        <v>0.2807017543859649</v>
      </c>
      <c r="M380">
        <f t="shared" si="21"/>
        <v>0.42573765459731489</v>
      </c>
      <c r="N380">
        <f t="shared" si="23"/>
        <v>-0.14503590021134999</v>
      </c>
      <c r="O380">
        <f t="shared" si="22"/>
        <v>757</v>
      </c>
    </row>
    <row r="381" spans="4:15" x14ac:dyDescent="0.2">
      <c r="D381">
        <f t="shared" si="20"/>
        <v>633</v>
      </c>
      <c r="E381" t="s">
        <v>219</v>
      </c>
      <c r="F381" t="s">
        <v>184</v>
      </c>
      <c r="G381" t="s">
        <v>1903</v>
      </c>
      <c r="H381" t="s">
        <v>1903</v>
      </c>
      <c r="I381">
        <v>234</v>
      </c>
      <c r="J381">
        <v>487</v>
      </c>
      <c r="K381">
        <v>0.48049281314168379</v>
      </c>
      <c r="L381">
        <v>0.41975308641975306</v>
      </c>
      <c r="M381">
        <f t="shared" si="21"/>
        <v>0.55333224009569926</v>
      </c>
      <c r="N381">
        <f t="shared" si="23"/>
        <v>-0.13357915367594619</v>
      </c>
      <c r="O381">
        <f t="shared" si="22"/>
        <v>742</v>
      </c>
    </row>
    <row r="382" spans="4:15" x14ac:dyDescent="0.2">
      <c r="D382">
        <f t="shared" si="20"/>
        <v>487</v>
      </c>
      <c r="E382" t="s">
        <v>219</v>
      </c>
      <c r="F382" t="s">
        <v>1908</v>
      </c>
      <c r="G382" t="s">
        <v>1909</v>
      </c>
      <c r="H382" t="s">
        <v>1909</v>
      </c>
      <c r="I382">
        <v>273</v>
      </c>
      <c r="J382">
        <v>550</v>
      </c>
      <c r="K382">
        <v>0.49636363636363634</v>
      </c>
      <c r="L382">
        <v>0.51086956521739135</v>
      </c>
      <c r="M382">
        <f t="shared" si="21"/>
        <v>0.54393087661233508</v>
      </c>
      <c r="N382">
        <f t="shared" si="23"/>
        <v>-3.3061311394943727E-2</v>
      </c>
      <c r="O382">
        <f t="shared" si="22"/>
        <v>527</v>
      </c>
    </row>
    <row r="383" spans="4:15" x14ac:dyDescent="0.2">
      <c r="D383">
        <f t="shared" si="20"/>
        <v>380</v>
      </c>
      <c r="E383" t="s">
        <v>221</v>
      </c>
      <c r="F383" t="s">
        <v>1910</v>
      </c>
      <c r="G383" t="s">
        <v>1911</v>
      </c>
      <c r="H383" t="s">
        <v>1911</v>
      </c>
      <c r="I383">
        <v>212</v>
      </c>
      <c r="J383">
        <v>352</v>
      </c>
      <c r="K383">
        <v>0.60227272727272729</v>
      </c>
      <c r="L383">
        <v>0.57627118644067798</v>
      </c>
      <c r="M383">
        <f t="shared" si="21"/>
        <v>0.48119374912346108</v>
      </c>
      <c r="N383">
        <f t="shared" si="23"/>
        <v>9.5077437317216906E-2</v>
      </c>
      <c r="O383">
        <f t="shared" si="22"/>
        <v>182</v>
      </c>
    </row>
    <row r="384" spans="4:15" x14ac:dyDescent="0.2">
      <c r="D384">
        <f t="shared" si="20"/>
        <v>363</v>
      </c>
      <c r="E384" t="s">
        <v>221</v>
      </c>
      <c r="F384" t="s">
        <v>1914</v>
      </c>
      <c r="G384" t="s">
        <v>1915</v>
      </c>
      <c r="H384" t="s">
        <v>1915</v>
      </c>
      <c r="I384">
        <v>130</v>
      </c>
      <c r="J384">
        <v>415</v>
      </c>
      <c r="K384">
        <v>0.31325301204819278</v>
      </c>
      <c r="L384">
        <v>0.58461538461538465</v>
      </c>
      <c r="M384">
        <f t="shared" si="21"/>
        <v>0.65239970099405031</v>
      </c>
      <c r="N384">
        <f t="shared" si="23"/>
        <v>-6.7784316378665666E-2</v>
      </c>
      <c r="O384">
        <f t="shared" si="22"/>
        <v>620</v>
      </c>
    </row>
    <row r="385" spans="4:15" x14ac:dyDescent="0.2">
      <c r="D385">
        <f t="shared" si="20"/>
        <v>367</v>
      </c>
      <c r="E385" t="s">
        <v>221</v>
      </c>
      <c r="F385" t="s">
        <v>1916</v>
      </c>
      <c r="G385" t="s">
        <v>1917</v>
      </c>
      <c r="H385" t="s">
        <v>1917</v>
      </c>
      <c r="I385">
        <v>363</v>
      </c>
      <c r="J385">
        <v>605</v>
      </c>
      <c r="K385">
        <v>0.6</v>
      </c>
      <c r="L385">
        <v>0.58227848101265822</v>
      </c>
      <c r="M385">
        <f t="shared" si="21"/>
        <v>0.4825400394129219</v>
      </c>
      <c r="N385">
        <f t="shared" si="23"/>
        <v>9.9738441599736327E-2</v>
      </c>
      <c r="O385">
        <f t="shared" si="22"/>
        <v>171</v>
      </c>
    </row>
    <row r="386" spans="4:15" x14ac:dyDescent="0.2">
      <c r="D386">
        <f t="shared" si="20"/>
        <v>495</v>
      </c>
      <c r="E386" t="s">
        <v>221</v>
      </c>
      <c r="F386" t="s">
        <v>1918</v>
      </c>
      <c r="G386" t="s">
        <v>1919</v>
      </c>
      <c r="H386" t="s">
        <v>1919</v>
      </c>
      <c r="I386">
        <v>255</v>
      </c>
      <c r="J386">
        <v>407</v>
      </c>
      <c r="K386">
        <v>0.62653562653562656</v>
      </c>
      <c r="L386">
        <v>0.50724637681159424</v>
      </c>
      <c r="M386">
        <f t="shared" si="21"/>
        <v>0.46682119062786587</v>
      </c>
      <c r="N386">
        <f t="shared" si="23"/>
        <v>4.0425186183728368E-2</v>
      </c>
      <c r="O386">
        <f t="shared" si="22"/>
        <v>297</v>
      </c>
    </row>
    <row r="387" spans="4:15" x14ac:dyDescent="0.2">
      <c r="D387">
        <f t="shared" si="20"/>
        <v>644</v>
      </c>
      <c r="E387" t="s">
        <v>221</v>
      </c>
      <c r="F387" t="s">
        <v>1922</v>
      </c>
      <c r="G387" t="s">
        <v>1257</v>
      </c>
      <c r="H387" t="s">
        <v>1257</v>
      </c>
      <c r="I387">
        <v>252</v>
      </c>
      <c r="J387">
        <v>496</v>
      </c>
      <c r="K387">
        <v>0.50806451612903225</v>
      </c>
      <c r="L387">
        <v>0.41176470588235292</v>
      </c>
      <c r="M387">
        <f t="shared" si="21"/>
        <v>0.5369996530575627</v>
      </c>
      <c r="N387">
        <f t="shared" si="23"/>
        <v>-0.12523494717520978</v>
      </c>
      <c r="O387">
        <f t="shared" si="22"/>
        <v>730</v>
      </c>
    </row>
    <row r="388" spans="4:15" x14ac:dyDescent="0.2">
      <c r="D388">
        <f t="shared" si="20"/>
        <v>276</v>
      </c>
      <c r="E388" t="s">
        <v>221</v>
      </c>
      <c r="F388" t="s">
        <v>1923</v>
      </c>
      <c r="G388" t="s">
        <v>858</v>
      </c>
      <c r="H388" t="s">
        <v>858</v>
      </c>
      <c r="I388">
        <v>261</v>
      </c>
      <c r="J388">
        <v>468</v>
      </c>
      <c r="K388">
        <v>0.55769230769230771</v>
      </c>
      <c r="L388">
        <v>0.63291139240506333</v>
      </c>
      <c r="M388">
        <f t="shared" si="21"/>
        <v>0.50760175095519244</v>
      </c>
      <c r="N388">
        <f t="shared" si="23"/>
        <v>0.12530964144987089</v>
      </c>
      <c r="O388">
        <f t="shared" si="22"/>
        <v>120</v>
      </c>
    </row>
    <row r="389" spans="4:15" x14ac:dyDescent="0.2">
      <c r="D389">
        <f t="shared" ref="D389:D452" si="24">RANK(L389,Both_Math_and_ELA__Percent_Pass,0)</f>
        <v>295</v>
      </c>
      <c r="E389" t="s">
        <v>221</v>
      </c>
      <c r="F389" t="s">
        <v>1924</v>
      </c>
      <c r="G389" t="s">
        <v>1925</v>
      </c>
      <c r="H389" t="s">
        <v>1925</v>
      </c>
      <c r="I389">
        <v>251</v>
      </c>
      <c r="J389">
        <v>541</v>
      </c>
      <c r="K389">
        <v>0.46395563770794823</v>
      </c>
      <c r="L389">
        <v>0.6216216216216216</v>
      </c>
      <c r="M389">
        <f t="shared" ref="M389:M452" si="25">int+slope*K389</f>
        <v>0.56312832912438038</v>
      </c>
      <c r="N389">
        <f t="shared" si="23"/>
        <v>5.8493292497241223E-2</v>
      </c>
      <c r="O389">
        <f t="shared" ref="O389:O452" si="26">RANK(N389,Error,0)</f>
        <v>256</v>
      </c>
    </row>
    <row r="390" spans="4:15" x14ac:dyDescent="0.2">
      <c r="D390">
        <f t="shared" si="24"/>
        <v>193</v>
      </c>
      <c r="E390" t="s">
        <v>221</v>
      </c>
      <c r="F390" t="s">
        <v>1926</v>
      </c>
      <c r="G390" t="s">
        <v>854</v>
      </c>
      <c r="H390" t="s">
        <v>854</v>
      </c>
      <c r="I390">
        <v>179</v>
      </c>
      <c r="J390">
        <v>470</v>
      </c>
      <c r="K390">
        <v>0.38085106382978723</v>
      </c>
      <c r="L390">
        <v>0.67692307692307696</v>
      </c>
      <c r="M390">
        <f t="shared" si="25"/>
        <v>0.61235679668603704</v>
      </c>
      <c r="N390">
        <f t="shared" ref="N390:N453" si="27">L390-M390</f>
        <v>6.4566280237039919E-2</v>
      </c>
      <c r="O390">
        <f t="shared" si="26"/>
        <v>245</v>
      </c>
    </row>
    <row r="391" spans="4:15" x14ac:dyDescent="0.2">
      <c r="D391">
        <f t="shared" si="24"/>
        <v>503</v>
      </c>
      <c r="E391" t="s">
        <v>223</v>
      </c>
      <c r="F391" t="s">
        <v>1927</v>
      </c>
      <c r="G391" t="s">
        <v>1928</v>
      </c>
      <c r="H391" t="s">
        <v>1928</v>
      </c>
      <c r="I391">
        <v>185</v>
      </c>
      <c r="J391">
        <v>355</v>
      </c>
      <c r="K391">
        <v>0.52112676056338025</v>
      </c>
      <c r="L391">
        <v>0.5</v>
      </c>
      <c r="M391">
        <f t="shared" si="25"/>
        <v>0.52926200100773102</v>
      </c>
      <c r="N391">
        <f t="shared" si="27"/>
        <v>-2.926200100773102E-2</v>
      </c>
      <c r="O391">
        <f t="shared" si="26"/>
        <v>511</v>
      </c>
    </row>
    <row r="392" spans="4:15" x14ac:dyDescent="0.2">
      <c r="D392">
        <f t="shared" si="24"/>
        <v>414</v>
      </c>
      <c r="E392" t="s">
        <v>223</v>
      </c>
      <c r="F392" t="s">
        <v>1929</v>
      </c>
      <c r="G392" t="s">
        <v>1930</v>
      </c>
      <c r="H392" t="s">
        <v>1930</v>
      </c>
      <c r="I392">
        <v>266</v>
      </c>
      <c r="J392">
        <v>450</v>
      </c>
      <c r="K392">
        <v>0.59111111111111114</v>
      </c>
      <c r="L392">
        <v>0.55844155844155841</v>
      </c>
      <c r="M392">
        <f t="shared" si="25"/>
        <v>0.48780553032281304</v>
      </c>
      <c r="N392">
        <f t="shared" si="27"/>
        <v>7.0636028118745364E-2</v>
      </c>
      <c r="O392">
        <f t="shared" si="26"/>
        <v>238</v>
      </c>
    </row>
    <row r="393" spans="4:15" x14ac:dyDescent="0.2">
      <c r="D393">
        <f t="shared" si="24"/>
        <v>828</v>
      </c>
      <c r="E393" t="s">
        <v>225</v>
      </c>
      <c r="F393" t="s">
        <v>1933</v>
      </c>
      <c r="G393" t="s">
        <v>1934</v>
      </c>
      <c r="H393" t="s">
        <v>1934</v>
      </c>
      <c r="I393">
        <v>193</v>
      </c>
      <c r="J393">
        <v>334</v>
      </c>
      <c r="K393">
        <v>0.57784431137724546</v>
      </c>
      <c r="L393">
        <v>0.19148936170212766</v>
      </c>
      <c r="M393">
        <f t="shared" si="25"/>
        <v>0.49566435433053996</v>
      </c>
      <c r="N393">
        <f t="shared" si="27"/>
        <v>-0.3041749926284123</v>
      </c>
      <c r="O393">
        <f t="shared" si="26"/>
        <v>844</v>
      </c>
    </row>
    <row r="394" spans="4:15" x14ac:dyDescent="0.2">
      <c r="D394">
        <f t="shared" si="24"/>
        <v>552</v>
      </c>
      <c r="E394" t="s">
        <v>225</v>
      </c>
      <c r="F394" t="s">
        <v>1937</v>
      </c>
      <c r="G394" t="s">
        <v>1938</v>
      </c>
      <c r="H394" t="s">
        <v>1938</v>
      </c>
      <c r="I394">
        <v>118</v>
      </c>
      <c r="J394">
        <v>284</v>
      </c>
      <c r="K394">
        <v>0.41549295774647887</v>
      </c>
      <c r="L394">
        <v>0.47540983606557374</v>
      </c>
      <c r="M394">
        <f t="shared" si="25"/>
        <v>0.59183605671506467</v>
      </c>
      <c r="N394">
        <f t="shared" si="27"/>
        <v>-0.11642622064949093</v>
      </c>
      <c r="O394">
        <f t="shared" si="26"/>
        <v>716</v>
      </c>
    </row>
    <row r="395" spans="4:15" x14ac:dyDescent="0.2">
      <c r="D395">
        <f t="shared" si="24"/>
        <v>581</v>
      </c>
      <c r="E395" t="s">
        <v>635</v>
      </c>
      <c r="F395" t="s">
        <v>1939</v>
      </c>
      <c r="G395" t="s">
        <v>1940</v>
      </c>
      <c r="H395" t="s">
        <v>1940</v>
      </c>
      <c r="I395">
        <v>241</v>
      </c>
      <c r="J395">
        <v>451</v>
      </c>
      <c r="K395">
        <v>0.53436807095343686</v>
      </c>
      <c r="L395">
        <v>0.45882352941176469</v>
      </c>
      <c r="M395">
        <f t="shared" si="25"/>
        <v>0.5214182760646684</v>
      </c>
      <c r="N395">
        <f t="shared" si="27"/>
        <v>-6.259474665290371E-2</v>
      </c>
      <c r="O395">
        <f t="shared" si="26"/>
        <v>605</v>
      </c>
    </row>
    <row r="396" spans="4:15" x14ac:dyDescent="0.2">
      <c r="D396">
        <f t="shared" si="24"/>
        <v>353</v>
      </c>
      <c r="E396" t="s">
        <v>228</v>
      </c>
      <c r="F396" t="s">
        <v>1945</v>
      </c>
      <c r="G396" t="s">
        <v>1946</v>
      </c>
      <c r="H396" t="s">
        <v>1946</v>
      </c>
      <c r="I396">
        <v>136</v>
      </c>
      <c r="J396">
        <v>322</v>
      </c>
      <c r="K396">
        <v>0.42236024844720499</v>
      </c>
      <c r="L396">
        <v>0.5892857142857143</v>
      </c>
      <c r="M396">
        <f t="shared" si="25"/>
        <v>0.58776809532953611</v>
      </c>
      <c r="N396">
        <f t="shared" si="27"/>
        <v>1.5176189561781905E-3</v>
      </c>
      <c r="O396">
        <f t="shared" si="26"/>
        <v>415</v>
      </c>
    </row>
    <row r="397" spans="4:15" x14ac:dyDescent="0.2">
      <c r="D397">
        <f t="shared" si="24"/>
        <v>38</v>
      </c>
      <c r="E397" t="s">
        <v>228</v>
      </c>
      <c r="F397" t="s">
        <v>1949</v>
      </c>
      <c r="G397" t="s">
        <v>1950</v>
      </c>
      <c r="H397" t="s">
        <v>1950</v>
      </c>
      <c r="I397">
        <v>105</v>
      </c>
      <c r="J397">
        <v>408</v>
      </c>
      <c r="K397">
        <v>0.25735294117647056</v>
      </c>
      <c r="L397">
        <v>0.828125</v>
      </c>
      <c r="M397">
        <f t="shared" si="25"/>
        <v>0.68551309893574952</v>
      </c>
      <c r="N397">
        <f t="shared" si="27"/>
        <v>0.14261190106425048</v>
      </c>
      <c r="O397">
        <f t="shared" si="26"/>
        <v>98</v>
      </c>
    </row>
    <row r="398" spans="4:15" x14ac:dyDescent="0.2">
      <c r="D398">
        <f t="shared" si="24"/>
        <v>460</v>
      </c>
      <c r="E398" t="s">
        <v>228</v>
      </c>
      <c r="F398" t="s">
        <v>1951</v>
      </c>
      <c r="G398" t="s">
        <v>1952</v>
      </c>
      <c r="H398" t="s">
        <v>1952</v>
      </c>
      <c r="I398">
        <v>110</v>
      </c>
      <c r="J398">
        <v>337</v>
      </c>
      <c r="K398">
        <v>0.32640949554896143</v>
      </c>
      <c r="L398">
        <v>0.53125</v>
      </c>
      <c r="M398">
        <f t="shared" si="25"/>
        <v>0.64460622476261431</v>
      </c>
      <c r="N398">
        <f t="shared" si="27"/>
        <v>-0.11335622476261431</v>
      </c>
      <c r="O398">
        <f t="shared" si="26"/>
        <v>707</v>
      </c>
    </row>
    <row r="399" spans="4:15" x14ac:dyDescent="0.2">
      <c r="D399">
        <f t="shared" si="24"/>
        <v>602</v>
      </c>
      <c r="E399" t="s">
        <v>230</v>
      </c>
      <c r="F399" t="s">
        <v>1953</v>
      </c>
      <c r="G399" t="s">
        <v>892</v>
      </c>
      <c r="H399" t="s">
        <v>892</v>
      </c>
      <c r="I399">
        <v>223</v>
      </c>
      <c r="J399">
        <v>477</v>
      </c>
      <c r="K399">
        <v>0.46750524109014674</v>
      </c>
      <c r="L399">
        <v>0.44186046511627908</v>
      </c>
      <c r="M399">
        <f t="shared" si="25"/>
        <v>0.56102565863582832</v>
      </c>
      <c r="N399">
        <f t="shared" si="27"/>
        <v>-0.11916519351954924</v>
      </c>
      <c r="O399">
        <f t="shared" si="26"/>
        <v>722</v>
      </c>
    </row>
    <row r="400" spans="4:15" x14ac:dyDescent="0.2">
      <c r="D400">
        <f t="shared" si="24"/>
        <v>588</v>
      </c>
      <c r="E400" t="s">
        <v>230</v>
      </c>
      <c r="F400" t="s">
        <v>1954</v>
      </c>
      <c r="G400" t="s">
        <v>1955</v>
      </c>
      <c r="H400" t="s">
        <v>1955</v>
      </c>
      <c r="I400">
        <v>119</v>
      </c>
      <c r="J400">
        <v>214</v>
      </c>
      <c r="K400">
        <v>0.55607476635514019</v>
      </c>
      <c r="L400">
        <v>0.45454545454545453</v>
      </c>
      <c r="M400">
        <f t="shared" si="25"/>
        <v>0.50855993024100576</v>
      </c>
      <c r="N400">
        <f t="shared" si="27"/>
        <v>-5.4014475695551234E-2</v>
      </c>
      <c r="O400">
        <f t="shared" si="26"/>
        <v>579</v>
      </c>
    </row>
    <row r="401" spans="4:15" x14ac:dyDescent="0.2">
      <c r="D401">
        <f t="shared" si="24"/>
        <v>762</v>
      </c>
      <c r="E401" t="s">
        <v>230</v>
      </c>
      <c r="F401" t="s">
        <v>1958</v>
      </c>
      <c r="G401" t="s">
        <v>1959</v>
      </c>
      <c r="H401" t="s">
        <v>1959</v>
      </c>
      <c r="I401">
        <v>149</v>
      </c>
      <c r="J401">
        <v>257</v>
      </c>
      <c r="K401">
        <v>0.57976653696498059</v>
      </c>
      <c r="L401">
        <v>0.3</v>
      </c>
      <c r="M401">
        <f t="shared" si="25"/>
        <v>0.49452568992765472</v>
      </c>
      <c r="N401">
        <f t="shared" si="27"/>
        <v>-0.19452568992765473</v>
      </c>
      <c r="O401">
        <f t="shared" si="26"/>
        <v>801</v>
      </c>
    </row>
    <row r="402" spans="4:15" x14ac:dyDescent="0.2">
      <c r="D402">
        <f t="shared" si="24"/>
        <v>364</v>
      </c>
      <c r="E402" t="s">
        <v>232</v>
      </c>
      <c r="F402" t="s">
        <v>1960</v>
      </c>
      <c r="G402" t="s">
        <v>1961</v>
      </c>
      <c r="H402" t="s">
        <v>1961</v>
      </c>
      <c r="I402">
        <v>166</v>
      </c>
      <c r="J402">
        <v>500</v>
      </c>
      <c r="K402">
        <v>0.33200000000000002</v>
      </c>
      <c r="L402">
        <v>0.58333333333333337</v>
      </c>
      <c r="M402">
        <f t="shared" si="25"/>
        <v>0.64129459034614122</v>
      </c>
      <c r="N402">
        <f t="shared" si="27"/>
        <v>-5.7961257012807854E-2</v>
      </c>
      <c r="O402">
        <f t="shared" si="26"/>
        <v>590</v>
      </c>
    </row>
    <row r="403" spans="4:15" x14ac:dyDescent="0.2">
      <c r="D403">
        <f t="shared" si="24"/>
        <v>32</v>
      </c>
      <c r="E403" t="s">
        <v>232</v>
      </c>
      <c r="F403" t="s">
        <v>1962</v>
      </c>
      <c r="G403" t="s">
        <v>858</v>
      </c>
      <c r="H403" t="s">
        <v>858</v>
      </c>
      <c r="I403">
        <v>42</v>
      </c>
      <c r="J403">
        <v>496</v>
      </c>
      <c r="K403">
        <v>8.4677419354838704E-2</v>
      </c>
      <c r="L403">
        <v>0.84337349397590367</v>
      </c>
      <c r="M403">
        <f t="shared" si="25"/>
        <v>0.78780050536840807</v>
      </c>
      <c r="N403">
        <f t="shared" si="27"/>
        <v>5.5572988607495599E-2</v>
      </c>
      <c r="O403">
        <f t="shared" si="26"/>
        <v>260</v>
      </c>
    </row>
    <row r="404" spans="4:15" x14ac:dyDescent="0.2">
      <c r="D404">
        <f t="shared" si="24"/>
        <v>427</v>
      </c>
      <c r="E404" t="s">
        <v>234</v>
      </c>
      <c r="F404" t="s">
        <v>1965</v>
      </c>
      <c r="G404" t="s">
        <v>1966</v>
      </c>
      <c r="H404" t="s">
        <v>1966</v>
      </c>
      <c r="I404">
        <v>323</v>
      </c>
      <c r="J404">
        <v>367</v>
      </c>
      <c r="K404">
        <v>0.88010899182561309</v>
      </c>
      <c r="L404">
        <v>0.55263157894736847</v>
      </c>
      <c r="M404">
        <f t="shared" si="25"/>
        <v>0.31661251251130995</v>
      </c>
      <c r="N404">
        <f t="shared" si="27"/>
        <v>0.23601906643605852</v>
      </c>
      <c r="O404">
        <f t="shared" si="26"/>
        <v>23</v>
      </c>
    </row>
    <row r="405" spans="4:15" x14ac:dyDescent="0.2">
      <c r="D405">
        <f t="shared" si="24"/>
        <v>286</v>
      </c>
      <c r="E405" t="s">
        <v>234</v>
      </c>
      <c r="F405" t="s">
        <v>1969</v>
      </c>
      <c r="G405" t="s">
        <v>1970</v>
      </c>
      <c r="H405" t="s">
        <v>1970</v>
      </c>
      <c r="I405">
        <v>279</v>
      </c>
      <c r="J405">
        <v>363</v>
      </c>
      <c r="K405">
        <v>0.76859504132231404</v>
      </c>
      <c r="L405">
        <v>0.62666666666666671</v>
      </c>
      <c r="M405">
        <f t="shared" si="25"/>
        <v>0.38266977794019236</v>
      </c>
      <c r="N405">
        <f t="shared" si="27"/>
        <v>0.24399688872647435</v>
      </c>
      <c r="O405">
        <f t="shared" si="26"/>
        <v>21</v>
      </c>
    </row>
    <row r="406" spans="4:15" x14ac:dyDescent="0.2">
      <c r="D406">
        <f t="shared" si="24"/>
        <v>431</v>
      </c>
      <c r="E406" t="s">
        <v>636</v>
      </c>
      <c r="F406" t="s">
        <v>1975</v>
      </c>
      <c r="G406" t="s">
        <v>1976</v>
      </c>
      <c r="H406" t="s">
        <v>1976</v>
      </c>
      <c r="I406">
        <v>345</v>
      </c>
      <c r="J406">
        <v>459</v>
      </c>
      <c r="K406">
        <v>0.75163398692810457</v>
      </c>
      <c r="L406">
        <v>0.54878048780487809</v>
      </c>
      <c r="M406">
        <f t="shared" si="25"/>
        <v>0.39271695918536631</v>
      </c>
      <c r="N406">
        <f t="shared" si="27"/>
        <v>0.15606352861951178</v>
      </c>
      <c r="O406">
        <f t="shared" si="26"/>
        <v>82</v>
      </c>
    </row>
    <row r="407" spans="4:15" x14ac:dyDescent="0.2">
      <c r="D407">
        <f t="shared" si="24"/>
        <v>479</v>
      </c>
      <c r="E407" t="s">
        <v>636</v>
      </c>
      <c r="F407" t="s">
        <v>1977</v>
      </c>
      <c r="G407" t="s">
        <v>1978</v>
      </c>
      <c r="H407" t="s">
        <v>1978</v>
      </c>
      <c r="I407">
        <v>324</v>
      </c>
      <c r="J407">
        <v>539</v>
      </c>
      <c r="K407">
        <v>0.60111317254174401</v>
      </c>
      <c r="L407">
        <v>0.5161290322580645</v>
      </c>
      <c r="M407">
        <f t="shared" si="25"/>
        <v>0.48188063192420638</v>
      </c>
      <c r="N407">
        <f t="shared" si="27"/>
        <v>3.424840033385812E-2</v>
      </c>
      <c r="O407">
        <f t="shared" si="26"/>
        <v>320</v>
      </c>
    </row>
    <row r="408" spans="4:15" x14ac:dyDescent="0.2">
      <c r="D408">
        <f t="shared" si="24"/>
        <v>653</v>
      </c>
      <c r="E408" t="s">
        <v>636</v>
      </c>
      <c r="F408" t="s">
        <v>1979</v>
      </c>
      <c r="G408" t="s">
        <v>1980</v>
      </c>
      <c r="H408" t="s">
        <v>1980</v>
      </c>
      <c r="I408">
        <v>271</v>
      </c>
      <c r="J408">
        <v>370</v>
      </c>
      <c r="K408">
        <v>0.73243243243243239</v>
      </c>
      <c r="L408">
        <v>0.40697674418604651</v>
      </c>
      <c r="M408">
        <f t="shared" si="25"/>
        <v>0.40409134038379985</v>
      </c>
      <c r="N408">
        <f t="shared" si="27"/>
        <v>2.8854038022466666E-3</v>
      </c>
      <c r="O408">
        <f t="shared" si="26"/>
        <v>410</v>
      </c>
    </row>
    <row r="409" spans="4:15" x14ac:dyDescent="0.2">
      <c r="D409">
        <f t="shared" si="24"/>
        <v>281</v>
      </c>
      <c r="E409" t="s">
        <v>636</v>
      </c>
      <c r="F409" t="s">
        <v>1981</v>
      </c>
      <c r="G409" t="s">
        <v>1982</v>
      </c>
      <c r="H409" t="s">
        <v>1982</v>
      </c>
      <c r="I409">
        <v>156</v>
      </c>
      <c r="J409">
        <v>319</v>
      </c>
      <c r="K409">
        <v>0.4890282131661442</v>
      </c>
      <c r="L409">
        <v>0.63043478260869568</v>
      </c>
      <c r="M409">
        <f t="shared" si="25"/>
        <v>0.54827614458107754</v>
      </c>
      <c r="N409">
        <f t="shared" si="27"/>
        <v>8.2158638027618136E-2</v>
      </c>
      <c r="O409">
        <f t="shared" si="26"/>
        <v>217</v>
      </c>
    </row>
    <row r="410" spans="4:15" x14ac:dyDescent="0.2">
      <c r="D410">
        <f t="shared" si="24"/>
        <v>314</v>
      </c>
      <c r="E410" t="s">
        <v>636</v>
      </c>
      <c r="F410" t="s">
        <v>1983</v>
      </c>
      <c r="G410" t="s">
        <v>1984</v>
      </c>
      <c r="H410" t="s">
        <v>1984</v>
      </c>
      <c r="I410">
        <v>384</v>
      </c>
      <c r="J410">
        <v>643</v>
      </c>
      <c r="K410">
        <v>0.59720062208398139</v>
      </c>
      <c r="L410">
        <v>0.6097560975609756</v>
      </c>
      <c r="M410">
        <f t="shared" si="25"/>
        <v>0.48419830054706331</v>
      </c>
      <c r="N410">
        <f t="shared" si="27"/>
        <v>0.12555779701391229</v>
      </c>
      <c r="O410">
        <f t="shared" si="26"/>
        <v>119</v>
      </c>
    </row>
    <row r="411" spans="4:15" x14ac:dyDescent="0.2">
      <c r="D411">
        <f t="shared" si="24"/>
        <v>101</v>
      </c>
      <c r="E411" t="s">
        <v>637</v>
      </c>
      <c r="F411" t="s">
        <v>1987</v>
      </c>
      <c r="G411" t="s">
        <v>1988</v>
      </c>
      <c r="H411" t="s">
        <v>1988</v>
      </c>
      <c r="I411">
        <v>57</v>
      </c>
      <c r="J411">
        <v>671</v>
      </c>
      <c r="K411">
        <v>8.4947839046199708E-2</v>
      </c>
      <c r="L411">
        <v>0.74603174603174605</v>
      </c>
      <c r="M411">
        <f t="shared" si="25"/>
        <v>0.78764031747040231</v>
      </c>
      <c r="N411">
        <f t="shared" si="27"/>
        <v>-4.1608571438656261E-2</v>
      </c>
      <c r="O411">
        <f t="shared" si="26"/>
        <v>545</v>
      </c>
    </row>
    <row r="412" spans="4:15" x14ac:dyDescent="0.2">
      <c r="D412">
        <f t="shared" si="24"/>
        <v>44</v>
      </c>
      <c r="E412" t="s">
        <v>637</v>
      </c>
      <c r="F412" t="s">
        <v>1991</v>
      </c>
      <c r="G412" t="s">
        <v>1992</v>
      </c>
      <c r="H412" t="s">
        <v>1992</v>
      </c>
      <c r="I412">
        <v>80</v>
      </c>
      <c r="J412">
        <v>455</v>
      </c>
      <c r="K412">
        <v>0.17582417582417584</v>
      </c>
      <c r="L412">
        <v>0.82278481012658233</v>
      </c>
      <c r="M412">
        <f t="shared" si="25"/>
        <v>0.73380810838217991</v>
      </c>
      <c r="N412">
        <f t="shared" si="27"/>
        <v>8.897670174440242E-2</v>
      </c>
      <c r="O412">
        <f t="shared" si="26"/>
        <v>204</v>
      </c>
    </row>
    <row r="413" spans="4:15" x14ac:dyDescent="0.2">
      <c r="D413">
        <f t="shared" si="24"/>
        <v>111</v>
      </c>
      <c r="E413" t="s">
        <v>637</v>
      </c>
      <c r="F413" t="s">
        <v>1993</v>
      </c>
      <c r="G413" t="s">
        <v>1994</v>
      </c>
      <c r="H413" t="s">
        <v>1994</v>
      </c>
      <c r="I413">
        <v>112</v>
      </c>
      <c r="J413">
        <v>589</v>
      </c>
      <c r="K413">
        <v>0.19015280135823429</v>
      </c>
      <c r="L413">
        <v>0.74</v>
      </c>
      <c r="M413">
        <f t="shared" si="25"/>
        <v>0.72532029303833778</v>
      </c>
      <c r="N413">
        <f t="shared" si="27"/>
        <v>1.4679706961662209E-2</v>
      </c>
      <c r="O413">
        <f t="shared" si="26"/>
        <v>380</v>
      </c>
    </row>
    <row r="414" spans="4:15" x14ac:dyDescent="0.2">
      <c r="D414">
        <f t="shared" si="24"/>
        <v>127</v>
      </c>
      <c r="E414" t="s">
        <v>637</v>
      </c>
      <c r="F414" t="s">
        <v>1997</v>
      </c>
      <c r="G414" t="s">
        <v>1998</v>
      </c>
      <c r="H414" t="s">
        <v>1998</v>
      </c>
      <c r="I414">
        <v>173</v>
      </c>
      <c r="J414">
        <v>683</v>
      </c>
      <c r="K414">
        <v>0.25329428989751096</v>
      </c>
      <c r="L414">
        <v>0.72661870503597126</v>
      </c>
      <c r="M414">
        <f t="shared" si="25"/>
        <v>0.68791731297002479</v>
      </c>
      <c r="N414">
        <f t="shared" si="27"/>
        <v>3.8701392065946472E-2</v>
      </c>
      <c r="O414">
        <f t="shared" si="26"/>
        <v>304</v>
      </c>
    </row>
    <row r="415" spans="4:15" x14ac:dyDescent="0.2">
      <c r="D415">
        <f t="shared" si="24"/>
        <v>234</v>
      </c>
      <c r="E415" t="s">
        <v>637</v>
      </c>
      <c r="F415" t="s">
        <v>1999</v>
      </c>
      <c r="G415" t="s">
        <v>2000</v>
      </c>
      <c r="H415" t="s">
        <v>2000</v>
      </c>
      <c r="I415">
        <v>158</v>
      </c>
      <c r="J415">
        <v>544</v>
      </c>
      <c r="K415">
        <v>0.29044117647058826</v>
      </c>
      <c r="L415">
        <v>0.65217391304347827</v>
      </c>
      <c r="M415">
        <f t="shared" si="25"/>
        <v>0.66591269619212878</v>
      </c>
      <c r="N415">
        <f t="shared" si="27"/>
        <v>-1.3738783148650513E-2</v>
      </c>
      <c r="O415">
        <f t="shared" si="26"/>
        <v>462</v>
      </c>
    </row>
    <row r="416" spans="4:15" x14ac:dyDescent="0.2">
      <c r="D416">
        <f t="shared" si="24"/>
        <v>38</v>
      </c>
      <c r="E416" t="s">
        <v>637</v>
      </c>
      <c r="F416" t="s">
        <v>2001</v>
      </c>
      <c r="G416" t="s">
        <v>2002</v>
      </c>
      <c r="H416" t="s">
        <v>2002</v>
      </c>
      <c r="I416">
        <v>110</v>
      </c>
      <c r="J416">
        <v>426</v>
      </c>
      <c r="K416">
        <v>0.25821596244131456</v>
      </c>
      <c r="L416">
        <v>0.828125</v>
      </c>
      <c r="M416">
        <f t="shared" si="25"/>
        <v>0.68500187299042814</v>
      </c>
      <c r="N416">
        <f t="shared" si="27"/>
        <v>0.14312312700957186</v>
      </c>
      <c r="O416">
        <f t="shared" si="26"/>
        <v>97</v>
      </c>
    </row>
    <row r="417" spans="4:15" x14ac:dyDescent="0.2">
      <c r="D417">
        <f t="shared" si="24"/>
        <v>230</v>
      </c>
      <c r="E417" t="s">
        <v>238</v>
      </c>
      <c r="F417" t="s">
        <v>2003</v>
      </c>
      <c r="G417" t="s">
        <v>2004</v>
      </c>
      <c r="H417" t="s">
        <v>2004</v>
      </c>
      <c r="I417">
        <v>134</v>
      </c>
      <c r="J417">
        <v>488</v>
      </c>
      <c r="K417">
        <v>0.27459016393442626</v>
      </c>
      <c r="L417">
        <v>0.65384615384615385</v>
      </c>
      <c r="M417">
        <f t="shared" si="25"/>
        <v>0.67530232446457372</v>
      </c>
      <c r="N417">
        <f t="shared" si="27"/>
        <v>-2.1456170618419868E-2</v>
      </c>
      <c r="O417">
        <f t="shared" si="26"/>
        <v>490</v>
      </c>
    </row>
    <row r="418" spans="4:15" x14ac:dyDescent="0.2">
      <c r="D418">
        <f t="shared" si="24"/>
        <v>183</v>
      </c>
      <c r="E418" t="s">
        <v>238</v>
      </c>
      <c r="F418" t="s">
        <v>2005</v>
      </c>
      <c r="G418" t="s">
        <v>2006</v>
      </c>
      <c r="H418" t="s">
        <v>2006</v>
      </c>
      <c r="I418">
        <v>114</v>
      </c>
      <c r="J418">
        <v>379</v>
      </c>
      <c r="K418">
        <v>0.30079155672823221</v>
      </c>
      <c r="L418">
        <v>0.68518518518518523</v>
      </c>
      <c r="M418">
        <f t="shared" si="25"/>
        <v>0.65978146496156787</v>
      </c>
      <c r="N418">
        <f t="shared" si="27"/>
        <v>2.5403720223617365E-2</v>
      </c>
      <c r="O418">
        <f t="shared" si="26"/>
        <v>343</v>
      </c>
    </row>
    <row r="419" spans="4:15" x14ac:dyDescent="0.2">
      <c r="D419">
        <f t="shared" si="24"/>
        <v>639</v>
      </c>
      <c r="E419" t="s">
        <v>600</v>
      </c>
      <c r="F419" t="s">
        <v>2011</v>
      </c>
      <c r="G419" t="s">
        <v>2012</v>
      </c>
      <c r="H419" t="s">
        <v>2012</v>
      </c>
      <c r="I419">
        <v>428</v>
      </c>
      <c r="J419">
        <v>481</v>
      </c>
      <c r="K419">
        <v>0.88981288981288986</v>
      </c>
      <c r="L419">
        <v>0.4157303370786517</v>
      </c>
      <c r="M419">
        <f t="shared" si="25"/>
        <v>0.31086423651402673</v>
      </c>
      <c r="N419">
        <f t="shared" si="27"/>
        <v>0.10486610056462498</v>
      </c>
      <c r="O419">
        <f t="shared" si="26"/>
        <v>156</v>
      </c>
    </row>
    <row r="420" spans="4:15" x14ac:dyDescent="0.2">
      <c r="D420">
        <f t="shared" si="24"/>
        <v>376</v>
      </c>
      <c r="E420" t="s">
        <v>600</v>
      </c>
      <c r="F420" t="s">
        <v>2013</v>
      </c>
      <c r="G420" t="s">
        <v>2014</v>
      </c>
      <c r="H420" t="s">
        <v>2014</v>
      </c>
      <c r="I420">
        <v>280</v>
      </c>
      <c r="J420">
        <v>305</v>
      </c>
      <c r="K420">
        <v>0.91803278688524592</v>
      </c>
      <c r="L420">
        <v>0.57894736842105265</v>
      </c>
      <c r="M420">
        <f t="shared" si="25"/>
        <v>0.29414768021886417</v>
      </c>
      <c r="N420">
        <f t="shared" si="27"/>
        <v>0.28479968820218848</v>
      </c>
      <c r="O420">
        <f t="shared" si="26"/>
        <v>13</v>
      </c>
    </row>
    <row r="421" spans="4:15" x14ac:dyDescent="0.2">
      <c r="D421">
        <f t="shared" si="24"/>
        <v>151</v>
      </c>
      <c r="E421" t="s">
        <v>638</v>
      </c>
      <c r="F421" t="s">
        <v>2023</v>
      </c>
      <c r="G421" t="s">
        <v>2024</v>
      </c>
      <c r="H421" t="s">
        <v>2024</v>
      </c>
      <c r="I421">
        <v>87</v>
      </c>
      <c r="J421">
        <v>527</v>
      </c>
      <c r="K421">
        <v>0.16508538899430741</v>
      </c>
      <c r="L421">
        <v>0.70454545454545459</v>
      </c>
      <c r="M421">
        <f t="shared" si="25"/>
        <v>0.74016941913122225</v>
      </c>
      <c r="N421">
        <f t="shared" si="27"/>
        <v>-3.5623964585767665E-2</v>
      </c>
      <c r="O421">
        <f t="shared" si="26"/>
        <v>531</v>
      </c>
    </row>
    <row r="422" spans="4:15" x14ac:dyDescent="0.2">
      <c r="D422">
        <f t="shared" si="24"/>
        <v>54</v>
      </c>
      <c r="E422" t="s">
        <v>638</v>
      </c>
      <c r="F422" t="s">
        <v>2025</v>
      </c>
      <c r="G422" t="s">
        <v>2026</v>
      </c>
      <c r="H422" t="s">
        <v>2026</v>
      </c>
      <c r="I422">
        <v>127</v>
      </c>
      <c r="J422">
        <v>524</v>
      </c>
      <c r="K422">
        <v>0.24236641221374045</v>
      </c>
      <c r="L422">
        <v>0.80555555555555558</v>
      </c>
      <c r="M422">
        <f t="shared" si="25"/>
        <v>0.6943906350384581</v>
      </c>
      <c r="N422">
        <f t="shared" si="27"/>
        <v>0.11116492051709748</v>
      </c>
      <c r="O422">
        <f t="shared" si="26"/>
        <v>149</v>
      </c>
    </row>
    <row r="423" spans="4:15" x14ac:dyDescent="0.2">
      <c r="D423">
        <f t="shared" si="24"/>
        <v>107</v>
      </c>
      <c r="E423" t="s">
        <v>638</v>
      </c>
      <c r="F423" t="s">
        <v>2027</v>
      </c>
      <c r="G423" t="s">
        <v>2028</v>
      </c>
      <c r="H423" t="s">
        <v>2028</v>
      </c>
      <c r="I423">
        <v>75</v>
      </c>
      <c r="J423">
        <v>525</v>
      </c>
      <c r="K423">
        <v>0.14285714285714285</v>
      </c>
      <c r="L423">
        <v>0.74213836477987416</v>
      </c>
      <c r="M423">
        <f t="shared" si="25"/>
        <v>0.75333671477875441</v>
      </c>
      <c r="N423">
        <f t="shared" si="27"/>
        <v>-1.1198349998880253E-2</v>
      </c>
      <c r="O423">
        <f t="shared" si="26"/>
        <v>452</v>
      </c>
    </row>
    <row r="424" spans="4:15" x14ac:dyDescent="0.2">
      <c r="D424">
        <f t="shared" si="24"/>
        <v>217</v>
      </c>
      <c r="E424" t="s">
        <v>638</v>
      </c>
      <c r="F424" t="s">
        <v>2029</v>
      </c>
      <c r="G424" t="s">
        <v>2030</v>
      </c>
      <c r="H424" t="s">
        <v>2030</v>
      </c>
      <c r="I424">
        <v>147</v>
      </c>
      <c r="J424">
        <v>527</v>
      </c>
      <c r="K424">
        <v>0.27893738140417457</v>
      </c>
      <c r="L424">
        <v>0.66249999999999998</v>
      </c>
      <c r="M424">
        <f t="shared" si="25"/>
        <v>0.67272717313166719</v>
      </c>
      <c r="N424">
        <f t="shared" si="27"/>
        <v>-1.0227173131667211E-2</v>
      </c>
      <c r="O424">
        <f t="shared" si="26"/>
        <v>446</v>
      </c>
    </row>
    <row r="425" spans="4:15" x14ac:dyDescent="0.2">
      <c r="D425">
        <f t="shared" si="24"/>
        <v>747</v>
      </c>
      <c r="E425" t="s">
        <v>242</v>
      </c>
      <c r="F425" t="s">
        <v>2033</v>
      </c>
      <c r="G425" t="s">
        <v>2034</v>
      </c>
      <c r="H425" t="s">
        <v>2034</v>
      </c>
      <c r="I425">
        <v>386</v>
      </c>
      <c r="J425">
        <v>420</v>
      </c>
      <c r="K425">
        <v>0.919047619047619</v>
      </c>
      <c r="L425">
        <v>0.31707317073170732</v>
      </c>
      <c r="M425">
        <f t="shared" si="25"/>
        <v>0.29354652639718459</v>
      </c>
      <c r="N425">
        <f t="shared" si="27"/>
        <v>2.3526644334522728E-2</v>
      </c>
      <c r="O425">
        <f t="shared" si="26"/>
        <v>350</v>
      </c>
    </row>
    <row r="426" spans="4:15" x14ac:dyDescent="0.2">
      <c r="D426">
        <f t="shared" si="24"/>
        <v>835</v>
      </c>
      <c r="E426" t="s">
        <v>242</v>
      </c>
      <c r="F426" t="s">
        <v>2035</v>
      </c>
      <c r="G426" t="s">
        <v>2036</v>
      </c>
      <c r="H426" t="s">
        <v>2036</v>
      </c>
      <c r="I426">
        <v>428</v>
      </c>
      <c r="J426">
        <v>554</v>
      </c>
      <c r="K426">
        <v>0.77256317689530685</v>
      </c>
      <c r="L426">
        <v>0.16216216216216217</v>
      </c>
      <c r="M426">
        <f t="shared" si="25"/>
        <v>0.38031918248895125</v>
      </c>
      <c r="N426">
        <f t="shared" si="27"/>
        <v>-0.21815702032678908</v>
      </c>
      <c r="O426">
        <f t="shared" si="26"/>
        <v>820</v>
      </c>
    </row>
    <row r="427" spans="4:15" x14ac:dyDescent="0.2">
      <c r="D427">
        <f t="shared" si="24"/>
        <v>799</v>
      </c>
      <c r="E427" t="s">
        <v>242</v>
      </c>
      <c r="F427" t="s">
        <v>198</v>
      </c>
      <c r="G427" t="s">
        <v>2037</v>
      </c>
      <c r="H427" t="s">
        <v>2037</v>
      </c>
      <c r="I427">
        <v>356</v>
      </c>
      <c r="J427">
        <v>398</v>
      </c>
      <c r="K427">
        <v>0.89447236180904521</v>
      </c>
      <c r="L427">
        <v>0.25</v>
      </c>
      <c r="M427">
        <f t="shared" si="25"/>
        <v>0.30810411567695373</v>
      </c>
      <c r="N427">
        <f t="shared" si="27"/>
        <v>-5.8104115676953727E-2</v>
      </c>
      <c r="O427">
        <f t="shared" si="26"/>
        <v>591</v>
      </c>
    </row>
    <row r="428" spans="4:15" x14ac:dyDescent="0.2">
      <c r="D428">
        <f t="shared" si="24"/>
        <v>837</v>
      </c>
      <c r="E428" t="s">
        <v>242</v>
      </c>
      <c r="F428" t="s">
        <v>2038</v>
      </c>
      <c r="G428" t="s">
        <v>2039</v>
      </c>
      <c r="H428" t="s">
        <v>2039</v>
      </c>
      <c r="I428">
        <v>535</v>
      </c>
      <c r="J428">
        <v>643</v>
      </c>
      <c r="K428">
        <v>0.83203732503888028</v>
      </c>
      <c r="L428">
        <v>0.16</v>
      </c>
      <c r="M428">
        <f t="shared" si="25"/>
        <v>0.34508861651630662</v>
      </c>
      <c r="N428">
        <f t="shared" si="27"/>
        <v>-0.18508861651630662</v>
      </c>
      <c r="O428">
        <f t="shared" si="26"/>
        <v>790</v>
      </c>
    </row>
    <row r="429" spans="4:15" x14ac:dyDescent="0.2">
      <c r="D429">
        <f t="shared" si="24"/>
        <v>831</v>
      </c>
      <c r="E429" t="s">
        <v>242</v>
      </c>
      <c r="F429" t="s">
        <v>2040</v>
      </c>
      <c r="G429" t="s">
        <v>2041</v>
      </c>
      <c r="H429" t="s">
        <v>2041</v>
      </c>
      <c r="I429">
        <v>557</v>
      </c>
      <c r="J429">
        <v>684</v>
      </c>
      <c r="K429">
        <v>0.81432748538011701</v>
      </c>
      <c r="L429">
        <v>0.1875</v>
      </c>
      <c r="M429">
        <f t="shared" si="25"/>
        <v>0.35557935398692708</v>
      </c>
      <c r="N429">
        <f t="shared" si="27"/>
        <v>-0.16807935398692708</v>
      </c>
      <c r="O429">
        <f t="shared" si="26"/>
        <v>773</v>
      </c>
    </row>
    <row r="430" spans="4:15" x14ac:dyDescent="0.2">
      <c r="D430">
        <f t="shared" si="24"/>
        <v>555</v>
      </c>
      <c r="E430" t="s">
        <v>244</v>
      </c>
      <c r="F430" t="s">
        <v>2046</v>
      </c>
      <c r="G430" t="s">
        <v>2047</v>
      </c>
      <c r="H430" t="s">
        <v>2047</v>
      </c>
      <c r="I430">
        <v>181</v>
      </c>
      <c r="J430">
        <v>228</v>
      </c>
      <c r="K430">
        <v>0.79385964912280704</v>
      </c>
      <c r="L430">
        <v>0.47368421052631576</v>
      </c>
      <c r="M430">
        <f t="shared" si="25"/>
        <v>0.36770383963470288</v>
      </c>
      <c r="N430">
        <f t="shared" si="27"/>
        <v>0.10598037089161289</v>
      </c>
      <c r="O430">
        <f t="shared" si="26"/>
        <v>154</v>
      </c>
    </row>
    <row r="431" spans="4:15" x14ac:dyDescent="0.2">
      <c r="D431">
        <f t="shared" si="24"/>
        <v>615</v>
      </c>
      <c r="E431" t="s">
        <v>244</v>
      </c>
      <c r="F431" t="s">
        <v>2048</v>
      </c>
      <c r="G431" t="s">
        <v>2049</v>
      </c>
      <c r="H431" t="s">
        <v>2049</v>
      </c>
      <c r="I431">
        <v>263</v>
      </c>
      <c r="J431">
        <v>337</v>
      </c>
      <c r="K431">
        <v>0.78041543026706228</v>
      </c>
      <c r="L431">
        <v>0.43243243243243246</v>
      </c>
      <c r="M431">
        <f t="shared" si="25"/>
        <v>0.37566776100444793</v>
      </c>
      <c r="N431">
        <f t="shared" si="27"/>
        <v>5.6764671427984525E-2</v>
      </c>
      <c r="O431">
        <f t="shared" si="26"/>
        <v>259</v>
      </c>
    </row>
    <row r="432" spans="4:15" x14ac:dyDescent="0.2">
      <c r="D432">
        <f t="shared" si="24"/>
        <v>320</v>
      </c>
      <c r="E432" t="s">
        <v>244</v>
      </c>
      <c r="F432" t="s">
        <v>2050</v>
      </c>
      <c r="G432" t="s">
        <v>2051</v>
      </c>
      <c r="H432" t="s">
        <v>2051</v>
      </c>
      <c r="I432">
        <v>120</v>
      </c>
      <c r="J432">
        <v>153</v>
      </c>
      <c r="K432">
        <v>0.78431372549019607</v>
      </c>
      <c r="L432">
        <v>0.60606060606060608</v>
      </c>
      <c r="M432">
        <f t="shared" si="25"/>
        <v>0.37335853672253111</v>
      </c>
      <c r="N432">
        <f t="shared" si="27"/>
        <v>0.23270206933807497</v>
      </c>
      <c r="O432">
        <f t="shared" si="26"/>
        <v>25</v>
      </c>
    </row>
    <row r="433" spans="4:15" x14ac:dyDescent="0.2">
      <c r="D433">
        <f t="shared" si="24"/>
        <v>846</v>
      </c>
      <c r="E433" t="s">
        <v>246</v>
      </c>
      <c r="F433" t="s">
        <v>2054</v>
      </c>
      <c r="G433" t="s">
        <v>2055</v>
      </c>
      <c r="H433" t="s">
        <v>2055</v>
      </c>
      <c r="I433">
        <v>331</v>
      </c>
      <c r="J433">
        <v>400</v>
      </c>
      <c r="K433">
        <v>0.82750000000000001</v>
      </c>
      <c r="L433">
        <v>5.1724137931034482E-2</v>
      </c>
      <c r="M433">
        <f t="shared" si="25"/>
        <v>0.3477763814378943</v>
      </c>
      <c r="N433">
        <f t="shared" si="27"/>
        <v>-0.29605224350685982</v>
      </c>
      <c r="O433">
        <f t="shared" si="26"/>
        <v>843</v>
      </c>
    </row>
    <row r="434" spans="4:15" x14ac:dyDescent="0.2">
      <c r="D434">
        <f t="shared" si="24"/>
        <v>849</v>
      </c>
      <c r="E434" t="s">
        <v>246</v>
      </c>
      <c r="F434" t="s">
        <v>2060</v>
      </c>
      <c r="G434" t="s">
        <v>1257</v>
      </c>
      <c r="H434" t="s">
        <v>1257</v>
      </c>
      <c r="I434">
        <v>294</v>
      </c>
      <c r="J434">
        <v>344</v>
      </c>
      <c r="K434">
        <v>0.85465116279069764</v>
      </c>
      <c r="L434">
        <v>1.9230769230769232E-2</v>
      </c>
      <c r="M434">
        <f t="shared" si="25"/>
        <v>0.33169290884031244</v>
      </c>
      <c r="N434">
        <f t="shared" si="27"/>
        <v>-0.31246213960954322</v>
      </c>
      <c r="O434">
        <f t="shared" si="26"/>
        <v>846</v>
      </c>
    </row>
    <row r="435" spans="4:15" x14ac:dyDescent="0.2">
      <c r="D435">
        <f t="shared" si="24"/>
        <v>106</v>
      </c>
      <c r="E435" t="s">
        <v>248</v>
      </c>
      <c r="F435" t="s">
        <v>2071</v>
      </c>
      <c r="G435" t="s">
        <v>2072</v>
      </c>
      <c r="H435" t="s">
        <v>2072</v>
      </c>
      <c r="I435">
        <v>170</v>
      </c>
      <c r="J435">
        <v>479</v>
      </c>
      <c r="K435">
        <v>0.35490605427974947</v>
      </c>
      <c r="L435">
        <v>0.74242424242424243</v>
      </c>
      <c r="M435">
        <f t="shared" si="25"/>
        <v>0.62772578302959803</v>
      </c>
      <c r="N435">
        <f t="shared" si="27"/>
        <v>0.1146984593946444</v>
      </c>
      <c r="O435">
        <f t="shared" si="26"/>
        <v>140</v>
      </c>
    </row>
    <row r="436" spans="4:15" x14ac:dyDescent="0.2">
      <c r="D436">
        <f t="shared" si="24"/>
        <v>349</v>
      </c>
      <c r="E436" t="s">
        <v>248</v>
      </c>
      <c r="F436" t="s">
        <v>2075</v>
      </c>
      <c r="G436" t="s">
        <v>2076</v>
      </c>
      <c r="H436" t="s">
        <v>2076</v>
      </c>
      <c r="I436">
        <v>295</v>
      </c>
      <c r="J436">
        <v>419</v>
      </c>
      <c r="K436">
        <v>0.70405727923627681</v>
      </c>
      <c r="L436">
        <v>0.59183673469387754</v>
      </c>
      <c r="M436">
        <f t="shared" si="25"/>
        <v>0.42089986539617663</v>
      </c>
      <c r="N436">
        <f t="shared" si="27"/>
        <v>0.17093686929770091</v>
      </c>
      <c r="O436">
        <f t="shared" si="26"/>
        <v>67</v>
      </c>
    </row>
    <row r="437" spans="4:15" x14ac:dyDescent="0.2">
      <c r="D437">
        <f t="shared" si="24"/>
        <v>429</v>
      </c>
      <c r="E437" t="s">
        <v>248</v>
      </c>
      <c r="F437" t="s">
        <v>2077</v>
      </c>
      <c r="G437" t="s">
        <v>2078</v>
      </c>
      <c r="H437" t="s">
        <v>2078</v>
      </c>
      <c r="I437">
        <v>204</v>
      </c>
      <c r="J437">
        <v>385</v>
      </c>
      <c r="K437">
        <v>0.52987012987012982</v>
      </c>
      <c r="L437">
        <v>0.55223880597014929</v>
      </c>
      <c r="M437">
        <f t="shared" si="25"/>
        <v>0.52408271120199856</v>
      </c>
      <c r="N437">
        <f t="shared" si="27"/>
        <v>2.815609476815073E-2</v>
      </c>
      <c r="O437">
        <f t="shared" si="26"/>
        <v>333</v>
      </c>
    </row>
    <row r="438" spans="4:15" x14ac:dyDescent="0.2">
      <c r="D438">
        <f t="shared" si="24"/>
        <v>611</v>
      </c>
      <c r="E438" t="s">
        <v>250</v>
      </c>
      <c r="F438" t="s">
        <v>2083</v>
      </c>
      <c r="G438" t="s">
        <v>2084</v>
      </c>
      <c r="H438" t="s">
        <v>2084</v>
      </c>
      <c r="I438">
        <v>412</v>
      </c>
      <c r="J438">
        <v>650</v>
      </c>
      <c r="K438">
        <v>0.63384615384615384</v>
      </c>
      <c r="L438">
        <v>0.43529411764705883</v>
      </c>
      <c r="M438">
        <f t="shared" si="25"/>
        <v>0.46249067017910545</v>
      </c>
      <c r="N438">
        <f t="shared" si="27"/>
        <v>-2.7196552532046614E-2</v>
      </c>
      <c r="O438">
        <f t="shared" si="26"/>
        <v>507</v>
      </c>
    </row>
    <row r="439" spans="4:15" x14ac:dyDescent="0.2">
      <c r="D439">
        <f t="shared" si="24"/>
        <v>834</v>
      </c>
      <c r="E439" t="s">
        <v>250</v>
      </c>
      <c r="F439" t="s">
        <v>2089</v>
      </c>
      <c r="G439" t="s">
        <v>996</v>
      </c>
      <c r="H439" t="s">
        <v>996</v>
      </c>
      <c r="I439">
        <v>222</v>
      </c>
      <c r="J439">
        <v>274</v>
      </c>
      <c r="K439">
        <v>0.81021897810218979</v>
      </c>
      <c r="L439">
        <v>0.16326530612244897</v>
      </c>
      <c r="M439">
        <f t="shared" si="25"/>
        <v>0.3580131011060062</v>
      </c>
      <c r="N439">
        <f t="shared" si="27"/>
        <v>-0.19474779498355724</v>
      </c>
      <c r="O439">
        <f t="shared" si="26"/>
        <v>803</v>
      </c>
    </row>
    <row r="440" spans="4:15" x14ac:dyDescent="0.2">
      <c r="D440">
        <f t="shared" si="24"/>
        <v>555</v>
      </c>
      <c r="E440" t="s">
        <v>250</v>
      </c>
      <c r="F440" t="s">
        <v>2090</v>
      </c>
      <c r="G440" t="s">
        <v>2091</v>
      </c>
      <c r="H440" t="s">
        <v>2091</v>
      </c>
      <c r="I440">
        <v>485</v>
      </c>
      <c r="J440">
        <v>685</v>
      </c>
      <c r="K440">
        <v>0.70802919708029199</v>
      </c>
      <c r="L440">
        <v>0.47368421052631576</v>
      </c>
      <c r="M440">
        <f t="shared" si="25"/>
        <v>0.41854702944964578</v>
      </c>
      <c r="N440">
        <f t="shared" si="27"/>
        <v>5.5137181076669983E-2</v>
      </c>
      <c r="O440">
        <f t="shared" si="26"/>
        <v>261</v>
      </c>
    </row>
    <row r="441" spans="4:15" x14ac:dyDescent="0.2">
      <c r="D441">
        <f t="shared" si="24"/>
        <v>685</v>
      </c>
      <c r="E441" t="s">
        <v>250</v>
      </c>
      <c r="F441" t="s">
        <v>2092</v>
      </c>
      <c r="G441" t="s">
        <v>1894</v>
      </c>
      <c r="H441" t="s">
        <v>1894</v>
      </c>
      <c r="I441">
        <v>181</v>
      </c>
      <c r="J441">
        <v>302</v>
      </c>
      <c r="K441">
        <v>0.59933774834437081</v>
      </c>
      <c r="L441">
        <v>0.38</v>
      </c>
      <c r="M441">
        <f t="shared" si="25"/>
        <v>0.48293233592110918</v>
      </c>
      <c r="N441">
        <f t="shared" si="27"/>
        <v>-0.10293233592110917</v>
      </c>
      <c r="O441">
        <f t="shared" si="26"/>
        <v>692</v>
      </c>
    </row>
    <row r="442" spans="4:15" x14ac:dyDescent="0.2">
      <c r="D442">
        <f t="shared" si="24"/>
        <v>774</v>
      </c>
      <c r="E442" t="s">
        <v>250</v>
      </c>
      <c r="F442" t="s">
        <v>2093</v>
      </c>
      <c r="G442" t="s">
        <v>2094</v>
      </c>
      <c r="H442" t="s">
        <v>2094</v>
      </c>
      <c r="I442">
        <v>465</v>
      </c>
      <c r="J442">
        <v>738</v>
      </c>
      <c r="K442">
        <v>0.63008130081300817</v>
      </c>
      <c r="L442">
        <v>0.28723404255319152</v>
      </c>
      <c r="M442">
        <f t="shared" si="25"/>
        <v>0.46472084761420474</v>
      </c>
      <c r="N442">
        <f t="shared" si="27"/>
        <v>-0.17748680506101322</v>
      </c>
      <c r="O442">
        <f t="shared" si="26"/>
        <v>782</v>
      </c>
    </row>
    <row r="443" spans="4:15" x14ac:dyDescent="0.2">
      <c r="D443">
        <f t="shared" si="24"/>
        <v>722</v>
      </c>
      <c r="E443" t="s">
        <v>250</v>
      </c>
      <c r="F443" t="s">
        <v>224</v>
      </c>
      <c r="G443" t="s">
        <v>2095</v>
      </c>
      <c r="H443" t="s">
        <v>2095</v>
      </c>
      <c r="I443">
        <v>439</v>
      </c>
      <c r="J443">
        <v>583</v>
      </c>
      <c r="K443">
        <v>0.75300171526586623</v>
      </c>
      <c r="L443">
        <v>0.34693877551020408</v>
      </c>
      <c r="M443">
        <f t="shared" si="25"/>
        <v>0.39190676105827682</v>
      </c>
      <c r="N443">
        <f t="shared" si="27"/>
        <v>-4.4967985548072742E-2</v>
      </c>
      <c r="O443">
        <f t="shared" si="26"/>
        <v>552</v>
      </c>
    </row>
    <row r="444" spans="4:15" x14ac:dyDescent="0.2">
      <c r="D444">
        <f t="shared" si="24"/>
        <v>280</v>
      </c>
      <c r="E444" t="s">
        <v>250</v>
      </c>
      <c r="F444" t="s">
        <v>2096</v>
      </c>
      <c r="G444" t="s">
        <v>1016</v>
      </c>
      <c r="H444" t="s">
        <v>1016</v>
      </c>
      <c r="I444">
        <v>267</v>
      </c>
      <c r="J444">
        <v>477</v>
      </c>
      <c r="K444">
        <v>0.55974842767295596</v>
      </c>
      <c r="L444">
        <v>0.63076923076923075</v>
      </c>
      <c r="M444">
        <f t="shared" si="25"/>
        <v>0.50638377183507066</v>
      </c>
      <c r="N444">
        <f t="shared" si="27"/>
        <v>0.12438545893416009</v>
      </c>
      <c r="O444">
        <f t="shared" si="26"/>
        <v>122</v>
      </c>
    </row>
    <row r="445" spans="4:15" x14ac:dyDescent="0.2">
      <c r="D445">
        <f t="shared" si="24"/>
        <v>617</v>
      </c>
      <c r="E445" t="s">
        <v>250</v>
      </c>
      <c r="F445" t="s">
        <v>2097</v>
      </c>
      <c r="G445" t="s">
        <v>2098</v>
      </c>
      <c r="H445" t="s">
        <v>2098</v>
      </c>
      <c r="I445">
        <v>174</v>
      </c>
      <c r="J445">
        <v>315</v>
      </c>
      <c r="K445">
        <v>0.55238095238095242</v>
      </c>
      <c r="L445">
        <v>0.43181818181818182</v>
      </c>
      <c r="M445">
        <f t="shared" si="25"/>
        <v>0.51074802643019612</v>
      </c>
      <c r="N445">
        <f t="shared" si="27"/>
        <v>-7.8929844612014299E-2</v>
      </c>
      <c r="O445">
        <f t="shared" si="26"/>
        <v>636</v>
      </c>
    </row>
    <row r="446" spans="4:15" x14ac:dyDescent="0.2">
      <c r="D446">
        <f t="shared" si="24"/>
        <v>750</v>
      </c>
      <c r="E446" t="s">
        <v>250</v>
      </c>
      <c r="F446" t="s">
        <v>2099</v>
      </c>
      <c r="G446" t="s">
        <v>2100</v>
      </c>
      <c r="H446" t="s">
        <v>2100</v>
      </c>
      <c r="I446">
        <v>449</v>
      </c>
      <c r="J446">
        <v>504</v>
      </c>
      <c r="K446">
        <v>0.89087301587301593</v>
      </c>
      <c r="L446">
        <v>0.31428571428571428</v>
      </c>
      <c r="M446">
        <f t="shared" si="25"/>
        <v>0.31023625204907179</v>
      </c>
      <c r="N446">
        <f t="shared" si="27"/>
        <v>4.0494622366424871E-3</v>
      </c>
      <c r="O446">
        <f t="shared" si="26"/>
        <v>404</v>
      </c>
    </row>
    <row r="447" spans="4:15" x14ac:dyDescent="0.2">
      <c r="D447">
        <f t="shared" si="24"/>
        <v>675</v>
      </c>
      <c r="E447" t="s">
        <v>250</v>
      </c>
      <c r="F447" t="s">
        <v>2101</v>
      </c>
      <c r="G447" t="s">
        <v>2037</v>
      </c>
      <c r="H447" t="s">
        <v>2037</v>
      </c>
      <c r="I447">
        <v>456</v>
      </c>
      <c r="J447">
        <v>646</v>
      </c>
      <c r="K447">
        <v>0.70588235294117652</v>
      </c>
      <c r="L447">
        <v>0.38947368421052631</v>
      </c>
      <c r="M447">
        <f t="shared" si="25"/>
        <v>0.41981875063333568</v>
      </c>
      <c r="N447">
        <f t="shared" si="27"/>
        <v>-3.0345066422809375E-2</v>
      </c>
      <c r="O447">
        <f t="shared" si="26"/>
        <v>515</v>
      </c>
    </row>
    <row r="448" spans="4:15" x14ac:dyDescent="0.2">
      <c r="D448">
        <f t="shared" si="24"/>
        <v>588</v>
      </c>
      <c r="E448" t="s">
        <v>250</v>
      </c>
      <c r="F448" t="s">
        <v>2102</v>
      </c>
      <c r="G448" t="s">
        <v>2103</v>
      </c>
      <c r="H448" t="s">
        <v>2103</v>
      </c>
      <c r="I448">
        <v>333</v>
      </c>
      <c r="J448">
        <v>413</v>
      </c>
      <c r="K448">
        <v>0.80629539951573848</v>
      </c>
      <c r="L448">
        <v>0.45454545454545453</v>
      </c>
      <c r="M448">
        <f t="shared" si="25"/>
        <v>0.36033730243639156</v>
      </c>
      <c r="N448">
        <f t="shared" si="27"/>
        <v>9.420815210906297E-2</v>
      </c>
      <c r="O448">
        <f t="shared" si="26"/>
        <v>190</v>
      </c>
    </row>
    <row r="449" spans="4:15" x14ac:dyDescent="0.2">
      <c r="D449">
        <f t="shared" si="24"/>
        <v>609</v>
      </c>
      <c r="E449" t="s">
        <v>250</v>
      </c>
      <c r="F449" t="s">
        <v>2104</v>
      </c>
      <c r="G449" t="s">
        <v>2105</v>
      </c>
      <c r="H449" t="s">
        <v>2105</v>
      </c>
      <c r="I449">
        <v>334</v>
      </c>
      <c r="J449">
        <v>531</v>
      </c>
      <c r="K449">
        <v>0.62900188323917139</v>
      </c>
      <c r="L449">
        <v>0.43617021276595747</v>
      </c>
      <c r="M449">
        <f t="shared" si="25"/>
        <v>0.46536025974929385</v>
      </c>
      <c r="N449">
        <f t="shared" si="27"/>
        <v>-2.9190046983336382E-2</v>
      </c>
      <c r="O449">
        <f t="shared" si="26"/>
        <v>510</v>
      </c>
    </row>
    <row r="450" spans="4:15" x14ac:dyDescent="0.2">
      <c r="D450">
        <f t="shared" si="24"/>
        <v>737</v>
      </c>
      <c r="E450" t="s">
        <v>250</v>
      </c>
      <c r="F450" t="s">
        <v>2106</v>
      </c>
      <c r="G450" t="s">
        <v>2107</v>
      </c>
      <c r="H450" t="s">
        <v>2107</v>
      </c>
      <c r="I450">
        <v>323</v>
      </c>
      <c r="J450">
        <v>442</v>
      </c>
      <c r="K450">
        <v>0.73076923076923073</v>
      </c>
      <c r="L450">
        <v>0.32857142857142857</v>
      </c>
      <c r="M450">
        <f t="shared" si="25"/>
        <v>0.40507656737317654</v>
      </c>
      <c r="N450">
        <f t="shared" si="27"/>
        <v>-7.6505138801747974E-2</v>
      </c>
      <c r="O450">
        <f t="shared" si="26"/>
        <v>632</v>
      </c>
    </row>
    <row r="451" spans="4:15" x14ac:dyDescent="0.2">
      <c r="D451">
        <f t="shared" si="24"/>
        <v>488</v>
      </c>
      <c r="E451" t="s">
        <v>250</v>
      </c>
      <c r="F451" t="s">
        <v>2108</v>
      </c>
      <c r="G451" t="s">
        <v>2109</v>
      </c>
      <c r="H451" t="s">
        <v>2109</v>
      </c>
      <c r="I451">
        <v>452</v>
      </c>
      <c r="J451">
        <v>555</v>
      </c>
      <c r="K451">
        <v>0.81441441441441442</v>
      </c>
      <c r="L451">
        <v>0.51063829787234039</v>
      </c>
      <c r="M451">
        <f t="shared" si="25"/>
        <v>0.35552786003243853</v>
      </c>
      <c r="N451">
        <f t="shared" si="27"/>
        <v>0.15511043783990186</v>
      </c>
      <c r="O451">
        <f t="shared" si="26"/>
        <v>84</v>
      </c>
    </row>
    <row r="452" spans="4:15" x14ac:dyDescent="0.2">
      <c r="D452">
        <f t="shared" si="24"/>
        <v>111</v>
      </c>
      <c r="E452" t="s">
        <v>252</v>
      </c>
      <c r="F452" t="s">
        <v>2112</v>
      </c>
      <c r="G452" t="s">
        <v>2113</v>
      </c>
      <c r="H452" t="s">
        <v>2113</v>
      </c>
      <c r="I452">
        <v>158</v>
      </c>
      <c r="J452">
        <v>331</v>
      </c>
      <c r="K452">
        <v>0.4773413897280967</v>
      </c>
      <c r="L452">
        <v>0.74</v>
      </c>
      <c r="M452">
        <f t="shared" si="25"/>
        <v>0.55519904162116362</v>
      </c>
      <c r="N452">
        <f t="shared" si="27"/>
        <v>0.18480095837883637</v>
      </c>
      <c r="O452">
        <f t="shared" si="26"/>
        <v>50</v>
      </c>
    </row>
    <row r="453" spans="4:15" x14ac:dyDescent="0.2">
      <c r="D453">
        <f t="shared" ref="D453:D516" si="28">RANK(L453,Both_Math_and_ELA__Percent_Pass,0)</f>
        <v>721</v>
      </c>
      <c r="E453" t="s">
        <v>252</v>
      </c>
      <c r="F453" t="s">
        <v>2114</v>
      </c>
      <c r="G453" t="s">
        <v>2115</v>
      </c>
      <c r="H453" t="s">
        <v>2115</v>
      </c>
      <c r="I453">
        <v>107</v>
      </c>
      <c r="J453">
        <v>295</v>
      </c>
      <c r="K453">
        <v>0.36271186440677966</v>
      </c>
      <c r="L453">
        <v>0.34883720930232559</v>
      </c>
      <c r="M453">
        <f t="shared" ref="M453:M516" si="29">int+slope*K453</f>
        <v>0.62310187302442399</v>
      </c>
      <c r="N453">
        <f t="shared" si="27"/>
        <v>-0.2742646637220984</v>
      </c>
      <c r="O453">
        <f t="shared" ref="O453:O516" si="30">RANK(N453,Error,0)</f>
        <v>839</v>
      </c>
    </row>
    <row r="454" spans="4:15" x14ac:dyDescent="0.2">
      <c r="D454">
        <f t="shared" si="28"/>
        <v>459</v>
      </c>
      <c r="E454" t="s">
        <v>252</v>
      </c>
      <c r="F454" t="s">
        <v>2116</v>
      </c>
      <c r="G454" t="s">
        <v>2117</v>
      </c>
      <c r="H454" t="s">
        <v>2117</v>
      </c>
      <c r="I454">
        <v>131</v>
      </c>
      <c r="J454">
        <v>404</v>
      </c>
      <c r="K454">
        <v>0.32425742574257427</v>
      </c>
      <c r="L454">
        <v>0.53164556962025311</v>
      </c>
      <c r="M454">
        <f t="shared" si="29"/>
        <v>0.64588104146294989</v>
      </c>
      <c r="N454">
        <f t="shared" ref="N454:N517" si="31">L454-M454</f>
        <v>-0.11423547184269678</v>
      </c>
      <c r="O454">
        <f t="shared" si="30"/>
        <v>712</v>
      </c>
    </row>
    <row r="455" spans="4:15" x14ac:dyDescent="0.2">
      <c r="D455">
        <f t="shared" si="28"/>
        <v>374</v>
      </c>
      <c r="E455" t="s">
        <v>252</v>
      </c>
      <c r="F455" t="s">
        <v>2118</v>
      </c>
      <c r="G455" t="s">
        <v>2119</v>
      </c>
      <c r="H455" t="s">
        <v>2119</v>
      </c>
      <c r="I455">
        <v>115</v>
      </c>
      <c r="J455">
        <v>295</v>
      </c>
      <c r="K455">
        <v>0.38983050847457629</v>
      </c>
      <c r="L455">
        <v>0.57999999999999996</v>
      </c>
      <c r="M455">
        <f t="shared" si="29"/>
        <v>0.60703766346882371</v>
      </c>
      <c r="N455">
        <f t="shared" si="31"/>
        <v>-2.7037663468823747E-2</v>
      </c>
      <c r="O455">
        <f t="shared" si="30"/>
        <v>506</v>
      </c>
    </row>
    <row r="456" spans="4:15" x14ac:dyDescent="0.2">
      <c r="D456">
        <f t="shared" si="28"/>
        <v>389</v>
      </c>
      <c r="E456" t="s">
        <v>254</v>
      </c>
      <c r="F456" t="s">
        <v>2122</v>
      </c>
      <c r="G456" t="s">
        <v>2123</v>
      </c>
      <c r="H456" t="s">
        <v>2123</v>
      </c>
      <c r="I456">
        <v>186</v>
      </c>
      <c r="J456">
        <v>439</v>
      </c>
      <c r="K456">
        <v>0.42369020501138954</v>
      </c>
      <c r="L456">
        <v>0.5730337078651685</v>
      </c>
      <c r="M456">
        <f t="shared" si="29"/>
        <v>0.586980271982119</v>
      </c>
      <c r="N456">
        <f t="shared" si="31"/>
        <v>-1.3946564116950499E-2</v>
      </c>
      <c r="O456">
        <f t="shared" si="30"/>
        <v>465</v>
      </c>
    </row>
    <row r="457" spans="4:15" x14ac:dyDescent="0.2">
      <c r="D457">
        <f t="shared" si="28"/>
        <v>597</v>
      </c>
      <c r="E457" t="s">
        <v>254</v>
      </c>
      <c r="F457" t="s">
        <v>215</v>
      </c>
      <c r="G457" t="s">
        <v>2124</v>
      </c>
      <c r="H457" t="s">
        <v>2124</v>
      </c>
      <c r="I457">
        <v>172</v>
      </c>
      <c r="J457">
        <v>313</v>
      </c>
      <c r="K457">
        <v>0.54952076677316297</v>
      </c>
      <c r="L457">
        <v>0.44642857142857145</v>
      </c>
      <c r="M457">
        <f t="shared" si="29"/>
        <v>0.51244230807851798</v>
      </c>
      <c r="N457">
        <f t="shared" si="31"/>
        <v>-6.6013736649946531E-2</v>
      </c>
      <c r="O457">
        <f t="shared" si="30"/>
        <v>618</v>
      </c>
    </row>
    <row r="458" spans="4:15" x14ac:dyDescent="0.2">
      <c r="D458">
        <f t="shared" si="28"/>
        <v>248</v>
      </c>
      <c r="E458" t="s">
        <v>254</v>
      </c>
      <c r="F458" t="s">
        <v>2125</v>
      </c>
      <c r="G458" t="s">
        <v>2126</v>
      </c>
      <c r="H458" t="s">
        <v>2126</v>
      </c>
      <c r="I458">
        <v>271</v>
      </c>
      <c r="J458">
        <v>726</v>
      </c>
      <c r="K458">
        <v>0.37327823691460055</v>
      </c>
      <c r="L458">
        <v>0.64556962025316456</v>
      </c>
      <c r="M458">
        <f t="shared" si="29"/>
        <v>0.61684269495549771</v>
      </c>
      <c r="N458">
        <f t="shared" si="31"/>
        <v>2.872692529766685E-2</v>
      </c>
      <c r="O458">
        <f t="shared" si="30"/>
        <v>330</v>
      </c>
    </row>
    <row r="459" spans="4:15" x14ac:dyDescent="0.2">
      <c r="D459">
        <f t="shared" si="28"/>
        <v>122</v>
      </c>
      <c r="E459" t="s">
        <v>256</v>
      </c>
      <c r="F459" t="s">
        <v>2129</v>
      </c>
      <c r="G459" t="s">
        <v>2130</v>
      </c>
      <c r="H459" t="s">
        <v>2130</v>
      </c>
      <c r="I459">
        <v>123</v>
      </c>
      <c r="J459">
        <v>538</v>
      </c>
      <c r="K459">
        <v>0.22862453531598512</v>
      </c>
      <c r="L459">
        <v>0.73109243697478987</v>
      </c>
      <c r="M459">
        <f t="shared" si="29"/>
        <v>0.70253087942608028</v>
      </c>
      <c r="N459">
        <f t="shared" si="31"/>
        <v>2.8561557548709593E-2</v>
      </c>
      <c r="O459">
        <f t="shared" si="30"/>
        <v>331</v>
      </c>
    </row>
    <row r="460" spans="4:15" x14ac:dyDescent="0.2">
      <c r="D460">
        <f t="shared" si="28"/>
        <v>42</v>
      </c>
      <c r="E460" t="s">
        <v>256</v>
      </c>
      <c r="F460" t="s">
        <v>2131</v>
      </c>
      <c r="G460" t="s">
        <v>2132</v>
      </c>
      <c r="H460" t="s">
        <v>2132</v>
      </c>
      <c r="I460">
        <v>86</v>
      </c>
      <c r="J460">
        <v>421</v>
      </c>
      <c r="K460">
        <v>0.20427553444180521</v>
      </c>
      <c r="L460">
        <v>0.82456140350877194</v>
      </c>
      <c r="M460">
        <f t="shared" si="29"/>
        <v>0.71695444173747203</v>
      </c>
      <c r="N460">
        <f t="shared" si="31"/>
        <v>0.10760696177129991</v>
      </c>
      <c r="O460">
        <f t="shared" si="30"/>
        <v>152</v>
      </c>
    </row>
    <row r="461" spans="4:15" x14ac:dyDescent="0.2">
      <c r="D461">
        <f t="shared" si="28"/>
        <v>245</v>
      </c>
      <c r="E461" t="s">
        <v>256</v>
      </c>
      <c r="F461" t="s">
        <v>2133</v>
      </c>
      <c r="G461" t="s">
        <v>2134</v>
      </c>
      <c r="H461" t="s">
        <v>2134</v>
      </c>
      <c r="I461">
        <v>83</v>
      </c>
      <c r="J461">
        <v>627</v>
      </c>
      <c r="K461">
        <v>0.13237639553429026</v>
      </c>
      <c r="L461">
        <v>0.64761904761904765</v>
      </c>
      <c r="M461">
        <f t="shared" si="29"/>
        <v>0.75954517125145593</v>
      </c>
      <c r="N461">
        <f t="shared" si="31"/>
        <v>-0.11192612363240828</v>
      </c>
      <c r="O461">
        <f t="shared" si="30"/>
        <v>704</v>
      </c>
    </row>
    <row r="462" spans="4:15" x14ac:dyDescent="0.2">
      <c r="D462">
        <f t="shared" si="28"/>
        <v>624</v>
      </c>
      <c r="E462" t="s">
        <v>601</v>
      </c>
      <c r="F462" t="s">
        <v>2137</v>
      </c>
      <c r="G462" t="s">
        <v>2138</v>
      </c>
      <c r="H462" t="s">
        <v>2138</v>
      </c>
      <c r="I462">
        <v>314</v>
      </c>
      <c r="J462">
        <v>493</v>
      </c>
      <c r="K462">
        <v>0.63691683569979718</v>
      </c>
      <c r="L462">
        <v>0.42857142857142855</v>
      </c>
      <c r="M462">
        <f t="shared" si="29"/>
        <v>0.46067169734800867</v>
      </c>
      <c r="N462">
        <f t="shared" si="31"/>
        <v>-3.2100268776580121E-2</v>
      </c>
      <c r="O462">
        <f t="shared" si="30"/>
        <v>525</v>
      </c>
    </row>
    <row r="463" spans="4:15" x14ac:dyDescent="0.2">
      <c r="D463">
        <f t="shared" si="28"/>
        <v>259</v>
      </c>
      <c r="E463" t="s">
        <v>259</v>
      </c>
      <c r="F463" t="s">
        <v>2139</v>
      </c>
      <c r="G463" t="s">
        <v>1322</v>
      </c>
      <c r="H463" t="s">
        <v>1322</v>
      </c>
      <c r="I463">
        <v>122</v>
      </c>
      <c r="J463">
        <v>311</v>
      </c>
      <c r="K463">
        <v>0.39228295819935693</v>
      </c>
      <c r="L463">
        <v>0.64102564102564108</v>
      </c>
      <c r="M463">
        <f t="shared" si="29"/>
        <v>0.60558491139888404</v>
      </c>
      <c r="N463">
        <f t="shared" si="31"/>
        <v>3.5440729626757039E-2</v>
      </c>
      <c r="O463">
        <f t="shared" si="30"/>
        <v>316</v>
      </c>
    </row>
    <row r="464" spans="4:15" x14ac:dyDescent="0.2">
      <c r="D464">
        <f t="shared" si="28"/>
        <v>359</v>
      </c>
      <c r="E464" t="s">
        <v>259</v>
      </c>
      <c r="F464" t="s">
        <v>2140</v>
      </c>
      <c r="G464" t="s">
        <v>2141</v>
      </c>
      <c r="H464" t="s">
        <v>2141</v>
      </c>
      <c r="I464">
        <v>237</v>
      </c>
      <c r="J464">
        <v>478</v>
      </c>
      <c r="K464">
        <v>0.49581589958158995</v>
      </c>
      <c r="L464">
        <v>0.58571428571428574</v>
      </c>
      <c r="M464">
        <f t="shared" si="29"/>
        <v>0.54425533820510896</v>
      </c>
      <c r="N464">
        <f t="shared" si="31"/>
        <v>4.145894750917678E-2</v>
      </c>
      <c r="O464">
        <f t="shared" si="30"/>
        <v>294</v>
      </c>
    </row>
    <row r="465" spans="4:15" x14ac:dyDescent="0.2">
      <c r="D465">
        <f t="shared" si="28"/>
        <v>160</v>
      </c>
      <c r="E465" t="s">
        <v>259</v>
      </c>
      <c r="F465" t="s">
        <v>2144</v>
      </c>
      <c r="G465" t="s">
        <v>2145</v>
      </c>
      <c r="H465" t="s">
        <v>2145</v>
      </c>
      <c r="I465">
        <v>134</v>
      </c>
      <c r="J465">
        <v>502</v>
      </c>
      <c r="K465">
        <v>0.26693227091633465</v>
      </c>
      <c r="L465">
        <v>0.7</v>
      </c>
      <c r="M465">
        <f t="shared" si="29"/>
        <v>0.6798386131480878</v>
      </c>
      <c r="N465">
        <f t="shared" si="31"/>
        <v>2.0161386851912155E-2</v>
      </c>
      <c r="O465">
        <f t="shared" si="30"/>
        <v>361</v>
      </c>
    </row>
    <row r="466" spans="4:15" x14ac:dyDescent="0.2">
      <c r="D466">
        <f t="shared" si="28"/>
        <v>299</v>
      </c>
      <c r="E466" t="s">
        <v>261</v>
      </c>
      <c r="F466" t="s">
        <v>2146</v>
      </c>
      <c r="G466" t="s">
        <v>2147</v>
      </c>
      <c r="H466" t="s">
        <v>2147</v>
      </c>
      <c r="I466">
        <v>154</v>
      </c>
      <c r="J466">
        <v>449</v>
      </c>
      <c r="K466">
        <v>0.34298440979955458</v>
      </c>
      <c r="L466">
        <v>0.61904761904761907</v>
      </c>
      <c r="M466">
        <f t="shared" si="29"/>
        <v>0.63478778047675788</v>
      </c>
      <c r="N466">
        <f t="shared" si="31"/>
        <v>-1.574016142913881E-2</v>
      </c>
      <c r="O466">
        <f t="shared" si="30"/>
        <v>473</v>
      </c>
    </row>
    <row r="467" spans="4:15" x14ac:dyDescent="0.2">
      <c r="D467">
        <f t="shared" si="28"/>
        <v>717</v>
      </c>
      <c r="E467" t="s">
        <v>263</v>
      </c>
      <c r="F467" t="s">
        <v>2152</v>
      </c>
      <c r="G467" t="s">
        <v>2153</v>
      </c>
      <c r="H467" t="s">
        <v>2153</v>
      </c>
      <c r="I467">
        <v>199</v>
      </c>
      <c r="J467">
        <v>316</v>
      </c>
      <c r="K467">
        <v>0.629746835443038</v>
      </c>
      <c r="L467">
        <v>0.35185185185185186</v>
      </c>
      <c r="M467">
        <f t="shared" si="29"/>
        <v>0.46491897410529553</v>
      </c>
      <c r="N467">
        <f t="shared" si="31"/>
        <v>-0.11306712225344367</v>
      </c>
      <c r="O467">
        <f t="shared" si="30"/>
        <v>706</v>
      </c>
    </row>
    <row r="468" spans="4:15" x14ac:dyDescent="0.2">
      <c r="D468">
        <f t="shared" si="28"/>
        <v>748</v>
      </c>
      <c r="E468" t="s">
        <v>263</v>
      </c>
      <c r="F468" t="s">
        <v>2154</v>
      </c>
      <c r="G468" t="s">
        <v>2155</v>
      </c>
      <c r="H468" t="s">
        <v>2155</v>
      </c>
      <c r="I468">
        <v>278</v>
      </c>
      <c r="J468">
        <v>392</v>
      </c>
      <c r="K468">
        <v>0.70918367346938771</v>
      </c>
      <c r="L468">
        <v>0.31666666666666665</v>
      </c>
      <c r="M468">
        <f t="shared" si="29"/>
        <v>0.41786315489474318</v>
      </c>
      <c r="N468">
        <f t="shared" si="31"/>
        <v>-0.10119648822807653</v>
      </c>
      <c r="O468">
        <f t="shared" si="30"/>
        <v>689</v>
      </c>
    </row>
    <row r="469" spans="4:15" x14ac:dyDescent="0.2">
      <c r="D469">
        <f t="shared" si="28"/>
        <v>503</v>
      </c>
      <c r="E469" t="s">
        <v>263</v>
      </c>
      <c r="F469" t="s">
        <v>258</v>
      </c>
      <c r="G469" t="s">
        <v>2160</v>
      </c>
      <c r="H469" t="s">
        <v>2160</v>
      </c>
      <c r="I469">
        <v>216</v>
      </c>
      <c r="J469">
        <v>309</v>
      </c>
      <c r="K469">
        <v>0.69902912621359226</v>
      </c>
      <c r="L469">
        <v>0.5</v>
      </c>
      <c r="M469">
        <f t="shared" si="29"/>
        <v>0.42387838097505648</v>
      </c>
      <c r="N469">
        <f t="shared" si="31"/>
        <v>7.6121619024943521E-2</v>
      </c>
      <c r="O469">
        <f t="shared" si="30"/>
        <v>224</v>
      </c>
    </row>
    <row r="470" spans="4:15" x14ac:dyDescent="0.2">
      <c r="D470">
        <f t="shared" si="28"/>
        <v>756</v>
      </c>
      <c r="E470" t="s">
        <v>263</v>
      </c>
      <c r="F470" t="s">
        <v>2161</v>
      </c>
      <c r="G470" t="s">
        <v>2162</v>
      </c>
      <c r="H470" t="s">
        <v>2162</v>
      </c>
      <c r="I470">
        <v>373</v>
      </c>
      <c r="J470">
        <v>501</v>
      </c>
      <c r="K470">
        <v>0.7445109780439122</v>
      </c>
      <c r="L470">
        <v>0.30555555555555558</v>
      </c>
      <c r="M470">
        <f t="shared" si="29"/>
        <v>0.39693639977008011</v>
      </c>
      <c r="N470">
        <f t="shared" si="31"/>
        <v>-9.1380844214524526E-2</v>
      </c>
      <c r="O470">
        <f t="shared" si="30"/>
        <v>661</v>
      </c>
    </row>
    <row r="471" spans="4:15" x14ac:dyDescent="0.2">
      <c r="D471">
        <f t="shared" si="28"/>
        <v>547</v>
      </c>
      <c r="E471" t="s">
        <v>263</v>
      </c>
      <c r="F471" t="s">
        <v>2163</v>
      </c>
      <c r="G471" t="s">
        <v>2164</v>
      </c>
      <c r="H471" t="s">
        <v>2164</v>
      </c>
      <c r="I471">
        <v>317</v>
      </c>
      <c r="J471">
        <v>418</v>
      </c>
      <c r="K471">
        <v>0.75837320574162681</v>
      </c>
      <c r="L471">
        <v>0.47916666666666669</v>
      </c>
      <c r="M471">
        <f t="shared" si="29"/>
        <v>0.38872486345259982</v>
      </c>
      <c r="N471">
        <f t="shared" si="31"/>
        <v>9.0441803214066863E-2</v>
      </c>
      <c r="O471">
        <f t="shared" si="30"/>
        <v>197</v>
      </c>
    </row>
    <row r="472" spans="4:15" x14ac:dyDescent="0.2">
      <c r="D472">
        <f t="shared" si="28"/>
        <v>547</v>
      </c>
      <c r="E472" t="s">
        <v>263</v>
      </c>
      <c r="F472" t="s">
        <v>2165</v>
      </c>
      <c r="G472" t="s">
        <v>2166</v>
      </c>
      <c r="H472" t="s">
        <v>2166</v>
      </c>
      <c r="I472">
        <v>280</v>
      </c>
      <c r="J472">
        <v>365</v>
      </c>
      <c r="K472">
        <v>0.76712328767123283</v>
      </c>
      <c r="L472">
        <v>0.47916666666666669</v>
      </c>
      <c r="M472">
        <f t="shared" si="29"/>
        <v>0.38354159730572118</v>
      </c>
      <c r="N472">
        <f t="shared" si="31"/>
        <v>9.5625069360945503E-2</v>
      </c>
      <c r="O472">
        <f t="shared" si="30"/>
        <v>181</v>
      </c>
    </row>
    <row r="473" spans="4:15" x14ac:dyDescent="0.2">
      <c r="D473">
        <f t="shared" si="28"/>
        <v>796</v>
      </c>
      <c r="E473" t="s">
        <v>263</v>
      </c>
      <c r="F473" t="s">
        <v>2167</v>
      </c>
      <c r="G473" t="s">
        <v>2168</v>
      </c>
      <c r="H473" t="s">
        <v>2168</v>
      </c>
      <c r="I473">
        <v>256</v>
      </c>
      <c r="J473">
        <v>311</v>
      </c>
      <c r="K473">
        <v>0.82315112540192925</v>
      </c>
      <c r="L473">
        <v>0.25490196078431371</v>
      </c>
      <c r="M473">
        <f t="shared" si="29"/>
        <v>0.35035251440013909</v>
      </c>
      <c r="N473">
        <f t="shared" si="31"/>
        <v>-9.5450553615825384E-2</v>
      </c>
      <c r="O473">
        <f t="shared" si="30"/>
        <v>673</v>
      </c>
    </row>
    <row r="474" spans="4:15" x14ac:dyDescent="0.2">
      <c r="D474">
        <f t="shared" si="28"/>
        <v>737</v>
      </c>
      <c r="E474" t="s">
        <v>263</v>
      </c>
      <c r="F474" t="s">
        <v>2169</v>
      </c>
      <c r="G474" t="s">
        <v>2170</v>
      </c>
      <c r="H474" t="s">
        <v>2170</v>
      </c>
      <c r="I474">
        <v>339</v>
      </c>
      <c r="J474">
        <v>420</v>
      </c>
      <c r="K474">
        <v>0.80714285714285716</v>
      </c>
      <c r="L474">
        <v>0.32857142857142857</v>
      </c>
      <c r="M474">
        <f t="shared" si="29"/>
        <v>0.35983529588777902</v>
      </c>
      <c r="N474">
        <f t="shared" si="31"/>
        <v>-3.1263867316350447E-2</v>
      </c>
      <c r="O474">
        <f t="shared" si="30"/>
        <v>522</v>
      </c>
    </row>
    <row r="475" spans="4:15" x14ac:dyDescent="0.2">
      <c r="D475">
        <f t="shared" si="28"/>
        <v>313</v>
      </c>
      <c r="E475" t="s">
        <v>265</v>
      </c>
      <c r="F475" t="s">
        <v>2171</v>
      </c>
      <c r="G475" t="s">
        <v>2172</v>
      </c>
      <c r="H475" t="s">
        <v>2172</v>
      </c>
      <c r="I475">
        <v>166</v>
      </c>
      <c r="J475">
        <v>487</v>
      </c>
      <c r="K475">
        <v>0.34086242299794661</v>
      </c>
      <c r="L475">
        <v>0.61038961038961037</v>
      </c>
      <c r="M475">
        <f t="shared" si="29"/>
        <v>0.6360447769759201</v>
      </c>
      <c r="N475">
        <f t="shared" si="31"/>
        <v>-2.565516658630973E-2</v>
      </c>
      <c r="O475">
        <f t="shared" si="30"/>
        <v>499</v>
      </c>
    </row>
    <row r="476" spans="4:15" x14ac:dyDescent="0.2">
      <c r="D476">
        <f t="shared" si="28"/>
        <v>88</v>
      </c>
      <c r="E476" t="s">
        <v>267</v>
      </c>
      <c r="F476" t="s">
        <v>2175</v>
      </c>
      <c r="G476" t="s">
        <v>2176</v>
      </c>
      <c r="H476" t="s">
        <v>2176</v>
      </c>
      <c r="I476">
        <v>186</v>
      </c>
      <c r="J476">
        <v>369</v>
      </c>
      <c r="K476">
        <v>0.50406504065040647</v>
      </c>
      <c r="L476">
        <v>0.7592592592592593</v>
      </c>
      <c r="M476">
        <f t="shared" si="29"/>
        <v>0.53936881325747921</v>
      </c>
      <c r="N476">
        <f t="shared" si="31"/>
        <v>0.21989044600178009</v>
      </c>
      <c r="O476">
        <f t="shared" si="30"/>
        <v>33</v>
      </c>
    </row>
    <row r="477" spans="4:15" x14ac:dyDescent="0.2">
      <c r="D477">
        <f t="shared" si="28"/>
        <v>14</v>
      </c>
      <c r="E477" t="s">
        <v>267</v>
      </c>
      <c r="F477" t="s">
        <v>2179</v>
      </c>
      <c r="G477" t="s">
        <v>2180</v>
      </c>
      <c r="H477" t="s">
        <v>2180</v>
      </c>
      <c r="I477">
        <v>157</v>
      </c>
      <c r="J477">
        <v>212</v>
      </c>
      <c r="K477">
        <v>0.74056603773584906</v>
      </c>
      <c r="L477">
        <v>0.88235294117647056</v>
      </c>
      <c r="M477">
        <f t="shared" si="29"/>
        <v>0.39927325509494921</v>
      </c>
      <c r="N477">
        <f t="shared" si="31"/>
        <v>0.48307968608152135</v>
      </c>
      <c r="O477">
        <f t="shared" si="30"/>
        <v>1</v>
      </c>
    </row>
    <row r="478" spans="4:15" x14ac:dyDescent="0.2">
      <c r="D478">
        <f t="shared" si="28"/>
        <v>466</v>
      </c>
      <c r="E478" t="s">
        <v>267</v>
      </c>
      <c r="F478" t="s">
        <v>2181</v>
      </c>
      <c r="G478" t="s">
        <v>2182</v>
      </c>
      <c r="H478" t="s">
        <v>2182</v>
      </c>
      <c r="I478">
        <v>196</v>
      </c>
      <c r="J478">
        <v>431</v>
      </c>
      <c r="K478">
        <v>0.45475638051044082</v>
      </c>
      <c r="L478">
        <v>0.52500000000000002</v>
      </c>
      <c r="M478">
        <f t="shared" si="29"/>
        <v>0.56857767220389333</v>
      </c>
      <c r="N478">
        <f t="shared" si="31"/>
        <v>-4.3577672203893303E-2</v>
      </c>
      <c r="O478">
        <f t="shared" si="30"/>
        <v>550</v>
      </c>
    </row>
    <row r="479" spans="4:15" x14ac:dyDescent="0.2">
      <c r="D479">
        <f t="shared" si="28"/>
        <v>96</v>
      </c>
      <c r="E479" t="s">
        <v>267</v>
      </c>
      <c r="F479" t="s">
        <v>2185</v>
      </c>
      <c r="G479" t="s">
        <v>2186</v>
      </c>
      <c r="H479" t="s">
        <v>2186</v>
      </c>
      <c r="I479">
        <v>354</v>
      </c>
      <c r="J479">
        <v>479</v>
      </c>
      <c r="K479">
        <v>0.73903966597077242</v>
      </c>
      <c r="L479">
        <v>0.75324675324675328</v>
      </c>
      <c r="M479">
        <f t="shared" si="29"/>
        <v>0.40017742846853832</v>
      </c>
      <c r="N479">
        <f t="shared" si="31"/>
        <v>0.35306932477821495</v>
      </c>
      <c r="O479">
        <f t="shared" si="30"/>
        <v>5</v>
      </c>
    </row>
    <row r="480" spans="4:15" x14ac:dyDescent="0.2">
      <c r="D480">
        <f t="shared" si="28"/>
        <v>31</v>
      </c>
      <c r="E480" t="s">
        <v>267</v>
      </c>
      <c r="F480" t="s">
        <v>2187</v>
      </c>
      <c r="G480" t="s">
        <v>2188</v>
      </c>
      <c r="H480" t="s">
        <v>2188</v>
      </c>
      <c r="I480">
        <v>126</v>
      </c>
      <c r="J480">
        <v>559</v>
      </c>
      <c r="K480">
        <v>0.22540250447227192</v>
      </c>
      <c r="L480">
        <v>0.84615384615384615</v>
      </c>
      <c r="M480">
        <f t="shared" si="29"/>
        <v>0.7044395065144633</v>
      </c>
      <c r="N480">
        <f t="shared" si="31"/>
        <v>0.14171433963938285</v>
      </c>
      <c r="O480">
        <f t="shared" si="30"/>
        <v>101</v>
      </c>
    </row>
    <row r="481" spans="4:15" x14ac:dyDescent="0.2">
      <c r="D481">
        <f t="shared" si="28"/>
        <v>655</v>
      </c>
      <c r="E481" t="s">
        <v>267</v>
      </c>
      <c r="F481" t="s">
        <v>2189</v>
      </c>
      <c r="G481" t="s">
        <v>858</v>
      </c>
      <c r="H481" t="s">
        <v>858</v>
      </c>
      <c r="I481">
        <v>217</v>
      </c>
      <c r="J481">
        <v>285</v>
      </c>
      <c r="K481">
        <v>0.76140350877192986</v>
      </c>
      <c r="L481">
        <v>0.40540540540540543</v>
      </c>
      <c r="M481">
        <f t="shared" si="29"/>
        <v>0.3869298097333187</v>
      </c>
      <c r="N481">
        <f t="shared" si="31"/>
        <v>1.8475595672086731E-2</v>
      </c>
      <c r="O481">
        <f t="shared" si="30"/>
        <v>368</v>
      </c>
    </row>
    <row r="482" spans="4:15" x14ac:dyDescent="0.2">
      <c r="D482">
        <f t="shared" si="28"/>
        <v>574</v>
      </c>
      <c r="E482" t="s">
        <v>267</v>
      </c>
      <c r="F482" t="s">
        <v>2190</v>
      </c>
      <c r="G482" t="s">
        <v>2191</v>
      </c>
      <c r="H482" t="s">
        <v>2191</v>
      </c>
      <c r="I482">
        <v>241</v>
      </c>
      <c r="J482">
        <v>411</v>
      </c>
      <c r="K482">
        <v>0.58637469586374691</v>
      </c>
      <c r="L482">
        <v>0.46376811594202899</v>
      </c>
      <c r="M482">
        <f t="shared" si="29"/>
        <v>0.49061122985874056</v>
      </c>
      <c r="N482">
        <f t="shared" si="31"/>
        <v>-2.684311391671157E-2</v>
      </c>
      <c r="O482">
        <f t="shared" si="30"/>
        <v>504</v>
      </c>
    </row>
    <row r="483" spans="4:15" x14ac:dyDescent="0.2">
      <c r="D483">
        <f t="shared" si="28"/>
        <v>289</v>
      </c>
      <c r="E483" t="s">
        <v>267</v>
      </c>
      <c r="F483" t="s">
        <v>2192</v>
      </c>
      <c r="G483" t="s">
        <v>2193</v>
      </c>
      <c r="H483" t="s">
        <v>2193</v>
      </c>
      <c r="I483">
        <v>258</v>
      </c>
      <c r="J483">
        <v>354</v>
      </c>
      <c r="K483">
        <v>0.72881355932203384</v>
      </c>
      <c r="L483">
        <v>0.625</v>
      </c>
      <c r="M483">
        <f t="shared" si="29"/>
        <v>0.40623504402382082</v>
      </c>
      <c r="N483">
        <f t="shared" si="31"/>
        <v>0.21876495597617918</v>
      </c>
      <c r="O483">
        <f t="shared" si="30"/>
        <v>34</v>
      </c>
    </row>
    <row r="484" spans="4:15" x14ac:dyDescent="0.2">
      <c r="D484">
        <f t="shared" si="28"/>
        <v>189</v>
      </c>
      <c r="E484" t="s">
        <v>269</v>
      </c>
      <c r="F484" t="s">
        <v>2194</v>
      </c>
      <c r="G484" t="s">
        <v>2195</v>
      </c>
      <c r="H484" t="s">
        <v>2195</v>
      </c>
      <c r="I484">
        <v>80</v>
      </c>
      <c r="J484">
        <v>165</v>
      </c>
      <c r="K484">
        <v>0.48484848484848486</v>
      </c>
      <c r="L484">
        <v>0.68</v>
      </c>
      <c r="M484">
        <f t="shared" si="29"/>
        <v>0.55075208074560322</v>
      </c>
      <c r="N484">
        <f t="shared" si="31"/>
        <v>0.12924791925439683</v>
      </c>
      <c r="O484">
        <f t="shared" si="30"/>
        <v>116</v>
      </c>
    </row>
    <row r="485" spans="4:15" x14ac:dyDescent="0.2">
      <c r="D485">
        <f t="shared" si="28"/>
        <v>390</v>
      </c>
      <c r="E485" t="s">
        <v>269</v>
      </c>
      <c r="F485" t="s">
        <v>2196</v>
      </c>
      <c r="G485" t="s">
        <v>2197</v>
      </c>
      <c r="H485" t="s">
        <v>2197</v>
      </c>
      <c r="I485">
        <v>87</v>
      </c>
      <c r="J485">
        <v>150</v>
      </c>
      <c r="K485">
        <v>0.57999999999999996</v>
      </c>
      <c r="L485">
        <v>0.5714285714285714</v>
      </c>
      <c r="M485">
        <f t="shared" si="29"/>
        <v>0.49438739396017711</v>
      </c>
      <c r="N485">
        <f t="shared" si="31"/>
        <v>7.7041177468394284E-2</v>
      </c>
      <c r="O485">
        <f t="shared" si="30"/>
        <v>222</v>
      </c>
    </row>
    <row r="486" spans="4:15" x14ac:dyDescent="0.2">
      <c r="D486">
        <f t="shared" si="28"/>
        <v>410</v>
      </c>
      <c r="E486" t="s">
        <v>269</v>
      </c>
      <c r="F486" t="s">
        <v>2198</v>
      </c>
      <c r="G486" t="s">
        <v>2199</v>
      </c>
      <c r="H486" t="s">
        <v>2199</v>
      </c>
      <c r="I486">
        <v>109</v>
      </c>
      <c r="J486">
        <v>231</v>
      </c>
      <c r="K486">
        <v>0.47186147186147187</v>
      </c>
      <c r="L486">
        <v>0.56097560975609762</v>
      </c>
      <c r="M486">
        <f t="shared" si="29"/>
        <v>0.55844516811395073</v>
      </c>
      <c r="N486">
        <f t="shared" si="31"/>
        <v>2.5304416421468856E-3</v>
      </c>
      <c r="O486">
        <f t="shared" si="30"/>
        <v>411</v>
      </c>
    </row>
    <row r="487" spans="4:15" x14ac:dyDescent="0.2">
      <c r="D487">
        <f t="shared" si="28"/>
        <v>822</v>
      </c>
      <c r="E487" t="s">
        <v>269</v>
      </c>
      <c r="F487" t="s">
        <v>2200</v>
      </c>
      <c r="G487" t="s">
        <v>2201</v>
      </c>
      <c r="H487" t="s">
        <v>2201</v>
      </c>
      <c r="I487">
        <v>53</v>
      </c>
      <c r="J487">
        <v>89</v>
      </c>
      <c r="K487">
        <v>0.5955056179775281</v>
      </c>
      <c r="L487">
        <v>0.2</v>
      </c>
      <c r="M487">
        <f t="shared" si="29"/>
        <v>0.4852023662774736</v>
      </c>
      <c r="N487">
        <f t="shared" si="31"/>
        <v>-0.28520236627747358</v>
      </c>
      <c r="O487">
        <f t="shared" si="30"/>
        <v>841</v>
      </c>
    </row>
    <row r="488" spans="4:15" x14ac:dyDescent="0.2">
      <c r="D488">
        <f t="shared" si="28"/>
        <v>329</v>
      </c>
      <c r="E488" t="s">
        <v>269</v>
      </c>
      <c r="F488" t="s">
        <v>2204</v>
      </c>
      <c r="G488" t="s">
        <v>2205</v>
      </c>
      <c r="H488" t="s">
        <v>2205</v>
      </c>
      <c r="I488">
        <v>112</v>
      </c>
      <c r="J488">
        <v>211</v>
      </c>
      <c r="K488">
        <v>0.53080568720379151</v>
      </c>
      <c r="L488">
        <v>0.6</v>
      </c>
      <c r="M488">
        <f t="shared" si="29"/>
        <v>0.5235285172304398</v>
      </c>
      <c r="N488">
        <f t="shared" si="31"/>
        <v>7.6471482769560173E-2</v>
      </c>
      <c r="O488">
        <f t="shared" si="30"/>
        <v>223</v>
      </c>
    </row>
    <row r="489" spans="4:15" x14ac:dyDescent="0.2">
      <c r="D489">
        <f t="shared" si="28"/>
        <v>634</v>
      </c>
      <c r="E489" t="s">
        <v>269</v>
      </c>
      <c r="F489" t="s">
        <v>2206</v>
      </c>
      <c r="G489" t="s">
        <v>2207</v>
      </c>
      <c r="H489" t="s">
        <v>2207</v>
      </c>
      <c r="I489">
        <v>115</v>
      </c>
      <c r="J489">
        <v>266</v>
      </c>
      <c r="K489">
        <v>0.43233082706766918</v>
      </c>
      <c r="L489">
        <v>0.41860465116279072</v>
      </c>
      <c r="M489">
        <f t="shared" si="29"/>
        <v>0.58186184633164006</v>
      </c>
      <c r="N489">
        <f t="shared" si="31"/>
        <v>-0.16325719516884935</v>
      </c>
      <c r="O489">
        <f t="shared" si="30"/>
        <v>771</v>
      </c>
    </row>
    <row r="490" spans="4:15" x14ac:dyDescent="0.2">
      <c r="D490">
        <f t="shared" si="28"/>
        <v>416</v>
      </c>
      <c r="E490" t="s">
        <v>269</v>
      </c>
      <c r="F490" t="s">
        <v>2212</v>
      </c>
      <c r="G490" t="s">
        <v>858</v>
      </c>
      <c r="H490" t="s">
        <v>858</v>
      </c>
      <c r="I490">
        <v>213</v>
      </c>
      <c r="J490">
        <v>329</v>
      </c>
      <c r="K490">
        <v>0.64741641337386013</v>
      </c>
      <c r="L490">
        <v>0.55813953488372092</v>
      </c>
      <c r="M490">
        <f t="shared" si="29"/>
        <v>0.45445208638295526</v>
      </c>
      <c r="N490">
        <f t="shared" si="31"/>
        <v>0.10368744850076567</v>
      </c>
      <c r="O490">
        <f t="shared" si="30"/>
        <v>160</v>
      </c>
    </row>
    <row r="491" spans="4:15" x14ac:dyDescent="0.2">
      <c r="D491">
        <f t="shared" si="28"/>
        <v>575</v>
      </c>
      <c r="E491" t="s">
        <v>269</v>
      </c>
      <c r="F491" t="s">
        <v>2213</v>
      </c>
      <c r="G491" t="s">
        <v>2214</v>
      </c>
      <c r="H491" t="s">
        <v>2214</v>
      </c>
      <c r="I491">
        <v>191</v>
      </c>
      <c r="J491">
        <v>252</v>
      </c>
      <c r="K491">
        <v>0.75793650793650791</v>
      </c>
      <c r="L491">
        <v>0.46341463414634149</v>
      </c>
      <c r="M491">
        <f t="shared" si="29"/>
        <v>0.38898354913896238</v>
      </c>
      <c r="N491">
        <f t="shared" si="31"/>
        <v>7.4431085007379105E-2</v>
      </c>
      <c r="O491">
        <f t="shared" si="30"/>
        <v>231</v>
      </c>
    </row>
    <row r="492" spans="4:15" x14ac:dyDescent="0.2">
      <c r="D492">
        <f t="shared" si="28"/>
        <v>615</v>
      </c>
      <c r="E492" t="s">
        <v>271</v>
      </c>
      <c r="F492" t="s">
        <v>2217</v>
      </c>
      <c r="G492" t="s">
        <v>2218</v>
      </c>
      <c r="H492" t="s">
        <v>2218</v>
      </c>
      <c r="I492">
        <v>217</v>
      </c>
      <c r="J492">
        <v>357</v>
      </c>
      <c r="K492">
        <v>0.60784313725490191</v>
      </c>
      <c r="L492">
        <v>0.43243243243243246</v>
      </c>
      <c r="M492">
        <f t="shared" si="29"/>
        <v>0.47789401802184145</v>
      </c>
      <c r="N492">
        <f t="shared" si="31"/>
        <v>-4.5461585589408993E-2</v>
      </c>
      <c r="O492">
        <f t="shared" si="30"/>
        <v>555</v>
      </c>
    </row>
    <row r="493" spans="4:15" x14ac:dyDescent="0.2">
      <c r="D493">
        <f t="shared" si="28"/>
        <v>392</v>
      </c>
      <c r="E493" t="s">
        <v>639</v>
      </c>
      <c r="F493" t="s">
        <v>2223</v>
      </c>
      <c r="G493" t="s">
        <v>2224</v>
      </c>
      <c r="H493" t="s">
        <v>2224</v>
      </c>
      <c r="I493">
        <v>403</v>
      </c>
      <c r="J493">
        <v>900</v>
      </c>
      <c r="K493">
        <v>0.44777777777777777</v>
      </c>
      <c r="L493">
        <v>0.57009345794392519</v>
      </c>
      <c r="M493">
        <f t="shared" si="29"/>
        <v>0.57271157124480854</v>
      </c>
      <c r="N493">
        <f t="shared" si="31"/>
        <v>-2.6181133008833513E-3</v>
      </c>
      <c r="O493">
        <f t="shared" si="30"/>
        <v>430</v>
      </c>
    </row>
    <row r="494" spans="4:15" x14ac:dyDescent="0.2">
      <c r="D494">
        <f t="shared" si="28"/>
        <v>491</v>
      </c>
      <c r="E494" t="s">
        <v>639</v>
      </c>
      <c r="F494" t="s">
        <v>2227</v>
      </c>
      <c r="G494" t="s">
        <v>2228</v>
      </c>
      <c r="H494" t="s">
        <v>2228</v>
      </c>
      <c r="I494">
        <v>188</v>
      </c>
      <c r="J494">
        <v>711</v>
      </c>
      <c r="K494">
        <v>0.26441631504922647</v>
      </c>
      <c r="L494">
        <v>0.50961538461538458</v>
      </c>
      <c r="M494">
        <f t="shared" si="29"/>
        <v>0.68132898420723165</v>
      </c>
      <c r="N494">
        <f t="shared" si="31"/>
        <v>-0.17171359959184707</v>
      </c>
      <c r="O494">
        <f t="shared" si="30"/>
        <v>776</v>
      </c>
    </row>
    <row r="495" spans="4:15" x14ac:dyDescent="0.2">
      <c r="D495">
        <f t="shared" si="28"/>
        <v>180</v>
      </c>
      <c r="E495" t="s">
        <v>274</v>
      </c>
      <c r="F495" t="s">
        <v>2229</v>
      </c>
      <c r="G495" t="s">
        <v>1801</v>
      </c>
      <c r="H495" t="s">
        <v>1801</v>
      </c>
      <c r="I495">
        <v>251</v>
      </c>
      <c r="J495">
        <v>774</v>
      </c>
      <c r="K495">
        <v>0.32428940568475451</v>
      </c>
      <c r="L495">
        <v>0.68627450980392157</v>
      </c>
      <c r="M495">
        <f t="shared" si="29"/>
        <v>0.64586209757727941</v>
      </c>
      <c r="N495">
        <f t="shared" si="31"/>
        <v>4.0412412226642158E-2</v>
      </c>
      <c r="O495">
        <f t="shared" si="30"/>
        <v>298</v>
      </c>
    </row>
    <row r="496" spans="4:15" x14ac:dyDescent="0.2">
      <c r="D496">
        <f t="shared" si="28"/>
        <v>298</v>
      </c>
      <c r="E496" t="s">
        <v>274</v>
      </c>
      <c r="F496" t="s">
        <v>2232</v>
      </c>
      <c r="G496" t="s">
        <v>2233</v>
      </c>
      <c r="H496" t="s">
        <v>2233</v>
      </c>
      <c r="I496">
        <v>243</v>
      </c>
      <c r="J496">
        <v>855</v>
      </c>
      <c r="K496">
        <v>0.28421052631578947</v>
      </c>
      <c r="L496">
        <v>0.6198347107438017</v>
      </c>
      <c r="M496">
        <f t="shared" si="29"/>
        <v>0.66960353226431935</v>
      </c>
      <c r="N496">
        <f t="shared" si="31"/>
        <v>-4.9768821520517648E-2</v>
      </c>
      <c r="O496">
        <f t="shared" si="30"/>
        <v>567</v>
      </c>
    </row>
    <row r="497" spans="4:15" x14ac:dyDescent="0.2">
      <c r="D497">
        <f t="shared" si="28"/>
        <v>199</v>
      </c>
      <c r="E497" t="s">
        <v>274</v>
      </c>
      <c r="F497" t="s">
        <v>2234</v>
      </c>
      <c r="G497" t="s">
        <v>2235</v>
      </c>
      <c r="H497" t="s">
        <v>2235</v>
      </c>
      <c r="I497">
        <v>213</v>
      </c>
      <c r="J497">
        <v>687</v>
      </c>
      <c r="K497">
        <v>0.31004366812227074</v>
      </c>
      <c r="L497">
        <v>0.67441860465116277</v>
      </c>
      <c r="M497">
        <f t="shared" si="29"/>
        <v>0.65430081276177421</v>
      </c>
      <c r="N497">
        <f t="shared" si="31"/>
        <v>2.0117791889388559E-2</v>
      </c>
      <c r="O497">
        <f t="shared" si="30"/>
        <v>362</v>
      </c>
    </row>
    <row r="498" spans="4:15" x14ac:dyDescent="0.2">
      <c r="D498">
        <f t="shared" si="28"/>
        <v>537</v>
      </c>
      <c r="E498" t="s">
        <v>277</v>
      </c>
      <c r="F498" t="s">
        <v>2240</v>
      </c>
      <c r="G498" t="s">
        <v>2160</v>
      </c>
      <c r="H498" t="s">
        <v>2160</v>
      </c>
      <c r="I498">
        <v>244</v>
      </c>
      <c r="J498">
        <v>283</v>
      </c>
      <c r="K498">
        <v>0.86219081272084808</v>
      </c>
      <c r="L498">
        <v>0.48148148148148145</v>
      </c>
      <c r="M498">
        <f t="shared" si="29"/>
        <v>0.32722666354607843</v>
      </c>
      <c r="N498">
        <f t="shared" si="31"/>
        <v>0.15425481793540302</v>
      </c>
      <c r="O498">
        <f t="shared" si="30"/>
        <v>86</v>
      </c>
    </row>
    <row r="499" spans="4:15" x14ac:dyDescent="0.2">
      <c r="D499">
        <f t="shared" si="28"/>
        <v>718</v>
      </c>
      <c r="E499" t="s">
        <v>277</v>
      </c>
      <c r="F499" t="s">
        <v>2241</v>
      </c>
      <c r="G499" t="s">
        <v>2242</v>
      </c>
      <c r="H499" t="s">
        <v>2242</v>
      </c>
      <c r="I499">
        <v>590</v>
      </c>
      <c r="J499">
        <v>661</v>
      </c>
      <c r="K499">
        <v>0.89258698940998482</v>
      </c>
      <c r="L499">
        <v>0.35135135135135137</v>
      </c>
      <c r="M499">
        <f t="shared" si="29"/>
        <v>0.30922094944021761</v>
      </c>
      <c r="N499">
        <f t="shared" si="31"/>
        <v>4.2130401911133764E-2</v>
      </c>
      <c r="O499">
        <f t="shared" si="30"/>
        <v>291</v>
      </c>
    </row>
    <row r="500" spans="4:15" x14ac:dyDescent="0.2">
      <c r="D500">
        <f t="shared" si="28"/>
        <v>553</v>
      </c>
      <c r="E500" t="s">
        <v>277</v>
      </c>
      <c r="F500" t="s">
        <v>2243</v>
      </c>
      <c r="G500" t="s">
        <v>2244</v>
      </c>
      <c r="H500" t="s">
        <v>2244</v>
      </c>
      <c r="I500">
        <v>548</v>
      </c>
      <c r="J500">
        <v>613</v>
      </c>
      <c r="K500">
        <v>0.89396411092985317</v>
      </c>
      <c r="L500">
        <v>0.47524752475247523</v>
      </c>
      <c r="M500">
        <f t="shared" si="29"/>
        <v>0.30840518709519094</v>
      </c>
      <c r="N500">
        <f t="shared" si="31"/>
        <v>0.16684233765728429</v>
      </c>
      <c r="O500">
        <f t="shared" si="30"/>
        <v>69</v>
      </c>
    </row>
    <row r="501" spans="4:15" x14ac:dyDescent="0.2">
      <c r="D501">
        <f t="shared" si="28"/>
        <v>534</v>
      </c>
      <c r="E501" t="s">
        <v>277</v>
      </c>
      <c r="F501" t="s">
        <v>2246</v>
      </c>
      <c r="G501" t="s">
        <v>2247</v>
      </c>
      <c r="H501" t="s">
        <v>2247</v>
      </c>
      <c r="I501">
        <v>494</v>
      </c>
      <c r="J501">
        <v>623</v>
      </c>
      <c r="K501">
        <v>0.7929373996789727</v>
      </c>
      <c r="L501">
        <v>0.48648648648648651</v>
      </c>
      <c r="M501">
        <f t="shared" si="29"/>
        <v>0.36825015044180859</v>
      </c>
      <c r="N501">
        <f t="shared" si="31"/>
        <v>0.11823633604467793</v>
      </c>
      <c r="O501">
        <f t="shared" si="30"/>
        <v>134</v>
      </c>
    </row>
    <row r="502" spans="4:15" x14ac:dyDescent="0.2">
      <c r="D502">
        <f t="shared" si="28"/>
        <v>715</v>
      </c>
      <c r="E502" t="s">
        <v>277</v>
      </c>
      <c r="F502" t="s">
        <v>2248</v>
      </c>
      <c r="G502" t="s">
        <v>2249</v>
      </c>
      <c r="H502" t="s">
        <v>2249</v>
      </c>
      <c r="I502">
        <v>598</v>
      </c>
      <c r="J502">
        <v>621</v>
      </c>
      <c r="K502">
        <v>0.96296296296296291</v>
      </c>
      <c r="L502">
        <v>0.35714285714285715</v>
      </c>
      <c r="M502">
        <f t="shared" si="29"/>
        <v>0.26753249392569844</v>
      </c>
      <c r="N502">
        <f t="shared" si="31"/>
        <v>8.9610363217158706E-2</v>
      </c>
      <c r="O502">
        <f t="shared" si="30"/>
        <v>202</v>
      </c>
    </row>
    <row r="503" spans="4:15" x14ac:dyDescent="0.2">
      <c r="D503">
        <f t="shared" si="28"/>
        <v>749</v>
      </c>
      <c r="E503" t="s">
        <v>277</v>
      </c>
      <c r="F503" t="s">
        <v>2250</v>
      </c>
      <c r="G503" t="s">
        <v>2251</v>
      </c>
      <c r="H503" t="s">
        <v>2251</v>
      </c>
      <c r="I503">
        <v>536</v>
      </c>
      <c r="J503">
        <v>626</v>
      </c>
      <c r="K503">
        <v>0.85623003194888181</v>
      </c>
      <c r="L503">
        <v>0.31578947368421051</v>
      </c>
      <c r="M503">
        <f t="shared" si="29"/>
        <v>0.33075763770527578</v>
      </c>
      <c r="N503">
        <f t="shared" si="31"/>
        <v>-1.4968164021065267E-2</v>
      </c>
      <c r="O503">
        <f t="shared" si="30"/>
        <v>468</v>
      </c>
    </row>
    <row r="504" spans="4:15" x14ac:dyDescent="0.2">
      <c r="D504">
        <f t="shared" si="28"/>
        <v>546</v>
      </c>
      <c r="E504" t="s">
        <v>281</v>
      </c>
      <c r="F504" t="s">
        <v>2262</v>
      </c>
      <c r="G504" t="s">
        <v>2263</v>
      </c>
      <c r="H504" t="s">
        <v>2263</v>
      </c>
      <c r="I504">
        <v>401</v>
      </c>
      <c r="J504">
        <v>522</v>
      </c>
      <c r="K504">
        <v>0.76819923371647514</v>
      </c>
      <c r="L504">
        <v>0.47945205479452052</v>
      </c>
      <c r="M504">
        <f t="shared" si="29"/>
        <v>0.38290424159213604</v>
      </c>
      <c r="N504">
        <f t="shared" si="31"/>
        <v>9.654781320238448E-2</v>
      </c>
      <c r="O504">
        <f t="shared" si="30"/>
        <v>178</v>
      </c>
    </row>
    <row r="505" spans="4:15" x14ac:dyDescent="0.2">
      <c r="D505">
        <f t="shared" si="28"/>
        <v>617</v>
      </c>
      <c r="E505" t="s">
        <v>281</v>
      </c>
      <c r="F505" t="s">
        <v>2264</v>
      </c>
      <c r="G505" t="s">
        <v>2265</v>
      </c>
      <c r="H505" t="s">
        <v>2265</v>
      </c>
      <c r="I505">
        <v>365</v>
      </c>
      <c r="J505">
        <v>540</v>
      </c>
      <c r="K505">
        <v>0.67592592592592593</v>
      </c>
      <c r="L505">
        <v>0.43181818181818182</v>
      </c>
      <c r="M505">
        <f t="shared" si="29"/>
        <v>0.43756397122426799</v>
      </c>
      <c r="N505">
        <f t="shared" si="31"/>
        <v>-5.7457894060861658E-3</v>
      </c>
      <c r="O505">
        <f t="shared" si="30"/>
        <v>436</v>
      </c>
    </row>
    <row r="506" spans="4:15" x14ac:dyDescent="0.2">
      <c r="D506">
        <f t="shared" si="28"/>
        <v>693</v>
      </c>
      <c r="E506" t="s">
        <v>281</v>
      </c>
      <c r="F506" t="s">
        <v>2266</v>
      </c>
      <c r="G506" t="s">
        <v>2267</v>
      </c>
      <c r="H506" t="s">
        <v>2267</v>
      </c>
      <c r="I506">
        <v>411</v>
      </c>
      <c r="J506">
        <v>640</v>
      </c>
      <c r="K506">
        <v>0.64218750000000002</v>
      </c>
      <c r="L506">
        <v>0.37272727272727274</v>
      </c>
      <c r="M506">
        <f t="shared" si="29"/>
        <v>0.45754952591480552</v>
      </c>
      <c r="N506">
        <f t="shared" si="31"/>
        <v>-8.4822253187532781E-2</v>
      </c>
      <c r="O506">
        <f t="shared" si="30"/>
        <v>649</v>
      </c>
    </row>
    <row r="507" spans="4:15" x14ac:dyDescent="0.2">
      <c r="D507">
        <f t="shared" si="28"/>
        <v>92</v>
      </c>
      <c r="E507" t="s">
        <v>283</v>
      </c>
      <c r="F507" t="s">
        <v>2268</v>
      </c>
      <c r="G507" t="s">
        <v>2269</v>
      </c>
      <c r="H507" t="s">
        <v>2269</v>
      </c>
      <c r="I507">
        <v>52</v>
      </c>
      <c r="J507">
        <v>444</v>
      </c>
      <c r="K507">
        <v>0.11711711711711711</v>
      </c>
      <c r="L507">
        <v>0.75609756097560976</v>
      </c>
      <c r="M507">
        <f t="shared" si="29"/>
        <v>0.76858427532863238</v>
      </c>
      <c r="N507">
        <f t="shared" si="31"/>
        <v>-1.2486714353022621E-2</v>
      </c>
      <c r="O507">
        <f t="shared" si="30"/>
        <v>454</v>
      </c>
    </row>
    <row r="508" spans="4:15" x14ac:dyDescent="0.2">
      <c r="D508">
        <f t="shared" si="28"/>
        <v>94</v>
      </c>
      <c r="E508" t="s">
        <v>283</v>
      </c>
      <c r="F508" t="s">
        <v>2274</v>
      </c>
      <c r="G508" t="s">
        <v>2275</v>
      </c>
      <c r="H508" t="s">
        <v>2275</v>
      </c>
      <c r="I508">
        <v>190</v>
      </c>
      <c r="J508">
        <v>596</v>
      </c>
      <c r="K508">
        <v>0.31879194630872482</v>
      </c>
      <c r="L508">
        <v>0.75471698113207553</v>
      </c>
      <c r="M508">
        <f t="shared" si="29"/>
        <v>0.64911861509412716</v>
      </c>
      <c r="N508">
        <f t="shared" si="31"/>
        <v>0.10559836603794837</v>
      </c>
      <c r="O508">
        <f t="shared" si="30"/>
        <v>155</v>
      </c>
    </row>
    <row r="509" spans="4:15" x14ac:dyDescent="0.2">
      <c r="D509">
        <f t="shared" si="28"/>
        <v>147</v>
      </c>
      <c r="E509" t="s">
        <v>283</v>
      </c>
      <c r="F509" t="s">
        <v>2276</v>
      </c>
      <c r="G509" t="s">
        <v>2277</v>
      </c>
      <c r="H509" t="s">
        <v>2277</v>
      </c>
      <c r="I509">
        <v>165</v>
      </c>
      <c r="J509">
        <v>539</v>
      </c>
      <c r="K509">
        <v>0.30612244897959184</v>
      </c>
      <c r="L509">
        <v>0.70833333333333337</v>
      </c>
      <c r="M509">
        <f t="shared" si="29"/>
        <v>0.65662361643381417</v>
      </c>
      <c r="N509">
        <f t="shared" si="31"/>
        <v>5.1709716899519198E-2</v>
      </c>
      <c r="O509">
        <f t="shared" si="30"/>
        <v>267</v>
      </c>
    </row>
    <row r="510" spans="4:15" x14ac:dyDescent="0.2">
      <c r="D510">
        <f t="shared" si="28"/>
        <v>55</v>
      </c>
      <c r="E510" t="s">
        <v>283</v>
      </c>
      <c r="F510" t="s">
        <v>2278</v>
      </c>
      <c r="G510" t="s">
        <v>2279</v>
      </c>
      <c r="H510" t="s">
        <v>2279</v>
      </c>
      <c r="I510">
        <v>129</v>
      </c>
      <c r="J510">
        <v>420</v>
      </c>
      <c r="K510">
        <v>0.30714285714285716</v>
      </c>
      <c r="L510">
        <v>0.80281690140845074</v>
      </c>
      <c r="M510">
        <f t="shared" si="29"/>
        <v>0.65601915956915835</v>
      </c>
      <c r="N510">
        <f t="shared" si="31"/>
        <v>0.14679774183929239</v>
      </c>
      <c r="O510">
        <f t="shared" si="30"/>
        <v>92</v>
      </c>
    </row>
    <row r="511" spans="4:15" x14ac:dyDescent="0.2">
      <c r="D511">
        <f t="shared" si="28"/>
        <v>339</v>
      </c>
      <c r="E511" t="s">
        <v>283</v>
      </c>
      <c r="F511" t="s">
        <v>2280</v>
      </c>
      <c r="G511" t="s">
        <v>862</v>
      </c>
      <c r="H511" t="s">
        <v>862</v>
      </c>
      <c r="I511">
        <v>320</v>
      </c>
      <c r="J511">
        <v>565</v>
      </c>
      <c r="K511">
        <v>0.5663716814159292</v>
      </c>
      <c r="L511">
        <v>0.59740259740259738</v>
      </c>
      <c r="M511">
        <f t="shared" si="29"/>
        <v>0.50246037006759869</v>
      </c>
      <c r="N511">
        <f t="shared" si="31"/>
        <v>9.4942227334998686E-2</v>
      </c>
      <c r="O511">
        <f t="shared" si="30"/>
        <v>183</v>
      </c>
    </row>
    <row r="512" spans="4:15" x14ac:dyDescent="0.2">
      <c r="D512">
        <f t="shared" si="28"/>
        <v>596</v>
      </c>
      <c r="E512" t="s">
        <v>283</v>
      </c>
      <c r="F512" t="s">
        <v>2281</v>
      </c>
      <c r="G512" t="s">
        <v>2282</v>
      </c>
      <c r="H512" t="s">
        <v>2282</v>
      </c>
      <c r="I512">
        <v>580</v>
      </c>
      <c r="J512">
        <v>1154</v>
      </c>
      <c r="K512">
        <v>0.50259965337954937</v>
      </c>
      <c r="L512">
        <v>0.44692737430167595</v>
      </c>
      <c r="M512">
        <f t="shared" si="29"/>
        <v>0.54023686138482319</v>
      </c>
      <c r="N512">
        <f t="shared" si="31"/>
        <v>-9.3309487083147236E-2</v>
      </c>
      <c r="O512">
        <f t="shared" si="30"/>
        <v>669</v>
      </c>
    </row>
    <row r="513" spans="4:15" x14ac:dyDescent="0.2">
      <c r="D513">
        <f t="shared" si="28"/>
        <v>78</v>
      </c>
      <c r="E513" t="s">
        <v>283</v>
      </c>
      <c r="F513" t="s">
        <v>2283</v>
      </c>
      <c r="G513" t="s">
        <v>2284</v>
      </c>
      <c r="H513" t="s">
        <v>2284</v>
      </c>
      <c r="I513">
        <v>187</v>
      </c>
      <c r="J513">
        <v>597</v>
      </c>
      <c r="K513">
        <v>0.31323283082077052</v>
      </c>
      <c r="L513">
        <v>0.77570093457943923</v>
      </c>
      <c r="M513">
        <f t="shared" si="29"/>
        <v>0.65241165570187376</v>
      </c>
      <c r="N513">
        <f t="shared" si="31"/>
        <v>0.12328927887756547</v>
      </c>
      <c r="O513">
        <f t="shared" si="30"/>
        <v>124</v>
      </c>
    </row>
    <row r="514" spans="4:15" x14ac:dyDescent="0.2">
      <c r="D514">
        <f t="shared" si="28"/>
        <v>821</v>
      </c>
      <c r="E514" t="s">
        <v>285</v>
      </c>
      <c r="F514" t="s">
        <v>2287</v>
      </c>
      <c r="G514" t="s">
        <v>2288</v>
      </c>
      <c r="H514" t="s">
        <v>2288</v>
      </c>
      <c r="I514">
        <v>535</v>
      </c>
      <c r="J514">
        <v>643</v>
      </c>
      <c r="K514">
        <v>0.83203732503888028</v>
      </c>
      <c r="L514">
        <v>0.20370370370370369</v>
      </c>
      <c r="M514">
        <f t="shared" si="29"/>
        <v>0.34508861651630662</v>
      </c>
      <c r="N514">
        <f t="shared" si="31"/>
        <v>-0.14138491281260293</v>
      </c>
      <c r="O514">
        <f t="shared" si="30"/>
        <v>750</v>
      </c>
    </row>
    <row r="515" spans="4:15" x14ac:dyDescent="0.2">
      <c r="D515">
        <f t="shared" si="28"/>
        <v>683</v>
      </c>
      <c r="E515" t="s">
        <v>285</v>
      </c>
      <c r="F515" t="s">
        <v>2289</v>
      </c>
      <c r="G515" t="s">
        <v>2290</v>
      </c>
      <c r="H515" t="s">
        <v>2290</v>
      </c>
      <c r="I515">
        <v>406</v>
      </c>
      <c r="J515">
        <v>700</v>
      </c>
      <c r="K515">
        <v>0.57999999999999996</v>
      </c>
      <c r="L515">
        <v>0.38095238095238093</v>
      </c>
      <c r="M515">
        <f t="shared" si="29"/>
        <v>0.49438739396017711</v>
      </c>
      <c r="N515">
        <f t="shared" si="31"/>
        <v>-0.11343501300779618</v>
      </c>
      <c r="O515">
        <f t="shared" si="30"/>
        <v>708</v>
      </c>
    </row>
    <row r="516" spans="4:15" x14ac:dyDescent="0.2">
      <c r="D516">
        <f t="shared" si="28"/>
        <v>730</v>
      </c>
      <c r="E516" t="s">
        <v>285</v>
      </c>
      <c r="F516" t="s">
        <v>2291</v>
      </c>
      <c r="G516" t="s">
        <v>2292</v>
      </c>
      <c r="H516" t="s">
        <v>2292</v>
      </c>
      <c r="I516">
        <v>379</v>
      </c>
      <c r="J516">
        <v>541</v>
      </c>
      <c r="K516">
        <v>0.70055452865064693</v>
      </c>
      <c r="L516">
        <v>0.33333333333333331</v>
      </c>
      <c r="M516">
        <f t="shared" si="29"/>
        <v>0.42297478180010478</v>
      </c>
      <c r="N516">
        <f t="shared" si="31"/>
        <v>-8.9641448466771467E-2</v>
      </c>
      <c r="O516">
        <f t="shared" si="30"/>
        <v>657</v>
      </c>
    </row>
    <row r="517" spans="4:15" x14ac:dyDescent="0.2">
      <c r="D517">
        <f t="shared" ref="D517:D580" si="32">RANK(L517,Both_Math_and_ELA__Percent_Pass,0)</f>
        <v>140</v>
      </c>
      <c r="E517" t="s">
        <v>285</v>
      </c>
      <c r="F517" t="s">
        <v>2293</v>
      </c>
      <c r="G517" t="s">
        <v>2294</v>
      </c>
      <c r="H517" t="s">
        <v>2294</v>
      </c>
      <c r="I517">
        <v>203</v>
      </c>
      <c r="J517">
        <v>814</v>
      </c>
      <c r="K517">
        <v>0.24938574938574939</v>
      </c>
      <c r="L517">
        <v>0.71232876712328763</v>
      </c>
      <c r="M517">
        <f t="shared" ref="M517:M580" si="33">int+slope*K517</f>
        <v>0.69023260623028226</v>
      </c>
      <c r="N517">
        <f t="shared" si="31"/>
        <v>2.2096160893005368E-2</v>
      </c>
      <c r="O517">
        <f t="shared" ref="O517:O580" si="34">RANK(N517,Error,0)</f>
        <v>354</v>
      </c>
    </row>
    <row r="518" spans="4:15" x14ac:dyDescent="0.2">
      <c r="D518">
        <f t="shared" si="32"/>
        <v>808</v>
      </c>
      <c r="E518" t="s">
        <v>285</v>
      </c>
      <c r="F518" t="s">
        <v>2295</v>
      </c>
      <c r="G518" t="s">
        <v>824</v>
      </c>
      <c r="H518" t="s">
        <v>824</v>
      </c>
      <c r="I518">
        <v>656</v>
      </c>
      <c r="J518">
        <v>745</v>
      </c>
      <c r="K518">
        <v>0.88053691275167789</v>
      </c>
      <c r="L518">
        <v>0.23770491803278687</v>
      </c>
      <c r="M518">
        <f t="shared" si="33"/>
        <v>0.316359025964846</v>
      </c>
      <c r="N518">
        <f t="shared" ref="N518:N581" si="35">L518-M518</f>
        <v>-7.8654107932059125E-2</v>
      </c>
      <c r="O518">
        <f t="shared" si="34"/>
        <v>634</v>
      </c>
    </row>
    <row r="519" spans="4:15" x14ac:dyDescent="0.2">
      <c r="D519">
        <f t="shared" si="32"/>
        <v>783</v>
      </c>
      <c r="E519" t="s">
        <v>285</v>
      </c>
      <c r="F519" t="s">
        <v>2298</v>
      </c>
      <c r="G519" t="s">
        <v>2299</v>
      </c>
      <c r="H519" t="s">
        <v>2299</v>
      </c>
      <c r="I519">
        <v>553</v>
      </c>
      <c r="J519">
        <v>690</v>
      </c>
      <c r="K519">
        <v>0.8014492753623188</v>
      </c>
      <c r="L519">
        <v>0.27966101694915252</v>
      </c>
      <c r="M519">
        <f t="shared" si="33"/>
        <v>0.36320798998767051</v>
      </c>
      <c r="N519">
        <f t="shared" si="35"/>
        <v>-8.3546973038517991E-2</v>
      </c>
      <c r="O519">
        <f t="shared" si="34"/>
        <v>647</v>
      </c>
    </row>
    <row r="520" spans="4:15" x14ac:dyDescent="0.2">
      <c r="D520">
        <f t="shared" si="32"/>
        <v>267</v>
      </c>
      <c r="E520" t="s">
        <v>285</v>
      </c>
      <c r="F520" t="s">
        <v>2300</v>
      </c>
      <c r="G520" t="s">
        <v>2301</v>
      </c>
      <c r="H520" t="s">
        <v>2301</v>
      </c>
      <c r="I520">
        <v>326</v>
      </c>
      <c r="J520">
        <v>698</v>
      </c>
      <c r="K520">
        <v>0.46704871060171921</v>
      </c>
      <c r="L520">
        <v>0.63636363636363635</v>
      </c>
      <c r="M520">
        <f t="shared" si="33"/>
        <v>0.56129609256372992</v>
      </c>
      <c r="N520">
        <f t="shared" si="35"/>
        <v>7.5067543799906433E-2</v>
      </c>
      <c r="O520">
        <f t="shared" si="34"/>
        <v>230</v>
      </c>
    </row>
    <row r="521" spans="4:15" x14ac:dyDescent="0.2">
      <c r="D521">
        <f t="shared" si="32"/>
        <v>818</v>
      </c>
      <c r="E521" t="s">
        <v>285</v>
      </c>
      <c r="F521" t="s">
        <v>2302</v>
      </c>
      <c r="G521" t="s">
        <v>2303</v>
      </c>
      <c r="H521" t="s">
        <v>2303</v>
      </c>
      <c r="I521">
        <v>572</v>
      </c>
      <c r="J521">
        <v>675</v>
      </c>
      <c r="K521">
        <v>0.84740740740740739</v>
      </c>
      <c r="L521">
        <v>0.20909090909090908</v>
      </c>
      <c r="M521">
        <f t="shared" si="33"/>
        <v>0.33598387575428379</v>
      </c>
      <c r="N521">
        <f t="shared" si="35"/>
        <v>-0.12689296666337471</v>
      </c>
      <c r="O521">
        <f t="shared" si="34"/>
        <v>735</v>
      </c>
    </row>
    <row r="522" spans="4:15" x14ac:dyDescent="0.2">
      <c r="D522">
        <f t="shared" si="32"/>
        <v>554</v>
      </c>
      <c r="E522" t="s">
        <v>285</v>
      </c>
      <c r="F522" t="s">
        <v>2304</v>
      </c>
      <c r="G522" t="s">
        <v>2305</v>
      </c>
      <c r="H522" t="s">
        <v>2305</v>
      </c>
      <c r="I522">
        <v>365</v>
      </c>
      <c r="J522">
        <v>603</v>
      </c>
      <c r="K522">
        <v>0.6053067993366501</v>
      </c>
      <c r="L522">
        <v>0.47422680412371132</v>
      </c>
      <c r="M522">
        <f t="shared" si="33"/>
        <v>0.47939646275030029</v>
      </c>
      <c r="N522">
        <f t="shared" si="35"/>
        <v>-5.1696586265889688E-3</v>
      </c>
      <c r="O522">
        <f t="shared" si="34"/>
        <v>435</v>
      </c>
    </row>
    <row r="523" spans="4:15" x14ac:dyDescent="0.2">
      <c r="D523">
        <f t="shared" si="32"/>
        <v>822</v>
      </c>
      <c r="E523" t="s">
        <v>285</v>
      </c>
      <c r="F523" t="s">
        <v>2306</v>
      </c>
      <c r="G523" t="s">
        <v>2307</v>
      </c>
      <c r="H523" t="s">
        <v>2307</v>
      </c>
      <c r="I523">
        <v>405</v>
      </c>
      <c r="J523">
        <v>536</v>
      </c>
      <c r="K523">
        <v>0.75559701492537312</v>
      </c>
      <c r="L523">
        <v>0.2</v>
      </c>
      <c r="M523">
        <f t="shared" si="33"/>
        <v>0.39036938929714937</v>
      </c>
      <c r="N523">
        <f t="shared" si="35"/>
        <v>-0.19036938929714936</v>
      </c>
      <c r="O523">
        <f t="shared" si="34"/>
        <v>796</v>
      </c>
    </row>
    <row r="524" spans="4:15" x14ac:dyDescent="0.2">
      <c r="D524">
        <f t="shared" si="32"/>
        <v>819</v>
      </c>
      <c r="E524" t="s">
        <v>285</v>
      </c>
      <c r="F524" t="s">
        <v>2308</v>
      </c>
      <c r="G524" t="s">
        <v>1693</v>
      </c>
      <c r="H524" t="s">
        <v>1693</v>
      </c>
      <c r="I524">
        <v>605</v>
      </c>
      <c r="J524">
        <v>732</v>
      </c>
      <c r="K524">
        <v>0.82650273224043713</v>
      </c>
      <c r="L524">
        <v>0.20689655172413793</v>
      </c>
      <c r="M524">
        <f t="shared" si="33"/>
        <v>0.34836713067419872</v>
      </c>
      <c r="N524">
        <f t="shared" si="35"/>
        <v>-0.14147057895006079</v>
      </c>
      <c r="O524">
        <f t="shared" si="34"/>
        <v>751</v>
      </c>
    </row>
    <row r="525" spans="4:15" x14ac:dyDescent="0.2">
      <c r="D525">
        <f t="shared" si="32"/>
        <v>257</v>
      </c>
      <c r="E525" t="s">
        <v>590</v>
      </c>
      <c r="F525" t="s">
        <v>2316</v>
      </c>
      <c r="G525" t="s">
        <v>2317</v>
      </c>
      <c r="H525" t="s">
        <v>2317</v>
      </c>
      <c r="I525">
        <v>478</v>
      </c>
      <c r="J525">
        <v>661</v>
      </c>
      <c r="K525">
        <v>0.72314674735249618</v>
      </c>
      <c r="L525">
        <v>0.64150943396226412</v>
      </c>
      <c r="M525">
        <f t="shared" si="33"/>
        <v>0.40959188055160789</v>
      </c>
      <c r="N525">
        <f t="shared" si="35"/>
        <v>0.23191755341065623</v>
      </c>
      <c r="O525">
        <f t="shared" si="34"/>
        <v>26</v>
      </c>
    </row>
    <row r="526" spans="4:15" x14ac:dyDescent="0.2">
      <c r="D526">
        <f t="shared" si="32"/>
        <v>503</v>
      </c>
      <c r="E526" t="s">
        <v>590</v>
      </c>
      <c r="F526" t="s">
        <v>2318</v>
      </c>
      <c r="G526" t="s">
        <v>2319</v>
      </c>
      <c r="H526" t="s">
        <v>2319</v>
      </c>
      <c r="I526">
        <v>547</v>
      </c>
      <c r="J526">
        <v>893</v>
      </c>
      <c r="K526">
        <v>0.61254199328107506</v>
      </c>
      <c r="L526">
        <v>0.5</v>
      </c>
      <c r="M526">
        <f t="shared" si="33"/>
        <v>0.47511056735641249</v>
      </c>
      <c r="N526">
        <f t="shared" si="35"/>
        <v>2.4889432643587506E-2</v>
      </c>
      <c r="O526">
        <f t="shared" si="34"/>
        <v>345</v>
      </c>
    </row>
    <row r="527" spans="4:15" x14ac:dyDescent="0.2">
      <c r="D527">
        <f t="shared" si="32"/>
        <v>755</v>
      </c>
      <c r="E527" t="s">
        <v>590</v>
      </c>
      <c r="F527" t="s">
        <v>2320</v>
      </c>
      <c r="G527" t="s">
        <v>2321</v>
      </c>
      <c r="H527" t="s">
        <v>2321</v>
      </c>
      <c r="I527">
        <v>627</v>
      </c>
      <c r="J527">
        <v>797</v>
      </c>
      <c r="K527">
        <v>0.78670012547051438</v>
      </c>
      <c r="L527">
        <v>0.30701754385964913</v>
      </c>
      <c r="M527">
        <f t="shared" si="33"/>
        <v>0.37194491038961142</v>
      </c>
      <c r="N527">
        <f t="shared" si="35"/>
        <v>-6.4927366529962283E-2</v>
      </c>
      <c r="O527">
        <f t="shared" si="34"/>
        <v>615</v>
      </c>
    </row>
    <row r="528" spans="4:15" x14ac:dyDescent="0.2">
      <c r="D528">
        <f t="shared" si="32"/>
        <v>249</v>
      </c>
      <c r="E528" t="s">
        <v>590</v>
      </c>
      <c r="F528" t="s">
        <v>2322</v>
      </c>
      <c r="G528" t="s">
        <v>2323</v>
      </c>
      <c r="H528" t="s">
        <v>2323</v>
      </c>
      <c r="I528">
        <v>445</v>
      </c>
      <c r="J528">
        <v>732</v>
      </c>
      <c r="K528">
        <v>0.60792349726775952</v>
      </c>
      <c r="L528">
        <v>0.6454545454545455</v>
      </c>
      <c r="M528">
        <f t="shared" si="33"/>
        <v>0.47784641534365419</v>
      </c>
      <c r="N528">
        <f t="shared" si="35"/>
        <v>0.16760813011089132</v>
      </c>
      <c r="O528">
        <f t="shared" si="34"/>
        <v>68</v>
      </c>
    </row>
    <row r="529" spans="4:15" x14ac:dyDescent="0.2">
      <c r="D529">
        <f t="shared" si="32"/>
        <v>614</v>
      </c>
      <c r="E529" t="s">
        <v>590</v>
      </c>
      <c r="F529" t="s">
        <v>2324</v>
      </c>
      <c r="G529" t="s">
        <v>2037</v>
      </c>
      <c r="H529" t="s">
        <v>2037</v>
      </c>
      <c r="I529">
        <v>755</v>
      </c>
      <c r="J529">
        <v>980</v>
      </c>
      <c r="K529">
        <v>0.77040816326530615</v>
      </c>
      <c r="L529">
        <v>0.43262411347517732</v>
      </c>
      <c r="M529">
        <f t="shared" si="33"/>
        <v>0.38159574301539056</v>
      </c>
      <c r="N529">
        <f t="shared" si="35"/>
        <v>5.1028370459786754E-2</v>
      </c>
      <c r="O529">
        <f t="shared" si="34"/>
        <v>268</v>
      </c>
    </row>
    <row r="530" spans="4:15" x14ac:dyDescent="0.2">
      <c r="D530">
        <f t="shared" si="32"/>
        <v>205</v>
      </c>
      <c r="E530" t="s">
        <v>590</v>
      </c>
      <c r="F530" t="s">
        <v>2325</v>
      </c>
      <c r="G530" t="s">
        <v>2326</v>
      </c>
      <c r="H530" t="s">
        <v>2326</v>
      </c>
      <c r="I530">
        <v>465</v>
      </c>
      <c r="J530">
        <v>743</v>
      </c>
      <c r="K530">
        <v>0.62584118438761771</v>
      </c>
      <c r="L530">
        <v>0.66666666666666663</v>
      </c>
      <c r="M530">
        <f t="shared" si="33"/>
        <v>0.46723255574486677</v>
      </c>
      <c r="N530">
        <f t="shared" si="35"/>
        <v>0.19943411092179986</v>
      </c>
      <c r="O530">
        <f t="shared" si="34"/>
        <v>44</v>
      </c>
    </row>
    <row r="531" spans="4:15" x14ac:dyDescent="0.2">
      <c r="D531">
        <f t="shared" si="32"/>
        <v>627</v>
      </c>
      <c r="E531" t="s">
        <v>590</v>
      </c>
      <c r="F531" t="s">
        <v>2327</v>
      </c>
      <c r="G531" t="s">
        <v>2328</v>
      </c>
      <c r="H531" t="s">
        <v>2328</v>
      </c>
      <c r="I531">
        <v>475</v>
      </c>
      <c r="J531">
        <v>610</v>
      </c>
      <c r="K531">
        <v>0.77868852459016391</v>
      </c>
      <c r="L531">
        <v>0.42307692307692307</v>
      </c>
      <c r="M531">
        <f t="shared" si="33"/>
        <v>0.37669072419564209</v>
      </c>
      <c r="N531">
        <f t="shared" si="35"/>
        <v>4.6386198881280982E-2</v>
      </c>
      <c r="O531">
        <f t="shared" si="34"/>
        <v>278</v>
      </c>
    </row>
    <row r="532" spans="4:15" x14ac:dyDescent="0.2">
      <c r="D532">
        <f t="shared" si="32"/>
        <v>437</v>
      </c>
      <c r="E532" t="s">
        <v>590</v>
      </c>
      <c r="F532" t="s">
        <v>2329</v>
      </c>
      <c r="G532" t="s">
        <v>2330</v>
      </c>
      <c r="H532" t="s">
        <v>2330</v>
      </c>
      <c r="I532">
        <v>545</v>
      </c>
      <c r="J532">
        <v>672</v>
      </c>
      <c r="K532">
        <v>0.81101190476190477</v>
      </c>
      <c r="L532">
        <v>0.54651162790697672</v>
      </c>
      <c r="M532">
        <f t="shared" si="33"/>
        <v>0.35754339694262549</v>
      </c>
      <c r="N532">
        <f t="shared" si="35"/>
        <v>0.18896823096435122</v>
      </c>
      <c r="O532">
        <f t="shared" si="34"/>
        <v>48</v>
      </c>
    </row>
    <row r="533" spans="4:15" x14ac:dyDescent="0.2">
      <c r="D533">
        <f t="shared" si="32"/>
        <v>604</v>
      </c>
      <c r="E533" t="s">
        <v>590</v>
      </c>
      <c r="F533" t="s">
        <v>2331</v>
      </c>
      <c r="G533" t="s">
        <v>2332</v>
      </c>
      <c r="H533" t="s">
        <v>2332</v>
      </c>
      <c r="I533">
        <v>593</v>
      </c>
      <c r="J533">
        <v>676</v>
      </c>
      <c r="K533">
        <v>0.87721893491124259</v>
      </c>
      <c r="L533">
        <v>0.44086021505376344</v>
      </c>
      <c r="M533">
        <f t="shared" si="33"/>
        <v>0.31832448895762455</v>
      </c>
      <c r="N533">
        <f t="shared" si="35"/>
        <v>0.12253572609613889</v>
      </c>
      <c r="O533">
        <f t="shared" si="34"/>
        <v>126</v>
      </c>
    </row>
    <row r="534" spans="4:15" x14ac:dyDescent="0.2">
      <c r="D534">
        <f t="shared" si="32"/>
        <v>229</v>
      </c>
      <c r="E534" t="s">
        <v>590</v>
      </c>
      <c r="F534" t="s">
        <v>2333</v>
      </c>
      <c r="G534" t="s">
        <v>2334</v>
      </c>
      <c r="H534" t="s">
        <v>2334</v>
      </c>
      <c r="I534">
        <v>309</v>
      </c>
      <c r="J534">
        <v>588</v>
      </c>
      <c r="K534">
        <v>0.52551020408163263</v>
      </c>
      <c r="L534">
        <v>0.65432098765432101</v>
      </c>
      <c r="M534">
        <f t="shared" si="33"/>
        <v>0.52666539053280093</v>
      </c>
      <c r="N534">
        <f t="shared" si="35"/>
        <v>0.12765559712152008</v>
      </c>
      <c r="O534">
        <f t="shared" si="34"/>
        <v>118</v>
      </c>
    </row>
    <row r="535" spans="4:15" x14ac:dyDescent="0.2">
      <c r="D535">
        <f t="shared" si="32"/>
        <v>346</v>
      </c>
      <c r="E535" t="s">
        <v>590</v>
      </c>
      <c r="F535" t="s">
        <v>2335</v>
      </c>
      <c r="G535" t="s">
        <v>2336</v>
      </c>
      <c r="H535" t="s">
        <v>2336</v>
      </c>
      <c r="I535">
        <v>257</v>
      </c>
      <c r="J535">
        <v>755</v>
      </c>
      <c r="K535">
        <v>0.34039735099337748</v>
      </c>
      <c r="L535">
        <v>0.5934959349593496</v>
      </c>
      <c r="M535">
        <f t="shared" si="33"/>
        <v>0.63632027062232677</v>
      </c>
      <c r="N535">
        <f t="shared" si="35"/>
        <v>-4.2824335662977164E-2</v>
      </c>
      <c r="O535">
        <f t="shared" si="34"/>
        <v>549</v>
      </c>
    </row>
    <row r="536" spans="4:15" x14ac:dyDescent="0.2">
      <c r="D536">
        <f t="shared" si="32"/>
        <v>743</v>
      </c>
      <c r="E536" t="s">
        <v>288</v>
      </c>
      <c r="F536" t="s">
        <v>2339</v>
      </c>
      <c r="G536" t="s">
        <v>2340</v>
      </c>
      <c r="H536" t="s">
        <v>2340</v>
      </c>
      <c r="I536">
        <v>554</v>
      </c>
      <c r="J536">
        <v>653</v>
      </c>
      <c r="K536">
        <v>0.84839203675344566</v>
      </c>
      <c r="L536">
        <v>0.32203389830508472</v>
      </c>
      <c r="M536">
        <f t="shared" si="33"/>
        <v>0.33540061310627645</v>
      </c>
      <c r="N536">
        <f t="shared" si="35"/>
        <v>-1.3366714801191726E-2</v>
      </c>
      <c r="O536">
        <f t="shared" si="34"/>
        <v>459</v>
      </c>
    </row>
    <row r="537" spans="4:15" x14ac:dyDescent="0.2">
      <c r="D537">
        <f t="shared" si="32"/>
        <v>813</v>
      </c>
      <c r="E537" t="s">
        <v>288</v>
      </c>
      <c r="F537" t="s">
        <v>2341</v>
      </c>
      <c r="G537" t="s">
        <v>2342</v>
      </c>
      <c r="H537" t="s">
        <v>2342</v>
      </c>
      <c r="I537">
        <v>385</v>
      </c>
      <c r="J537">
        <v>489</v>
      </c>
      <c r="K537">
        <v>0.787321063394683</v>
      </c>
      <c r="L537">
        <v>0.22222222222222221</v>
      </c>
      <c r="M537">
        <f t="shared" si="33"/>
        <v>0.37157708680263829</v>
      </c>
      <c r="N537">
        <f t="shared" si="35"/>
        <v>-0.14935486458041608</v>
      </c>
      <c r="O537">
        <f t="shared" si="34"/>
        <v>763</v>
      </c>
    </row>
    <row r="538" spans="4:15" x14ac:dyDescent="0.2">
      <c r="D538">
        <f t="shared" si="32"/>
        <v>805</v>
      </c>
      <c r="E538" t="s">
        <v>288</v>
      </c>
      <c r="F538" t="s">
        <v>2346</v>
      </c>
      <c r="G538" t="s">
        <v>954</v>
      </c>
      <c r="H538" t="s">
        <v>954</v>
      </c>
      <c r="I538">
        <v>601</v>
      </c>
      <c r="J538">
        <v>722</v>
      </c>
      <c r="K538">
        <v>0.83240997229916902</v>
      </c>
      <c r="L538">
        <v>0.23931623931623933</v>
      </c>
      <c r="M538">
        <f t="shared" si="33"/>
        <v>0.34486787230562144</v>
      </c>
      <c r="N538">
        <f t="shared" si="35"/>
        <v>-0.10555163298938211</v>
      </c>
      <c r="O538">
        <f t="shared" si="34"/>
        <v>697</v>
      </c>
    </row>
    <row r="539" spans="4:15" x14ac:dyDescent="0.2">
      <c r="D539">
        <f t="shared" si="32"/>
        <v>329</v>
      </c>
      <c r="E539" t="s">
        <v>288</v>
      </c>
      <c r="F539" t="s">
        <v>2347</v>
      </c>
      <c r="G539" t="s">
        <v>2348</v>
      </c>
      <c r="H539" t="s">
        <v>2348</v>
      </c>
      <c r="I539">
        <v>309</v>
      </c>
      <c r="J539">
        <v>508</v>
      </c>
      <c r="K539">
        <v>0.6082677165354331</v>
      </c>
      <c r="L539">
        <v>0.6</v>
      </c>
      <c r="M539">
        <f t="shared" si="33"/>
        <v>0.47764251095834787</v>
      </c>
      <c r="N539">
        <f t="shared" si="35"/>
        <v>0.12235748904165211</v>
      </c>
      <c r="O539">
        <f t="shared" si="34"/>
        <v>127</v>
      </c>
    </row>
    <row r="540" spans="4:15" x14ac:dyDescent="0.2">
      <c r="D540">
        <f t="shared" si="32"/>
        <v>736</v>
      </c>
      <c r="E540" t="s">
        <v>288</v>
      </c>
      <c r="F540" t="s">
        <v>2349</v>
      </c>
      <c r="G540" t="s">
        <v>2350</v>
      </c>
      <c r="H540" t="s">
        <v>2350</v>
      </c>
      <c r="I540">
        <v>530</v>
      </c>
      <c r="J540">
        <v>664</v>
      </c>
      <c r="K540">
        <v>0.79819277108433739</v>
      </c>
      <c r="L540">
        <v>0.33043478260869563</v>
      </c>
      <c r="M540">
        <f t="shared" si="33"/>
        <v>0.36513703802596548</v>
      </c>
      <c r="N540">
        <f t="shared" si="35"/>
        <v>-3.4702255417269845E-2</v>
      </c>
      <c r="O540">
        <f t="shared" si="34"/>
        <v>530</v>
      </c>
    </row>
    <row r="541" spans="4:15" x14ac:dyDescent="0.2">
      <c r="D541">
        <f t="shared" si="32"/>
        <v>711</v>
      </c>
      <c r="E541" t="s">
        <v>288</v>
      </c>
      <c r="F541" t="s">
        <v>289</v>
      </c>
      <c r="G541" t="s">
        <v>2351</v>
      </c>
      <c r="H541" t="s">
        <v>2351</v>
      </c>
      <c r="I541">
        <v>519</v>
      </c>
      <c r="J541">
        <v>733</v>
      </c>
      <c r="K541">
        <v>0.7080491132332879</v>
      </c>
      <c r="L541">
        <v>0.35915492957746481</v>
      </c>
      <c r="M541">
        <f t="shared" si="33"/>
        <v>0.41853523176335777</v>
      </c>
      <c r="N541">
        <f t="shared" si="35"/>
        <v>-5.9380302185892964E-2</v>
      </c>
      <c r="O541">
        <f t="shared" si="34"/>
        <v>595</v>
      </c>
    </row>
    <row r="542" spans="4:15" x14ac:dyDescent="0.2">
      <c r="D542">
        <f t="shared" si="32"/>
        <v>787</v>
      </c>
      <c r="E542" t="s">
        <v>288</v>
      </c>
      <c r="F542" t="s">
        <v>2352</v>
      </c>
      <c r="G542" t="s">
        <v>2353</v>
      </c>
      <c r="H542" t="s">
        <v>2353</v>
      </c>
      <c r="I542">
        <v>456</v>
      </c>
      <c r="J542">
        <v>592</v>
      </c>
      <c r="K542">
        <v>0.77027027027027029</v>
      </c>
      <c r="L542">
        <v>0.27368421052631581</v>
      </c>
      <c r="M542">
        <f t="shared" si="33"/>
        <v>0.38167742637547919</v>
      </c>
      <c r="N542">
        <f t="shared" si="35"/>
        <v>-0.10799321584916338</v>
      </c>
      <c r="O542">
        <f t="shared" si="34"/>
        <v>701</v>
      </c>
    </row>
    <row r="543" spans="4:15" x14ac:dyDescent="0.2">
      <c r="D543">
        <f t="shared" si="32"/>
        <v>803</v>
      </c>
      <c r="E543" t="s">
        <v>290</v>
      </c>
      <c r="F543" t="s">
        <v>2363</v>
      </c>
      <c r="G543" t="s">
        <v>2364</v>
      </c>
      <c r="H543" t="s">
        <v>2364</v>
      </c>
      <c r="I543">
        <v>366</v>
      </c>
      <c r="J543">
        <v>461</v>
      </c>
      <c r="K543">
        <v>0.79392624728850325</v>
      </c>
      <c r="L543">
        <v>0.24444444444444444</v>
      </c>
      <c r="M543">
        <f t="shared" si="33"/>
        <v>0.36766438903064286</v>
      </c>
      <c r="N543">
        <f t="shared" si="35"/>
        <v>-0.12321994458619842</v>
      </c>
      <c r="O543">
        <f t="shared" si="34"/>
        <v>727</v>
      </c>
    </row>
    <row r="544" spans="4:15" x14ac:dyDescent="0.2">
      <c r="D544">
        <f t="shared" si="32"/>
        <v>833</v>
      </c>
      <c r="E544" t="s">
        <v>290</v>
      </c>
      <c r="F544" t="s">
        <v>291</v>
      </c>
      <c r="G544" t="s">
        <v>1299</v>
      </c>
      <c r="H544" t="s">
        <v>1299</v>
      </c>
      <c r="I544">
        <v>368</v>
      </c>
      <c r="J544">
        <v>461</v>
      </c>
      <c r="K544">
        <v>0.79826464208242953</v>
      </c>
      <c r="L544">
        <v>0.17894736842105263</v>
      </c>
      <c r="M544">
        <f t="shared" si="33"/>
        <v>0.36509446396616235</v>
      </c>
      <c r="N544">
        <f t="shared" si="35"/>
        <v>-0.18614709554510972</v>
      </c>
      <c r="O544">
        <f t="shared" si="34"/>
        <v>792</v>
      </c>
    </row>
    <row r="545" spans="4:15" x14ac:dyDescent="0.2">
      <c r="D545">
        <f t="shared" si="32"/>
        <v>690</v>
      </c>
      <c r="E545" t="s">
        <v>290</v>
      </c>
      <c r="F545" t="s">
        <v>2365</v>
      </c>
      <c r="G545" t="s">
        <v>1835</v>
      </c>
      <c r="H545" t="s">
        <v>1835</v>
      </c>
      <c r="I545">
        <v>288</v>
      </c>
      <c r="J545">
        <v>485</v>
      </c>
      <c r="K545">
        <v>0.59381443298969072</v>
      </c>
      <c r="L545">
        <v>0.37373737373737376</v>
      </c>
      <c r="M545">
        <f t="shared" si="33"/>
        <v>0.48620416968526886</v>
      </c>
      <c r="N545">
        <f t="shared" si="35"/>
        <v>-0.1124667959478951</v>
      </c>
      <c r="O545">
        <f t="shared" si="34"/>
        <v>705</v>
      </c>
    </row>
    <row r="546" spans="4:15" x14ac:dyDescent="0.2">
      <c r="D546">
        <f t="shared" si="32"/>
        <v>796</v>
      </c>
      <c r="E546" t="s">
        <v>290</v>
      </c>
      <c r="F546" t="s">
        <v>293</v>
      </c>
      <c r="G546" t="s">
        <v>2366</v>
      </c>
      <c r="H546" t="s">
        <v>2366</v>
      </c>
      <c r="I546">
        <v>434</v>
      </c>
      <c r="J546">
        <v>524</v>
      </c>
      <c r="K546">
        <v>0.8282442748091603</v>
      </c>
      <c r="L546">
        <v>0.25490196078431371</v>
      </c>
      <c r="M546">
        <f t="shared" si="33"/>
        <v>0.34733549706065864</v>
      </c>
      <c r="N546">
        <f t="shared" si="35"/>
        <v>-9.243353627634493E-2</v>
      </c>
      <c r="O546">
        <f t="shared" si="34"/>
        <v>665</v>
      </c>
    </row>
    <row r="547" spans="4:15" x14ac:dyDescent="0.2">
      <c r="D547">
        <f t="shared" si="32"/>
        <v>764</v>
      </c>
      <c r="E547" t="s">
        <v>290</v>
      </c>
      <c r="F547" t="s">
        <v>2367</v>
      </c>
      <c r="G547" t="s">
        <v>2368</v>
      </c>
      <c r="H547" t="s">
        <v>2368</v>
      </c>
      <c r="I547">
        <v>345</v>
      </c>
      <c r="J547">
        <v>541</v>
      </c>
      <c r="K547">
        <v>0.63770794824399257</v>
      </c>
      <c r="L547">
        <v>0.2978723404255319</v>
      </c>
      <c r="M547">
        <f t="shared" si="33"/>
        <v>0.46020306780811548</v>
      </c>
      <c r="N547">
        <f t="shared" si="35"/>
        <v>-0.16233072738258358</v>
      </c>
      <c r="O547">
        <f t="shared" si="34"/>
        <v>769</v>
      </c>
    </row>
    <row r="548" spans="4:15" x14ac:dyDescent="0.2">
      <c r="D548">
        <f t="shared" si="32"/>
        <v>835</v>
      </c>
      <c r="E548" t="s">
        <v>290</v>
      </c>
      <c r="F548" t="s">
        <v>2369</v>
      </c>
      <c r="G548" t="s">
        <v>2370</v>
      </c>
      <c r="H548" t="s">
        <v>2370</v>
      </c>
      <c r="I548">
        <v>458</v>
      </c>
      <c r="J548">
        <v>540</v>
      </c>
      <c r="K548">
        <v>0.8481481481481481</v>
      </c>
      <c r="L548">
        <v>0.16216216216216217</v>
      </c>
      <c r="M548">
        <f t="shared" si="33"/>
        <v>0.33554508484512624</v>
      </c>
      <c r="N548">
        <f t="shared" si="35"/>
        <v>-0.17338292268296407</v>
      </c>
      <c r="O548">
        <f t="shared" si="34"/>
        <v>779</v>
      </c>
    </row>
    <row r="549" spans="4:15" x14ac:dyDescent="0.2">
      <c r="D549">
        <f t="shared" si="32"/>
        <v>810</v>
      </c>
      <c r="E549" t="s">
        <v>290</v>
      </c>
      <c r="F549" t="s">
        <v>2371</v>
      </c>
      <c r="G549" t="s">
        <v>2372</v>
      </c>
      <c r="H549" t="s">
        <v>2372</v>
      </c>
      <c r="I549">
        <v>405</v>
      </c>
      <c r="J549">
        <v>485</v>
      </c>
      <c r="K549">
        <v>0.83505154639175261</v>
      </c>
      <c r="L549">
        <v>0.23584905660377359</v>
      </c>
      <c r="M549">
        <f t="shared" si="33"/>
        <v>0.34330308906373735</v>
      </c>
      <c r="N549">
        <f t="shared" si="35"/>
        <v>-0.10745403245996377</v>
      </c>
      <c r="O549">
        <f t="shared" si="34"/>
        <v>699</v>
      </c>
    </row>
    <row r="550" spans="4:15" x14ac:dyDescent="0.2">
      <c r="D550">
        <f t="shared" si="32"/>
        <v>784</v>
      </c>
      <c r="E550" t="s">
        <v>290</v>
      </c>
      <c r="F550" t="s">
        <v>2373</v>
      </c>
      <c r="G550" t="s">
        <v>2374</v>
      </c>
      <c r="H550" t="s">
        <v>2374</v>
      </c>
      <c r="I550">
        <v>468</v>
      </c>
      <c r="J550">
        <v>592</v>
      </c>
      <c r="K550">
        <v>0.79054054054054057</v>
      </c>
      <c r="L550">
        <v>0.2781954887218045</v>
      </c>
      <c r="M550">
        <f t="shared" si="33"/>
        <v>0.36966997244245031</v>
      </c>
      <c r="N550">
        <f t="shared" si="35"/>
        <v>-9.1474483720645816E-2</v>
      </c>
      <c r="O550">
        <f t="shared" si="34"/>
        <v>662</v>
      </c>
    </row>
    <row r="551" spans="4:15" x14ac:dyDescent="0.2">
      <c r="D551">
        <f t="shared" si="32"/>
        <v>809</v>
      </c>
      <c r="E551" t="s">
        <v>290</v>
      </c>
      <c r="F551" t="s">
        <v>2375</v>
      </c>
      <c r="G551" t="s">
        <v>2376</v>
      </c>
      <c r="H551" t="s">
        <v>2376</v>
      </c>
      <c r="I551">
        <v>363</v>
      </c>
      <c r="J551">
        <v>524</v>
      </c>
      <c r="K551">
        <v>0.6927480916030534</v>
      </c>
      <c r="L551">
        <v>0.23636363636363636</v>
      </c>
      <c r="M551">
        <f t="shared" si="33"/>
        <v>0.42759906317278817</v>
      </c>
      <c r="N551">
        <f t="shared" si="35"/>
        <v>-0.19123542680915182</v>
      </c>
      <c r="O551">
        <f t="shared" si="34"/>
        <v>798</v>
      </c>
    </row>
    <row r="552" spans="4:15" x14ac:dyDescent="0.2">
      <c r="D552">
        <f t="shared" si="32"/>
        <v>134</v>
      </c>
      <c r="E552" t="s">
        <v>292</v>
      </c>
      <c r="F552" t="s">
        <v>2383</v>
      </c>
      <c r="G552" t="s">
        <v>2384</v>
      </c>
      <c r="H552" t="s">
        <v>2384</v>
      </c>
      <c r="I552">
        <v>276</v>
      </c>
      <c r="J552">
        <v>739</v>
      </c>
      <c r="K552">
        <v>0.37347767253044656</v>
      </c>
      <c r="L552">
        <v>0.72077922077922074</v>
      </c>
      <c r="M552">
        <f t="shared" si="33"/>
        <v>0.6167245557329839</v>
      </c>
      <c r="N552">
        <f t="shared" si="35"/>
        <v>0.10405466504623684</v>
      </c>
      <c r="O552">
        <f t="shared" si="34"/>
        <v>159</v>
      </c>
    </row>
    <row r="553" spans="4:15" x14ac:dyDescent="0.2">
      <c r="D553">
        <f t="shared" si="32"/>
        <v>493</v>
      </c>
      <c r="E553" t="s">
        <v>292</v>
      </c>
      <c r="F553" t="s">
        <v>2385</v>
      </c>
      <c r="G553" t="s">
        <v>2386</v>
      </c>
      <c r="H553" t="s">
        <v>2386</v>
      </c>
      <c r="I553">
        <v>351</v>
      </c>
      <c r="J553">
        <v>735</v>
      </c>
      <c r="K553">
        <v>0.47755102040816327</v>
      </c>
      <c r="L553">
        <v>0.50819672131147542</v>
      </c>
      <c r="M553">
        <f t="shared" si="33"/>
        <v>0.55507486317162702</v>
      </c>
      <c r="N553">
        <f t="shared" si="35"/>
        <v>-4.6878141860151601E-2</v>
      </c>
      <c r="O553">
        <f t="shared" si="34"/>
        <v>558</v>
      </c>
    </row>
    <row r="554" spans="4:15" x14ac:dyDescent="0.2">
      <c r="D554">
        <f t="shared" si="32"/>
        <v>678</v>
      </c>
      <c r="E554" t="s">
        <v>292</v>
      </c>
      <c r="F554" t="s">
        <v>2387</v>
      </c>
      <c r="G554" t="s">
        <v>2388</v>
      </c>
      <c r="H554" t="s">
        <v>2388</v>
      </c>
      <c r="I554">
        <v>655</v>
      </c>
      <c r="J554">
        <v>812</v>
      </c>
      <c r="K554">
        <v>0.80665024630541871</v>
      </c>
      <c r="L554">
        <v>0.38582677165354329</v>
      </c>
      <c r="M554">
        <f t="shared" si="33"/>
        <v>0.36012710265002668</v>
      </c>
      <c r="N554">
        <f t="shared" si="35"/>
        <v>2.5699669003516612E-2</v>
      </c>
      <c r="O554">
        <f t="shared" si="34"/>
        <v>339</v>
      </c>
    </row>
    <row r="555" spans="4:15" x14ac:dyDescent="0.2">
      <c r="D555">
        <f t="shared" si="32"/>
        <v>399</v>
      </c>
      <c r="E555" t="s">
        <v>292</v>
      </c>
      <c r="F555" t="s">
        <v>2389</v>
      </c>
      <c r="G555" t="s">
        <v>2390</v>
      </c>
      <c r="H555" t="s">
        <v>2390</v>
      </c>
      <c r="I555">
        <v>286</v>
      </c>
      <c r="J555">
        <v>631</v>
      </c>
      <c r="K555">
        <v>0.45324881141045958</v>
      </c>
      <c r="L555">
        <v>0.5662650602409639</v>
      </c>
      <c r="M555">
        <f t="shared" si="33"/>
        <v>0.56947070748549156</v>
      </c>
      <c r="N555">
        <f t="shared" si="35"/>
        <v>-3.205647244527654E-3</v>
      </c>
      <c r="O555">
        <f t="shared" si="34"/>
        <v>432</v>
      </c>
    </row>
    <row r="556" spans="4:15" x14ac:dyDescent="0.2">
      <c r="D556">
        <f t="shared" si="32"/>
        <v>719</v>
      </c>
      <c r="E556" t="s">
        <v>292</v>
      </c>
      <c r="F556" t="s">
        <v>2391</v>
      </c>
      <c r="G556" t="s">
        <v>2392</v>
      </c>
      <c r="H556" t="s">
        <v>2392</v>
      </c>
      <c r="I556">
        <v>543</v>
      </c>
      <c r="J556">
        <v>694</v>
      </c>
      <c r="K556">
        <v>0.78242074927953886</v>
      </c>
      <c r="L556">
        <v>0.3504273504273504</v>
      </c>
      <c r="M556">
        <f t="shared" si="33"/>
        <v>0.37447987473838984</v>
      </c>
      <c r="N556">
        <f t="shared" si="35"/>
        <v>-2.4052524311039436E-2</v>
      </c>
      <c r="O556">
        <f t="shared" si="34"/>
        <v>497</v>
      </c>
    </row>
    <row r="557" spans="4:15" x14ac:dyDescent="0.2">
      <c r="D557">
        <f t="shared" si="32"/>
        <v>571</v>
      </c>
      <c r="E557" t="s">
        <v>292</v>
      </c>
      <c r="F557" t="s">
        <v>2393</v>
      </c>
      <c r="G557" t="s">
        <v>2394</v>
      </c>
      <c r="H557" t="s">
        <v>2394</v>
      </c>
      <c r="I557">
        <v>434</v>
      </c>
      <c r="J557">
        <v>701</v>
      </c>
      <c r="K557">
        <v>0.61911554921540657</v>
      </c>
      <c r="L557">
        <v>0.46464646464646464</v>
      </c>
      <c r="M557">
        <f t="shared" si="33"/>
        <v>0.47121660496690054</v>
      </c>
      <c r="N557">
        <f t="shared" si="35"/>
        <v>-6.5701403204359021E-3</v>
      </c>
      <c r="O557">
        <f t="shared" si="34"/>
        <v>438</v>
      </c>
    </row>
    <row r="558" spans="4:15" x14ac:dyDescent="0.2">
      <c r="D558">
        <f t="shared" si="32"/>
        <v>761</v>
      </c>
      <c r="E558" t="s">
        <v>292</v>
      </c>
      <c r="F558" t="s">
        <v>2395</v>
      </c>
      <c r="G558" t="s">
        <v>2396</v>
      </c>
      <c r="H558" t="s">
        <v>2396</v>
      </c>
      <c r="I558">
        <v>582</v>
      </c>
      <c r="J558">
        <v>789</v>
      </c>
      <c r="K558">
        <v>0.73764258555133078</v>
      </c>
      <c r="L558">
        <v>0.30201342281879195</v>
      </c>
      <c r="M558">
        <f t="shared" si="33"/>
        <v>0.40100501382154602</v>
      </c>
      <c r="N558">
        <f t="shared" si="35"/>
        <v>-9.8991591002754065E-2</v>
      </c>
      <c r="O558">
        <f t="shared" si="34"/>
        <v>681</v>
      </c>
    </row>
    <row r="559" spans="4:15" x14ac:dyDescent="0.2">
      <c r="D559">
        <f t="shared" si="32"/>
        <v>778</v>
      </c>
      <c r="E559" t="s">
        <v>294</v>
      </c>
      <c r="F559" t="s">
        <v>2407</v>
      </c>
      <c r="G559" t="s">
        <v>834</v>
      </c>
      <c r="H559" t="s">
        <v>834</v>
      </c>
      <c r="I559">
        <v>643</v>
      </c>
      <c r="J559">
        <v>826</v>
      </c>
      <c r="K559">
        <v>0.77845036319612593</v>
      </c>
      <c r="L559">
        <v>0.28205128205128205</v>
      </c>
      <c r="M559">
        <f t="shared" si="33"/>
        <v>0.37683180331937388</v>
      </c>
      <c r="N559">
        <f t="shared" si="35"/>
        <v>-9.4780521268091833E-2</v>
      </c>
      <c r="O559">
        <f t="shared" si="34"/>
        <v>671</v>
      </c>
    </row>
    <row r="560" spans="4:15" x14ac:dyDescent="0.2">
      <c r="D560">
        <f t="shared" si="32"/>
        <v>654</v>
      </c>
      <c r="E560" t="s">
        <v>294</v>
      </c>
      <c r="F560" t="s">
        <v>2408</v>
      </c>
      <c r="G560" t="s">
        <v>2409</v>
      </c>
      <c r="H560" t="s">
        <v>2409</v>
      </c>
      <c r="I560">
        <v>637</v>
      </c>
      <c r="J560">
        <v>787</v>
      </c>
      <c r="K560">
        <v>0.80940279542566707</v>
      </c>
      <c r="L560">
        <v>0.40566037735849059</v>
      </c>
      <c r="M560">
        <f t="shared" si="33"/>
        <v>0.35849658138321083</v>
      </c>
      <c r="N560">
        <f t="shared" si="35"/>
        <v>4.7163795975279754E-2</v>
      </c>
      <c r="O560">
        <f t="shared" si="34"/>
        <v>277</v>
      </c>
    </row>
    <row r="561" spans="4:15" x14ac:dyDescent="0.2">
      <c r="D561">
        <f t="shared" si="32"/>
        <v>811</v>
      </c>
      <c r="E561" t="s">
        <v>294</v>
      </c>
      <c r="F561" t="s">
        <v>2410</v>
      </c>
      <c r="G561" t="s">
        <v>2411</v>
      </c>
      <c r="H561" t="s">
        <v>2411</v>
      </c>
      <c r="I561">
        <v>755</v>
      </c>
      <c r="J561">
        <v>834</v>
      </c>
      <c r="K561">
        <v>0.90527577937649883</v>
      </c>
      <c r="L561">
        <v>0.22857142857142856</v>
      </c>
      <c r="M561">
        <f t="shared" si="33"/>
        <v>0.30170451976477042</v>
      </c>
      <c r="N561">
        <f t="shared" si="35"/>
        <v>-7.3133091193341854E-2</v>
      </c>
      <c r="O561">
        <f t="shared" si="34"/>
        <v>626</v>
      </c>
    </row>
    <row r="562" spans="4:15" x14ac:dyDescent="0.2">
      <c r="D562">
        <f t="shared" si="32"/>
        <v>742</v>
      </c>
      <c r="E562" t="s">
        <v>294</v>
      </c>
      <c r="F562" t="s">
        <v>2412</v>
      </c>
      <c r="G562" t="s">
        <v>2413</v>
      </c>
      <c r="H562" t="s">
        <v>2413</v>
      </c>
      <c r="I562">
        <v>622</v>
      </c>
      <c r="J562">
        <v>789</v>
      </c>
      <c r="K562">
        <v>0.78833967046894804</v>
      </c>
      <c r="L562">
        <v>0.32330827067669171</v>
      </c>
      <c r="M562">
        <f t="shared" si="33"/>
        <v>0.37097369684498027</v>
      </c>
      <c r="N562">
        <f t="shared" si="35"/>
        <v>-4.766542616828856E-2</v>
      </c>
      <c r="O562">
        <f t="shared" si="34"/>
        <v>562</v>
      </c>
    </row>
    <row r="563" spans="4:15" x14ac:dyDescent="0.2">
      <c r="D563">
        <f t="shared" si="32"/>
        <v>744</v>
      </c>
      <c r="E563" t="s">
        <v>294</v>
      </c>
      <c r="F563" t="s">
        <v>2414</v>
      </c>
      <c r="G563" t="s">
        <v>2415</v>
      </c>
      <c r="H563" t="s">
        <v>2415</v>
      </c>
      <c r="I563">
        <v>707</v>
      </c>
      <c r="J563">
        <v>808</v>
      </c>
      <c r="K563">
        <v>0.875</v>
      </c>
      <c r="L563">
        <v>0.31896551724137934</v>
      </c>
      <c r="M563">
        <f t="shared" si="33"/>
        <v>0.31963891438816328</v>
      </c>
      <c r="N563">
        <f t="shared" si="35"/>
        <v>-6.7339714678393836E-4</v>
      </c>
      <c r="O563">
        <f t="shared" si="34"/>
        <v>420</v>
      </c>
    </row>
    <row r="564" spans="4:15" x14ac:dyDescent="0.2">
      <c r="D564">
        <f t="shared" si="32"/>
        <v>400</v>
      </c>
      <c r="E564" t="s">
        <v>294</v>
      </c>
      <c r="F564" t="s">
        <v>275</v>
      </c>
      <c r="G564" t="s">
        <v>2416</v>
      </c>
      <c r="H564" t="s">
        <v>2416</v>
      </c>
      <c r="I564">
        <v>362</v>
      </c>
      <c r="J564">
        <v>784</v>
      </c>
      <c r="K564">
        <v>0.46173469387755101</v>
      </c>
      <c r="L564">
        <v>0.56603773584905659</v>
      </c>
      <c r="M564">
        <f t="shared" si="33"/>
        <v>0.56444394457379321</v>
      </c>
      <c r="N564">
        <f t="shared" si="35"/>
        <v>1.5937912752633787E-3</v>
      </c>
      <c r="O564">
        <f t="shared" si="34"/>
        <v>414</v>
      </c>
    </row>
    <row r="565" spans="4:15" x14ac:dyDescent="0.2">
      <c r="D565">
        <f t="shared" si="32"/>
        <v>730</v>
      </c>
      <c r="E565" t="s">
        <v>294</v>
      </c>
      <c r="F565" t="s">
        <v>2417</v>
      </c>
      <c r="G565" t="s">
        <v>2418</v>
      </c>
      <c r="H565" t="s">
        <v>2418</v>
      </c>
      <c r="I565">
        <v>578</v>
      </c>
      <c r="J565">
        <v>841</v>
      </c>
      <c r="K565">
        <v>0.68727705112960757</v>
      </c>
      <c r="L565">
        <v>0.33333333333333331</v>
      </c>
      <c r="M565">
        <f t="shared" si="33"/>
        <v>0.43083993098435297</v>
      </c>
      <c r="N565">
        <f t="shared" si="35"/>
        <v>-9.7506597651019655E-2</v>
      </c>
      <c r="O565">
        <f t="shared" si="34"/>
        <v>678</v>
      </c>
    </row>
    <row r="566" spans="4:15" x14ac:dyDescent="0.2">
      <c r="D566">
        <f t="shared" si="32"/>
        <v>669</v>
      </c>
      <c r="E566" t="s">
        <v>294</v>
      </c>
      <c r="F566" t="s">
        <v>2419</v>
      </c>
      <c r="G566" t="s">
        <v>2420</v>
      </c>
      <c r="H566" t="s">
        <v>2420</v>
      </c>
      <c r="I566">
        <v>635</v>
      </c>
      <c r="J566">
        <v>764</v>
      </c>
      <c r="K566">
        <v>0.83115183246073299</v>
      </c>
      <c r="L566">
        <v>0.39473684210526316</v>
      </c>
      <c r="M566">
        <f t="shared" si="33"/>
        <v>0.34561315374242035</v>
      </c>
      <c r="N566">
        <f t="shared" si="35"/>
        <v>4.912368836284281E-2</v>
      </c>
      <c r="O566">
        <f t="shared" si="34"/>
        <v>272</v>
      </c>
    </row>
    <row r="567" spans="4:15" x14ac:dyDescent="0.2">
      <c r="D567">
        <f t="shared" si="32"/>
        <v>726</v>
      </c>
      <c r="E567" t="s">
        <v>294</v>
      </c>
      <c r="F567" t="s">
        <v>2421</v>
      </c>
      <c r="G567" t="s">
        <v>2422</v>
      </c>
      <c r="H567" t="s">
        <v>2422</v>
      </c>
      <c r="I567">
        <v>590</v>
      </c>
      <c r="J567">
        <v>777</v>
      </c>
      <c r="K567">
        <v>0.75933075933075933</v>
      </c>
      <c r="L567">
        <v>0.34166666666666667</v>
      </c>
      <c r="M567">
        <f t="shared" si="33"/>
        <v>0.38815763960917732</v>
      </c>
      <c r="N567">
        <f t="shared" si="35"/>
        <v>-4.6490972942510644E-2</v>
      </c>
      <c r="O567">
        <f t="shared" si="34"/>
        <v>556</v>
      </c>
    </row>
    <row r="568" spans="4:15" x14ac:dyDescent="0.2">
      <c r="D568">
        <f t="shared" si="32"/>
        <v>471</v>
      </c>
      <c r="E568" t="s">
        <v>294</v>
      </c>
      <c r="F568" t="s">
        <v>2423</v>
      </c>
      <c r="G568" t="s">
        <v>2424</v>
      </c>
      <c r="H568" t="s">
        <v>2424</v>
      </c>
      <c r="I568">
        <v>600</v>
      </c>
      <c r="J568">
        <v>768</v>
      </c>
      <c r="K568">
        <v>0.78125</v>
      </c>
      <c r="L568">
        <v>0.5213675213675214</v>
      </c>
      <c r="M568">
        <f t="shared" si="33"/>
        <v>0.37517338882842188</v>
      </c>
      <c r="N568">
        <f t="shared" si="35"/>
        <v>0.14619413253909952</v>
      </c>
      <c r="O568">
        <f t="shared" si="34"/>
        <v>93</v>
      </c>
    </row>
    <row r="569" spans="4:15" x14ac:dyDescent="0.2">
      <c r="D569">
        <f t="shared" si="32"/>
        <v>730</v>
      </c>
      <c r="E569" t="s">
        <v>294</v>
      </c>
      <c r="F569" t="s">
        <v>2425</v>
      </c>
      <c r="G569" t="s">
        <v>2426</v>
      </c>
      <c r="H569" t="s">
        <v>2426</v>
      </c>
      <c r="I569">
        <v>469</v>
      </c>
      <c r="J569">
        <v>720</v>
      </c>
      <c r="K569">
        <v>0.65138888888888891</v>
      </c>
      <c r="L569">
        <v>0.33333333333333331</v>
      </c>
      <c r="M569">
        <f t="shared" si="33"/>
        <v>0.45209892009011343</v>
      </c>
      <c r="N569">
        <f t="shared" si="35"/>
        <v>-0.11876558675678012</v>
      </c>
      <c r="O569">
        <f t="shared" si="34"/>
        <v>721</v>
      </c>
    </row>
    <row r="570" spans="4:15" x14ac:dyDescent="0.2">
      <c r="D570">
        <f t="shared" si="32"/>
        <v>759</v>
      </c>
      <c r="E570" t="s">
        <v>296</v>
      </c>
      <c r="F570" t="s">
        <v>2429</v>
      </c>
      <c r="G570" t="s">
        <v>954</v>
      </c>
      <c r="H570" t="s">
        <v>954</v>
      </c>
      <c r="I570">
        <v>338</v>
      </c>
      <c r="J570">
        <v>478</v>
      </c>
      <c r="K570">
        <v>0.70711297071129708</v>
      </c>
      <c r="L570">
        <v>0.30290456431535268</v>
      </c>
      <c r="M570">
        <f t="shared" si="33"/>
        <v>0.41908977238159711</v>
      </c>
      <c r="N570">
        <f t="shared" si="35"/>
        <v>-0.11618520806624444</v>
      </c>
      <c r="O570">
        <f t="shared" si="34"/>
        <v>715</v>
      </c>
    </row>
    <row r="571" spans="4:15" x14ac:dyDescent="0.2">
      <c r="D571">
        <f t="shared" si="32"/>
        <v>842</v>
      </c>
      <c r="E571" t="s">
        <v>298</v>
      </c>
      <c r="F571" t="s">
        <v>2516</v>
      </c>
      <c r="G571" t="s">
        <v>2517</v>
      </c>
      <c r="H571" t="s">
        <v>2517</v>
      </c>
      <c r="I571">
        <v>239</v>
      </c>
      <c r="J571">
        <v>239</v>
      </c>
      <c r="K571">
        <v>1</v>
      </c>
      <c r="L571">
        <v>0.10526315789473684</v>
      </c>
      <c r="M571">
        <f t="shared" si="33"/>
        <v>0.24559294846781843</v>
      </c>
      <c r="N571">
        <f t="shared" si="35"/>
        <v>-0.14032979057308159</v>
      </c>
      <c r="O571">
        <f t="shared" si="34"/>
        <v>749</v>
      </c>
    </row>
    <row r="572" spans="4:15" x14ac:dyDescent="0.2">
      <c r="D572">
        <f t="shared" si="32"/>
        <v>351</v>
      </c>
      <c r="E572" t="s">
        <v>300</v>
      </c>
      <c r="F572" t="s">
        <v>2547</v>
      </c>
      <c r="G572" t="s">
        <v>2548</v>
      </c>
      <c r="H572" t="s">
        <v>2548</v>
      </c>
      <c r="I572">
        <v>197</v>
      </c>
      <c r="J572">
        <v>308</v>
      </c>
      <c r="K572">
        <v>0.63961038961038963</v>
      </c>
      <c r="L572">
        <v>0.59090909090909094</v>
      </c>
      <c r="M572">
        <f t="shared" si="33"/>
        <v>0.45907612293946198</v>
      </c>
      <c r="N572">
        <f t="shared" si="35"/>
        <v>0.13183296796962896</v>
      </c>
      <c r="O572">
        <f t="shared" si="34"/>
        <v>113</v>
      </c>
    </row>
    <row r="573" spans="4:15" x14ac:dyDescent="0.2">
      <c r="D573">
        <f t="shared" si="32"/>
        <v>27</v>
      </c>
      <c r="E573" t="s">
        <v>300</v>
      </c>
      <c r="F573" t="s">
        <v>2549</v>
      </c>
      <c r="G573" t="s">
        <v>2550</v>
      </c>
      <c r="H573" t="s">
        <v>2550</v>
      </c>
      <c r="I573">
        <v>66</v>
      </c>
      <c r="J573">
        <v>161</v>
      </c>
      <c r="K573">
        <v>0.40993788819875776</v>
      </c>
      <c r="L573">
        <v>0.85</v>
      </c>
      <c r="M573">
        <f t="shared" si="33"/>
        <v>0.59512670063839035</v>
      </c>
      <c r="N573">
        <f t="shared" si="35"/>
        <v>0.25487329936160963</v>
      </c>
      <c r="O573">
        <f t="shared" si="34"/>
        <v>18</v>
      </c>
    </row>
    <row r="574" spans="4:15" x14ac:dyDescent="0.2">
      <c r="D574">
        <f t="shared" si="32"/>
        <v>25</v>
      </c>
      <c r="E574" t="s">
        <v>300</v>
      </c>
      <c r="F574" t="s">
        <v>2551</v>
      </c>
      <c r="G574" t="s">
        <v>2552</v>
      </c>
      <c r="H574" t="s">
        <v>2552</v>
      </c>
      <c r="I574">
        <v>87</v>
      </c>
      <c r="J574">
        <v>181</v>
      </c>
      <c r="K574">
        <v>0.48066298342541436</v>
      </c>
      <c r="L574">
        <v>0.85185185185185186</v>
      </c>
      <c r="M574">
        <f t="shared" si="33"/>
        <v>0.55323143671146102</v>
      </c>
      <c r="N574">
        <f t="shared" si="35"/>
        <v>0.29862041514039084</v>
      </c>
      <c r="O574">
        <f t="shared" si="34"/>
        <v>11</v>
      </c>
    </row>
    <row r="575" spans="4:15" x14ac:dyDescent="0.2">
      <c r="D575">
        <f t="shared" si="32"/>
        <v>462</v>
      </c>
      <c r="E575" t="s">
        <v>300</v>
      </c>
      <c r="F575" t="s">
        <v>2553</v>
      </c>
      <c r="G575" t="s">
        <v>2554</v>
      </c>
      <c r="H575" t="s">
        <v>2554</v>
      </c>
      <c r="I575">
        <v>237</v>
      </c>
      <c r="J575">
        <v>351</v>
      </c>
      <c r="K575">
        <v>0.67521367521367526</v>
      </c>
      <c r="L575">
        <v>0.52830188679245282</v>
      </c>
      <c r="M575">
        <f t="shared" si="33"/>
        <v>0.43798588555999646</v>
      </c>
      <c r="N575">
        <f t="shared" si="35"/>
        <v>9.0316001232456367E-2</v>
      </c>
      <c r="O575">
        <f t="shared" si="34"/>
        <v>199</v>
      </c>
    </row>
    <row r="576" spans="4:15" x14ac:dyDescent="0.2">
      <c r="D576">
        <f t="shared" si="32"/>
        <v>694</v>
      </c>
      <c r="E576" t="s">
        <v>302</v>
      </c>
      <c r="F576" t="s">
        <v>2556</v>
      </c>
      <c r="G576" t="s">
        <v>2557</v>
      </c>
      <c r="H576" t="s">
        <v>2557</v>
      </c>
      <c r="I576">
        <v>254</v>
      </c>
      <c r="J576">
        <v>393</v>
      </c>
      <c r="K576">
        <v>0.64631043256997456</v>
      </c>
      <c r="L576">
        <v>0.37254901960784315</v>
      </c>
      <c r="M576">
        <f t="shared" si="33"/>
        <v>0.45510723371825978</v>
      </c>
      <c r="N576">
        <f t="shared" si="35"/>
        <v>-8.2558214110416639E-2</v>
      </c>
      <c r="O576">
        <f t="shared" si="34"/>
        <v>643</v>
      </c>
    </row>
    <row r="577" spans="4:15" x14ac:dyDescent="0.2">
      <c r="D577">
        <f t="shared" si="32"/>
        <v>730</v>
      </c>
      <c r="E577" t="s">
        <v>304</v>
      </c>
      <c r="F577" t="s">
        <v>2558</v>
      </c>
      <c r="G577" t="s">
        <v>2559</v>
      </c>
      <c r="H577" t="s">
        <v>2559</v>
      </c>
      <c r="I577">
        <v>164</v>
      </c>
      <c r="J577">
        <v>327</v>
      </c>
      <c r="K577">
        <v>0.50152905198776754</v>
      </c>
      <c r="L577">
        <v>0.33333333333333331</v>
      </c>
      <c r="M577">
        <f t="shared" si="33"/>
        <v>0.54087105109818445</v>
      </c>
      <c r="N577">
        <f t="shared" si="35"/>
        <v>-0.20753771776485114</v>
      </c>
      <c r="O577">
        <f t="shared" si="34"/>
        <v>810</v>
      </c>
    </row>
    <row r="578" spans="4:15" x14ac:dyDescent="0.2">
      <c r="D578">
        <f t="shared" si="32"/>
        <v>220</v>
      </c>
      <c r="E578" t="s">
        <v>306</v>
      </c>
      <c r="F578" t="s">
        <v>2562</v>
      </c>
      <c r="G578" t="s">
        <v>2563</v>
      </c>
      <c r="H578" t="s">
        <v>2563</v>
      </c>
      <c r="I578">
        <v>463</v>
      </c>
      <c r="J578">
        <v>991</v>
      </c>
      <c r="K578">
        <v>0.467204843592331</v>
      </c>
      <c r="L578">
        <v>0.6607142857142857</v>
      </c>
      <c r="M578">
        <f t="shared" si="33"/>
        <v>0.56120360441891481</v>
      </c>
      <c r="N578">
        <f t="shared" si="35"/>
        <v>9.9510681295370884E-2</v>
      </c>
      <c r="O578">
        <f t="shared" si="34"/>
        <v>173</v>
      </c>
    </row>
    <row r="579" spans="4:15" x14ac:dyDescent="0.2">
      <c r="D579">
        <f t="shared" si="32"/>
        <v>610</v>
      </c>
      <c r="E579" t="s">
        <v>308</v>
      </c>
      <c r="F579" t="s">
        <v>2564</v>
      </c>
      <c r="G579" t="s">
        <v>2565</v>
      </c>
      <c r="H579" t="s">
        <v>2565</v>
      </c>
      <c r="I579">
        <v>201</v>
      </c>
      <c r="J579">
        <v>382</v>
      </c>
      <c r="K579">
        <v>0.52617801047120416</v>
      </c>
      <c r="L579">
        <v>0.4358974358974359</v>
      </c>
      <c r="M579">
        <f t="shared" si="33"/>
        <v>0.52626980357949205</v>
      </c>
      <c r="N579">
        <f t="shared" si="35"/>
        <v>-9.0372367682056143E-2</v>
      </c>
      <c r="O579">
        <f t="shared" si="34"/>
        <v>659</v>
      </c>
    </row>
    <row r="580" spans="4:15" x14ac:dyDescent="0.2">
      <c r="D580">
        <f t="shared" si="32"/>
        <v>561</v>
      </c>
      <c r="E580" t="s">
        <v>308</v>
      </c>
      <c r="F580" t="s">
        <v>2570</v>
      </c>
      <c r="G580" t="s">
        <v>1257</v>
      </c>
      <c r="H580" t="s">
        <v>1257</v>
      </c>
      <c r="I580">
        <v>225</v>
      </c>
      <c r="J580">
        <v>328</v>
      </c>
      <c r="K580">
        <v>0.68597560975609762</v>
      </c>
      <c r="L580">
        <v>0.47058823529411764</v>
      </c>
      <c r="M580">
        <f t="shared" si="33"/>
        <v>0.43161086285307493</v>
      </c>
      <c r="N580">
        <f t="shared" si="35"/>
        <v>3.8977372441042712E-2</v>
      </c>
      <c r="O580">
        <f t="shared" si="34"/>
        <v>303</v>
      </c>
    </row>
    <row r="581" spans="4:15" x14ac:dyDescent="0.2">
      <c r="D581">
        <f t="shared" ref="D581:D644" si="36">RANK(L581,Both_Math_and_ELA__Percent_Pass,0)</f>
        <v>540</v>
      </c>
      <c r="E581" t="s">
        <v>308</v>
      </c>
      <c r="F581" t="s">
        <v>2573</v>
      </c>
      <c r="G581" t="s">
        <v>2574</v>
      </c>
      <c r="H581" t="s">
        <v>2574</v>
      </c>
      <c r="I581">
        <v>214</v>
      </c>
      <c r="J581">
        <v>367</v>
      </c>
      <c r="K581">
        <v>0.5831062670299727</v>
      </c>
      <c r="L581">
        <v>0.48051948051948051</v>
      </c>
      <c r="M581">
        <f t="shared" ref="M581:M644" si="37">int+slope*K581</f>
        <v>0.49254734161905028</v>
      </c>
      <c r="N581">
        <f t="shared" si="35"/>
        <v>-1.202786109956977E-2</v>
      </c>
      <c r="O581">
        <f t="shared" ref="O581:O644" si="38">RANK(N581,Error,0)</f>
        <v>453</v>
      </c>
    </row>
    <row r="582" spans="4:15" x14ac:dyDescent="0.2">
      <c r="D582">
        <f t="shared" si="36"/>
        <v>364</v>
      </c>
      <c r="E582" t="s">
        <v>310</v>
      </c>
      <c r="F582" t="s">
        <v>2575</v>
      </c>
      <c r="G582" t="s">
        <v>2576</v>
      </c>
      <c r="H582" t="s">
        <v>2576</v>
      </c>
      <c r="I582">
        <v>224</v>
      </c>
      <c r="J582">
        <v>482</v>
      </c>
      <c r="K582">
        <v>0.46473029045643155</v>
      </c>
      <c r="L582">
        <v>0.58333333333333337</v>
      </c>
      <c r="M582">
        <f t="shared" si="37"/>
        <v>0.56266944983626599</v>
      </c>
      <c r="N582">
        <f t="shared" ref="N582:N645" si="39">L582-M582</f>
        <v>2.0663883497067381E-2</v>
      </c>
      <c r="O582">
        <f t="shared" si="38"/>
        <v>358</v>
      </c>
    </row>
    <row r="583" spans="4:15" x14ac:dyDescent="0.2">
      <c r="D583">
        <f t="shared" si="36"/>
        <v>383</v>
      </c>
      <c r="E583" t="s">
        <v>312</v>
      </c>
      <c r="F583" t="s">
        <v>2580</v>
      </c>
      <c r="G583" t="s">
        <v>2581</v>
      </c>
      <c r="H583" t="s">
        <v>2581</v>
      </c>
      <c r="I583">
        <v>217</v>
      </c>
      <c r="J583">
        <v>322</v>
      </c>
      <c r="K583">
        <v>0.67391304347826086</v>
      </c>
      <c r="L583">
        <v>0.57446808510638303</v>
      </c>
      <c r="M583">
        <f t="shared" si="37"/>
        <v>0.43875633782523976</v>
      </c>
      <c r="N583">
        <f t="shared" si="39"/>
        <v>0.13571174728114327</v>
      </c>
      <c r="O583">
        <f t="shared" si="38"/>
        <v>107</v>
      </c>
    </row>
    <row r="584" spans="4:15" x14ac:dyDescent="0.2">
      <c r="D584">
        <f t="shared" si="36"/>
        <v>131</v>
      </c>
      <c r="E584" t="s">
        <v>314</v>
      </c>
      <c r="F584" t="s">
        <v>2582</v>
      </c>
      <c r="G584" t="s">
        <v>2583</v>
      </c>
      <c r="H584" t="s">
        <v>2583</v>
      </c>
      <c r="I584">
        <v>118</v>
      </c>
      <c r="J584">
        <v>266</v>
      </c>
      <c r="K584">
        <v>0.44360902255639095</v>
      </c>
      <c r="L584">
        <v>0.72340425531914898</v>
      </c>
      <c r="M584">
        <f t="shared" si="37"/>
        <v>0.57518100730123312</v>
      </c>
      <c r="N584">
        <f t="shared" si="39"/>
        <v>0.14822324801791587</v>
      </c>
      <c r="O584">
        <f t="shared" si="38"/>
        <v>89</v>
      </c>
    </row>
    <row r="585" spans="4:15" x14ac:dyDescent="0.2">
      <c r="D585">
        <f t="shared" si="36"/>
        <v>620</v>
      </c>
      <c r="E585" t="s">
        <v>316</v>
      </c>
      <c r="F585" t="s">
        <v>2588</v>
      </c>
      <c r="G585" t="s">
        <v>2589</v>
      </c>
      <c r="H585" t="s">
        <v>2589</v>
      </c>
      <c r="I585">
        <v>457</v>
      </c>
      <c r="J585">
        <v>742</v>
      </c>
      <c r="K585">
        <v>0.61590296495956875</v>
      </c>
      <c r="L585">
        <v>0.43103448275862066</v>
      </c>
      <c r="M585">
        <f t="shared" si="37"/>
        <v>0.47311963620149255</v>
      </c>
      <c r="N585">
        <f t="shared" si="39"/>
        <v>-4.2085153442871892E-2</v>
      </c>
      <c r="O585">
        <f t="shared" si="38"/>
        <v>547</v>
      </c>
    </row>
    <row r="586" spans="4:15" x14ac:dyDescent="0.2">
      <c r="D586">
        <f t="shared" si="36"/>
        <v>191</v>
      </c>
      <c r="E586" t="s">
        <v>318</v>
      </c>
      <c r="F586" t="s">
        <v>2592</v>
      </c>
      <c r="G586" t="s">
        <v>2593</v>
      </c>
      <c r="H586" t="s">
        <v>2593</v>
      </c>
      <c r="I586">
        <v>204</v>
      </c>
      <c r="J586">
        <v>511</v>
      </c>
      <c r="K586">
        <v>0.39921722113502933</v>
      </c>
      <c r="L586">
        <v>0.67741935483870963</v>
      </c>
      <c r="M586">
        <f t="shared" si="37"/>
        <v>0.60147727782274396</v>
      </c>
      <c r="N586">
        <f t="shared" si="39"/>
        <v>7.594207701596567E-2</v>
      </c>
      <c r="O586">
        <f t="shared" si="38"/>
        <v>225</v>
      </c>
    </row>
    <row r="587" spans="4:15" x14ac:dyDescent="0.2">
      <c r="D587">
        <f t="shared" si="36"/>
        <v>435</v>
      </c>
      <c r="E587" t="s">
        <v>320</v>
      </c>
      <c r="F587" t="s">
        <v>2597</v>
      </c>
      <c r="G587" t="s">
        <v>2598</v>
      </c>
      <c r="H587" t="s">
        <v>2598</v>
      </c>
      <c r="I587">
        <v>96</v>
      </c>
      <c r="J587">
        <v>269</v>
      </c>
      <c r="K587">
        <v>0.35687732342007433</v>
      </c>
      <c r="L587">
        <v>0.54761904761904767</v>
      </c>
      <c r="M587">
        <f t="shared" si="37"/>
        <v>0.62655806680892345</v>
      </c>
      <c r="N587">
        <f t="shared" si="39"/>
        <v>-7.8939019189875781E-2</v>
      </c>
      <c r="O587">
        <f t="shared" si="38"/>
        <v>637</v>
      </c>
    </row>
    <row r="588" spans="4:15" x14ac:dyDescent="0.2">
      <c r="D588">
        <f t="shared" si="36"/>
        <v>454</v>
      </c>
      <c r="E588" t="s">
        <v>322</v>
      </c>
      <c r="F588" t="s">
        <v>2601</v>
      </c>
      <c r="G588" t="s">
        <v>2602</v>
      </c>
      <c r="H588" t="s">
        <v>2602</v>
      </c>
      <c r="I588">
        <v>349</v>
      </c>
      <c r="J588">
        <v>608</v>
      </c>
      <c r="K588">
        <v>0.57401315789473684</v>
      </c>
      <c r="L588">
        <v>0.53333333333333333</v>
      </c>
      <c r="M588">
        <f t="shared" si="37"/>
        <v>0.49793380601215148</v>
      </c>
      <c r="N588">
        <f t="shared" si="39"/>
        <v>3.5399527321181845E-2</v>
      </c>
      <c r="O588">
        <f t="shared" si="38"/>
        <v>317</v>
      </c>
    </row>
    <row r="589" spans="4:15" x14ac:dyDescent="0.2">
      <c r="D589">
        <f t="shared" si="36"/>
        <v>160</v>
      </c>
      <c r="E589" t="s">
        <v>324</v>
      </c>
      <c r="F589" t="s">
        <v>2603</v>
      </c>
      <c r="G589" t="s">
        <v>2604</v>
      </c>
      <c r="H589" t="s">
        <v>2604</v>
      </c>
      <c r="I589">
        <v>50</v>
      </c>
      <c r="J589">
        <v>149</v>
      </c>
      <c r="K589">
        <v>0.33557046979865773</v>
      </c>
      <c r="L589">
        <v>0.7</v>
      </c>
      <c r="M589">
        <f t="shared" si="37"/>
        <v>0.63917955926589298</v>
      </c>
      <c r="N589">
        <f t="shared" si="39"/>
        <v>6.0820440734106973E-2</v>
      </c>
      <c r="O589">
        <f t="shared" si="38"/>
        <v>253</v>
      </c>
    </row>
    <row r="590" spans="4:15" x14ac:dyDescent="0.2">
      <c r="D590">
        <f t="shared" si="36"/>
        <v>3</v>
      </c>
      <c r="E590" t="s">
        <v>640</v>
      </c>
      <c r="F590" t="s">
        <v>2609</v>
      </c>
      <c r="G590" t="s">
        <v>2610</v>
      </c>
      <c r="H590" t="s">
        <v>2610</v>
      </c>
      <c r="I590">
        <v>60</v>
      </c>
      <c r="J590">
        <v>220</v>
      </c>
      <c r="K590">
        <v>0.27272727272727271</v>
      </c>
      <c r="L590">
        <v>0.9375</v>
      </c>
      <c r="M590">
        <f t="shared" si="37"/>
        <v>0.67640584109527935</v>
      </c>
      <c r="N590">
        <f t="shared" si="39"/>
        <v>0.26109415890472065</v>
      </c>
      <c r="O590">
        <f t="shared" si="38"/>
        <v>17</v>
      </c>
    </row>
    <row r="591" spans="4:15" x14ac:dyDescent="0.2">
      <c r="D591">
        <f t="shared" si="36"/>
        <v>592</v>
      </c>
      <c r="E591" t="s">
        <v>640</v>
      </c>
      <c r="F591" t="s">
        <v>2611</v>
      </c>
      <c r="G591" t="s">
        <v>2612</v>
      </c>
      <c r="H591" t="s">
        <v>2612</v>
      </c>
      <c r="I591">
        <v>148</v>
      </c>
      <c r="J591">
        <v>500</v>
      </c>
      <c r="K591">
        <v>0.29599999999999999</v>
      </c>
      <c r="L591">
        <v>0.45205479452054792</v>
      </c>
      <c r="M591">
        <f t="shared" si="37"/>
        <v>0.66261982853120061</v>
      </c>
      <c r="N591">
        <f t="shared" si="39"/>
        <v>-0.21056503401065269</v>
      </c>
      <c r="O591">
        <f t="shared" si="38"/>
        <v>812</v>
      </c>
    </row>
    <row r="592" spans="4:15" x14ac:dyDescent="0.2">
      <c r="D592">
        <f t="shared" si="36"/>
        <v>655</v>
      </c>
      <c r="E592" t="s">
        <v>640</v>
      </c>
      <c r="F592" t="s">
        <v>2613</v>
      </c>
      <c r="G592" t="s">
        <v>1333</v>
      </c>
      <c r="H592" t="s">
        <v>1333</v>
      </c>
      <c r="I592">
        <v>250</v>
      </c>
      <c r="J592">
        <v>442</v>
      </c>
      <c r="K592">
        <v>0.56561085972850678</v>
      </c>
      <c r="L592">
        <v>0.40540540540540543</v>
      </c>
      <c r="M592">
        <f t="shared" si="37"/>
        <v>0.50291105628150545</v>
      </c>
      <c r="N592">
        <f t="shared" si="39"/>
        <v>-9.7505650876100025E-2</v>
      </c>
      <c r="O592">
        <f t="shared" si="38"/>
        <v>677</v>
      </c>
    </row>
    <row r="593" spans="4:15" x14ac:dyDescent="0.2">
      <c r="D593">
        <f t="shared" si="36"/>
        <v>486</v>
      </c>
      <c r="E593" t="s">
        <v>640</v>
      </c>
      <c r="F593" t="s">
        <v>2614</v>
      </c>
      <c r="G593" t="s">
        <v>2615</v>
      </c>
      <c r="H593" t="s">
        <v>2615</v>
      </c>
      <c r="I593">
        <v>197</v>
      </c>
      <c r="J593">
        <v>372</v>
      </c>
      <c r="K593">
        <v>0.52956989247311825</v>
      </c>
      <c r="L593">
        <v>0.51111111111111107</v>
      </c>
      <c r="M593">
        <f t="shared" si="37"/>
        <v>0.52426056214653549</v>
      </c>
      <c r="N593">
        <f t="shared" si="39"/>
        <v>-1.314945103542442E-2</v>
      </c>
      <c r="O593">
        <f t="shared" si="38"/>
        <v>458</v>
      </c>
    </row>
    <row r="594" spans="4:15" x14ac:dyDescent="0.2">
      <c r="D594">
        <f t="shared" si="36"/>
        <v>277</v>
      </c>
      <c r="E594" t="s">
        <v>640</v>
      </c>
      <c r="F594" t="s">
        <v>2616</v>
      </c>
      <c r="G594" t="s">
        <v>2617</v>
      </c>
      <c r="H594" t="s">
        <v>2617</v>
      </c>
      <c r="I594">
        <v>269</v>
      </c>
      <c r="J594">
        <v>543</v>
      </c>
      <c r="K594">
        <v>0.49539594843462248</v>
      </c>
      <c r="L594">
        <v>0.63235294117647056</v>
      </c>
      <c r="M594">
        <f t="shared" si="37"/>
        <v>0.54450410371164137</v>
      </c>
      <c r="N594">
        <f t="shared" si="39"/>
        <v>8.7848837464829188E-2</v>
      </c>
      <c r="O594">
        <f t="shared" si="38"/>
        <v>207</v>
      </c>
    </row>
    <row r="595" spans="4:15" x14ac:dyDescent="0.2">
      <c r="D595">
        <f t="shared" si="36"/>
        <v>77</v>
      </c>
      <c r="E595" t="s">
        <v>640</v>
      </c>
      <c r="F595" t="s">
        <v>2622</v>
      </c>
      <c r="G595" t="s">
        <v>2623</v>
      </c>
      <c r="H595" t="s">
        <v>2623</v>
      </c>
      <c r="I595">
        <v>81</v>
      </c>
      <c r="J595">
        <v>536</v>
      </c>
      <c r="K595">
        <v>0.15111940298507462</v>
      </c>
      <c r="L595">
        <v>0.7767857142857143</v>
      </c>
      <c r="M595">
        <f t="shared" si="37"/>
        <v>0.74844241852389159</v>
      </c>
      <c r="N595">
        <f t="shared" si="39"/>
        <v>2.8343295761822707E-2</v>
      </c>
      <c r="O595">
        <f t="shared" si="38"/>
        <v>332</v>
      </c>
    </row>
    <row r="596" spans="4:15" x14ac:dyDescent="0.2">
      <c r="D596">
        <f t="shared" si="36"/>
        <v>446</v>
      </c>
      <c r="E596" t="s">
        <v>640</v>
      </c>
      <c r="F596" t="s">
        <v>2624</v>
      </c>
      <c r="G596" t="s">
        <v>2625</v>
      </c>
      <c r="H596" t="s">
        <v>2625</v>
      </c>
      <c r="I596">
        <v>187</v>
      </c>
      <c r="J596">
        <v>316</v>
      </c>
      <c r="K596">
        <v>0.59177215189873422</v>
      </c>
      <c r="L596">
        <v>0.53703703703703709</v>
      </c>
      <c r="M596">
        <f t="shared" si="37"/>
        <v>0.48741395109375468</v>
      </c>
      <c r="N596">
        <f t="shared" si="39"/>
        <v>4.9623085943282408E-2</v>
      </c>
      <c r="O596">
        <f t="shared" si="38"/>
        <v>270</v>
      </c>
    </row>
    <row r="597" spans="4:15" x14ac:dyDescent="0.2">
      <c r="D597">
        <f t="shared" si="36"/>
        <v>6</v>
      </c>
      <c r="E597" t="s">
        <v>640</v>
      </c>
      <c r="F597" t="s">
        <v>2626</v>
      </c>
      <c r="G597" t="s">
        <v>2627</v>
      </c>
      <c r="H597" t="s">
        <v>2627</v>
      </c>
      <c r="I597">
        <v>35</v>
      </c>
      <c r="J597">
        <v>507</v>
      </c>
      <c r="K597">
        <v>6.9033530571992116E-2</v>
      </c>
      <c r="L597">
        <v>0.91304347826086951</v>
      </c>
      <c r="M597">
        <f t="shared" si="37"/>
        <v>0.79706744021381859</v>
      </c>
      <c r="N597">
        <f t="shared" si="39"/>
        <v>0.11597603804705092</v>
      </c>
      <c r="O597">
        <f t="shared" si="38"/>
        <v>138</v>
      </c>
    </row>
    <row r="598" spans="4:15" x14ac:dyDescent="0.2">
      <c r="D598">
        <f t="shared" si="36"/>
        <v>529</v>
      </c>
      <c r="E598" t="s">
        <v>640</v>
      </c>
      <c r="F598" t="s">
        <v>2628</v>
      </c>
      <c r="G598" t="s">
        <v>2629</v>
      </c>
      <c r="H598" t="s">
        <v>2629</v>
      </c>
      <c r="I598">
        <v>178</v>
      </c>
      <c r="J598">
        <v>426</v>
      </c>
      <c r="K598">
        <v>0.41784037558685444</v>
      </c>
      <c r="L598">
        <v>0.48979591836734693</v>
      </c>
      <c r="M598">
        <f t="shared" si="37"/>
        <v>0.59044552214379065</v>
      </c>
      <c r="N598">
        <f t="shared" si="39"/>
        <v>-0.10064960377644372</v>
      </c>
      <c r="O598">
        <f t="shared" si="38"/>
        <v>687</v>
      </c>
    </row>
    <row r="599" spans="4:15" x14ac:dyDescent="0.2">
      <c r="D599">
        <f t="shared" si="36"/>
        <v>829</v>
      </c>
      <c r="E599" t="s">
        <v>640</v>
      </c>
      <c r="F599" t="s">
        <v>2630</v>
      </c>
      <c r="G599" t="s">
        <v>992</v>
      </c>
      <c r="H599" t="s">
        <v>992</v>
      </c>
      <c r="I599">
        <v>283</v>
      </c>
      <c r="J599">
        <v>329</v>
      </c>
      <c r="K599">
        <v>0.86018237082066873</v>
      </c>
      <c r="L599">
        <v>0.18867924528301888</v>
      </c>
      <c r="M599">
        <f t="shared" si="37"/>
        <v>0.32841639971002778</v>
      </c>
      <c r="N599">
        <f t="shared" si="39"/>
        <v>-0.1397371544270089</v>
      </c>
      <c r="O599">
        <f t="shared" si="38"/>
        <v>748</v>
      </c>
    </row>
    <row r="600" spans="4:15" x14ac:dyDescent="0.2">
      <c r="D600">
        <f t="shared" si="36"/>
        <v>110</v>
      </c>
      <c r="E600" t="s">
        <v>640</v>
      </c>
      <c r="F600" t="s">
        <v>2631</v>
      </c>
      <c r="G600" t="s">
        <v>2632</v>
      </c>
      <c r="H600" t="s">
        <v>2632</v>
      </c>
      <c r="I600">
        <v>63</v>
      </c>
      <c r="J600">
        <v>219</v>
      </c>
      <c r="K600">
        <v>0.28767123287671231</v>
      </c>
      <c r="L600">
        <v>0.7407407407407407</v>
      </c>
      <c r="M600">
        <f t="shared" si="37"/>
        <v>0.66755352138375612</v>
      </c>
      <c r="N600">
        <f t="shared" si="39"/>
        <v>7.3187219356984579E-2</v>
      </c>
      <c r="O600">
        <f t="shared" si="38"/>
        <v>235</v>
      </c>
    </row>
    <row r="601" spans="4:15" x14ac:dyDescent="0.2">
      <c r="D601">
        <f t="shared" si="36"/>
        <v>496</v>
      </c>
      <c r="E601" t="s">
        <v>640</v>
      </c>
      <c r="F601" t="s">
        <v>2635</v>
      </c>
      <c r="G601" t="s">
        <v>2636</v>
      </c>
      <c r="H601" t="s">
        <v>2636</v>
      </c>
      <c r="I601">
        <v>315</v>
      </c>
      <c r="J601">
        <v>532</v>
      </c>
      <c r="K601">
        <v>0.59210526315789469</v>
      </c>
      <c r="L601">
        <v>0.50704225352112675</v>
      </c>
      <c r="M601">
        <f t="shared" si="37"/>
        <v>0.48721662673420685</v>
      </c>
      <c r="N601">
        <f t="shared" si="39"/>
        <v>1.9825626786919903E-2</v>
      </c>
      <c r="O601">
        <f t="shared" si="38"/>
        <v>364</v>
      </c>
    </row>
    <row r="602" spans="4:15" x14ac:dyDescent="0.2">
      <c r="D602">
        <f t="shared" si="36"/>
        <v>71</v>
      </c>
      <c r="E602" t="s">
        <v>640</v>
      </c>
      <c r="F602" t="s">
        <v>2637</v>
      </c>
      <c r="G602" t="s">
        <v>2638</v>
      </c>
      <c r="H602" t="s">
        <v>2638</v>
      </c>
      <c r="I602">
        <v>214</v>
      </c>
      <c r="J602">
        <v>660</v>
      </c>
      <c r="K602">
        <v>0.32424242424242422</v>
      </c>
      <c r="L602">
        <v>0.78378378378378377</v>
      </c>
      <c r="M602">
        <f t="shared" si="37"/>
        <v>0.64588992786750077</v>
      </c>
      <c r="N602">
        <f t="shared" si="39"/>
        <v>0.137893855916283</v>
      </c>
      <c r="O602">
        <f t="shared" si="38"/>
        <v>106</v>
      </c>
    </row>
    <row r="603" spans="4:15" x14ac:dyDescent="0.2">
      <c r="D603">
        <f t="shared" si="36"/>
        <v>284</v>
      </c>
      <c r="E603" t="s">
        <v>327</v>
      </c>
      <c r="F603" t="s">
        <v>2639</v>
      </c>
      <c r="G603" t="s">
        <v>2640</v>
      </c>
      <c r="H603" t="s">
        <v>2640</v>
      </c>
      <c r="I603">
        <v>109</v>
      </c>
      <c r="J603">
        <v>303</v>
      </c>
      <c r="K603">
        <v>0.35973597359735976</v>
      </c>
      <c r="L603">
        <v>0.62790697674418605</v>
      </c>
      <c r="M603">
        <f t="shared" si="37"/>
        <v>0.62486469470007977</v>
      </c>
      <c r="N603">
        <f t="shared" si="39"/>
        <v>3.0422820441062814E-3</v>
      </c>
      <c r="O603">
        <f t="shared" si="38"/>
        <v>409</v>
      </c>
    </row>
    <row r="604" spans="4:15" x14ac:dyDescent="0.2">
      <c r="D604">
        <f t="shared" si="36"/>
        <v>762</v>
      </c>
      <c r="E604" t="s">
        <v>327</v>
      </c>
      <c r="F604" t="s">
        <v>2641</v>
      </c>
      <c r="G604" t="s">
        <v>2642</v>
      </c>
      <c r="H604" t="s">
        <v>2642</v>
      </c>
      <c r="I604">
        <v>138</v>
      </c>
      <c r="J604">
        <v>289</v>
      </c>
      <c r="K604">
        <v>0.47750865051903113</v>
      </c>
      <c r="L604">
        <v>0.3</v>
      </c>
      <c r="M604">
        <f t="shared" si="37"/>
        <v>0.55509996172656084</v>
      </c>
      <c r="N604">
        <f t="shared" si="39"/>
        <v>-0.25509996172656085</v>
      </c>
      <c r="O604">
        <f t="shared" si="38"/>
        <v>832</v>
      </c>
    </row>
    <row r="605" spans="4:15" x14ac:dyDescent="0.2">
      <c r="D605">
        <f t="shared" si="36"/>
        <v>661</v>
      </c>
      <c r="E605" t="s">
        <v>327</v>
      </c>
      <c r="F605" t="s">
        <v>2644</v>
      </c>
      <c r="G605" t="s">
        <v>2645</v>
      </c>
      <c r="H605" t="s">
        <v>2645</v>
      </c>
      <c r="I605">
        <v>108</v>
      </c>
      <c r="J605">
        <v>286</v>
      </c>
      <c r="K605">
        <v>0.3776223776223776</v>
      </c>
      <c r="L605">
        <v>0.4</v>
      </c>
      <c r="M605">
        <f t="shared" si="37"/>
        <v>0.61426936619708783</v>
      </c>
      <c r="N605">
        <f t="shared" si="39"/>
        <v>-0.21426936619708781</v>
      </c>
      <c r="O605">
        <f t="shared" si="38"/>
        <v>817</v>
      </c>
    </row>
    <row r="606" spans="4:15" x14ac:dyDescent="0.2">
      <c r="D606">
        <f t="shared" si="36"/>
        <v>416</v>
      </c>
      <c r="E606" t="s">
        <v>329</v>
      </c>
      <c r="F606" t="s">
        <v>2646</v>
      </c>
      <c r="G606" t="s">
        <v>2647</v>
      </c>
      <c r="H606" t="s">
        <v>2647</v>
      </c>
      <c r="I606">
        <v>113</v>
      </c>
      <c r="J606">
        <v>219</v>
      </c>
      <c r="K606">
        <v>0.51598173515981738</v>
      </c>
      <c r="L606">
        <v>0.55813953488372092</v>
      </c>
      <c r="M606">
        <f t="shared" si="37"/>
        <v>0.53230974801326325</v>
      </c>
      <c r="N606">
        <f t="shared" si="39"/>
        <v>2.5829786870457672E-2</v>
      </c>
      <c r="O606">
        <f t="shared" si="38"/>
        <v>338</v>
      </c>
    </row>
    <row r="607" spans="4:15" x14ac:dyDescent="0.2">
      <c r="D607">
        <f t="shared" si="36"/>
        <v>20</v>
      </c>
      <c r="E607" t="s">
        <v>329</v>
      </c>
      <c r="F607" t="s">
        <v>2648</v>
      </c>
      <c r="G607" t="s">
        <v>2649</v>
      </c>
      <c r="H607" t="s">
        <v>2649</v>
      </c>
      <c r="I607">
        <v>76</v>
      </c>
      <c r="J607">
        <v>164</v>
      </c>
      <c r="K607">
        <v>0.46341463414634149</v>
      </c>
      <c r="L607">
        <v>0.8571428571428571</v>
      </c>
      <c r="M607">
        <f t="shared" si="37"/>
        <v>0.56344880217466453</v>
      </c>
      <c r="N607">
        <f t="shared" si="39"/>
        <v>0.29369405496819256</v>
      </c>
      <c r="O607">
        <f t="shared" si="38"/>
        <v>12</v>
      </c>
    </row>
    <row r="608" spans="4:15" x14ac:dyDescent="0.2">
      <c r="D608">
        <f t="shared" si="36"/>
        <v>24</v>
      </c>
      <c r="E608" t="s">
        <v>329</v>
      </c>
      <c r="F608" t="s">
        <v>2652</v>
      </c>
      <c r="G608" t="s">
        <v>2653</v>
      </c>
      <c r="H608" t="s">
        <v>2653</v>
      </c>
      <c r="I608">
        <v>182</v>
      </c>
      <c r="J608">
        <v>502</v>
      </c>
      <c r="K608">
        <v>0.36254980079681276</v>
      </c>
      <c r="L608">
        <v>0.85365853658536583</v>
      </c>
      <c r="M608">
        <f t="shared" si="37"/>
        <v>0.62319787427674822</v>
      </c>
      <c r="N608">
        <f t="shared" si="39"/>
        <v>0.23046066230861761</v>
      </c>
      <c r="O608">
        <f t="shared" si="38"/>
        <v>27</v>
      </c>
    </row>
    <row r="609" spans="4:15" x14ac:dyDescent="0.2">
      <c r="D609">
        <f t="shared" si="36"/>
        <v>613</v>
      </c>
      <c r="E609" t="s">
        <v>641</v>
      </c>
      <c r="F609" t="s">
        <v>2658</v>
      </c>
      <c r="G609" t="s">
        <v>2659</v>
      </c>
      <c r="H609" t="s">
        <v>2659</v>
      </c>
      <c r="I609">
        <v>260</v>
      </c>
      <c r="J609">
        <v>394</v>
      </c>
      <c r="K609">
        <v>0.65989847715736039</v>
      </c>
      <c r="L609">
        <v>0.43333333333333335</v>
      </c>
      <c r="M609">
        <f t="shared" si="37"/>
        <v>0.44705811462672623</v>
      </c>
      <c r="N609">
        <f t="shared" si="39"/>
        <v>-1.3724781293392885E-2</v>
      </c>
      <c r="O609">
        <f t="shared" si="38"/>
        <v>461</v>
      </c>
    </row>
    <row r="610" spans="4:15" x14ac:dyDescent="0.2">
      <c r="D610">
        <f t="shared" si="36"/>
        <v>646</v>
      </c>
      <c r="E610" t="s">
        <v>332</v>
      </c>
      <c r="F610" t="s">
        <v>2662</v>
      </c>
      <c r="G610" t="s">
        <v>2663</v>
      </c>
      <c r="H610" t="s">
        <v>2663</v>
      </c>
      <c r="I610">
        <v>296</v>
      </c>
      <c r="J610">
        <v>661</v>
      </c>
      <c r="K610">
        <v>0.44780635400907715</v>
      </c>
      <c r="L610">
        <v>0.41129032258064518</v>
      </c>
      <c r="M610">
        <f t="shared" si="37"/>
        <v>0.57269464360761702</v>
      </c>
      <c r="N610">
        <f t="shared" si="39"/>
        <v>-0.16140432102697183</v>
      </c>
      <c r="O610">
        <f t="shared" si="38"/>
        <v>768</v>
      </c>
    </row>
    <row r="611" spans="4:15" x14ac:dyDescent="0.2">
      <c r="D611">
        <f t="shared" si="36"/>
        <v>781</v>
      </c>
      <c r="E611" t="s">
        <v>334</v>
      </c>
      <c r="F611" t="s">
        <v>2665</v>
      </c>
      <c r="G611" t="s">
        <v>2666</v>
      </c>
      <c r="H611" t="s">
        <v>2666</v>
      </c>
      <c r="I611">
        <v>74</v>
      </c>
      <c r="J611">
        <v>156</v>
      </c>
      <c r="K611">
        <v>0.47435897435897434</v>
      </c>
      <c r="L611">
        <v>0.28000000000000003</v>
      </c>
      <c r="M611">
        <f t="shared" si="37"/>
        <v>0.55696572823542234</v>
      </c>
      <c r="N611">
        <f t="shared" si="39"/>
        <v>-0.27696572823542231</v>
      </c>
      <c r="O611">
        <f t="shared" si="38"/>
        <v>840</v>
      </c>
    </row>
    <row r="612" spans="4:15" x14ac:dyDescent="0.2">
      <c r="D612">
        <f t="shared" si="36"/>
        <v>185</v>
      </c>
      <c r="E612" t="s">
        <v>336</v>
      </c>
      <c r="F612" t="s">
        <v>2667</v>
      </c>
      <c r="G612" t="s">
        <v>2668</v>
      </c>
      <c r="H612" t="s">
        <v>2668</v>
      </c>
      <c r="I612">
        <v>55</v>
      </c>
      <c r="J612">
        <v>225</v>
      </c>
      <c r="K612">
        <v>0.24444444444444444</v>
      </c>
      <c r="L612">
        <v>0.68292682926829273</v>
      </c>
      <c r="M612">
        <f t="shared" si="37"/>
        <v>0.69315967580856941</v>
      </c>
      <c r="N612">
        <f t="shared" si="39"/>
        <v>-1.0232846540276674E-2</v>
      </c>
      <c r="O612">
        <f t="shared" si="38"/>
        <v>447</v>
      </c>
    </row>
    <row r="613" spans="4:15" x14ac:dyDescent="0.2">
      <c r="D613">
        <f t="shared" si="36"/>
        <v>644</v>
      </c>
      <c r="E613" t="s">
        <v>336</v>
      </c>
      <c r="F613" t="s">
        <v>2673</v>
      </c>
      <c r="G613" t="s">
        <v>2674</v>
      </c>
      <c r="H613" t="s">
        <v>2674</v>
      </c>
      <c r="I613">
        <v>112</v>
      </c>
      <c r="J613">
        <v>206</v>
      </c>
      <c r="K613">
        <v>0.5436893203883495</v>
      </c>
      <c r="L613">
        <v>0.41176470588235292</v>
      </c>
      <c r="M613">
        <f t="shared" si="37"/>
        <v>0.51589666872072781</v>
      </c>
      <c r="N613">
        <f t="shared" si="39"/>
        <v>-0.10413196283837489</v>
      </c>
      <c r="O613">
        <f t="shared" si="38"/>
        <v>694</v>
      </c>
    </row>
    <row r="614" spans="4:15" x14ac:dyDescent="0.2">
      <c r="D614">
        <f t="shared" si="36"/>
        <v>237</v>
      </c>
      <c r="E614" t="s">
        <v>336</v>
      </c>
      <c r="F614" t="s">
        <v>2675</v>
      </c>
      <c r="G614" t="s">
        <v>2676</v>
      </c>
      <c r="H614" t="s">
        <v>2676</v>
      </c>
      <c r="I614">
        <v>71</v>
      </c>
      <c r="J614">
        <v>219</v>
      </c>
      <c r="K614">
        <v>0.32420091324200911</v>
      </c>
      <c r="L614">
        <v>0.65</v>
      </c>
      <c r="M614">
        <f t="shared" si="37"/>
        <v>0.64591451764447727</v>
      </c>
      <c r="N614">
        <f t="shared" si="39"/>
        <v>4.0854823555227515E-3</v>
      </c>
      <c r="O614">
        <f t="shared" si="38"/>
        <v>403</v>
      </c>
    </row>
    <row r="615" spans="4:15" x14ac:dyDescent="0.2">
      <c r="D615">
        <f t="shared" si="36"/>
        <v>476</v>
      </c>
      <c r="E615" t="s">
        <v>336</v>
      </c>
      <c r="F615" t="s">
        <v>2677</v>
      </c>
      <c r="G615" t="s">
        <v>1660</v>
      </c>
      <c r="H615" t="s">
        <v>1660</v>
      </c>
      <c r="I615">
        <v>186</v>
      </c>
      <c r="J615">
        <v>373</v>
      </c>
      <c r="K615">
        <v>0.49865951742627346</v>
      </c>
      <c r="L615">
        <v>0.51851851851851849</v>
      </c>
      <c r="M615">
        <f t="shared" si="37"/>
        <v>0.54257087076496546</v>
      </c>
      <c r="N615">
        <f t="shared" si="39"/>
        <v>-2.4052352246446973E-2</v>
      </c>
      <c r="O615">
        <f t="shared" si="38"/>
        <v>496</v>
      </c>
    </row>
    <row r="616" spans="4:15" x14ac:dyDescent="0.2">
      <c r="D616">
        <f t="shared" si="36"/>
        <v>277</v>
      </c>
      <c r="E616" t="s">
        <v>336</v>
      </c>
      <c r="F616" t="s">
        <v>2678</v>
      </c>
      <c r="G616" t="s">
        <v>2679</v>
      </c>
      <c r="H616" t="s">
        <v>2679</v>
      </c>
      <c r="I616">
        <v>242</v>
      </c>
      <c r="J616">
        <v>375</v>
      </c>
      <c r="K616">
        <v>0.64533333333333331</v>
      </c>
      <c r="L616">
        <v>0.63235294117647056</v>
      </c>
      <c r="M616">
        <f t="shared" si="37"/>
        <v>0.45568603577247685</v>
      </c>
      <c r="N616">
        <f t="shared" si="39"/>
        <v>0.17666690540399371</v>
      </c>
      <c r="O616">
        <f t="shared" si="38"/>
        <v>60</v>
      </c>
    </row>
    <row r="617" spans="4:15" x14ac:dyDescent="0.2">
      <c r="D617">
        <f t="shared" si="36"/>
        <v>795</v>
      </c>
      <c r="E617" t="s">
        <v>336</v>
      </c>
      <c r="F617" t="s">
        <v>2680</v>
      </c>
      <c r="G617" t="s">
        <v>2681</v>
      </c>
      <c r="H617" t="s">
        <v>2681</v>
      </c>
      <c r="I617">
        <v>157</v>
      </c>
      <c r="J617">
        <v>248</v>
      </c>
      <c r="K617">
        <v>0.63306451612903225</v>
      </c>
      <c r="L617">
        <v>0.25531914893617019</v>
      </c>
      <c r="M617">
        <f t="shared" si="37"/>
        <v>0.4629536871372178</v>
      </c>
      <c r="N617">
        <f t="shared" si="39"/>
        <v>-0.2076345382010476</v>
      </c>
      <c r="O617">
        <f t="shared" si="38"/>
        <v>811</v>
      </c>
    </row>
    <row r="618" spans="4:15" x14ac:dyDescent="0.2">
      <c r="D618">
        <f t="shared" si="36"/>
        <v>386</v>
      </c>
      <c r="E618" t="s">
        <v>336</v>
      </c>
      <c r="F618" t="s">
        <v>2682</v>
      </c>
      <c r="G618" t="s">
        <v>2683</v>
      </c>
      <c r="H618" t="s">
        <v>2683</v>
      </c>
      <c r="I618">
        <v>241</v>
      </c>
      <c r="J618">
        <v>398</v>
      </c>
      <c r="K618">
        <v>0.60552763819095479</v>
      </c>
      <c r="L618">
        <v>0.57352941176470584</v>
      </c>
      <c r="M618">
        <f t="shared" si="37"/>
        <v>0.47926564494006241</v>
      </c>
      <c r="N618">
        <f t="shared" si="39"/>
        <v>9.4263766824643436E-2</v>
      </c>
      <c r="O618">
        <f t="shared" si="38"/>
        <v>189</v>
      </c>
    </row>
    <row r="619" spans="4:15" x14ac:dyDescent="0.2">
      <c r="D619">
        <f t="shared" si="36"/>
        <v>585</v>
      </c>
      <c r="E619" t="s">
        <v>338</v>
      </c>
      <c r="F619" t="s">
        <v>581</v>
      </c>
      <c r="G619" t="s">
        <v>2686</v>
      </c>
      <c r="H619" t="s">
        <v>2686</v>
      </c>
      <c r="I619">
        <v>279</v>
      </c>
      <c r="J619">
        <v>537</v>
      </c>
      <c r="K619">
        <v>0.51955307262569828</v>
      </c>
      <c r="L619">
        <v>0.45588235294117646</v>
      </c>
      <c r="M619">
        <f t="shared" si="37"/>
        <v>0.5301942029549539</v>
      </c>
      <c r="N619">
        <f t="shared" si="39"/>
        <v>-7.4311850013777436E-2</v>
      </c>
      <c r="O619">
        <f t="shared" si="38"/>
        <v>629</v>
      </c>
    </row>
    <row r="620" spans="4:15" x14ac:dyDescent="0.2">
      <c r="D620">
        <f t="shared" si="36"/>
        <v>584</v>
      </c>
      <c r="E620" t="s">
        <v>338</v>
      </c>
      <c r="F620" t="s">
        <v>2687</v>
      </c>
      <c r="G620" t="s">
        <v>2688</v>
      </c>
      <c r="H620" t="s">
        <v>2688</v>
      </c>
      <c r="I620">
        <v>191</v>
      </c>
      <c r="J620">
        <v>334</v>
      </c>
      <c r="K620">
        <v>0.57185628742514971</v>
      </c>
      <c r="L620">
        <v>0.45652173913043476</v>
      </c>
      <c r="M620">
        <f t="shared" si="37"/>
        <v>0.49921146647043663</v>
      </c>
      <c r="N620">
        <f t="shared" si="39"/>
        <v>-4.2689727340001871E-2</v>
      </c>
      <c r="O620">
        <f t="shared" si="38"/>
        <v>548</v>
      </c>
    </row>
    <row r="621" spans="4:15" x14ac:dyDescent="0.2">
      <c r="D621">
        <f t="shared" si="36"/>
        <v>325</v>
      </c>
      <c r="E621" t="s">
        <v>338</v>
      </c>
      <c r="F621" t="s">
        <v>2689</v>
      </c>
      <c r="G621" t="s">
        <v>2690</v>
      </c>
      <c r="H621" t="s">
        <v>2690</v>
      </c>
      <c r="I621">
        <v>294</v>
      </c>
      <c r="J621">
        <v>642</v>
      </c>
      <c r="K621">
        <v>0.45794392523364486</v>
      </c>
      <c r="L621">
        <v>0.60227272727272729</v>
      </c>
      <c r="M621">
        <f t="shared" si="37"/>
        <v>0.56668947358034183</v>
      </c>
      <c r="N621">
        <f t="shared" si="39"/>
        <v>3.5583253692385464E-2</v>
      </c>
      <c r="O621">
        <f t="shared" si="38"/>
        <v>315</v>
      </c>
    </row>
    <row r="622" spans="4:15" x14ac:dyDescent="0.2">
      <c r="D622">
        <f t="shared" si="36"/>
        <v>302</v>
      </c>
      <c r="E622" t="s">
        <v>338</v>
      </c>
      <c r="F622" t="s">
        <v>2691</v>
      </c>
      <c r="G622" t="s">
        <v>1868</v>
      </c>
      <c r="H622" t="s">
        <v>1868</v>
      </c>
      <c r="I622">
        <v>216</v>
      </c>
      <c r="J622">
        <v>522</v>
      </c>
      <c r="K622">
        <v>0.41379310344827586</v>
      </c>
      <c r="L622">
        <v>0.61643835616438358</v>
      </c>
      <c r="M622">
        <f t="shared" si="37"/>
        <v>0.59284299554253905</v>
      </c>
      <c r="N622">
        <f t="shared" si="39"/>
        <v>2.359536062184453E-2</v>
      </c>
      <c r="O622">
        <f t="shared" si="38"/>
        <v>348</v>
      </c>
    </row>
    <row r="623" spans="4:15" x14ac:dyDescent="0.2">
      <c r="D623">
        <f t="shared" si="36"/>
        <v>232</v>
      </c>
      <c r="E623" t="s">
        <v>338</v>
      </c>
      <c r="F623" t="s">
        <v>2692</v>
      </c>
      <c r="G623" t="s">
        <v>2693</v>
      </c>
      <c r="H623" t="s">
        <v>2693</v>
      </c>
      <c r="I623">
        <v>113</v>
      </c>
      <c r="J623">
        <v>316</v>
      </c>
      <c r="K623">
        <v>0.35759493670886078</v>
      </c>
      <c r="L623">
        <v>0.65306122448979587</v>
      </c>
      <c r="M623">
        <f t="shared" si="37"/>
        <v>0.62613297585591976</v>
      </c>
      <c r="N623">
        <f t="shared" si="39"/>
        <v>2.6928248633876106E-2</v>
      </c>
      <c r="O623">
        <f t="shared" si="38"/>
        <v>335</v>
      </c>
    </row>
    <row r="624" spans="4:15" x14ac:dyDescent="0.2">
      <c r="D624">
        <f t="shared" si="36"/>
        <v>205</v>
      </c>
      <c r="E624" t="s">
        <v>340</v>
      </c>
      <c r="F624" t="s">
        <v>2694</v>
      </c>
      <c r="G624" t="s">
        <v>2695</v>
      </c>
      <c r="H624" t="s">
        <v>2695</v>
      </c>
      <c r="I624">
        <v>103</v>
      </c>
      <c r="J624">
        <v>174</v>
      </c>
      <c r="K624">
        <v>0.59195402298850575</v>
      </c>
      <c r="L624">
        <v>0.66666666666666663</v>
      </c>
      <c r="M624">
        <f t="shared" si="37"/>
        <v>0.48730621652963374</v>
      </c>
      <c r="N624">
        <f t="shared" si="39"/>
        <v>0.17936045013703289</v>
      </c>
      <c r="O624">
        <f t="shared" si="38"/>
        <v>54</v>
      </c>
    </row>
    <row r="625" spans="4:15" x14ac:dyDescent="0.2">
      <c r="D625">
        <f t="shared" si="36"/>
        <v>267</v>
      </c>
      <c r="E625" t="s">
        <v>340</v>
      </c>
      <c r="F625" t="s">
        <v>2696</v>
      </c>
      <c r="G625" t="s">
        <v>2697</v>
      </c>
      <c r="H625" t="s">
        <v>2697</v>
      </c>
      <c r="I625">
        <v>107</v>
      </c>
      <c r="J625">
        <v>217</v>
      </c>
      <c r="K625">
        <v>0.49308755760368661</v>
      </c>
      <c r="L625">
        <v>0.63636363636363635</v>
      </c>
      <c r="M625">
        <f t="shared" si="37"/>
        <v>0.54587151994202787</v>
      </c>
      <c r="N625">
        <f t="shared" si="39"/>
        <v>9.0492116421608482E-2</v>
      </c>
      <c r="O625">
        <f t="shared" si="38"/>
        <v>196</v>
      </c>
    </row>
    <row r="626" spans="4:15" x14ac:dyDescent="0.2">
      <c r="D626">
        <f t="shared" si="36"/>
        <v>740</v>
      </c>
      <c r="E626" t="s">
        <v>340</v>
      </c>
      <c r="F626" t="s">
        <v>2698</v>
      </c>
      <c r="G626" t="s">
        <v>858</v>
      </c>
      <c r="H626" t="s">
        <v>858</v>
      </c>
      <c r="I626">
        <v>213</v>
      </c>
      <c r="J626">
        <v>344</v>
      </c>
      <c r="K626">
        <v>0.6191860465116279</v>
      </c>
      <c r="L626">
        <v>0.32653061224489793</v>
      </c>
      <c r="M626">
        <f t="shared" si="37"/>
        <v>0.4711748446437527</v>
      </c>
      <c r="N626">
        <f t="shared" si="39"/>
        <v>-0.14464423239885477</v>
      </c>
      <c r="O626">
        <f t="shared" si="38"/>
        <v>756</v>
      </c>
    </row>
    <row r="627" spans="4:15" x14ac:dyDescent="0.2">
      <c r="D627">
        <f t="shared" si="36"/>
        <v>454</v>
      </c>
      <c r="E627" t="s">
        <v>342</v>
      </c>
      <c r="F627" t="s">
        <v>2701</v>
      </c>
      <c r="G627" t="s">
        <v>2702</v>
      </c>
      <c r="H627" t="s">
        <v>2702</v>
      </c>
      <c r="I627">
        <v>286</v>
      </c>
      <c r="J627">
        <v>433</v>
      </c>
      <c r="K627">
        <v>0.66050808314087761</v>
      </c>
      <c r="L627">
        <v>0.53333333333333333</v>
      </c>
      <c r="M627">
        <f t="shared" si="37"/>
        <v>0.44669700371568338</v>
      </c>
      <c r="N627">
        <f t="shared" si="39"/>
        <v>8.6636329617649943E-2</v>
      </c>
      <c r="O627">
        <f t="shared" si="38"/>
        <v>210</v>
      </c>
    </row>
    <row r="628" spans="4:15" x14ac:dyDescent="0.2">
      <c r="D628">
        <f t="shared" si="36"/>
        <v>352</v>
      </c>
      <c r="E628" t="s">
        <v>344</v>
      </c>
      <c r="F628" t="s">
        <v>2705</v>
      </c>
      <c r="G628" t="s">
        <v>2706</v>
      </c>
      <c r="H628" t="s">
        <v>2706</v>
      </c>
      <c r="I628">
        <v>113</v>
      </c>
      <c r="J628">
        <v>251</v>
      </c>
      <c r="K628">
        <v>0.45019920318725098</v>
      </c>
      <c r="L628">
        <v>0.58974358974358976</v>
      </c>
      <c r="M628">
        <f t="shared" si="37"/>
        <v>0.57127719697802037</v>
      </c>
      <c r="N628">
        <f t="shared" si="39"/>
        <v>1.8466392765569384E-2</v>
      </c>
      <c r="O628">
        <f t="shared" si="38"/>
        <v>369</v>
      </c>
    </row>
    <row r="629" spans="4:15" x14ac:dyDescent="0.2">
      <c r="D629">
        <f t="shared" si="36"/>
        <v>416</v>
      </c>
      <c r="E629" t="s">
        <v>344</v>
      </c>
      <c r="F629" t="s">
        <v>2709</v>
      </c>
      <c r="G629" t="s">
        <v>2710</v>
      </c>
      <c r="H629" t="s">
        <v>2710</v>
      </c>
      <c r="I629">
        <v>128</v>
      </c>
      <c r="J629">
        <v>299</v>
      </c>
      <c r="K629">
        <v>0.42809364548494983</v>
      </c>
      <c r="L629">
        <v>0.55813953488372092</v>
      </c>
      <c r="M629">
        <f t="shared" si="37"/>
        <v>0.5843718159562189</v>
      </c>
      <c r="N629">
        <f t="shared" si="39"/>
        <v>-2.6232281072497976E-2</v>
      </c>
      <c r="O629">
        <f t="shared" si="38"/>
        <v>503</v>
      </c>
    </row>
    <row r="630" spans="4:15" x14ac:dyDescent="0.2">
      <c r="D630">
        <f t="shared" si="36"/>
        <v>177</v>
      </c>
      <c r="E630" t="s">
        <v>642</v>
      </c>
      <c r="F630" t="s">
        <v>2711</v>
      </c>
      <c r="G630" t="s">
        <v>2712</v>
      </c>
      <c r="H630" t="s">
        <v>2712</v>
      </c>
      <c r="I630">
        <v>164</v>
      </c>
      <c r="J630">
        <v>430</v>
      </c>
      <c r="K630">
        <v>0.38139534883720932</v>
      </c>
      <c r="L630">
        <v>0.68965517241379315</v>
      </c>
      <c r="M630">
        <f t="shared" si="37"/>
        <v>0.6120343798131529</v>
      </c>
      <c r="N630">
        <f t="shared" si="39"/>
        <v>7.7620792600640254E-2</v>
      </c>
      <c r="O630">
        <f t="shared" si="38"/>
        <v>220</v>
      </c>
    </row>
    <row r="631" spans="4:15" x14ac:dyDescent="0.2">
      <c r="D631">
        <f t="shared" si="36"/>
        <v>781</v>
      </c>
      <c r="E631" t="s">
        <v>642</v>
      </c>
      <c r="F631" t="s">
        <v>2715</v>
      </c>
      <c r="G631" t="s">
        <v>2716</v>
      </c>
      <c r="H631" t="s">
        <v>2716</v>
      </c>
      <c r="I631">
        <v>208</v>
      </c>
      <c r="J631">
        <v>329</v>
      </c>
      <c r="K631">
        <v>0.63221884498480241</v>
      </c>
      <c r="L631">
        <v>0.28000000000000003</v>
      </c>
      <c r="M631">
        <f t="shared" si="37"/>
        <v>0.4634546354310215</v>
      </c>
      <c r="N631">
        <f t="shared" si="39"/>
        <v>-0.18345463543102147</v>
      </c>
      <c r="O631">
        <f t="shared" si="38"/>
        <v>789</v>
      </c>
    </row>
    <row r="632" spans="4:15" x14ac:dyDescent="0.2">
      <c r="D632">
        <f t="shared" si="36"/>
        <v>400</v>
      </c>
      <c r="E632" t="s">
        <v>642</v>
      </c>
      <c r="F632" t="s">
        <v>2717</v>
      </c>
      <c r="G632" t="s">
        <v>927</v>
      </c>
      <c r="H632" t="s">
        <v>927</v>
      </c>
      <c r="I632">
        <v>201</v>
      </c>
      <c r="J632">
        <v>357</v>
      </c>
      <c r="K632">
        <v>0.56302521008403361</v>
      </c>
      <c r="L632">
        <v>0.56603773584905659</v>
      </c>
      <c r="M632">
        <f t="shared" si="37"/>
        <v>0.50444271168515842</v>
      </c>
      <c r="N632">
        <f t="shared" si="39"/>
        <v>6.1595024163898171E-2</v>
      </c>
      <c r="O632">
        <f t="shared" si="38"/>
        <v>248</v>
      </c>
    </row>
    <row r="633" spans="4:15" x14ac:dyDescent="0.2">
      <c r="D633">
        <f t="shared" si="36"/>
        <v>710</v>
      </c>
      <c r="E633" t="s">
        <v>642</v>
      </c>
      <c r="F633" t="s">
        <v>2718</v>
      </c>
      <c r="G633" t="s">
        <v>2719</v>
      </c>
      <c r="H633" t="s">
        <v>2719</v>
      </c>
      <c r="I633">
        <v>276</v>
      </c>
      <c r="J633">
        <v>431</v>
      </c>
      <c r="K633">
        <v>0.6403712296983759</v>
      </c>
      <c r="L633">
        <v>0.36206896551724138</v>
      </c>
      <c r="M633">
        <f t="shared" si="37"/>
        <v>0.45862542582565508</v>
      </c>
      <c r="N633">
        <f t="shared" si="39"/>
        <v>-9.6556460308413694E-2</v>
      </c>
      <c r="O633">
        <f t="shared" si="38"/>
        <v>675</v>
      </c>
    </row>
    <row r="634" spans="4:15" x14ac:dyDescent="0.2">
      <c r="D634">
        <f t="shared" si="36"/>
        <v>522</v>
      </c>
      <c r="E634" t="s">
        <v>347</v>
      </c>
      <c r="F634" t="s">
        <v>372</v>
      </c>
      <c r="G634" t="s">
        <v>2724</v>
      </c>
      <c r="H634" t="s">
        <v>2724</v>
      </c>
      <c r="I634">
        <v>369</v>
      </c>
      <c r="J634">
        <v>578</v>
      </c>
      <c r="K634">
        <v>0.63840830449826991</v>
      </c>
      <c r="L634">
        <v>0.49714285714285716</v>
      </c>
      <c r="M634">
        <f t="shared" si="37"/>
        <v>0.45978819936542492</v>
      </c>
      <c r="N634">
        <f t="shared" si="39"/>
        <v>3.7354657777432243E-2</v>
      </c>
      <c r="O634">
        <f t="shared" si="38"/>
        <v>307</v>
      </c>
    </row>
    <row r="635" spans="4:15" x14ac:dyDescent="0.2">
      <c r="D635">
        <f t="shared" si="36"/>
        <v>316</v>
      </c>
      <c r="E635" t="s">
        <v>349</v>
      </c>
      <c r="F635" t="s">
        <v>2725</v>
      </c>
      <c r="G635" t="s">
        <v>2726</v>
      </c>
      <c r="H635" t="s">
        <v>2726</v>
      </c>
      <c r="I635">
        <v>137</v>
      </c>
      <c r="J635">
        <v>349</v>
      </c>
      <c r="K635">
        <v>0.39255014326647564</v>
      </c>
      <c r="L635">
        <v>0.609375</v>
      </c>
      <c r="M635">
        <f t="shared" si="37"/>
        <v>0.60542663958788956</v>
      </c>
      <c r="N635">
        <f t="shared" si="39"/>
        <v>3.948360412110441E-3</v>
      </c>
      <c r="O635">
        <f t="shared" si="38"/>
        <v>405</v>
      </c>
    </row>
    <row r="636" spans="4:15" x14ac:dyDescent="0.2">
      <c r="D636">
        <f t="shared" si="36"/>
        <v>503</v>
      </c>
      <c r="E636" t="s">
        <v>351</v>
      </c>
      <c r="F636" t="s">
        <v>2731</v>
      </c>
      <c r="G636" t="s">
        <v>2732</v>
      </c>
      <c r="H636" t="s">
        <v>2732</v>
      </c>
      <c r="I636">
        <v>258</v>
      </c>
      <c r="J636">
        <v>473</v>
      </c>
      <c r="K636">
        <v>0.54545454545454541</v>
      </c>
      <c r="L636">
        <v>0.5</v>
      </c>
      <c r="M636">
        <f t="shared" si="37"/>
        <v>0.51485100635998149</v>
      </c>
      <c r="N636">
        <f t="shared" si="39"/>
        <v>-1.4851006359981489E-2</v>
      </c>
      <c r="O636">
        <f t="shared" si="38"/>
        <v>467</v>
      </c>
    </row>
    <row r="637" spans="4:15" x14ac:dyDescent="0.2">
      <c r="D637">
        <f t="shared" si="36"/>
        <v>569</v>
      </c>
      <c r="E637" t="s">
        <v>353</v>
      </c>
      <c r="F637" t="s">
        <v>2735</v>
      </c>
      <c r="G637" t="s">
        <v>2736</v>
      </c>
      <c r="H637" t="s">
        <v>2736</v>
      </c>
      <c r="I637">
        <v>413</v>
      </c>
      <c r="J637">
        <v>760</v>
      </c>
      <c r="K637">
        <v>0.54342105263157892</v>
      </c>
      <c r="L637">
        <v>0.46534653465346537</v>
      </c>
      <c r="M637">
        <f t="shared" si="37"/>
        <v>0.51605558188213063</v>
      </c>
      <c r="N637">
        <f t="shared" si="39"/>
        <v>-5.070904722866526E-2</v>
      </c>
      <c r="O637">
        <f t="shared" si="38"/>
        <v>571</v>
      </c>
    </row>
    <row r="638" spans="4:15" x14ac:dyDescent="0.2">
      <c r="D638">
        <f t="shared" si="36"/>
        <v>252</v>
      </c>
      <c r="E638" t="s">
        <v>355</v>
      </c>
      <c r="F638" t="s">
        <v>2739</v>
      </c>
      <c r="G638" t="s">
        <v>2740</v>
      </c>
      <c r="H638" t="s">
        <v>2740</v>
      </c>
      <c r="I638">
        <v>193</v>
      </c>
      <c r="J638">
        <v>386</v>
      </c>
      <c r="K638">
        <v>0.5</v>
      </c>
      <c r="L638">
        <v>0.6428571428571429</v>
      </c>
      <c r="M638">
        <f t="shared" si="37"/>
        <v>0.54177681214919771</v>
      </c>
      <c r="N638">
        <f t="shared" si="39"/>
        <v>0.1010803307079452</v>
      </c>
      <c r="O638">
        <f t="shared" si="38"/>
        <v>167</v>
      </c>
    </row>
    <row r="639" spans="4:15" x14ac:dyDescent="0.2">
      <c r="D639">
        <f t="shared" si="36"/>
        <v>542</v>
      </c>
      <c r="E639" t="s">
        <v>357</v>
      </c>
      <c r="F639" t="s">
        <v>2743</v>
      </c>
      <c r="G639" t="s">
        <v>2744</v>
      </c>
      <c r="H639" t="s">
        <v>2744</v>
      </c>
      <c r="I639">
        <v>126</v>
      </c>
      <c r="J639">
        <v>176</v>
      </c>
      <c r="K639">
        <v>0.71590909090909094</v>
      </c>
      <c r="L639">
        <v>0.48</v>
      </c>
      <c r="M639">
        <f t="shared" si="37"/>
        <v>0.41387923465042031</v>
      </c>
      <c r="N639">
        <f t="shared" si="39"/>
        <v>6.6120765349579669E-2</v>
      </c>
      <c r="O639">
        <f t="shared" si="38"/>
        <v>243</v>
      </c>
    </row>
    <row r="640" spans="4:15" x14ac:dyDescent="0.2">
      <c r="D640">
        <f t="shared" si="36"/>
        <v>600</v>
      </c>
      <c r="E640" t="s">
        <v>357</v>
      </c>
      <c r="F640" t="s">
        <v>2745</v>
      </c>
      <c r="G640" t="s">
        <v>2746</v>
      </c>
      <c r="H640" t="s">
        <v>2746</v>
      </c>
      <c r="I640">
        <v>116</v>
      </c>
      <c r="J640">
        <v>179</v>
      </c>
      <c r="K640">
        <v>0.64804469273743015</v>
      </c>
      <c r="L640">
        <v>0.44444444444444442</v>
      </c>
      <c r="M640">
        <f t="shared" si="37"/>
        <v>0.45407991396420838</v>
      </c>
      <c r="N640">
        <f t="shared" si="39"/>
        <v>-9.6354695197639617E-3</v>
      </c>
      <c r="O640">
        <f t="shared" si="38"/>
        <v>445</v>
      </c>
    </row>
    <row r="641" spans="4:15" x14ac:dyDescent="0.2">
      <c r="D641">
        <f t="shared" si="36"/>
        <v>649</v>
      </c>
      <c r="E641" t="s">
        <v>357</v>
      </c>
      <c r="F641" t="s">
        <v>2747</v>
      </c>
      <c r="G641" t="s">
        <v>2748</v>
      </c>
      <c r="H641" t="s">
        <v>2748</v>
      </c>
      <c r="I641">
        <v>352</v>
      </c>
      <c r="J641">
        <v>685</v>
      </c>
      <c r="K641">
        <v>0.51386861313868615</v>
      </c>
      <c r="L641">
        <v>0.40963855421686746</v>
      </c>
      <c r="M641">
        <f t="shared" si="37"/>
        <v>0.53356149330256097</v>
      </c>
      <c r="N641">
        <f t="shared" si="39"/>
        <v>-0.12392293908569352</v>
      </c>
      <c r="O641">
        <f t="shared" si="38"/>
        <v>728</v>
      </c>
    </row>
    <row r="642" spans="4:15" x14ac:dyDescent="0.2">
      <c r="D642">
        <f t="shared" si="36"/>
        <v>597</v>
      </c>
      <c r="E642" t="s">
        <v>357</v>
      </c>
      <c r="F642" t="s">
        <v>2749</v>
      </c>
      <c r="G642" t="s">
        <v>2750</v>
      </c>
      <c r="H642" t="s">
        <v>2750</v>
      </c>
      <c r="I642">
        <v>177</v>
      </c>
      <c r="J642">
        <v>354</v>
      </c>
      <c r="K642">
        <v>0.5</v>
      </c>
      <c r="L642">
        <v>0.44642857142857145</v>
      </c>
      <c r="M642">
        <f t="shared" si="37"/>
        <v>0.54177681214919771</v>
      </c>
      <c r="N642">
        <f t="shared" si="39"/>
        <v>-9.5348240720626254E-2</v>
      </c>
      <c r="O642">
        <f t="shared" si="38"/>
        <v>672</v>
      </c>
    </row>
    <row r="643" spans="4:15" x14ac:dyDescent="0.2">
      <c r="D643">
        <f t="shared" si="36"/>
        <v>529</v>
      </c>
      <c r="E643" t="s">
        <v>359</v>
      </c>
      <c r="F643" t="s">
        <v>2751</v>
      </c>
      <c r="G643" t="s">
        <v>2752</v>
      </c>
      <c r="H643" t="s">
        <v>2752</v>
      </c>
      <c r="I643">
        <v>173</v>
      </c>
      <c r="J643">
        <v>310</v>
      </c>
      <c r="K643">
        <v>0.5580645161290323</v>
      </c>
      <c r="L643">
        <v>0.48979591836734693</v>
      </c>
      <c r="M643">
        <f t="shared" si="37"/>
        <v>0.50738126668942463</v>
      </c>
      <c r="N643">
        <f t="shared" si="39"/>
        <v>-1.7585348322077698E-2</v>
      </c>
      <c r="O643">
        <f t="shared" si="38"/>
        <v>481</v>
      </c>
    </row>
    <row r="644" spans="4:15" x14ac:dyDescent="0.2">
      <c r="D644">
        <f t="shared" si="36"/>
        <v>725</v>
      </c>
      <c r="E644" t="s">
        <v>359</v>
      </c>
      <c r="F644" t="s">
        <v>2755</v>
      </c>
      <c r="G644" t="s">
        <v>2756</v>
      </c>
      <c r="H644" t="s">
        <v>2756</v>
      </c>
      <c r="I644">
        <v>169</v>
      </c>
      <c r="J644">
        <v>232</v>
      </c>
      <c r="K644">
        <v>0.72844827586206895</v>
      </c>
      <c r="L644">
        <v>0.34285714285714286</v>
      </c>
      <c r="M644">
        <f t="shared" si="37"/>
        <v>0.40645142615684343</v>
      </c>
      <c r="N644">
        <f t="shared" si="39"/>
        <v>-6.3594283299700571E-2</v>
      </c>
      <c r="O644">
        <f t="shared" si="38"/>
        <v>608</v>
      </c>
    </row>
    <row r="645" spans="4:15" x14ac:dyDescent="0.2">
      <c r="D645">
        <f t="shared" ref="D645:D708" si="40">RANK(L645,Both_Math_and_ELA__Percent_Pass,0)</f>
        <v>73</v>
      </c>
      <c r="E645" t="s">
        <v>361</v>
      </c>
      <c r="F645" t="s">
        <v>389</v>
      </c>
      <c r="G645" t="s">
        <v>2757</v>
      </c>
      <c r="H645" t="s">
        <v>2757</v>
      </c>
      <c r="I645">
        <v>273</v>
      </c>
      <c r="J645">
        <v>701</v>
      </c>
      <c r="K645">
        <v>0.38944365192582026</v>
      </c>
      <c r="L645">
        <v>0.78048780487804881</v>
      </c>
      <c r="M645">
        <f t="shared" ref="M645:M708" si="41">int+slope*K645</f>
        <v>0.60726682480342575</v>
      </c>
      <c r="N645">
        <f t="shared" si="39"/>
        <v>0.17322098007462305</v>
      </c>
      <c r="O645">
        <f t="shared" ref="O645:O708" si="42">RANK(N645,Error,0)</f>
        <v>63</v>
      </c>
    </row>
    <row r="646" spans="4:15" x14ac:dyDescent="0.2">
      <c r="D646">
        <f t="shared" si="40"/>
        <v>160</v>
      </c>
      <c r="E646" t="s">
        <v>363</v>
      </c>
      <c r="F646" t="s">
        <v>2760</v>
      </c>
      <c r="G646" t="s">
        <v>2761</v>
      </c>
      <c r="H646" t="s">
        <v>2761</v>
      </c>
      <c r="I646">
        <v>201</v>
      </c>
      <c r="J646">
        <v>259</v>
      </c>
      <c r="K646">
        <v>0.77606177606177607</v>
      </c>
      <c r="L646">
        <v>0.7</v>
      </c>
      <c r="M646">
        <f t="shared" si="41"/>
        <v>0.37824672525175668</v>
      </c>
      <c r="N646">
        <f t="shared" ref="N646:N709" si="43">L646-M646</f>
        <v>0.32175327474824328</v>
      </c>
      <c r="O646">
        <f t="shared" si="42"/>
        <v>7</v>
      </c>
    </row>
    <row r="647" spans="4:15" x14ac:dyDescent="0.2">
      <c r="D647">
        <f t="shared" si="40"/>
        <v>467</v>
      </c>
      <c r="E647" t="s">
        <v>365</v>
      </c>
      <c r="F647" t="s">
        <v>2764</v>
      </c>
      <c r="G647" t="s">
        <v>2765</v>
      </c>
      <c r="H647" t="s">
        <v>2765</v>
      </c>
      <c r="I647">
        <v>415</v>
      </c>
      <c r="J647">
        <v>825</v>
      </c>
      <c r="K647">
        <v>0.50303030303030305</v>
      </c>
      <c r="L647">
        <v>0.52427184466019416</v>
      </c>
      <c r="M647">
        <f t="shared" si="41"/>
        <v>0.53998175842991669</v>
      </c>
      <c r="N647">
        <f t="shared" si="43"/>
        <v>-1.5709913769722528E-2</v>
      </c>
      <c r="O647">
        <f t="shared" si="42"/>
        <v>472</v>
      </c>
    </row>
    <row r="648" spans="4:15" x14ac:dyDescent="0.2">
      <c r="D648">
        <f t="shared" si="40"/>
        <v>452</v>
      </c>
      <c r="E648" t="s">
        <v>582</v>
      </c>
      <c r="F648" t="s">
        <v>2768</v>
      </c>
      <c r="G648" t="s">
        <v>2769</v>
      </c>
      <c r="H648" t="s">
        <v>2769</v>
      </c>
      <c r="I648">
        <v>222</v>
      </c>
      <c r="J648">
        <v>378</v>
      </c>
      <c r="K648">
        <v>0.58730158730158732</v>
      </c>
      <c r="L648">
        <v>0.53488372093023251</v>
      </c>
      <c r="M648">
        <f t="shared" si="41"/>
        <v>0.49006216928419499</v>
      </c>
      <c r="N648">
        <f t="shared" si="43"/>
        <v>4.4821551646037516E-2</v>
      </c>
      <c r="O648">
        <f t="shared" si="42"/>
        <v>284</v>
      </c>
    </row>
    <row r="649" spans="4:15" x14ac:dyDescent="0.2">
      <c r="D649">
        <f t="shared" si="40"/>
        <v>661</v>
      </c>
      <c r="E649" t="s">
        <v>582</v>
      </c>
      <c r="F649" t="s">
        <v>2770</v>
      </c>
      <c r="G649" t="s">
        <v>2771</v>
      </c>
      <c r="H649" t="s">
        <v>2771</v>
      </c>
      <c r="I649">
        <v>149</v>
      </c>
      <c r="J649">
        <v>275</v>
      </c>
      <c r="K649">
        <v>0.54181818181818187</v>
      </c>
      <c r="L649">
        <v>0.4</v>
      </c>
      <c r="M649">
        <f t="shared" si="41"/>
        <v>0.51700507082311875</v>
      </c>
      <c r="N649">
        <f t="shared" si="43"/>
        <v>-0.11700507082311873</v>
      </c>
      <c r="O649">
        <f t="shared" si="42"/>
        <v>718</v>
      </c>
    </row>
    <row r="650" spans="4:15" x14ac:dyDescent="0.2">
      <c r="D650">
        <f t="shared" si="40"/>
        <v>687</v>
      </c>
      <c r="E650" t="s">
        <v>367</v>
      </c>
      <c r="F650" t="s">
        <v>2776</v>
      </c>
      <c r="G650" t="s">
        <v>2777</v>
      </c>
      <c r="H650" t="s">
        <v>2777</v>
      </c>
      <c r="I650">
        <v>168</v>
      </c>
      <c r="J650">
        <v>350</v>
      </c>
      <c r="K650">
        <v>0.48</v>
      </c>
      <c r="L650">
        <v>0.375</v>
      </c>
      <c r="M650">
        <f t="shared" si="41"/>
        <v>0.55362416669645298</v>
      </c>
      <c r="N650">
        <f t="shared" si="43"/>
        <v>-0.17862416669645298</v>
      </c>
      <c r="O650">
        <f t="shared" si="42"/>
        <v>783</v>
      </c>
    </row>
    <row r="651" spans="4:15" x14ac:dyDescent="0.2">
      <c r="D651">
        <f t="shared" si="40"/>
        <v>730</v>
      </c>
      <c r="E651" t="s">
        <v>367</v>
      </c>
      <c r="F651" t="s">
        <v>2778</v>
      </c>
      <c r="G651" t="s">
        <v>2779</v>
      </c>
      <c r="H651" t="s">
        <v>2779</v>
      </c>
      <c r="I651">
        <v>215</v>
      </c>
      <c r="J651">
        <v>505</v>
      </c>
      <c r="K651">
        <v>0.42574257425742573</v>
      </c>
      <c r="L651">
        <v>0.33333333333333331</v>
      </c>
      <c r="M651">
        <f t="shared" si="41"/>
        <v>0.58576451467613522</v>
      </c>
      <c r="N651">
        <f t="shared" si="43"/>
        <v>-0.2524311813428019</v>
      </c>
      <c r="O651">
        <f t="shared" si="42"/>
        <v>830</v>
      </c>
    </row>
    <row r="652" spans="4:15" x14ac:dyDescent="0.2">
      <c r="D652">
        <f t="shared" si="40"/>
        <v>109</v>
      </c>
      <c r="E652" t="s">
        <v>369</v>
      </c>
      <c r="F652" t="s">
        <v>2782</v>
      </c>
      <c r="G652" t="s">
        <v>2783</v>
      </c>
      <c r="H652" t="s">
        <v>2783</v>
      </c>
      <c r="I652">
        <v>195</v>
      </c>
      <c r="J652">
        <v>525</v>
      </c>
      <c r="K652">
        <v>0.37142857142857144</v>
      </c>
      <c r="L652">
        <v>0.7415730337078652</v>
      </c>
      <c r="M652">
        <f t="shared" si="41"/>
        <v>0.61793837709583821</v>
      </c>
      <c r="N652">
        <f t="shared" si="43"/>
        <v>0.12363465661202699</v>
      </c>
      <c r="O652">
        <f t="shared" si="42"/>
        <v>123</v>
      </c>
    </row>
    <row r="653" spans="4:15" x14ac:dyDescent="0.2">
      <c r="D653">
        <f t="shared" si="40"/>
        <v>274</v>
      </c>
      <c r="E653" t="s">
        <v>371</v>
      </c>
      <c r="F653" t="s">
        <v>2784</v>
      </c>
      <c r="G653" t="s">
        <v>2785</v>
      </c>
      <c r="H653" t="s">
        <v>2785</v>
      </c>
      <c r="I653">
        <v>46</v>
      </c>
      <c r="J653">
        <v>281</v>
      </c>
      <c r="K653">
        <v>0.16370106761565836</v>
      </c>
      <c r="L653">
        <v>0.6333333333333333</v>
      </c>
      <c r="M653">
        <f t="shared" si="41"/>
        <v>0.74098944644023224</v>
      </c>
      <c r="N653">
        <f t="shared" si="43"/>
        <v>-0.10765611310689893</v>
      </c>
      <c r="O653">
        <f t="shared" si="42"/>
        <v>700</v>
      </c>
    </row>
    <row r="654" spans="4:15" x14ac:dyDescent="0.2">
      <c r="D654">
        <f t="shared" si="40"/>
        <v>218</v>
      </c>
      <c r="E654" t="s">
        <v>371</v>
      </c>
      <c r="F654" t="s">
        <v>2786</v>
      </c>
      <c r="G654" t="s">
        <v>2787</v>
      </c>
      <c r="H654" t="s">
        <v>2787</v>
      </c>
      <c r="I654">
        <v>99</v>
      </c>
      <c r="J654">
        <v>333</v>
      </c>
      <c r="K654">
        <v>0.29729729729729731</v>
      </c>
      <c r="L654">
        <v>0.66176470588235292</v>
      </c>
      <c r="M654">
        <f t="shared" si="41"/>
        <v>0.6618513514794867</v>
      </c>
      <c r="N654">
        <f t="shared" si="43"/>
        <v>-8.664559713378317E-5</v>
      </c>
      <c r="O654">
        <f t="shared" si="42"/>
        <v>417</v>
      </c>
    </row>
    <row r="655" spans="4:15" x14ac:dyDescent="0.2">
      <c r="D655">
        <f t="shared" si="40"/>
        <v>315</v>
      </c>
      <c r="E655" t="s">
        <v>371</v>
      </c>
      <c r="F655" t="s">
        <v>2790</v>
      </c>
      <c r="G655" t="s">
        <v>2123</v>
      </c>
      <c r="H655" t="s">
        <v>2123</v>
      </c>
      <c r="I655">
        <v>161</v>
      </c>
      <c r="J655">
        <v>499</v>
      </c>
      <c r="K655">
        <v>0.32264529058116231</v>
      </c>
      <c r="L655">
        <v>0.60952380952380958</v>
      </c>
      <c r="M655">
        <f t="shared" si="41"/>
        <v>0.64683601830471704</v>
      </c>
      <c r="N655">
        <f t="shared" si="43"/>
        <v>-3.7312208780907463E-2</v>
      </c>
      <c r="O655">
        <f t="shared" si="42"/>
        <v>535</v>
      </c>
    </row>
    <row r="656" spans="4:15" x14ac:dyDescent="0.2">
      <c r="D656">
        <f t="shared" si="40"/>
        <v>388</v>
      </c>
      <c r="E656" t="s">
        <v>371</v>
      </c>
      <c r="F656" t="s">
        <v>2793</v>
      </c>
      <c r="G656" t="s">
        <v>2794</v>
      </c>
      <c r="H656" t="s">
        <v>2794</v>
      </c>
      <c r="I656">
        <v>160</v>
      </c>
      <c r="J656">
        <v>419</v>
      </c>
      <c r="K656">
        <v>0.3818615751789976</v>
      </c>
      <c r="L656">
        <v>0.57317073170731703</v>
      </c>
      <c r="M656">
        <f t="shared" si="41"/>
        <v>0.61175820237463108</v>
      </c>
      <c r="N656">
        <f t="shared" si="43"/>
        <v>-3.858747066731405E-2</v>
      </c>
      <c r="O656">
        <f t="shared" si="42"/>
        <v>540</v>
      </c>
    </row>
    <row r="657" spans="4:15" x14ac:dyDescent="0.2">
      <c r="D657">
        <f t="shared" si="40"/>
        <v>170</v>
      </c>
      <c r="E657" t="s">
        <v>371</v>
      </c>
      <c r="F657" t="s">
        <v>2797</v>
      </c>
      <c r="G657" t="s">
        <v>2798</v>
      </c>
      <c r="H657" t="s">
        <v>2798</v>
      </c>
      <c r="I657">
        <v>113</v>
      </c>
      <c r="J657">
        <v>356</v>
      </c>
      <c r="K657">
        <v>0.31741573033707865</v>
      </c>
      <c r="L657">
        <v>0.69444444444444442</v>
      </c>
      <c r="M657">
        <f t="shared" si="41"/>
        <v>0.64993384102161156</v>
      </c>
      <c r="N657">
        <f t="shared" si="43"/>
        <v>4.4510603422832862E-2</v>
      </c>
      <c r="O657">
        <f t="shared" si="42"/>
        <v>286</v>
      </c>
    </row>
    <row r="658" spans="4:15" x14ac:dyDescent="0.2">
      <c r="D658">
        <f t="shared" si="40"/>
        <v>79</v>
      </c>
      <c r="E658" t="s">
        <v>373</v>
      </c>
      <c r="F658" t="s">
        <v>2800</v>
      </c>
      <c r="G658" t="s">
        <v>2801</v>
      </c>
      <c r="H658" t="s">
        <v>2801</v>
      </c>
      <c r="I658">
        <v>52</v>
      </c>
      <c r="J658">
        <v>347</v>
      </c>
      <c r="K658">
        <v>0.14985590778097982</v>
      </c>
      <c r="L658">
        <v>0.77419354838709675</v>
      </c>
      <c r="M658">
        <f t="shared" si="41"/>
        <v>0.74919087230647496</v>
      </c>
      <c r="N658">
        <f t="shared" si="43"/>
        <v>2.5002676080621788E-2</v>
      </c>
      <c r="O658">
        <f t="shared" si="42"/>
        <v>344</v>
      </c>
    </row>
    <row r="659" spans="4:15" x14ac:dyDescent="0.2">
      <c r="D659">
        <f t="shared" si="40"/>
        <v>329</v>
      </c>
      <c r="E659" t="s">
        <v>373</v>
      </c>
      <c r="F659" t="s">
        <v>404</v>
      </c>
      <c r="G659" t="s">
        <v>2804</v>
      </c>
      <c r="H659" t="s">
        <v>2804</v>
      </c>
      <c r="I659">
        <v>84</v>
      </c>
      <c r="J659">
        <v>373</v>
      </c>
      <c r="K659">
        <v>0.22520107238605899</v>
      </c>
      <c r="L659">
        <v>0.6</v>
      </c>
      <c r="M659">
        <f t="shared" si="41"/>
        <v>0.70455882838159123</v>
      </c>
      <c r="N659">
        <f t="shared" si="43"/>
        <v>-0.10455882838159125</v>
      </c>
      <c r="O659">
        <f t="shared" si="42"/>
        <v>695</v>
      </c>
    </row>
    <row r="660" spans="4:15" x14ac:dyDescent="0.2">
      <c r="D660">
        <f t="shared" si="40"/>
        <v>56</v>
      </c>
      <c r="E660" t="s">
        <v>373</v>
      </c>
      <c r="F660" t="s">
        <v>2807</v>
      </c>
      <c r="G660" t="s">
        <v>2808</v>
      </c>
      <c r="H660" t="s">
        <v>2808</v>
      </c>
      <c r="I660">
        <v>82</v>
      </c>
      <c r="J660">
        <v>368</v>
      </c>
      <c r="K660">
        <v>0.22282608695652173</v>
      </c>
      <c r="L660">
        <v>0.8</v>
      </c>
      <c r="M660">
        <f t="shared" si="41"/>
        <v>0.70596569310300583</v>
      </c>
      <c r="N660">
        <f t="shared" si="43"/>
        <v>9.4034306896994213E-2</v>
      </c>
      <c r="O660">
        <f t="shared" si="42"/>
        <v>191</v>
      </c>
    </row>
    <row r="661" spans="4:15" x14ac:dyDescent="0.2">
      <c r="D661">
        <f t="shared" si="40"/>
        <v>223</v>
      </c>
      <c r="E661" t="s">
        <v>375</v>
      </c>
      <c r="F661" t="s">
        <v>2813</v>
      </c>
      <c r="G661" t="s">
        <v>2814</v>
      </c>
      <c r="H661" t="s">
        <v>2814</v>
      </c>
      <c r="I661">
        <v>67</v>
      </c>
      <c r="J661">
        <v>347</v>
      </c>
      <c r="K661">
        <v>0.1930835734870317</v>
      </c>
      <c r="L661">
        <v>0.6588235294117647</v>
      </c>
      <c r="M661">
        <f t="shared" si="41"/>
        <v>0.72358419821298392</v>
      </c>
      <c r="N661">
        <f t="shared" si="43"/>
        <v>-6.4760668801219223E-2</v>
      </c>
      <c r="O661">
        <f t="shared" si="42"/>
        <v>613</v>
      </c>
    </row>
    <row r="662" spans="4:15" x14ac:dyDescent="0.2">
      <c r="D662">
        <f t="shared" si="40"/>
        <v>67</v>
      </c>
      <c r="E662" t="s">
        <v>377</v>
      </c>
      <c r="F662" t="s">
        <v>2817</v>
      </c>
      <c r="G662" t="s">
        <v>2818</v>
      </c>
      <c r="H662" t="s">
        <v>2818</v>
      </c>
      <c r="I662">
        <v>61</v>
      </c>
      <c r="J662">
        <v>344</v>
      </c>
      <c r="K662">
        <v>0.17732558139534885</v>
      </c>
      <c r="L662">
        <v>0.78787878787878785</v>
      </c>
      <c r="M662">
        <f t="shared" si="41"/>
        <v>0.73291872417613446</v>
      </c>
      <c r="N662">
        <f t="shared" si="43"/>
        <v>5.4960063702653383E-2</v>
      </c>
      <c r="O662">
        <f t="shared" si="42"/>
        <v>262</v>
      </c>
    </row>
    <row r="663" spans="4:15" x14ac:dyDescent="0.2">
      <c r="D663">
        <f t="shared" si="40"/>
        <v>104</v>
      </c>
      <c r="E663" t="s">
        <v>377</v>
      </c>
      <c r="F663" t="s">
        <v>2819</v>
      </c>
      <c r="G663" t="s">
        <v>2820</v>
      </c>
      <c r="H663" t="s">
        <v>2820</v>
      </c>
      <c r="I663">
        <v>93</v>
      </c>
      <c r="J663">
        <v>219</v>
      </c>
      <c r="K663">
        <v>0.42465753424657532</v>
      </c>
      <c r="L663">
        <v>0.74358974358974361</v>
      </c>
      <c r="M663">
        <f t="shared" si="41"/>
        <v>0.58640725736146049</v>
      </c>
      <c r="N663">
        <f t="shared" si="43"/>
        <v>0.15718248622828312</v>
      </c>
      <c r="O663">
        <f t="shared" si="42"/>
        <v>81</v>
      </c>
    </row>
    <row r="664" spans="4:15" x14ac:dyDescent="0.2">
      <c r="D664">
        <f t="shared" si="40"/>
        <v>472</v>
      </c>
      <c r="E664" t="s">
        <v>379</v>
      </c>
      <c r="F664" t="s">
        <v>2821</v>
      </c>
      <c r="G664" t="s">
        <v>2822</v>
      </c>
      <c r="H664" t="s">
        <v>2822</v>
      </c>
      <c r="I664">
        <v>308</v>
      </c>
      <c r="J664">
        <v>483</v>
      </c>
      <c r="K664">
        <v>0.6376811594202898</v>
      </c>
      <c r="L664">
        <v>0.52127659574468088</v>
      </c>
      <c r="M664">
        <f t="shared" si="41"/>
        <v>0.460218936642731</v>
      </c>
      <c r="N664">
        <f t="shared" si="43"/>
        <v>6.1057659101949879E-2</v>
      </c>
      <c r="O664">
        <f t="shared" si="42"/>
        <v>251</v>
      </c>
    </row>
    <row r="665" spans="4:15" x14ac:dyDescent="0.2">
      <c r="D665">
        <f t="shared" si="40"/>
        <v>448</v>
      </c>
      <c r="E665" t="s">
        <v>379</v>
      </c>
      <c r="F665" t="s">
        <v>2825</v>
      </c>
      <c r="G665" t="s">
        <v>2826</v>
      </c>
      <c r="H665" t="s">
        <v>2826</v>
      </c>
      <c r="I665">
        <v>250</v>
      </c>
      <c r="J665">
        <v>446</v>
      </c>
      <c r="K665">
        <v>0.5605381165919282</v>
      </c>
      <c r="L665">
        <v>0.53658536585365857</v>
      </c>
      <c r="M665">
        <f t="shared" si="41"/>
        <v>0.50591598560481554</v>
      </c>
      <c r="N665">
        <f t="shared" si="43"/>
        <v>3.0669380248843026E-2</v>
      </c>
      <c r="O665">
        <f t="shared" si="42"/>
        <v>326</v>
      </c>
    </row>
    <row r="666" spans="4:15" x14ac:dyDescent="0.2">
      <c r="D666">
        <f t="shared" si="40"/>
        <v>371</v>
      </c>
      <c r="E666" t="s">
        <v>379</v>
      </c>
      <c r="F666" t="s">
        <v>406</v>
      </c>
      <c r="G666" t="s">
        <v>954</v>
      </c>
      <c r="H666" t="s">
        <v>954</v>
      </c>
      <c r="I666">
        <v>330</v>
      </c>
      <c r="J666">
        <v>517</v>
      </c>
      <c r="K666">
        <v>0.63829787234042556</v>
      </c>
      <c r="L666">
        <v>0.58163265306122447</v>
      </c>
      <c r="M666">
        <f t="shared" si="41"/>
        <v>0.45985361581179496</v>
      </c>
      <c r="N666">
        <f t="shared" si="43"/>
        <v>0.12177903724942951</v>
      </c>
      <c r="O666">
        <f t="shared" si="42"/>
        <v>129</v>
      </c>
    </row>
    <row r="667" spans="4:15" x14ac:dyDescent="0.2">
      <c r="D667">
        <f t="shared" si="40"/>
        <v>631</v>
      </c>
      <c r="E667" t="s">
        <v>379</v>
      </c>
      <c r="F667" t="s">
        <v>2827</v>
      </c>
      <c r="G667" t="s">
        <v>2828</v>
      </c>
      <c r="H667" t="s">
        <v>2828</v>
      </c>
      <c r="I667">
        <v>201</v>
      </c>
      <c r="J667">
        <v>393</v>
      </c>
      <c r="K667">
        <v>0.51145038167938928</v>
      </c>
      <c r="L667">
        <v>0.42028985507246375</v>
      </c>
      <c r="M667">
        <f t="shared" si="41"/>
        <v>0.53499397557634176</v>
      </c>
      <c r="N667">
        <f t="shared" si="43"/>
        <v>-0.11470412050387802</v>
      </c>
      <c r="O667">
        <f t="shared" si="42"/>
        <v>714</v>
      </c>
    </row>
    <row r="668" spans="4:15" x14ac:dyDescent="0.2">
      <c r="D668">
        <f t="shared" si="40"/>
        <v>286</v>
      </c>
      <c r="E668" t="s">
        <v>379</v>
      </c>
      <c r="F668" t="s">
        <v>2831</v>
      </c>
      <c r="G668" t="s">
        <v>2832</v>
      </c>
      <c r="H668" t="s">
        <v>2832</v>
      </c>
      <c r="I668">
        <v>223</v>
      </c>
      <c r="J668">
        <v>460</v>
      </c>
      <c r="K668">
        <v>0.48478260869565215</v>
      </c>
      <c r="L668">
        <v>0.62666666666666671</v>
      </c>
      <c r="M668">
        <f t="shared" si="41"/>
        <v>0.55079110365254413</v>
      </c>
      <c r="N668">
        <f t="shared" si="43"/>
        <v>7.5875563014122571E-2</v>
      </c>
      <c r="O668">
        <f t="shared" si="42"/>
        <v>226</v>
      </c>
    </row>
    <row r="669" spans="4:15" x14ac:dyDescent="0.2">
      <c r="D669">
        <f t="shared" si="40"/>
        <v>785</v>
      </c>
      <c r="E669" t="s">
        <v>379</v>
      </c>
      <c r="F669" t="s">
        <v>2833</v>
      </c>
      <c r="G669" t="s">
        <v>2834</v>
      </c>
      <c r="H669" t="s">
        <v>2834</v>
      </c>
      <c r="I669">
        <v>241</v>
      </c>
      <c r="J669">
        <v>342</v>
      </c>
      <c r="K669">
        <v>0.70467836257309946</v>
      </c>
      <c r="L669">
        <v>0.27777777777777779</v>
      </c>
      <c r="M669">
        <f t="shared" si="41"/>
        <v>0.42053195567144014</v>
      </c>
      <c r="N669">
        <f t="shared" si="43"/>
        <v>-0.14275417789366235</v>
      </c>
      <c r="O669">
        <f t="shared" si="42"/>
        <v>753</v>
      </c>
    </row>
    <row r="670" spans="4:15" x14ac:dyDescent="0.2">
      <c r="D670">
        <f t="shared" si="40"/>
        <v>421</v>
      </c>
      <c r="E670" t="s">
        <v>379</v>
      </c>
      <c r="F670" t="s">
        <v>2835</v>
      </c>
      <c r="G670" t="s">
        <v>2836</v>
      </c>
      <c r="H670" t="s">
        <v>2836</v>
      </c>
      <c r="I670">
        <v>218</v>
      </c>
      <c r="J670">
        <v>387</v>
      </c>
      <c r="K670">
        <v>0.56330749354005172</v>
      </c>
      <c r="L670">
        <v>0.55714285714285716</v>
      </c>
      <c r="M670">
        <f t="shared" si="41"/>
        <v>0.50427549607584488</v>
      </c>
      <c r="N670">
        <f t="shared" si="43"/>
        <v>5.2867361067012286E-2</v>
      </c>
      <c r="O670">
        <f t="shared" si="42"/>
        <v>265</v>
      </c>
    </row>
    <row r="671" spans="4:15" x14ac:dyDescent="0.2">
      <c r="D671">
        <f t="shared" si="40"/>
        <v>638</v>
      </c>
      <c r="E671" t="s">
        <v>379</v>
      </c>
      <c r="F671" t="s">
        <v>2837</v>
      </c>
      <c r="G671" t="s">
        <v>2838</v>
      </c>
      <c r="H671" t="s">
        <v>2838</v>
      </c>
      <c r="I671">
        <v>204</v>
      </c>
      <c r="J671">
        <v>372</v>
      </c>
      <c r="K671">
        <v>0.54838709677419351</v>
      </c>
      <c r="L671">
        <v>0.41666666666666669</v>
      </c>
      <c r="M671">
        <f t="shared" si="41"/>
        <v>0.51311385759938688</v>
      </c>
      <c r="N671">
        <f t="shared" si="43"/>
        <v>-9.6447190932720195E-2</v>
      </c>
      <c r="O671">
        <f t="shared" si="42"/>
        <v>674</v>
      </c>
    </row>
    <row r="672" spans="4:15" x14ac:dyDescent="0.2">
      <c r="D672">
        <f t="shared" si="40"/>
        <v>12</v>
      </c>
      <c r="E672" t="s">
        <v>381</v>
      </c>
      <c r="F672" t="s">
        <v>2843</v>
      </c>
      <c r="G672" t="s">
        <v>1016</v>
      </c>
      <c r="H672" t="s">
        <v>1016</v>
      </c>
      <c r="I672">
        <v>152</v>
      </c>
      <c r="J672">
        <v>304</v>
      </c>
      <c r="K672">
        <v>0.5</v>
      </c>
      <c r="L672">
        <v>0.88888888888888884</v>
      </c>
      <c r="M672">
        <f t="shared" si="41"/>
        <v>0.54177681214919771</v>
      </c>
      <c r="N672">
        <f t="shared" si="43"/>
        <v>0.34711207673969113</v>
      </c>
      <c r="O672">
        <f t="shared" si="42"/>
        <v>6</v>
      </c>
    </row>
    <row r="673" spans="4:15" x14ac:dyDescent="0.2">
      <c r="D673">
        <f t="shared" si="40"/>
        <v>46</v>
      </c>
      <c r="E673" t="s">
        <v>381</v>
      </c>
      <c r="F673" t="s">
        <v>2844</v>
      </c>
      <c r="G673" t="s">
        <v>954</v>
      </c>
      <c r="H673" t="s">
        <v>954</v>
      </c>
      <c r="I673">
        <v>132</v>
      </c>
      <c r="J673">
        <v>361</v>
      </c>
      <c r="K673">
        <v>0.36565096952908588</v>
      </c>
      <c r="L673">
        <v>0.81818181818181823</v>
      </c>
      <c r="M673">
        <f t="shared" si="41"/>
        <v>0.62136084200264319</v>
      </c>
      <c r="N673">
        <f t="shared" si="43"/>
        <v>0.19682097617917504</v>
      </c>
      <c r="O673">
        <f t="shared" si="42"/>
        <v>45</v>
      </c>
    </row>
    <row r="674" spans="4:15" x14ac:dyDescent="0.2">
      <c r="D674">
        <f t="shared" si="40"/>
        <v>425</v>
      </c>
      <c r="E674" t="s">
        <v>381</v>
      </c>
      <c r="F674" t="s">
        <v>2845</v>
      </c>
      <c r="G674" t="s">
        <v>2846</v>
      </c>
      <c r="H674" t="s">
        <v>2846</v>
      </c>
      <c r="I674">
        <v>235</v>
      </c>
      <c r="J674">
        <v>562</v>
      </c>
      <c r="K674">
        <v>0.4181494661921708</v>
      </c>
      <c r="L674">
        <v>0.55434782608695654</v>
      </c>
      <c r="M674">
        <f t="shared" si="41"/>
        <v>0.59026242684437014</v>
      </c>
      <c r="N674">
        <f t="shared" si="43"/>
        <v>-3.5914600757413595E-2</v>
      </c>
      <c r="O674">
        <f t="shared" si="42"/>
        <v>532</v>
      </c>
    </row>
    <row r="675" spans="4:15" x14ac:dyDescent="0.2">
      <c r="D675">
        <f t="shared" si="40"/>
        <v>33</v>
      </c>
      <c r="E675" t="s">
        <v>381</v>
      </c>
      <c r="F675" t="s">
        <v>2847</v>
      </c>
      <c r="G675" t="s">
        <v>2848</v>
      </c>
      <c r="H675" t="s">
        <v>2848</v>
      </c>
      <c r="I675">
        <v>58</v>
      </c>
      <c r="J675">
        <v>281</v>
      </c>
      <c r="K675">
        <v>0.20640569395017794</v>
      </c>
      <c r="L675">
        <v>0.83333333333333337</v>
      </c>
      <c r="M675">
        <f t="shared" si="41"/>
        <v>0.7156926039905771</v>
      </c>
      <c r="N675">
        <f t="shared" si="43"/>
        <v>0.11764072934275627</v>
      </c>
      <c r="O675">
        <f t="shared" si="42"/>
        <v>135</v>
      </c>
    </row>
    <row r="676" spans="4:15" x14ac:dyDescent="0.2">
      <c r="D676">
        <f t="shared" si="40"/>
        <v>138</v>
      </c>
      <c r="E676" t="s">
        <v>381</v>
      </c>
      <c r="F676" t="s">
        <v>2849</v>
      </c>
      <c r="G676" t="s">
        <v>2850</v>
      </c>
      <c r="H676" t="s">
        <v>2850</v>
      </c>
      <c r="I676">
        <v>43</v>
      </c>
      <c r="J676">
        <v>357</v>
      </c>
      <c r="K676">
        <v>0.12044817927170869</v>
      </c>
      <c r="L676">
        <v>0.71666666666666667</v>
      </c>
      <c r="M676">
        <f t="shared" si="41"/>
        <v>0.76661106161041292</v>
      </c>
      <c r="N676">
        <f t="shared" si="43"/>
        <v>-4.9944394943746251E-2</v>
      </c>
      <c r="O676">
        <f t="shared" si="42"/>
        <v>568</v>
      </c>
    </row>
    <row r="677" spans="4:15" x14ac:dyDescent="0.2">
      <c r="D677">
        <f t="shared" si="40"/>
        <v>8</v>
      </c>
      <c r="E677" t="s">
        <v>381</v>
      </c>
      <c r="F677" t="s">
        <v>2851</v>
      </c>
      <c r="G677" t="s">
        <v>2852</v>
      </c>
      <c r="H677" t="s">
        <v>2852</v>
      </c>
      <c r="I677">
        <v>67</v>
      </c>
      <c r="J677">
        <v>343</v>
      </c>
      <c r="K677">
        <v>0.19533527696793002</v>
      </c>
      <c r="L677">
        <v>0.89473684210526316</v>
      </c>
      <c r="M677">
        <f t="shared" si="41"/>
        <v>0.72225036173930934</v>
      </c>
      <c r="N677">
        <f t="shared" si="43"/>
        <v>0.17248648036595382</v>
      </c>
      <c r="O677">
        <f t="shared" si="42"/>
        <v>66</v>
      </c>
    </row>
    <row r="678" spans="4:15" x14ac:dyDescent="0.2">
      <c r="D678">
        <f t="shared" si="40"/>
        <v>87</v>
      </c>
      <c r="E678" t="s">
        <v>381</v>
      </c>
      <c r="F678" t="s">
        <v>2853</v>
      </c>
      <c r="G678" t="s">
        <v>1420</v>
      </c>
      <c r="H678" t="s">
        <v>1420</v>
      </c>
      <c r="I678">
        <v>50</v>
      </c>
      <c r="J678">
        <v>336</v>
      </c>
      <c r="K678">
        <v>0.14880952380952381</v>
      </c>
      <c r="L678">
        <v>0.76</v>
      </c>
      <c r="M678">
        <f t="shared" si="41"/>
        <v>0.74981071640159513</v>
      </c>
      <c r="N678">
        <f t="shared" si="43"/>
        <v>1.0189283598404875E-2</v>
      </c>
      <c r="O678">
        <f t="shared" si="42"/>
        <v>390</v>
      </c>
    </row>
    <row r="679" spans="4:15" x14ac:dyDescent="0.2">
      <c r="D679">
        <f t="shared" si="40"/>
        <v>379</v>
      </c>
      <c r="E679" t="s">
        <v>381</v>
      </c>
      <c r="F679" t="s">
        <v>2854</v>
      </c>
      <c r="G679" t="s">
        <v>2855</v>
      </c>
      <c r="H679" t="s">
        <v>2855</v>
      </c>
      <c r="I679">
        <v>114</v>
      </c>
      <c r="J679">
        <v>281</v>
      </c>
      <c r="K679">
        <v>0.40569395017793597</v>
      </c>
      <c r="L679">
        <v>0.57777777777777772</v>
      </c>
      <c r="M679">
        <f t="shared" si="41"/>
        <v>0.59764067255885289</v>
      </c>
      <c r="N679">
        <f t="shared" si="43"/>
        <v>-1.9862894781075169E-2</v>
      </c>
      <c r="O679">
        <f t="shared" si="42"/>
        <v>486</v>
      </c>
    </row>
    <row r="680" spans="4:15" x14ac:dyDescent="0.2">
      <c r="D680">
        <f t="shared" si="40"/>
        <v>477</v>
      </c>
      <c r="E680" t="s">
        <v>383</v>
      </c>
      <c r="F680" t="s">
        <v>2858</v>
      </c>
      <c r="G680" t="s">
        <v>2859</v>
      </c>
      <c r="H680" t="s">
        <v>2859</v>
      </c>
      <c r="I680">
        <v>228</v>
      </c>
      <c r="J680">
        <v>373</v>
      </c>
      <c r="K680">
        <v>0.61126005361930291</v>
      </c>
      <c r="L680">
        <v>0.5178571428571429</v>
      </c>
      <c r="M680">
        <f t="shared" si="41"/>
        <v>0.47586994704047264</v>
      </c>
      <c r="N680">
        <f t="shared" si="43"/>
        <v>4.1987195816670264E-2</v>
      </c>
      <c r="O680">
        <f t="shared" si="42"/>
        <v>292</v>
      </c>
    </row>
    <row r="681" spans="4:15" x14ac:dyDescent="0.2">
      <c r="D681">
        <f t="shared" si="40"/>
        <v>172</v>
      </c>
      <c r="E681" t="s">
        <v>383</v>
      </c>
      <c r="F681" t="s">
        <v>2860</v>
      </c>
      <c r="G681" t="s">
        <v>2861</v>
      </c>
      <c r="H681" t="s">
        <v>2861</v>
      </c>
      <c r="I681">
        <v>74</v>
      </c>
      <c r="J681">
        <v>274</v>
      </c>
      <c r="K681">
        <v>0.27007299270072993</v>
      </c>
      <c r="L681">
        <v>0.69230769230769229</v>
      </c>
      <c r="M681">
        <f t="shared" si="41"/>
        <v>0.67797815092238678</v>
      </c>
      <c r="N681">
        <f t="shared" si="43"/>
        <v>1.4329541385305511E-2</v>
      </c>
      <c r="O681">
        <f t="shared" si="42"/>
        <v>381</v>
      </c>
    </row>
    <row r="682" spans="4:15" x14ac:dyDescent="0.2">
      <c r="D682">
        <f t="shared" si="40"/>
        <v>503</v>
      </c>
      <c r="E682" t="s">
        <v>383</v>
      </c>
      <c r="F682" t="s">
        <v>2862</v>
      </c>
      <c r="G682" t="s">
        <v>2863</v>
      </c>
      <c r="H682" t="s">
        <v>2863</v>
      </c>
      <c r="I682">
        <v>113</v>
      </c>
      <c r="J682">
        <v>315</v>
      </c>
      <c r="K682">
        <v>0.35873015873015873</v>
      </c>
      <c r="L682">
        <v>0.5</v>
      </c>
      <c r="M682">
        <f t="shared" si="41"/>
        <v>0.62546050696711131</v>
      </c>
      <c r="N682">
        <f t="shared" si="43"/>
        <v>-0.12546050696711131</v>
      </c>
      <c r="O682">
        <f t="shared" si="42"/>
        <v>731</v>
      </c>
    </row>
    <row r="683" spans="4:15" x14ac:dyDescent="0.2">
      <c r="D683">
        <f t="shared" si="40"/>
        <v>341</v>
      </c>
      <c r="E683" t="s">
        <v>385</v>
      </c>
      <c r="F683" t="s">
        <v>2866</v>
      </c>
      <c r="G683" t="s">
        <v>1102</v>
      </c>
      <c r="H683" t="s">
        <v>1102</v>
      </c>
      <c r="I683">
        <v>186</v>
      </c>
      <c r="J683">
        <v>443</v>
      </c>
      <c r="K683">
        <v>0.41986455981941312</v>
      </c>
      <c r="L683">
        <v>0.59615384615384615</v>
      </c>
      <c r="M683">
        <f t="shared" si="41"/>
        <v>0.58924646073018627</v>
      </c>
      <c r="N683">
        <f t="shared" si="43"/>
        <v>6.9073854236598731E-3</v>
      </c>
      <c r="O683">
        <f t="shared" si="42"/>
        <v>397</v>
      </c>
    </row>
    <row r="684" spans="4:15" x14ac:dyDescent="0.2">
      <c r="D684">
        <f t="shared" si="40"/>
        <v>125</v>
      </c>
      <c r="E684" t="s">
        <v>385</v>
      </c>
      <c r="F684" t="s">
        <v>2867</v>
      </c>
      <c r="G684" t="s">
        <v>2868</v>
      </c>
      <c r="H684" t="s">
        <v>2868</v>
      </c>
      <c r="I684">
        <v>83</v>
      </c>
      <c r="J684">
        <v>341</v>
      </c>
      <c r="K684">
        <v>0.24340175953079179</v>
      </c>
      <c r="L684">
        <v>0.72727272727272729</v>
      </c>
      <c r="M684">
        <f t="shared" si="41"/>
        <v>0.69377732870122522</v>
      </c>
      <c r="N684">
        <f t="shared" si="43"/>
        <v>3.3495398571502077E-2</v>
      </c>
      <c r="O684">
        <f t="shared" si="42"/>
        <v>323</v>
      </c>
    </row>
    <row r="685" spans="4:15" x14ac:dyDescent="0.2">
      <c r="D685">
        <f t="shared" si="40"/>
        <v>168</v>
      </c>
      <c r="E685" t="s">
        <v>643</v>
      </c>
      <c r="F685" t="s">
        <v>2869</v>
      </c>
      <c r="G685" t="s">
        <v>2870</v>
      </c>
      <c r="H685" t="s">
        <v>2870</v>
      </c>
      <c r="I685">
        <v>278</v>
      </c>
      <c r="J685">
        <v>608</v>
      </c>
      <c r="K685">
        <v>0.45723684210526316</v>
      </c>
      <c r="L685">
        <v>0.69696969696969702</v>
      </c>
      <c r="M685">
        <f t="shared" si="41"/>
        <v>0.56710832680615786</v>
      </c>
      <c r="N685">
        <f t="shared" si="43"/>
        <v>0.12986137016353916</v>
      </c>
      <c r="O685">
        <f t="shared" si="42"/>
        <v>115</v>
      </c>
    </row>
    <row r="686" spans="4:15" x14ac:dyDescent="0.2">
      <c r="D686">
        <f t="shared" si="40"/>
        <v>650</v>
      </c>
      <c r="E686" t="s">
        <v>388</v>
      </c>
      <c r="F686" t="s">
        <v>2873</v>
      </c>
      <c r="G686" t="s">
        <v>2874</v>
      </c>
      <c r="H686" t="s">
        <v>2874</v>
      </c>
      <c r="I686">
        <v>218</v>
      </c>
      <c r="J686">
        <v>350</v>
      </c>
      <c r="K686">
        <v>0.62285714285714289</v>
      </c>
      <c r="L686">
        <v>0.40909090909090912</v>
      </c>
      <c r="M686">
        <f t="shared" si="41"/>
        <v>0.46900020564463024</v>
      </c>
      <c r="N686">
        <f t="shared" si="43"/>
        <v>-5.9909296553721125E-2</v>
      </c>
      <c r="O686">
        <f t="shared" si="42"/>
        <v>598</v>
      </c>
    </row>
    <row r="687" spans="4:15" x14ac:dyDescent="0.2">
      <c r="D687">
        <f t="shared" si="40"/>
        <v>642</v>
      </c>
      <c r="E687" t="s">
        <v>390</v>
      </c>
      <c r="F687" t="s">
        <v>2877</v>
      </c>
      <c r="G687" t="s">
        <v>954</v>
      </c>
      <c r="H687" t="s">
        <v>954</v>
      </c>
      <c r="I687">
        <v>165</v>
      </c>
      <c r="J687">
        <v>353</v>
      </c>
      <c r="K687">
        <v>0.46742209631728043</v>
      </c>
      <c r="L687">
        <v>0.41379310344827586</v>
      </c>
      <c r="M687">
        <f t="shared" si="41"/>
        <v>0.56107491091597317</v>
      </c>
      <c r="N687">
        <f t="shared" si="43"/>
        <v>-0.14728180746769731</v>
      </c>
      <c r="O687">
        <f t="shared" si="42"/>
        <v>760</v>
      </c>
    </row>
    <row r="688" spans="4:15" x14ac:dyDescent="0.2">
      <c r="D688">
        <f t="shared" si="40"/>
        <v>550</v>
      </c>
      <c r="E688" t="s">
        <v>390</v>
      </c>
      <c r="F688" t="s">
        <v>2880</v>
      </c>
      <c r="G688" t="s">
        <v>2881</v>
      </c>
      <c r="H688" t="s">
        <v>2881</v>
      </c>
      <c r="I688">
        <v>62</v>
      </c>
      <c r="J688">
        <v>136</v>
      </c>
      <c r="K688">
        <v>0.45588235294117646</v>
      </c>
      <c r="L688">
        <v>0.47826086956521741</v>
      </c>
      <c r="M688">
        <f t="shared" si="41"/>
        <v>0.56791068247402543</v>
      </c>
      <c r="N688">
        <f t="shared" si="43"/>
        <v>-8.9649812908808024E-2</v>
      </c>
      <c r="O688">
        <f t="shared" si="42"/>
        <v>658</v>
      </c>
    </row>
    <row r="689" spans="4:15" x14ac:dyDescent="0.2">
      <c r="D689">
        <f t="shared" si="40"/>
        <v>307</v>
      </c>
      <c r="E689" t="s">
        <v>392</v>
      </c>
      <c r="F689" t="s">
        <v>2882</v>
      </c>
      <c r="G689" t="s">
        <v>2883</v>
      </c>
      <c r="H689" t="s">
        <v>2883</v>
      </c>
      <c r="I689">
        <v>187</v>
      </c>
      <c r="J689">
        <v>425</v>
      </c>
      <c r="K689">
        <v>0.44</v>
      </c>
      <c r="L689">
        <v>0.61333333333333329</v>
      </c>
      <c r="M689">
        <f t="shared" si="41"/>
        <v>0.5773188757909633</v>
      </c>
      <c r="N689">
        <f t="shared" si="43"/>
        <v>3.6014457542369982E-2</v>
      </c>
      <c r="O689">
        <f t="shared" si="42"/>
        <v>313</v>
      </c>
    </row>
    <row r="690" spans="4:15" x14ac:dyDescent="0.2">
      <c r="D690">
        <f t="shared" si="40"/>
        <v>175</v>
      </c>
      <c r="E690" t="s">
        <v>392</v>
      </c>
      <c r="F690" t="s">
        <v>2884</v>
      </c>
      <c r="G690" t="s">
        <v>2885</v>
      </c>
      <c r="H690" t="s">
        <v>2885</v>
      </c>
      <c r="I690">
        <v>112</v>
      </c>
      <c r="J690">
        <v>219</v>
      </c>
      <c r="K690">
        <v>0.51141552511415522</v>
      </c>
      <c r="L690">
        <v>0.69047619047619047</v>
      </c>
      <c r="M690">
        <f t="shared" si="41"/>
        <v>0.53501462348067319</v>
      </c>
      <c r="N690">
        <f t="shared" si="43"/>
        <v>0.15546156699551728</v>
      </c>
      <c r="O690">
        <f t="shared" si="42"/>
        <v>83</v>
      </c>
    </row>
    <row r="691" spans="4:15" x14ac:dyDescent="0.2">
      <c r="D691">
        <f t="shared" si="40"/>
        <v>255</v>
      </c>
      <c r="E691" t="s">
        <v>394</v>
      </c>
      <c r="F691" t="s">
        <v>2888</v>
      </c>
      <c r="G691" t="s">
        <v>2889</v>
      </c>
      <c r="H691" t="s">
        <v>2889</v>
      </c>
      <c r="I691">
        <v>293</v>
      </c>
      <c r="J691">
        <v>485</v>
      </c>
      <c r="K691">
        <v>0.60412371134020615</v>
      </c>
      <c r="L691">
        <v>0.64210526315789473</v>
      </c>
      <c r="M691">
        <f t="shared" si="41"/>
        <v>0.48009728589802392</v>
      </c>
      <c r="N691">
        <f t="shared" si="43"/>
        <v>0.16200797725987082</v>
      </c>
      <c r="O691">
        <f t="shared" si="42"/>
        <v>78</v>
      </c>
    </row>
    <row r="692" spans="4:15" x14ac:dyDescent="0.2">
      <c r="D692">
        <f t="shared" si="40"/>
        <v>407</v>
      </c>
      <c r="E692" t="s">
        <v>397</v>
      </c>
      <c r="F692" t="s">
        <v>2896</v>
      </c>
      <c r="G692" t="s">
        <v>944</v>
      </c>
      <c r="H692" t="s">
        <v>944</v>
      </c>
      <c r="I692">
        <v>77</v>
      </c>
      <c r="J692">
        <v>125</v>
      </c>
      <c r="K692">
        <v>0.61599999999999999</v>
      </c>
      <c r="L692">
        <v>0.5625</v>
      </c>
      <c r="M692">
        <f t="shared" si="41"/>
        <v>0.47306215577511779</v>
      </c>
      <c r="N692">
        <f t="shared" si="43"/>
        <v>8.9437844224882213E-2</v>
      </c>
      <c r="O692">
        <f t="shared" si="42"/>
        <v>203</v>
      </c>
    </row>
    <row r="693" spans="4:15" x14ac:dyDescent="0.2">
      <c r="D693">
        <f t="shared" si="40"/>
        <v>503</v>
      </c>
      <c r="E693" t="s">
        <v>399</v>
      </c>
      <c r="F693" t="s">
        <v>2899</v>
      </c>
      <c r="G693" t="s">
        <v>2900</v>
      </c>
      <c r="H693" t="s">
        <v>2900</v>
      </c>
      <c r="I693">
        <v>158</v>
      </c>
      <c r="J693">
        <v>269</v>
      </c>
      <c r="K693">
        <v>0.58736059479553904</v>
      </c>
      <c r="L693">
        <v>0.5</v>
      </c>
      <c r="M693">
        <f t="shared" si="41"/>
        <v>0.49002721514910547</v>
      </c>
      <c r="N693">
        <f t="shared" si="43"/>
        <v>9.9727848508945338E-3</v>
      </c>
      <c r="O693">
        <f t="shared" si="42"/>
        <v>392</v>
      </c>
    </row>
    <row r="694" spans="4:15" x14ac:dyDescent="0.2">
      <c r="D694">
        <f t="shared" si="40"/>
        <v>329</v>
      </c>
      <c r="E694" t="s">
        <v>401</v>
      </c>
      <c r="F694" t="s">
        <v>2905</v>
      </c>
      <c r="G694" t="s">
        <v>2906</v>
      </c>
      <c r="H694" t="s">
        <v>2906</v>
      </c>
      <c r="I694">
        <v>234</v>
      </c>
      <c r="J694">
        <v>530</v>
      </c>
      <c r="K694">
        <v>0.44150943396226416</v>
      </c>
      <c r="L694">
        <v>0.6</v>
      </c>
      <c r="M694">
        <f t="shared" si="41"/>
        <v>0.57642473582513265</v>
      </c>
      <c r="N694">
        <f t="shared" si="43"/>
        <v>2.3575264174867328E-2</v>
      </c>
      <c r="O694">
        <f t="shared" si="42"/>
        <v>349</v>
      </c>
    </row>
    <row r="695" spans="4:15" x14ac:dyDescent="0.2">
      <c r="D695">
        <f t="shared" si="40"/>
        <v>499</v>
      </c>
      <c r="E695" t="s">
        <v>403</v>
      </c>
      <c r="F695" t="s">
        <v>2909</v>
      </c>
      <c r="G695" t="s">
        <v>2910</v>
      </c>
      <c r="H695" t="s">
        <v>2910</v>
      </c>
      <c r="I695">
        <v>150</v>
      </c>
      <c r="J695">
        <v>263</v>
      </c>
      <c r="K695">
        <v>0.57034220532319391</v>
      </c>
      <c r="L695">
        <v>0.50549450549450547</v>
      </c>
      <c r="M695">
        <f t="shared" si="41"/>
        <v>0.50010835984421287</v>
      </c>
      <c r="N695">
        <f t="shared" si="43"/>
        <v>5.3861456502926064E-3</v>
      </c>
      <c r="O695">
        <f t="shared" si="42"/>
        <v>399</v>
      </c>
    </row>
    <row r="696" spans="4:15" x14ac:dyDescent="0.2">
      <c r="D696">
        <f t="shared" si="40"/>
        <v>480</v>
      </c>
      <c r="E696" t="s">
        <v>403</v>
      </c>
      <c r="F696" t="s">
        <v>2911</v>
      </c>
      <c r="G696" t="s">
        <v>2912</v>
      </c>
      <c r="H696" t="s">
        <v>2912</v>
      </c>
      <c r="I696">
        <v>106</v>
      </c>
      <c r="J696">
        <v>205</v>
      </c>
      <c r="K696">
        <v>0.51707317073170733</v>
      </c>
      <c r="L696">
        <v>0.51515151515151514</v>
      </c>
      <c r="M696">
        <f t="shared" si="41"/>
        <v>0.53166321680397988</v>
      </c>
      <c r="N696">
        <f t="shared" si="43"/>
        <v>-1.6511701652464739E-2</v>
      </c>
      <c r="O696">
        <f t="shared" si="42"/>
        <v>476</v>
      </c>
    </row>
    <row r="697" spans="4:15" x14ac:dyDescent="0.2">
      <c r="D697">
        <f t="shared" si="40"/>
        <v>673</v>
      </c>
      <c r="E697" t="s">
        <v>405</v>
      </c>
      <c r="F697" t="s">
        <v>2915</v>
      </c>
      <c r="G697" t="s">
        <v>927</v>
      </c>
      <c r="H697" t="s">
        <v>927</v>
      </c>
      <c r="I697">
        <v>334</v>
      </c>
      <c r="J697">
        <v>476</v>
      </c>
      <c r="K697">
        <v>0.70168067226890751</v>
      </c>
      <c r="L697">
        <v>0.39130434782608697</v>
      </c>
      <c r="M697">
        <f t="shared" si="41"/>
        <v>0.42230769066427165</v>
      </c>
      <c r="N697">
        <f t="shared" si="43"/>
        <v>-3.1003342838184678E-2</v>
      </c>
      <c r="O697">
        <f t="shared" si="42"/>
        <v>520</v>
      </c>
    </row>
    <row r="698" spans="4:15" x14ac:dyDescent="0.2">
      <c r="D698">
        <f t="shared" si="40"/>
        <v>131</v>
      </c>
      <c r="E698" t="s">
        <v>407</v>
      </c>
      <c r="F698" t="s">
        <v>2918</v>
      </c>
      <c r="G698" t="s">
        <v>2919</v>
      </c>
      <c r="H698" t="s">
        <v>2919</v>
      </c>
      <c r="I698">
        <v>327</v>
      </c>
      <c r="J698">
        <v>585</v>
      </c>
      <c r="K698">
        <v>0.55897435897435899</v>
      </c>
      <c r="L698">
        <v>0.72340425531914898</v>
      </c>
      <c r="M698">
        <f t="shared" si="41"/>
        <v>0.50684230515088124</v>
      </c>
      <c r="N698">
        <f t="shared" si="43"/>
        <v>0.21656195016826774</v>
      </c>
      <c r="O698">
        <f t="shared" si="42"/>
        <v>35</v>
      </c>
    </row>
    <row r="699" spans="4:15" x14ac:dyDescent="0.2">
      <c r="D699">
        <f t="shared" si="40"/>
        <v>227</v>
      </c>
      <c r="E699" t="s">
        <v>410</v>
      </c>
      <c r="F699" t="s">
        <v>2926</v>
      </c>
      <c r="G699" t="s">
        <v>2927</v>
      </c>
      <c r="H699" t="s">
        <v>2927</v>
      </c>
      <c r="I699">
        <v>170</v>
      </c>
      <c r="J699">
        <v>436</v>
      </c>
      <c r="K699">
        <v>0.38990825688073394</v>
      </c>
      <c r="L699">
        <v>0.65517241379310343</v>
      </c>
      <c r="M699">
        <f t="shared" si="41"/>
        <v>0.60699160782216199</v>
      </c>
      <c r="N699">
        <f t="shared" si="43"/>
        <v>4.8180805970941432E-2</v>
      </c>
      <c r="O699">
        <f t="shared" si="42"/>
        <v>275</v>
      </c>
    </row>
    <row r="700" spans="4:15" x14ac:dyDescent="0.2">
      <c r="D700">
        <f t="shared" si="40"/>
        <v>769</v>
      </c>
      <c r="E700" t="s">
        <v>412</v>
      </c>
      <c r="F700" t="s">
        <v>2930</v>
      </c>
      <c r="G700" t="s">
        <v>2931</v>
      </c>
      <c r="H700" t="s">
        <v>2931</v>
      </c>
      <c r="I700">
        <v>240</v>
      </c>
      <c r="J700">
        <v>507</v>
      </c>
      <c r="K700">
        <v>0.47337278106508873</v>
      </c>
      <c r="L700">
        <v>0.29213483146067415</v>
      </c>
      <c r="M700">
        <f t="shared" si="41"/>
        <v>0.55754991731566172</v>
      </c>
      <c r="N700">
        <f t="shared" si="43"/>
        <v>-0.26541508585498758</v>
      </c>
      <c r="O700">
        <f t="shared" si="42"/>
        <v>835</v>
      </c>
    </row>
    <row r="701" spans="4:15" x14ac:dyDescent="0.2">
      <c r="D701">
        <f t="shared" si="40"/>
        <v>503</v>
      </c>
      <c r="E701" t="s">
        <v>414</v>
      </c>
      <c r="F701" t="s">
        <v>2932</v>
      </c>
      <c r="G701" t="s">
        <v>2933</v>
      </c>
      <c r="H701" t="s">
        <v>2933</v>
      </c>
      <c r="I701">
        <v>89</v>
      </c>
      <c r="J701">
        <v>163</v>
      </c>
      <c r="K701">
        <v>0.54601226993865026</v>
      </c>
      <c r="L701">
        <v>0.5</v>
      </c>
      <c r="M701">
        <f t="shared" si="41"/>
        <v>0.51452062837483781</v>
      </c>
      <c r="N701">
        <f t="shared" si="43"/>
        <v>-1.4520628374837807E-2</v>
      </c>
      <c r="O701">
        <f t="shared" si="42"/>
        <v>466</v>
      </c>
    </row>
    <row r="702" spans="4:15" x14ac:dyDescent="0.2">
      <c r="D702">
        <f t="shared" si="40"/>
        <v>402</v>
      </c>
      <c r="E702" t="s">
        <v>414</v>
      </c>
      <c r="F702" t="s">
        <v>2934</v>
      </c>
      <c r="G702" t="s">
        <v>862</v>
      </c>
      <c r="H702" t="s">
        <v>862</v>
      </c>
      <c r="I702">
        <v>106</v>
      </c>
      <c r="J702">
        <v>205</v>
      </c>
      <c r="K702">
        <v>0.51707317073170733</v>
      </c>
      <c r="L702">
        <v>0.56521739130434778</v>
      </c>
      <c r="M702">
        <f t="shared" si="41"/>
        <v>0.53166321680397988</v>
      </c>
      <c r="N702">
        <f t="shared" si="43"/>
        <v>3.3554174500367906E-2</v>
      </c>
      <c r="O702">
        <f t="shared" si="42"/>
        <v>322</v>
      </c>
    </row>
    <row r="703" spans="4:15" x14ac:dyDescent="0.2">
      <c r="D703">
        <f t="shared" si="40"/>
        <v>503</v>
      </c>
      <c r="E703" t="s">
        <v>414</v>
      </c>
      <c r="F703" t="s">
        <v>2935</v>
      </c>
      <c r="G703" t="s">
        <v>2936</v>
      </c>
      <c r="H703" t="s">
        <v>2936</v>
      </c>
      <c r="I703">
        <v>186</v>
      </c>
      <c r="J703">
        <v>305</v>
      </c>
      <c r="K703">
        <v>0.60983606557377046</v>
      </c>
      <c r="L703">
        <v>0.5</v>
      </c>
      <c r="M703">
        <f t="shared" si="41"/>
        <v>0.47671347160279642</v>
      </c>
      <c r="N703">
        <f t="shared" si="43"/>
        <v>2.3286528397203576E-2</v>
      </c>
      <c r="O703">
        <f t="shared" si="42"/>
        <v>351</v>
      </c>
    </row>
    <row r="704" spans="4:15" x14ac:dyDescent="0.2">
      <c r="D704">
        <f t="shared" si="40"/>
        <v>605</v>
      </c>
      <c r="E704" t="s">
        <v>414</v>
      </c>
      <c r="F704" t="s">
        <v>2937</v>
      </c>
      <c r="G704" t="s">
        <v>2938</v>
      </c>
      <c r="H704" t="s">
        <v>2938</v>
      </c>
      <c r="I704">
        <v>199</v>
      </c>
      <c r="J704">
        <v>321</v>
      </c>
      <c r="K704">
        <v>0.6199376947040498</v>
      </c>
      <c r="L704">
        <v>0.44</v>
      </c>
      <c r="M704">
        <f t="shared" si="41"/>
        <v>0.4707295925122314</v>
      </c>
      <c r="N704">
        <f t="shared" si="43"/>
        <v>-3.0729592512231396E-2</v>
      </c>
      <c r="O704">
        <f t="shared" si="42"/>
        <v>518</v>
      </c>
    </row>
    <row r="705" spans="4:15" x14ac:dyDescent="0.2">
      <c r="D705">
        <f t="shared" si="40"/>
        <v>432</v>
      </c>
      <c r="E705" t="s">
        <v>416</v>
      </c>
      <c r="F705" t="s">
        <v>2945</v>
      </c>
      <c r="G705" t="s">
        <v>2946</v>
      </c>
      <c r="H705" t="s">
        <v>2946</v>
      </c>
      <c r="I705">
        <v>235</v>
      </c>
      <c r="J705">
        <v>521</v>
      </c>
      <c r="K705">
        <v>0.45105566218809978</v>
      </c>
      <c r="L705">
        <v>0.54838709677419351</v>
      </c>
      <c r="M705">
        <f t="shared" si="41"/>
        <v>0.57076985830610827</v>
      </c>
      <c r="N705">
        <f t="shared" si="43"/>
        <v>-2.2382761531914763E-2</v>
      </c>
      <c r="O705">
        <f t="shared" si="42"/>
        <v>492</v>
      </c>
    </row>
    <row r="706" spans="4:15" x14ac:dyDescent="0.2">
      <c r="D706">
        <f t="shared" si="40"/>
        <v>540</v>
      </c>
      <c r="E706" t="s">
        <v>645</v>
      </c>
      <c r="F706" t="s">
        <v>2947</v>
      </c>
      <c r="G706" t="s">
        <v>2948</v>
      </c>
      <c r="H706" t="s">
        <v>2948</v>
      </c>
      <c r="I706">
        <v>273</v>
      </c>
      <c r="J706">
        <v>494</v>
      </c>
      <c r="K706">
        <v>0.55263157894736847</v>
      </c>
      <c r="L706">
        <v>0.48051948051948051</v>
      </c>
      <c r="M706">
        <f t="shared" si="41"/>
        <v>0.5105995633406315</v>
      </c>
      <c r="N706">
        <f t="shared" si="43"/>
        <v>-3.0080082821150989E-2</v>
      </c>
      <c r="O706">
        <f t="shared" si="42"/>
        <v>514</v>
      </c>
    </row>
    <row r="707" spans="4:15" x14ac:dyDescent="0.2">
      <c r="D707">
        <f t="shared" si="40"/>
        <v>27</v>
      </c>
      <c r="E707" t="s">
        <v>645</v>
      </c>
      <c r="F707" t="s">
        <v>2949</v>
      </c>
      <c r="G707" t="s">
        <v>2950</v>
      </c>
      <c r="H707" t="s">
        <v>2950</v>
      </c>
      <c r="I707">
        <v>48</v>
      </c>
      <c r="J707">
        <v>500</v>
      </c>
      <c r="K707">
        <v>9.6000000000000002E-2</v>
      </c>
      <c r="L707">
        <v>0.85</v>
      </c>
      <c r="M707">
        <f t="shared" si="41"/>
        <v>0.78109337400375223</v>
      </c>
      <c r="N707">
        <f t="shared" si="43"/>
        <v>6.890662599624775E-2</v>
      </c>
      <c r="O707">
        <f t="shared" si="42"/>
        <v>240</v>
      </c>
    </row>
    <row r="708" spans="4:15" x14ac:dyDescent="0.2">
      <c r="D708">
        <f t="shared" si="40"/>
        <v>53</v>
      </c>
      <c r="E708" t="s">
        <v>645</v>
      </c>
      <c r="F708" t="s">
        <v>2951</v>
      </c>
      <c r="G708" t="s">
        <v>2952</v>
      </c>
      <c r="H708" t="s">
        <v>2952</v>
      </c>
      <c r="I708">
        <v>74</v>
      </c>
      <c r="J708">
        <v>416</v>
      </c>
      <c r="K708">
        <v>0.17788461538461539</v>
      </c>
      <c r="L708">
        <v>0.80701754385964908</v>
      </c>
      <c r="M708">
        <f t="shared" si="41"/>
        <v>0.73258757048239409</v>
      </c>
      <c r="N708">
        <f t="shared" si="43"/>
        <v>7.4429973377254988E-2</v>
      </c>
      <c r="O708">
        <f t="shared" si="42"/>
        <v>232</v>
      </c>
    </row>
    <row r="709" spans="4:15" x14ac:dyDescent="0.2">
      <c r="D709">
        <f t="shared" ref="D709:D772" si="44">RANK(L709,Both_Math_and_ELA__Percent_Pass,0)</f>
        <v>64</v>
      </c>
      <c r="E709" t="s">
        <v>645</v>
      </c>
      <c r="F709" t="s">
        <v>2957</v>
      </c>
      <c r="G709" t="s">
        <v>1925</v>
      </c>
      <c r="H709" t="s">
        <v>1925</v>
      </c>
      <c r="I709">
        <v>30</v>
      </c>
      <c r="J709">
        <v>124</v>
      </c>
      <c r="K709">
        <v>0.24193548387096775</v>
      </c>
      <c r="L709">
        <v>0.78947368421052633</v>
      </c>
      <c r="M709">
        <f t="shared" ref="M709:M772" si="45">int+slope*K709</f>
        <v>0.69464590308152263</v>
      </c>
      <c r="N709">
        <f t="shared" si="43"/>
        <v>9.4827781129003696E-2</v>
      </c>
      <c r="O709">
        <f t="shared" ref="O709:O772" si="46">RANK(N709,Error,0)</f>
        <v>184</v>
      </c>
    </row>
    <row r="710" spans="4:15" x14ac:dyDescent="0.2">
      <c r="D710">
        <f t="shared" si="44"/>
        <v>232</v>
      </c>
      <c r="E710" t="s">
        <v>645</v>
      </c>
      <c r="F710" t="s">
        <v>2958</v>
      </c>
      <c r="G710" t="s">
        <v>2959</v>
      </c>
      <c r="H710" t="s">
        <v>2959</v>
      </c>
      <c r="I710">
        <v>197</v>
      </c>
      <c r="J710">
        <v>545</v>
      </c>
      <c r="K710">
        <v>0.3614678899082569</v>
      </c>
      <c r="L710">
        <v>0.65306122448979587</v>
      </c>
      <c r="M710">
        <f t="shared" si="45"/>
        <v>0.62383876337101107</v>
      </c>
      <c r="N710">
        <f t="shared" ref="N710:N773" si="47">L710-M710</f>
        <v>2.9222461118784793E-2</v>
      </c>
      <c r="O710">
        <f t="shared" si="46"/>
        <v>328</v>
      </c>
    </row>
    <row r="711" spans="4:15" x14ac:dyDescent="0.2">
      <c r="D711">
        <f t="shared" si="44"/>
        <v>658</v>
      </c>
      <c r="E711" t="s">
        <v>645</v>
      </c>
      <c r="F711" t="s">
        <v>433</v>
      </c>
      <c r="G711" t="s">
        <v>2960</v>
      </c>
      <c r="H711" t="s">
        <v>2960</v>
      </c>
      <c r="I711">
        <v>145</v>
      </c>
      <c r="J711">
        <v>356</v>
      </c>
      <c r="K711">
        <v>0.40730337078651685</v>
      </c>
      <c r="L711">
        <v>0.40384615384615385</v>
      </c>
      <c r="M711">
        <f t="shared" si="45"/>
        <v>0.5966873037305771</v>
      </c>
      <c r="N711">
        <f t="shared" si="47"/>
        <v>-0.19284114988442325</v>
      </c>
      <c r="O711">
        <f t="shared" si="46"/>
        <v>799</v>
      </c>
    </row>
    <row r="712" spans="4:15" x14ac:dyDescent="0.2">
      <c r="D712">
        <f t="shared" si="44"/>
        <v>201</v>
      </c>
      <c r="E712" t="s">
        <v>645</v>
      </c>
      <c r="F712" t="s">
        <v>2963</v>
      </c>
      <c r="G712" t="s">
        <v>2964</v>
      </c>
      <c r="H712" t="s">
        <v>2964</v>
      </c>
      <c r="I712">
        <v>149</v>
      </c>
      <c r="J712">
        <v>433</v>
      </c>
      <c r="K712">
        <v>0.34411085450346418</v>
      </c>
      <c r="L712">
        <v>0.67123287671232879</v>
      </c>
      <c r="M712">
        <f t="shared" si="45"/>
        <v>0.63412051098750311</v>
      </c>
      <c r="N712">
        <f t="shared" si="47"/>
        <v>3.711236572482568E-2</v>
      </c>
      <c r="O712">
        <f t="shared" si="46"/>
        <v>309</v>
      </c>
    </row>
    <row r="713" spans="4:15" x14ac:dyDescent="0.2">
      <c r="D713">
        <f t="shared" si="44"/>
        <v>309</v>
      </c>
      <c r="E713" t="s">
        <v>645</v>
      </c>
      <c r="F713" t="s">
        <v>2965</v>
      </c>
      <c r="G713" t="s">
        <v>2966</v>
      </c>
      <c r="H713" t="s">
        <v>2966</v>
      </c>
      <c r="I713">
        <v>121</v>
      </c>
      <c r="J713">
        <v>516</v>
      </c>
      <c r="K713">
        <v>0.23449612403100775</v>
      </c>
      <c r="L713">
        <v>0.61250000000000004</v>
      </c>
      <c r="M713">
        <f t="shared" si="45"/>
        <v>0.69905273976295346</v>
      </c>
      <c r="N713">
        <f t="shared" si="47"/>
        <v>-8.6552739762953412E-2</v>
      </c>
      <c r="O713">
        <f t="shared" si="46"/>
        <v>652</v>
      </c>
    </row>
    <row r="714" spans="4:15" x14ac:dyDescent="0.2">
      <c r="D714">
        <f t="shared" si="44"/>
        <v>48</v>
      </c>
      <c r="E714" t="s">
        <v>645</v>
      </c>
      <c r="F714" t="s">
        <v>2967</v>
      </c>
      <c r="G714" t="s">
        <v>2968</v>
      </c>
      <c r="H714" t="s">
        <v>2968</v>
      </c>
      <c r="I714">
        <v>75</v>
      </c>
      <c r="J714">
        <v>658</v>
      </c>
      <c r="K714">
        <v>0.11398176291793313</v>
      </c>
      <c r="L714">
        <v>0.81578947368421051</v>
      </c>
      <c r="M714">
        <f t="shared" si="45"/>
        <v>0.77044155797008029</v>
      </c>
      <c r="N714">
        <f t="shared" si="47"/>
        <v>4.5347915714130216E-2</v>
      </c>
      <c r="O714">
        <f t="shared" si="46"/>
        <v>281</v>
      </c>
    </row>
    <row r="715" spans="4:15" x14ac:dyDescent="0.2">
      <c r="D715">
        <f t="shared" si="44"/>
        <v>160</v>
      </c>
      <c r="E715" t="s">
        <v>645</v>
      </c>
      <c r="F715" t="s">
        <v>2969</v>
      </c>
      <c r="G715" t="s">
        <v>2970</v>
      </c>
      <c r="H715" t="s">
        <v>2970</v>
      </c>
      <c r="I715">
        <v>183</v>
      </c>
      <c r="J715">
        <v>380</v>
      </c>
      <c r="K715">
        <v>0.48157894736842105</v>
      </c>
      <c r="L715">
        <v>0.7</v>
      </c>
      <c r="M715">
        <f t="shared" si="45"/>
        <v>0.55268884923219597</v>
      </c>
      <c r="N715">
        <f t="shared" si="47"/>
        <v>0.14731115076780399</v>
      </c>
      <c r="O715">
        <f t="shared" si="46"/>
        <v>90</v>
      </c>
    </row>
    <row r="716" spans="4:15" x14ac:dyDescent="0.2">
      <c r="D716">
        <f t="shared" si="44"/>
        <v>1</v>
      </c>
      <c r="E716" t="s">
        <v>645</v>
      </c>
      <c r="F716" t="s">
        <v>2971</v>
      </c>
      <c r="G716" t="s">
        <v>2972</v>
      </c>
      <c r="H716" t="s">
        <v>2972</v>
      </c>
      <c r="I716">
        <v>33</v>
      </c>
      <c r="J716">
        <v>591</v>
      </c>
      <c r="K716">
        <v>5.5837563451776651E-2</v>
      </c>
      <c r="L716">
        <v>0.96907216494845361</v>
      </c>
      <c r="M716">
        <f t="shared" si="45"/>
        <v>0.80488430526717436</v>
      </c>
      <c r="N716">
        <f t="shared" si="47"/>
        <v>0.16418785968127925</v>
      </c>
      <c r="O716">
        <f t="shared" si="46"/>
        <v>73</v>
      </c>
    </row>
    <row r="717" spans="4:15" x14ac:dyDescent="0.2">
      <c r="D717">
        <f t="shared" si="44"/>
        <v>676</v>
      </c>
      <c r="E717" t="s">
        <v>419</v>
      </c>
      <c r="F717" t="s">
        <v>2973</v>
      </c>
      <c r="G717" t="s">
        <v>2974</v>
      </c>
      <c r="H717" t="s">
        <v>2974</v>
      </c>
      <c r="I717">
        <v>171</v>
      </c>
      <c r="J717">
        <v>362</v>
      </c>
      <c r="K717">
        <v>0.47237569060773482</v>
      </c>
      <c r="L717">
        <v>0.38775510204081631</v>
      </c>
      <c r="M717">
        <f t="shared" si="45"/>
        <v>0.5581405615238596</v>
      </c>
      <c r="N717">
        <f t="shared" si="47"/>
        <v>-0.17038545948304329</v>
      </c>
      <c r="O717">
        <f t="shared" si="46"/>
        <v>775</v>
      </c>
    </row>
    <row r="718" spans="4:15" x14ac:dyDescent="0.2">
      <c r="D718">
        <f t="shared" si="44"/>
        <v>407</v>
      </c>
      <c r="E718" t="s">
        <v>419</v>
      </c>
      <c r="F718" t="s">
        <v>2977</v>
      </c>
      <c r="G718" t="s">
        <v>2978</v>
      </c>
      <c r="H718" t="s">
        <v>2978</v>
      </c>
      <c r="I718">
        <v>212</v>
      </c>
      <c r="J718">
        <v>277</v>
      </c>
      <c r="K718">
        <v>0.76534296028880866</v>
      </c>
      <c r="L718">
        <v>0.5625</v>
      </c>
      <c r="M718">
        <f t="shared" si="45"/>
        <v>0.38459620579120946</v>
      </c>
      <c r="N718">
        <f t="shared" si="47"/>
        <v>0.17790379420879054</v>
      </c>
      <c r="O718">
        <f t="shared" si="46"/>
        <v>57</v>
      </c>
    </row>
    <row r="719" spans="4:15" x14ac:dyDescent="0.2">
      <c r="D719">
        <f t="shared" si="44"/>
        <v>788</v>
      </c>
      <c r="E719" t="s">
        <v>419</v>
      </c>
      <c r="F719" t="s">
        <v>2979</v>
      </c>
      <c r="G719" t="s">
        <v>2980</v>
      </c>
      <c r="H719" t="s">
        <v>2980</v>
      </c>
      <c r="I719">
        <v>331</v>
      </c>
      <c r="J719">
        <v>630</v>
      </c>
      <c r="K719">
        <v>0.52539682539682542</v>
      </c>
      <c r="L719">
        <v>0.27272727272727271</v>
      </c>
      <c r="M719">
        <f t="shared" si="45"/>
        <v>0.52673255240665151</v>
      </c>
      <c r="N719">
        <f t="shared" si="47"/>
        <v>-0.2540052796793788</v>
      </c>
      <c r="O719">
        <f t="shared" si="46"/>
        <v>831</v>
      </c>
    </row>
    <row r="720" spans="4:15" x14ac:dyDescent="0.2">
      <c r="D720">
        <f t="shared" si="44"/>
        <v>691</v>
      </c>
      <c r="E720" t="s">
        <v>419</v>
      </c>
      <c r="F720" t="s">
        <v>2981</v>
      </c>
      <c r="G720" t="s">
        <v>2123</v>
      </c>
      <c r="H720" t="s">
        <v>2123</v>
      </c>
      <c r="I720">
        <v>382</v>
      </c>
      <c r="J720">
        <v>500</v>
      </c>
      <c r="K720">
        <v>0.76400000000000001</v>
      </c>
      <c r="L720">
        <v>0.3728813559322034</v>
      </c>
      <c r="M720">
        <f t="shared" si="45"/>
        <v>0.38539173212542949</v>
      </c>
      <c r="N720">
        <f t="shared" si="47"/>
        <v>-1.2510376193226092E-2</v>
      </c>
      <c r="O720">
        <f t="shared" si="46"/>
        <v>455</v>
      </c>
    </row>
    <row r="721" spans="4:15" x14ac:dyDescent="0.2">
      <c r="D721">
        <f t="shared" si="44"/>
        <v>751</v>
      </c>
      <c r="E721" t="s">
        <v>419</v>
      </c>
      <c r="F721" t="s">
        <v>2982</v>
      </c>
      <c r="G721" t="s">
        <v>2983</v>
      </c>
      <c r="H721" t="s">
        <v>2983</v>
      </c>
      <c r="I721">
        <v>355</v>
      </c>
      <c r="J721">
        <v>411</v>
      </c>
      <c r="K721">
        <v>0.86374695863746964</v>
      </c>
      <c r="L721">
        <v>0.3125</v>
      </c>
      <c r="M721">
        <f t="shared" si="45"/>
        <v>0.32630485292600453</v>
      </c>
      <c r="N721">
        <f t="shared" si="47"/>
        <v>-1.3804852926004529E-2</v>
      </c>
      <c r="O721">
        <f t="shared" si="46"/>
        <v>463</v>
      </c>
    </row>
    <row r="722" spans="4:15" x14ac:dyDescent="0.2">
      <c r="D722">
        <f t="shared" si="44"/>
        <v>822</v>
      </c>
      <c r="E722" t="s">
        <v>419</v>
      </c>
      <c r="F722" t="s">
        <v>2984</v>
      </c>
      <c r="G722" t="s">
        <v>2985</v>
      </c>
      <c r="H722" t="s">
        <v>2985</v>
      </c>
      <c r="I722">
        <v>411</v>
      </c>
      <c r="J722">
        <v>495</v>
      </c>
      <c r="K722">
        <v>0.83030303030303032</v>
      </c>
      <c r="L722">
        <v>0.2</v>
      </c>
      <c r="M722">
        <f t="shared" si="45"/>
        <v>0.34611595674755929</v>
      </c>
      <c r="N722">
        <f t="shared" si="47"/>
        <v>-0.14611595674755928</v>
      </c>
      <c r="O722">
        <f t="shared" si="46"/>
        <v>758</v>
      </c>
    </row>
    <row r="723" spans="4:15" x14ac:dyDescent="0.2">
      <c r="D723">
        <f t="shared" si="44"/>
        <v>343</v>
      </c>
      <c r="E723" t="s">
        <v>419</v>
      </c>
      <c r="F723" t="s">
        <v>2986</v>
      </c>
      <c r="G723" t="s">
        <v>2987</v>
      </c>
      <c r="H723" t="s">
        <v>2987</v>
      </c>
      <c r="I723">
        <v>188</v>
      </c>
      <c r="J723">
        <v>337</v>
      </c>
      <c r="K723">
        <v>0.55786350148367958</v>
      </c>
      <c r="L723">
        <v>0.5957446808510638</v>
      </c>
      <c r="M723">
        <f t="shared" si="45"/>
        <v>0.50750034127805888</v>
      </c>
      <c r="N723">
        <f t="shared" si="47"/>
        <v>8.8244339573004926E-2</v>
      </c>
      <c r="O723">
        <f t="shared" si="46"/>
        <v>206</v>
      </c>
    </row>
    <row r="724" spans="4:15" x14ac:dyDescent="0.2">
      <c r="D724">
        <f t="shared" si="44"/>
        <v>701</v>
      </c>
      <c r="E724" t="s">
        <v>422</v>
      </c>
      <c r="F724" t="s">
        <v>3046</v>
      </c>
      <c r="G724" t="s">
        <v>3047</v>
      </c>
      <c r="H724" t="s">
        <v>3047</v>
      </c>
      <c r="I724">
        <v>314</v>
      </c>
      <c r="J724">
        <v>580</v>
      </c>
      <c r="K724">
        <v>0.54137931034482756</v>
      </c>
      <c r="L724">
        <v>0.36619718309859156</v>
      </c>
      <c r="M724">
        <f t="shared" si="45"/>
        <v>0.51726504412039398</v>
      </c>
      <c r="N724">
        <f t="shared" si="47"/>
        <v>-0.15106786102180242</v>
      </c>
      <c r="O724">
        <f t="shared" si="46"/>
        <v>765</v>
      </c>
    </row>
    <row r="725" spans="4:15" x14ac:dyDescent="0.2">
      <c r="D725">
        <f t="shared" si="44"/>
        <v>696</v>
      </c>
      <c r="E725" t="s">
        <v>424</v>
      </c>
      <c r="F725" t="s">
        <v>3048</v>
      </c>
      <c r="G725" t="s">
        <v>3049</v>
      </c>
      <c r="H725" t="s">
        <v>3049</v>
      </c>
      <c r="I725">
        <v>349</v>
      </c>
      <c r="J725">
        <v>509</v>
      </c>
      <c r="K725">
        <v>0.68565815324165025</v>
      </c>
      <c r="L725">
        <v>0.37113402061855671</v>
      </c>
      <c r="M725">
        <f t="shared" si="45"/>
        <v>0.43179891384707464</v>
      </c>
      <c r="N725">
        <f t="shared" si="47"/>
        <v>-6.0664893228517924E-2</v>
      </c>
      <c r="O725">
        <f t="shared" si="46"/>
        <v>600</v>
      </c>
    </row>
    <row r="726" spans="4:15" x14ac:dyDescent="0.2">
      <c r="D726">
        <f t="shared" si="44"/>
        <v>448</v>
      </c>
      <c r="E726" t="s">
        <v>426</v>
      </c>
      <c r="F726" t="s">
        <v>3052</v>
      </c>
      <c r="G726" t="s">
        <v>3053</v>
      </c>
      <c r="H726" t="s">
        <v>3053</v>
      </c>
      <c r="I726">
        <v>178</v>
      </c>
      <c r="J726">
        <v>275</v>
      </c>
      <c r="K726">
        <v>0.64727272727272722</v>
      </c>
      <c r="L726">
        <v>0.53658536585365857</v>
      </c>
      <c r="M726">
        <f t="shared" si="45"/>
        <v>0.45453720139213699</v>
      </c>
      <c r="N726">
        <f t="shared" si="47"/>
        <v>8.2048164461521578E-2</v>
      </c>
      <c r="O726">
        <f t="shared" si="46"/>
        <v>218</v>
      </c>
    </row>
    <row r="727" spans="4:15" x14ac:dyDescent="0.2">
      <c r="D727">
        <f t="shared" si="44"/>
        <v>468</v>
      </c>
      <c r="E727" t="s">
        <v>426</v>
      </c>
      <c r="F727" t="s">
        <v>3054</v>
      </c>
      <c r="G727" t="s">
        <v>3055</v>
      </c>
      <c r="H727" t="s">
        <v>3055</v>
      </c>
      <c r="I727">
        <v>126</v>
      </c>
      <c r="J727">
        <v>210</v>
      </c>
      <c r="K727">
        <v>0.6</v>
      </c>
      <c r="L727">
        <v>0.52380952380952384</v>
      </c>
      <c r="M727">
        <f t="shared" si="45"/>
        <v>0.4825400394129219</v>
      </c>
      <c r="N727">
        <f t="shared" si="47"/>
        <v>4.1269484396601941E-2</v>
      </c>
      <c r="O727">
        <f t="shared" si="46"/>
        <v>295</v>
      </c>
    </row>
    <row r="728" spans="4:15" x14ac:dyDescent="0.2">
      <c r="D728">
        <f t="shared" si="44"/>
        <v>329</v>
      </c>
      <c r="E728" t="s">
        <v>426</v>
      </c>
      <c r="F728" t="s">
        <v>3059</v>
      </c>
      <c r="G728" t="s">
        <v>3060</v>
      </c>
      <c r="H728" t="s">
        <v>3060</v>
      </c>
      <c r="I728">
        <v>149</v>
      </c>
      <c r="J728">
        <v>339</v>
      </c>
      <c r="K728">
        <v>0.43952802359882004</v>
      </c>
      <c r="L728">
        <v>0.6</v>
      </c>
      <c r="M728">
        <f t="shared" si="45"/>
        <v>0.57759845937909904</v>
      </c>
      <c r="N728">
        <f t="shared" si="47"/>
        <v>2.2401540620900939E-2</v>
      </c>
      <c r="O728">
        <f t="shared" si="46"/>
        <v>353</v>
      </c>
    </row>
    <row r="729" spans="4:15" x14ac:dyDescent="0.2">
      <c r="D729">
        <f t="shared" si="44"/>
        <v>470</v>
      </c>
      <c r="E729" t="s">
        <v>428</v>
      </c>
      <c r="F729" t="s">
        <v>3063</v>
      </c>
      <c r="G729" t="s">
        <v>3064</v>
      </c>
      <c r="H729" t="s">
        <v>3064</v>
      </c>
      <c r="I729">
        <v>94</v>
      </c>
      <c r="J729">
        <v>271</v>
      </c>
      <c r="K729">
        <v>0.34686346863468637</v>
      </c>
      <c r="L729">
        <v>0.52272727272727271</v>
      </c>
      <c r="M729">
        <f t="shared" si="45"/>
        <v>0.6324899512102844</v>
      </c>
      <c r="N729">
        <f t="shared" si="47"/>
        <v>-0.10976267848301169</v>
      </c>
      <c r="O729">
        <f t="shared" si="46"/>
        <v>703</v>
      </c>
    </row>
    <row r="730" spans="4:15" x14ac:dyDescent="0.2">
      <c r="D730">
        <f t="shared" si="44"/>
        <v>170</v>
      </c>
      <c r="E730" t="s">
        <v>428</v>
      </c>
      <c r="F730" t="s">
        <v>3067</v>
      </c>
      <c r="G730" t="s">
        <v>3068</v>
      </c>
      <c r="H730" t="s">
        <v>3068</v>
      </c>
      <c r="I730">
        <v>119</v>
      </c>
      <c r="J730">
        <v>274</v>
      </c>
      <c r="K730">
        <v>0.43430656934306572</v>
      </c>
      <c r="L730">
        <v>0.69444444444444442</v>
      </c>
      <c r="M730">
        <f t="shared" si="45"/>
        <v>0.58069148037010887</v>
      </c>
      <c r="N730">
        <f t="shared" si="47"/>
        <v>0.11375296407433555</v>
      </c>
      <c r="O730">
        <f t="shared" si="46"/>
        <v>141</v>
      </c>
    </row>
    <row r="731" spans="4:15" x14ac:dyDescent="0.2">
      <c r="D731">
        <f t="shared" si="44"/>
        <v>503</v>
      </c>
      <c r="E731" t="s">
        <v>430</v>
      </c>
      <c r="F731" t="s">
        <v>3069</v>
      </c>
      <c r="G731" t="s">
        <v>3070</v>
      </c>
      <c r="H731" t="s">
        <v>3070</v>
      </c>
      <c r="I731">
        <v>240</v>
      </c>
      <c r="J731">
        <v>596</v>
      </c>
      <c r="K731">
        <v>0.40268456375838924</v>
      </c>
      <c r="L731">
        <v>0.5</v>
      </c>
      <c r="M731">
        <f t="shared" si="45"/>
        <v>0.59942333595295616</v>
      </c>
      <c r="N731">
        <f t="shared" si="47"/>
        <v>-9.942333595295616E-2</v>
      </c>
      <c r="O731">
        <f t="shared" si="46"/>
        <v>683</v>
      </c>
    </row>
    <row r="732" spans="4:15" x14ac:dyDescent="0.2">
      <c r="D732">
        <f t="shared" si="44"/>
        <v>124</v>
      </c>
      <c r="E732" t="s">
        <v>432</v>
      </c>
      <c r="F732" t="s">
        <v>3075</v>
      </c>
      <c r="G732" t="s">
        <v>1815</v>
      </c>
      <c r="H732" t="s">
        <v>1815</v>
      </c>
      <c r="I732">
        <v>106</v>
      </c>
      <c r="J732">
        <v>277</v>
      </c>
      <c r="K732">
        <v>0.38267148014440433</v>
      </c>
      <c r="L732">
        <v>0.72972972972972971</v>
      </c>
      <c r="M732">
        <f t="shared" si="45"/>
        <v>0.61127844081089333</v>
      </c>
      <c r="N732">
        <f t="shared" si="47"/>
        <v>0.11845128891883638</v>
      </c>
      <c r="O732">
        <f t="shared" si="46"/>
        <v>133</v>
      </c>
    </row>
    <row r="733" spans="4:15" x14ac:dyDescent="0.2">
      <c r="D733">
        <f t="shared" si="44"/>
        <v>542</v>
      </c>
      <c r="E733" t="s">
        <v>434</v>
      </c>
      <c r="F733" t="s">
        <v>3078</v>
      </c>
      <c r="G733" t="s">
        <v>3079</v>
      </c>
      <c r="H733" t="s">
        <v>3079</v>
      </c>
      <c r="I733">
        <v>331</v>
      </c>
      <c r="J733">
        <v>606</v>
      </c>
      <c r="K733">
        <v>0.54620462046204621</v>
      </c>
      <c r="L733">
        <v>0.48</v>
      </c>
      <c r="M733">
        <f t="shared" si="45"/>
        <v>0.51440668613243656</v>
      </c>
      <c r="N733">
        <f t="shared" si="47"/>
        <v>-3.4406686132436581E-2</v>
      </c>
      <c r="O733">
        <f t="shared" si="46"/>
        <v>529</v>
      </c>
    </row>
    <row r="734" spans="4:15" x14ac:dyDescent="0.2">
      <c r="D734">
        <f t="shared" si="44"/>
        <v>327</v>
      </c>
      <c r="E734" t="s">
        <v>434</v>
      </c>
      <c r="F734" t="s">
        <v>3080</v>
      </c>
      <c r="G734" t="s">
        <v>3081</v>
      </c>
      <c r="H734" t="s">
        <v>3081</v>
      </c>
      <c r="I734">
        <v>338</v>
      </c>
      <c r="J734">
        <v>689</v>
      </c>
      <c r="K734">
        <v>0.49056603773584906</v>
      </c>
      <c r="L734">
        <v>0.60204081632653061</v>
      </c>
      <c r="M734">
        <f t="shared" si="45"/>
        <v>0.54736518693563885</v>
      </c>
      <c r="N734">
        <f t="shared" si="47"/>
        <v>5.4675629390891767E-2</v>
      </c>
      <c r="O734">
        <f t="shared" si="46"/>
        <v>263</v>
      </c>
    </row>
    <row r="735" spans="4:15" x14ac:dyDescent="0.2">
      <c r="D735">
        <f t="shared" si="44"/>
        <v>119</v>
      </c>
      <c r="E735" t="s">
        <v>434</v>
      </c>
      <c r="F735" t="s">
        <v>3082</v>
      </c>
      <c r="G735" t="s">
        <v>3083</v>
      </c>
      <c r="H735" t="s">
        <v>3083</v>
      </c>
      <c r="I735">
        <v>296</v>
      </c>
      <c r="J735">
        <v>658</v>
      </c>
      <c r="K735">
        <v>0.44984802431610943</v>
      </c>
      <c r="L735">
        <v>0.73333333333333328</v>
      </c>
      <c r="M735">
        <f t="shared" si="45"/>
        <v>0.57148522400781632</v>
      </c>
      <c r="N735">
        <f t="shared" si="47"/>
        <v>0.16184810932551696</v>
      </c>
      <c r="O735">
        <f t="shared" si="46"/>
        <v>79</v>
      </c>
    </row>
    <row r="736" spans="4:15" x14ac:dyDescent="0.2">
      <c r="D736">
        <f t="shared" si="44"/>
        <v>18</v>
      </c>
      <c r="E736" t="s">
        <v>436</v>
      </c>
      <c r="F736" t="s">
        <v>3084</v>
      </c>
      <c r="G736" t="s">
        <v>3085</v>
      </c>
      <c r="H736" t="s">
        <v>3085</v>
      </c>
      <c r="I736">
        <v>105</v>
      </c>
      <c r="J736">
        <v>221</v>
      </c>
      <c r="K736">
        <v>0.47511312217194568</v>
      </c>
      <c r="L736">
        <v>0.86206896551724133</v>
      </c>
      <c r="M736">
        <f t="shared" si="45"/>
        <v>0.55651899540935701</v>
      </c>
      <c r="N736">
        <f t="shared" si="47"/>
        <v>0.30554997010788432</v>
      </c>
      <c r="O736">
        <f t="shared" si="46"/>
        <v>10</v>
      </c>
    </row>
    <row r="737" spans="4:15" x14ac:dyDescent="0.2">
      <c r="D737">
        <f t="shared" si="44"/>
        <v>153</v>
      </c>
      <c r="E737" t="s">
        <v>436</v>
      </c>
      <c r="F737" t="s">
        <v>3088</v>
      </c>
      <c r="G737" t="s">
        <v>3089</v>
      </c>
      <c r="H737" t="s">
        <v>3089</v>
      </c>
      <c r="I737">
        <v>39</v>
      </c>
      <c r="J737">
        <v>240</v>
      </c>
      <c r="K737">
        <v>0.16250000000000001</v>
      </c>
      <c r="L737">
        <v>0.70370370370370372</v>
      </c>
      <c r="M737">
        <f t="shared" si="45"/>
        <v>0.7417009201341288</v>
      </c>
      <c r="N737">
        <f t="shared" si="47"/>
        <v>-3.7997216430425085E-2</v>
      </c>
      <c r="O737">
        <f t="shared" si="46"/>
        <v>537</v>
      </c>
    </row>
    <row r="738" spans="4:15" x14ac:dyDescent="0.2">
      <c r="D738">
        <f t="shared" si="44"/>
        <v>20</v>
      </c>
      <c r="E738" t="s">
        <v>436</v>
      </c>
      <c r="F738" t="s">
        <v>3092</v>
      </c>
      <c r="G738" t="s">
        <v>3093</v>
      </c>
      <c r="H738" t="s">
        <v>3093</v>
      </c>
      <c r="I738">
        <v>61</v>
      </c>
      <c r="J738">
        <v>353</v>
      </c>
      <c r="K738">
        <v>0.17280453257790368</v>
      </c>
      <c r="L738">
        <v>0.8571428571428571</v>
      </c>
      <c r="M738">
        <f t="shared" si="45"/>
        <v>0.73559684758942046</v>
      </c>
      <c r="N738">
        <f t="shared" si="47"/>
        <v>0.12154600955343664</v>
      </c>
      <c r="O738">
        <f t="shared" si="46"/>
        <v>130</v>
      </c>
    </row>
    <row r="739" spans="4:15" x14ac:dyDescent="0.2">
      <c r="D739">
        <f t="shared" si="44"/>
        <v>125</v>
      </c>
      <c r="E739" t="s">
        <v>438</v>
      </c>
      <c r="F739" t="s">
        <v>3094</v>
      </c>
      <c r="G739" t="s">
        <v>3095</v>
      </c>
      <c r="H739" t="s">
        <v>3095</v>
      </c>
      <c r="I739">
        <v>86</v>
      </c>
      <c r="J739">
        <v>238</v>
      </c>
      <c r="K739">
        <v>0.36134453781512604</v>
      </c>
      <c r="L739">
        <v>0.72727272727272729</v>
      </c>
      <c r="M739">
        <f t="shared" si="45"/>
        <v>0.62391183317008447</v>
      </c>
      <c r="N739">
        <f t="shared" si="47"/>
        <v>0.10336089410264282</v>
      </c>
      <c r="O739">
        <f t="shared" si="46"/>
        <v>162</v>
      </c>
    </row>
    <row r="740" spans="4:15" x14ac:dyDescent="0.2">
      <c r="D740">
        <f t="shared" si="44"/>
        <v>329</v>
      </c>
      <c r="E740" t="s">
        <v>438</v>
      </c>
      <c r="F740" t="s">
        <v>3098</v>
      </c>
      <c r="G740" t="s">
        <v>3099</v>
      </c>
      <c r="H740" t="s">
        <v>3099</v>
      </c>
      <c r="I740">
        <v>136</v>
      </c>
      <c r="J740">
        <v>281</v>
      </c>
      <c r="K740">
        <v>0.48398576512455516</v>
      </c>
      <c r="L740">
        <v>0.6</v>
      </c>
      <c r="M740">
        <f t="shared" si="45"/>
        <v>0.55126312806781841</v>
      </c>
      <c r="N740">
        <f t="shared" si="47"/>
        <v>4.8736871932181569E-2</v>
      </c>
      <c r="O740">
        <f t="shared" si="46"/>
        <v>274</v>
      </c>
    </row>
    <row r="741" spans="4:15" x14ac:dyDescent="0.2">
      <c r="D741">
        <f t="shared" si="44"/>
        <v>754</v>
      </c>
      <c r="E741" t="s">
        <v>440</v>
      </c>
      <c r="F741" t="s">
        <v>3100</v>
      </c>
      <c r="G741" t="s">
        <v>3101</v>
      </c>
      <c r="H741" t="s">
        <v>3101</v>
      </c>
      <c r="I741">
        <v>175</v>
      </c>
      <c r="J741">
        <v>319</v>
      </c>
      <c r="K741">
        <v>0.54858934169278994</v>
      </c>
      <c r="L741">
        <v>0.30769230769230771</v>
      </c>
      <c r="M741">
        <f t="shared" si="45"/>
        <v>0.51299405423658717</v>
      </c>
      <c r="N741">
        <f t="shared" si="47"/>
        <v>-0.20530174654427946</v>
      </c>
      <c r="O741">
        <f t="shared" si="46"/>
        <v>809</v>
      </c>
    </row>
    <row r="742" spans="4:15" x14ac:dyDescent="0.2">
      <c r="D742">
        <f t="shared" si="44"/>
        <v>599</v>
      </c>
      <c r="E742" t="s">
        <v>444</v>
      </c>
      <c r="F742" t="s">
        <v>3110</v>
      </c>
      <c r="G742" t="s">
        <v>3111</v>
      </c>
      <c r="H742" t="s">
        <v>3111</v>
      </c>
      <c r="I742">
        <v>500</v>
      </c>
      <c r="J742">
        <v>871</v>
      </c>
      <c r="K742">
        <v>0.57405281285878296</v>
      </c>
      <c r="L742">
        <v>0.44525547445255476</v>
      </c>
      <c r="M742">
        <f t="shared" si="45"/>
        <v>0.49791031569122085</v>
      </c>
      <c r="N742">
        <f t="shared" si="47"/>
        <v>-5.2654841238666095E-2</v>
      </c>
      <c r="O742">
        <f t="shared" si="46"/>
        <v>576</v>
      </c>
    </row>
    <row r="743" spans="4:15" x14ac:dyDescent="0.2">
      <c r="D743">
        <f t="shared" si="44"/>
        <v>194</v>
      </c>
      <c r="E743" t="s">
        <v>446</v>
      </c>
      <c r="F743" t="s">
        <v>3112</v>
      </c>
      <c r="G743" t="s">
        <v>3113</v>
      </c>
      <c r="H743" t="s">
        <v>3113</v>
      </c>
      <c r="I743">
        <v>139</v>
      </c>
      <c r="J743">
        <v>344</v>
      </c>
      <c r="K743">
        <v>0.40406976744186046</v>
      </c>
      <c r="L743">
        <v>0.67647058823529416</v>
      </c>
      <c r="M743">
        <f t="shared" si="45"/>
        <v>0.5986027859950438</v>
      </c>
      <c r="N743">
        <f t="shared" si="47"/>
        <v>7.7867802240250361E-2</v>
      </c>
      <c r="O743">
        <f t="shared" si="46"/>
        <v>219</v>
      </c>
    </row>
    <row r="744" spans="4:15" x14ac:dyDescent="0.2">
      <c r="D744">
        <f t="shared" si="44"/>
        <v>412</v>
      </c>
      <c r="E744" t="s">
        <v>448</v>
      </c>
      <c r="F744" t="s">
        <v>3118</v>
      </c>
      <c r="G744" t="s">
        <v>3119</v>
      </c>
      <c r="H744" t="s">
        <v>3119</v>
      </c>
      <c r="I744">
        <v>62</v>
      </c>
      <c r="J744">
        <v>170</v>
      </c>
      <c r="K744">
        <v>0.36470588235294116</v>
      </c>
      <c r="L744">
        <v>0.56000000000000005</v>
      </c>
      <c r="M744">
        <f t="shared" si="45"/>
        <v>0.62192068114533572</v>
      </c>
      <c r="N744">
        <f t="shared" si="47"/>
        <v>-6.1920681145335665E-2</v>
      </c>
      <c r="O744">
        <f t="shared" si="46"/>
        <v>603</v>
      </c>
    </row>
    <row r="745" spans="4:15" x14ac:dyDescent="0.2">
      <c r="D745">
        <f t="shared" si="44"/>
        <v>793</v>
      </c>
      <c r="E745" t="s">
        <v>450</v>
      </c>
      <c r="F745" t="s">
        <v>3122</v>
      </c>
      <c r="G745" t="s">
        <v>3123</v>
      </c>
      <c r="H745" t="s">
        <v>3123</v>
      </c>
      <c r="I745">
        <v>180</v>
      </c>
      <c r="J745">
        <v>284</v>
      </c>
      <c r="K745">
        <v>0.63380281690140849</v>
      </c>
      <c r="L745">
        <v>0.26530612244897961</v>
      </c>
      <c r="M745">
        <f t="shared" si="45"/>
        <v>0.46251634158657512</v>
      </c>
      <c r="N745">
        <f t="shared" si="47"/>
        <v>-0.19721021913759551</v>
      </c>
      <c r="O745">
        <f t="shared" si="46"/>
        <v>805</v>
      </c>
    </row>
    <row r="746" spans="4:15" x14ac:dyDescent="0.2">
      <c r="D746">
        <f t="shared" si="44"/>
        <v>368</v>
      </c>
      <c r="E746" t="s">
        <v>450</v>
      </c>
      <c r="F746" t="s">
        <v>3124</v>
      </c>
      <c r="G746" t="s">
        <v>3125</v>
      </c>
      <c r="H746" t="s">
        <v>3125</v>
      </c>
      <c r="I746">
        <v>140</v>
      </c>
      <c r="J746">
        <v>435</v>
      </c>
      <c r="K746">
        <v>0.32183908045977011</v>
      </c>
      <c r="L746">
        <v>0.58208955223880599</v>
      </c>
      <c r="M746">
        <f t="shared" si="45"/>
        <v>0.64731359116210307</v>
      </c>
      <c r="N746">
        <f t="shared" si="47"/>
        <v>-6.522403892329709E-2</v>
      </c>
      <c r="O746">
        <f t="shared" si="46"/>
        <v>617</v>
      </c>
    </row>
    <row r="747" spans="4:15" x14ac:dyDescent="0.2">
      <c r="D747">
        <f t="shared" si="44"/>
        <v>465</v>
      </c>
      <c r="E747" t="s">
        <v>450</v>
      </c>
      <c r="F747" t="s">
        <v>3126</v>
      </c>
      <c r="G747" t="s">
        <v>3127</v>
      </c>
      <c r="H747" t="s">
        <v>3127</v>
      </c>
      <c r="I747">
        <v>219</v>
      </c>
      <c r="J747">
        <v>356</v>
      </c>
      <c r="K747">
        <v>0.6151685393258427</v>
      </c>
      <c r="L747">
        <v>0.52631578947368418</v>
      </c>
      <c r="M747">
        <f t="shared" si="45"/>
        <v>0.47355468624505981</v>
      </c>
      <c r="N747">
        <f t="shared" si="47"/>
        <v>5.2761103228624373E-2</v>
      </c>
      <c r="O747">
        <f t="shared" si="46"/>
        <v>266</v>
      </c>
    </row>
    <row r="748" spans="4:15" x14ac:dyDescent="0.2">
      <c r="D748">
        <f t="shared" si="44"/>
        <v>322</v>
      </c>
      <c r="E748" t="s">
        <v>450</v>
      </c>
      <c r="F748" t="s">
        <v>3128</v>
      </c>
      <c r="G748" t="s">
        <v>3129</v>
      </c>
      <c r="H748" t="s">
        <v>3129</v>
      </c>
      <c r="I748">
        <v>79</v>
      </c>
      <c r="J748">
        <v>172</v>
      </c>
      <c r="K748">
        <v>0.45930232558139533</v>
      </c>
      <c r="L748">
        <v>0.60526315789473684</v>
      </c>
      <c r="M748">
        <f t="shared" si="45"/>
        <v>0.56588480105349603</v>
      </c>
      <c r="N748">
        <f t="shared" si="47"/>
        <v>3.9378356841240802E-2</v>
      </c>
      <c r="O748">
        <f t="shared" si="46"/>
        <v>301</v>
      </c>
    </row>
    <row r="749" spans="4:15" x14ac:dyDescent="0.2">
      <c r="D749">
        <f t="shared" si="44"/>
        <v>294</v>
      </c>
      <c r="E749" t="s">
        <v>452</v>
      </c>
      <c r="F749" t="s">
        <v>3132</v>
      </c>
      <c r="G749" t="s">
        <v>3133</v>
      </c>
      <c r="H749" t="s">
        <v>3133</v>
      </c>
      <c r="I749">
        <v>156</v>
      </c>
      <c r="J749">
        <v>258</v>
      </c>
      <c r="K749">
        <v>0.60465116279069764</v>
      </c>
      <c r="L749">
        <v>0.62222222222222223</v>
      </c>
      <c r="M749">
        <f t="shared" si="45"/>
        <v>0.47978484068100213</v>
      </c>
      <c r="N749">
        <f t="shared" si="47"/>
        <v>0.1424373815412201</v>
      </c>
      <c r="O749">
        <f t="shared" si="46"/>
        <v>100</v>
      </c>
    </row>
    <row r="750" spans="4:15" x14ac:dyDescent="0.2">
      <c r="D750">
        <f t="shared" si="44"/>
        <v>98</v>
      </c>
      <c r="E750" t="s">
        <v>452</v>
      </c>
      <c r="F750" t="s">
        <v>3134</v>
      </c>
      <c r="G750" t="s">
        <v>3135</v>
      </c>
      <c r="H750" t="s">
        <v>3135</v>
      </c>
      <c r="I750">
        <v>74</v>
      </c>
      <c r="J750">
        <v>138</v>
      </c>
      <c r="K750">
        <v>0.53623188405797106</v>
      </c>
      <c r="L750">
        <v>0.75</v>
      </c>
      <c r="M750">
        <f t="shared" si="45"/>
        <v>0.52031421333170647</v>
      </c>
      <c r="N750">
        <f t="shared" si="47"/>
        <v>0.22968578666829353</v>
      </c>
      <c r="O750">
        <f t="shared" si="46"/>
        <v>29</v>
      </c>
    </row>
    <row r="751" spans="4:15" x14ac:dyDescent="0.2">
      <c r="D751">
        <f t="shared" si="44"/>
        <v>329</v>
      </c>
      <c r="E751" t="s">
        <v>723</v>
      </c>
      <c r="F751" t="s">
        <v>3136</v>
      </c>
      <c r="G751" t="s">
        <v>3137</v>
      </c>
      <c r="H751" t="s">
        <v>3137</v>
      </c>
      <c r="I751">
        <v>109</v>
      </c>
      <c r="J751">
        <v>174</v>
      </c>
      <c r="K751">
        <v>0.62643678160919536</v>
      </c>
      <c r="L751">
        <v>0.6</v>
      </c>
      <c r="M751">
        <f t="shared" si="45"/>
        <v>0.46687974317229725</v>
      </c>
      <c r="N751">
        <f t="shared" si="47"/>
        <v>0.13312025682770273</v>
      </c>
      <c r="O751">
        <f t="shared" si="46"/>
        <v>112</v>
      </c>
    </row>
    <row r="752" spans="4:15" x14ac:dyDescent="0.2">
      <c r="D752">
        <f t="shared" si="44"/>
        <v>447</v>
      </c>
      <c r="E752" t="s">
        <v>723</v>
      </c>
      <c r="F752" t="s">
        <v>3142</v>
      </c>
      <c r="G752" t="s">
        <v>3143</v>
      </c>
      <c r="H752" t="s">
        <v>3143</v>
      </c>
      <c r="I752">
        <v>276</v>
      </c>
      <c r="J752">
        <v>604</v>
      </c>
      <c r="K752">
        <v>0.45695364238410596</v>
      </c>
      <c r="L752">
        <v>0.5368421052631579</v>
      </c>
      <c r="M752">
        <f t="shared" si="45"/>
        <v>0.56727608518136952</v>
      </c>
      <c r="N752">
        <f t="shared" si="47"/>
        <v>-3.0433979918211618E-2</v>
      </c>
      <c r="O752">
        <f t="shared" si="46"/>
        <v>516</v>
      </c>
    </row>
    <row r="753" spans="4:15" x14ac:dyDescent="0.2">
      <c r="D753">
        <f t="shared" si="44"/>
        <v>620</v>
      </c>
      <c r="E753" t="s">
        <v>455</v>
      </c>
      <c r="F753" t="s">
        <v>3144</v>
      </c>
      <c r="G753" t="s">
        <v>3145</v>
      </c>
      <c r="H753" t="s">
        <v>3145</v>
      </c>
      <c r="I753">
        <v>191</v>
      </c>
      <c r="J753">
        <v>387</v>
      </c>
      <c r="K753">
        <v>0.49354005167958659</v>
      </c>
      <c r="L753">
        <v>0.43103448275862066</v>
      </c>
      <c r="M753">
        <f t="shared" si="45"/>
        <v>0.54560347705464185</v>
      </c>
      <c r="N753">
        <f t="shared" si="47"/>
        <v>-0.11456899429602119</v>
      </c>
      <c r="O753">
        <f t="shared" si="46"/>
        <v>713</v>
      </c>
    </row>
    <row r="754" spans="4:15" x14ac:dyDescent="0.2">
      <c r="D754">
        <f t="shared" si="44"/>
        <v>730</v>
      </c>
      <c r="E754" t="s">
        <v>455</v>
      </c>
      <c r="F754" t="s">
        <v>3148</v>
      </c>
      <c r="G754" t="s">
        <v>3149</v>
      </c>
      <c r="H754" t="s">
        <v>3149</v>
      </c>
      <c r="I754">
        <v>282</v>
      </c>
      <c r="J754">
        <v>506</v>
      </c>
      <c r="K754">
        <v>0.55731225296442688</v>
      </c>
      <c r="L754">
        <v>0.33333333333333331</v>
      </c>
      <c r="M754">
        <f t="shared" si="45"/>
        <v>0.50782688311062074</v>
      </c>
      <c r="N754">
        <f t="shared" si="47"/>
        <v>-0.17449354977728743</v>
      </c>
      <c r="O754">
        <f t="shared" si="46"/>
        <v>781</v>
      </c>
    </row>
    <row r="755" spans="4:15" x14ac:dyDescent="0.2">
      <c r="D755">
        <f t="shared" si="44"/>
        <v>143</v>
      </c>
      <c r="E755" t="s">
        <v>457</v>
      </c>
      <c r="F755" t="s">
        <v>3154</v>
      </c>
      <c r="G755" t="s">
        <v>3155</v>
      </c>
      <c r="H755" t="s">
        <v>3155</v>
      </c>
      <c r="I755">
        <v>310</v>
      </c>
      <c r="J755">
        <v>527</v>
      </c>
      <c r="K755">
        <v>0.58823529411764708</v>
      </c>
      <c r="L755">
        <v>0.71074380165289253</v>
      </c>
      <c r="M755">
        <f t="shared" si="45"/>
        <v>0.48950907149954259</v>
      </c>
      <c r="N755">
        <f t="shared" si="47"/>
        <v>0.22123473015334993</v>
      </c>
      <c r="O755">
        <f t="shared" si="46"/>
        <v>32</v>
      </c>
    </row>
    <row r="756" spans="4:15" x14ac:dyDescent="0.2">
      <c r="D756">
        <f t="shared" si="44"/>
        <v>284</v>
      </c>
      <c r="E756" t="s">
        <v>457</v>
      </c>
      <c r="F756" t="s">
        <v>3156</v>
      </c>
      <c r="G756" t="s">
        <v>3157</v>
      </c>
      <c r="H756" t="s">
        <v>3157</v>
      </c>
      <c r="I756">
        <v>370</v>
      </c>
      <c r="J756">
        <v>504</v>
      </c>
      <c r="K756">
        <v>0.73412698412698407</v>
      </c>
      <c r="L756">
        <v>0.62790697674418605</v>
      </c>
      <c r="M756">
        <f t="shared" si="45"/>
        <v>0.40308754264759955</v>
      </c>
      <c r="N756">
        <f t="shared" si="47"/>
        <v>0.2248194340965865</v>
      </c>
      <c r="O756">
        <f t="shared" si="46"/>
        <v>31</v>
      </c>
    </row>
    <row r="757" spans="4:15" x14ac:dyDescent="0.2">
      <c r="D757">
        <f t="shared" si="44"/>
        <v>531</v>
      </c>
      <c r="E757" t="s">
        <v>457</v>
      </c>
      <c r="F757" t="s">
        <v>3158</v>
      </c>
      <c r="G757" t="s">
        <v>3159</v>
      </c>
      <c r="H757" t="s">
        <v>3159</v>
      </c>
      <c r="I757">
        <v>403</v>
      </c>
      <c r="J757">
        <v>489</v>
      </c>
      <c r="K757">
        <v>0.82413087934560325</v>
      </c>
      <c r="L757">
        <v>0.4891304347826087</v>
      </c>
      <c r="M757">
        <f t="shared" si="45"/>
        <v>0.34977213978315025</v>
      </c>
      <c r="N757">
        <f t="shared" si="47"/>
        <v>0.13935829499945845</v>
      </c>
      <c r="O757">
        <f t="shared" si="46"/>
        <v>105</v>
      </c>
    </row>
    <row r="758" spans="4:15" x14ac:dyDescent="0.2">
      <c r="D758">
        <f t="shared" si="44"/>
        <v>439</v>
      </c>
      <c r="E758" t="s">
        <v>457</v>
      </c>
      <c r="F758" t="s">
        <v>3160</v>
      </c>
      <c r="G758" t="s">
        <v>3161</v>
      </c>
      <c r="H758" t="s">
        <v>3161</v>
      </c>
      <c r="I758">
        <v>286</v>
      </c>
      <c r="J758">
        <v>340</v>
      </c>
      <c r="K758">
        <v>0.8411764705882353</v>
      </c>
      <c r="L758">
        <v>0.54411764705882348</v>
      </c>
      <c r="M758">
        <f t="shared" si="45"/>
        <v>0.33967488163719772</v>
      </c>
      <c r="N758">
        <f t="shared" si="47"/>
        <v>0.20444276542162576</v>
      </c>
      <c r="O758">
        <f t="shared" si="46"/>
        <v>39</v>
      </c>
    </row>
    <row r="759" spans="4:15" x14ac:dyDescent="0.2">
      <c r="D759">
        <f t="shared" si="44"/>
        <v>108</v>
      </c>
      <c r="E759" t="s">
        <v>457</v>
      </c>
      <c r="F759" t="s">
        <v>3162</v>
      </c>
      <c r="G759" t="s">
        <v>3163</v>
      </c>
      <c r="H759" t="s">
        <v>3163</v>
      </c>
      <c r="I759">
        <v>233</v>
      </c>
      <c r="J759">
        <v>282</v>
      </c>
      <c r="K759">
        <v>0.82624113475177308</v>
      </c>
      <c r="L759">
        <v>0.74193548387096775</v>
      </c>
      <c r="M759">
        <f t="shared" si="45"/>
        <v>0.34852209258404243</v>
      </c>
      <c r="N759">
        <f t="shared" si="47"/>
        <v>0.39341339128692532</v>
      </c>
      <c r="O759">
        <f t="shared" si="46"/>
        <v>2</v>
      </c>
    </row>
    <row r="760" spans="4:15" x14ac:dyDescent="0.2">
      <c r="D760">
        <f t="shared" si="44"/>
        <v>221</v>
      </c>
      <c r="E760" t="s">
        <v>457</v>
      </c>
      <c r="F760" t="s">
        <v>3164</v>
      </c>
      <c r="G760" t="s">
        <v>3165</v>
      </c>
      <c r="H760" t="s">
        <v>3165</v>
      </c>
      <c r="I760">
        <v>163</v>
      </c>
      <c r="J760">
        <v>237</v>
      </c>
      <c r="K760">
        <v>0.68776371308016881</v>
      </c>
      <c r="L760">
        <v>0.660377358490566</v>
      </c>
      <c r="M760">
        <f t="shared" si="45"/>
        <v>0.43055164815070507</v>
      </c>
      <c r="N760">
        <f t="shared" si="47"/>
        <v>0.22982571033986093</v>
      </c>
      <c r="O760">
        <f t="shared" si="46"/>
        <v>28</v>
      </c>
    </row>
    <row r="761" spans="4:15" x14ac:dyDescent="0.2">
      <c r="D761">
        <f t="shared" si="44"/>
        <v>485</v>
      </c>
      <c r="E761" t="s">
        <v>457</v>
      </c>
      <c r="F761" t="s">
        <v>3166</v>
      </c>
      <c r="G761" t="s">
        <v>3167</v>
      </c>
      <c r="H761" t="s">
        <v>3167</v>
      </c>
      <c r="I761">
        <v>367</v>
      </c>
      <c r="J761">
        <v>464</v>
      </c>
      <c r="K761">
        <v>0.79094827586206895</v>
      </c>
      <c r="L761">
        <v>0.51190476190476186</v>
      </c>
      <c r="M761">
        <f t="shared" si="45"/>
        <v>0.36942844319667101</v>
      </c>
      <c r="N761">
        <f t="shared" si="47"/>
        <v>0.14247631870809085</v>
      </c>
      <c r="O761">
        <f t="shared" si="46"/>
        <v>99</v>
      </c>
    </row>
    <row r="762" spans="4:15" x14ac:dyDescent="0.2">
      <c r="D762">
        <f t="shared" si="44"/>
        <v>348</v>
      </c>
      <c r="E762" t="s">
        <v>457</v>
      </c>
      <c r="F762" t="s">
        <v>3168</v>
      </c>
      <c r="G762" t="s">
        <v>3169</v>
      </c>
      <c r="H762" t="s">
        <v>3169</v>
      </c>
      <c r="I762">
        <v>241</v>
      </c>
      <c r="J762">
        <v>398</v>
      </c>
      <c r="K762">
        <v>0.60552763819095479</v>
      </c>
      <c r="L762">
        <v>0.59259259259259256</v>
      </c>
      <c r="M762">
        <f t="shared" si="45"/>
        <v>0.47926564494006241</v>
      </c>
      <c r="N762">
        <f t="shared" si="47"/>
        <v>0.11332694765253015</v>
      </c>
      <c r="O762">
        <f t="shared" si="46"/>
        <v>143</v>
      </c>
    </row>
    <row r="763" spans="4:15" x14ac:dyDescent="0.2">
      <c r="D763">
        <f t="shared" si="44"/>
        <v>658</v>
      </c>
      <c r="E763" t="s">
        <v>459</v>
      </c>
      <c r="F763" t="s">
        <v>3170</v>
      </c>
      <c r="G763" t="s">
        <v>3171</v>
      </c>
      <c r="H763" t="s">
        <v>3171</v>
      </c>
      <c r="I763">
        <v>324</v>
      </c>
      <c r="J763">
        <v>617</v>
      </c>
      <c r="K763">
        <v>0.52512155591572118</v>
      </c>
      <c r="L763">
        <v>0.40384615384615385</v>
      </c>
      <c r="M763">
        <f t="shared" si="45"/>
        <v>0.52689561316358557</v>
      </c>
      <c r="N763">
        <f t="shared" si="47"/>
        <v>-0.12304945931743172</v>
      </c>
      <c r="O763">
        <f t="shared" si="46"/>
        <v>726</v>
      </c>
    </row>
    <row r="764" spans="4:15" x14ac:dyDescent="0.2">
      <c r="D764">
        <f t="shared" si="44"/>
        <v>243</v>
      </c>
      <c r="E764" t="s">
        <v>459</v>
      </c>
      <c r="F764" t="s">
        <v>3172</v>
      </c>
      <c r="G764" t="s">
        <v>3173</v>
      </c>
      <c r="H764" t="s">
        <v>3173</v>
      </c>
      <c r="I764">
        <v>121</v>
      </c>
      <c r="J764">
        <v>476</v>
      </c>
      <c r="K764">
        <v>0.25420168067226889</v>
      </c>
      <c r="L764">
        <v>0.64864864864864868</v>
      </c>
      <c r="M764">
        <f t="shared" si="45"/>
        <v>0.68737980395895149</v>
      </c>
      <c r="N764">
        <f t="shared" si="47"/>
        <v>-3.8731155310302801E-2</v>
      </c>
      <c r="O764">
        <f t="shared" si="46"/>
        <v>541</v>
      </c>
    </row>
    <row r="765" spans="4:15" x14ac:dyDescent="0.2">
      <c r="D765">
        <f t="shared" si="44"/>
        <v>93</v>
      </c>
      <c r="E765" t="s">
        <v>459</v>
      </c>
      <c r="F765" t="s">
        <v>3174</v>
      </c>
      <c r="G765" t="s">
        <v>3175</v>
      </c>
      <c r="H765" t="s">
        <v>3175</v>
      </c>
      <c r="I765">
        <v>113</v>
      </c>
      <c r="J765">
        <v>561</v>
      </c>
      <c r="K765">
        <v>0.20142602495543671</v>
      </c>
      <c r="L765">
        <v>0.75510204081632648</v>
      </c>
      <c r="M765">
        <f t="shared" si="45"/>
        <v>0.71864239919601069</v>
      </c>
      <c r="N765">
        <f t="shared" si="47"/>
        <v>3.6459641620315786E-2</v>
      </c>
      <c r="O765">
        <f t="shared" si="46"/>
        <v>311</v>
      </c>
    </row>
    <row r="766" spans="4:15" x14ac:dyDescent="0.2">
      <c r="D766">
        <f t="shared" si="44"/>
        <v>51</v>
      </c>
      <c r="E766" t="s">
        <v>459</v>
      </c>
      <c r="F766" t="s">
        <v>3176</v>
      </c>
      <c r="G766" t="s">
        <v>3177</v>
      </c>
      <c r="H766" t="s">
        <v>3177</v>
      </c>
      <c r="I766">
        <v>111</v>
      </c>
      <c r="J766">
        <v>438</v>
      </c>
      <c r="K766">
        <v>0.25342465753424659</v>
      </c>
      <c r="L766">
        <v>0.810126582278481</v>
      </c>
      <c r="M766">
        <f t="shared" si="45"/>
        <v>0.68784008738933</v>
      </c>
      <c r="N766">
        <f t="shared" si="47"/>
        <v>0.122286494889151</v>
      </c>
      <c r="O766">
        <f t="shared" si="46"/>
        <v>128</v>
      </c>
    </row>
    <row r="767" spans="4:15" x14ac:dyDescent="0.2">
      <c r="D767">
        <f t="shared" si="44"/>
        <v>393</v>
      </c>
      <c r="E767" t="s">
        <v>459</v>
      </c>
      <c r="F767" t="s">
        <v>3178</v>
      </c>
      <c r="G767" t="s">
        <v>3179</v>
      </c>
      <c r="H767" t="s">
        <v>3179</v>
      </c>
      <c r="I767">
        <v>173</v>
      </c>
      <c r="J767">
        <v>422</v>
      </c>
      <c r="K767">
        <v>0.4099526066350711</v>
      </c>
      <c r="L767">
        <v>0.56923076923076921</v>
      </c>
      <c r="M767">
        <f t="shared" si="45"/>
        <v>0.59511798191172105</v>
      </c>
      <c r="N767">
        <f t="shared" si="47"/>
        <v>-2.5887212680951843E-2</v>
      </c>
      <c r="O767">
        <f t="shared" si="46"/>
        <v>500</v>
      </c>
    </row>
    <row r="768" spans="4:15" x14ac:dyDescent="0.2">
      <c r="D768">
        <f t="shared" si="44"/>
        <v>191</v>
      </c>
      <c r="E768" t="s">
        <v>459</v>
      </c>
      <c r="F768" t="s">
        <v>3180</v>
      </c>
      <c r="G768" t="s">
        <v>3181</v>
      </c>
      <c r="H768" t="s">
        <v>3181</v>
      </c>
      <c r="I768">
        <v>242</v>
      </c>
      <c r="J768">
        <v>765</v>
      </c>
      <c r="K768">
        <v>0.31633986928104574</v>
      </c>
      <c r="L768">
        <v>0.67741935483870963</v>
      </c>
      <c r="M768">
        <f t="shared" si="45"/>
        <v>0.65057114639033187</v>
      </c>
      <c r="N768">
        <f t="shared" si="47"/>
        <v>2.6848208448377764E-2</v>
      </c>
      <c r="O768">
        <f t="shared" si="46"/>
        <v>336</v>
      </c>
    </row>
    <row r="769" spans="4:15" x14ac:dyDescent="0.2">
      <c r="D769">
        <f t="shared" si="44"/>
        <v>720</v>
      </c>
      <c r="E769" t="s">
        <v>459</v>
      </c>
      <c r="F769" t="s">
        <v>3182</v>
      </c>
      <c r="G769" t="s">
        <v>3183</v>
      </c>
      <c r="H769" t="s">
        <v>3183</v>
      </c>
      <c r="I769">
        <v>235</v>
      </c>
      <c r="J769">
        <v>610</v>
      </c>
      <c r="K769">
        <v>0.38524590163934425</v>
      </c>
      <c r="L769">
        <v>0.34951456310679613</v>
      </c>
      <c r="M769">
        <f t="shared" si="45"/>
        <v>0.60975343660066184</v>
      </c>
      <c r="N769">
        <f t="shared" si="47"/>
        <v>-0.26023887349386571</v>
      </c>
      <c r="O769">
        <f t="shared" si="46"/>
        <v>833</v>
      </c>
    </row>
    <row r="770" spans="4:15" x14ac:dyDescent="0.2">
      <c r="D770">
        <f t="shared" si="44"/>
        <v>422</v>
      </c>
      <c r="E770" t="s">
        <v>459</v>
      </c>
      <c r="F770" t="s">
        <v>3184</v>
      </c>
      <c r="G770" t="s">
        <v>3185</v>
      </c>
      <c r="H770" t="s">
        <v>3185</v>
      </c>
      <c r="I770">
        <v>224</v>
      </c>
      <c r="J770">
        <v>631</v>
      </c>
      <c r="K770">
        <v>0.3549920760697306</v>
      </c>
      <c r="L770">
        <v>0.55681818181818177</v>
      </c>
      <c r="M770">
        <f t="shared" si="45"/>
        <v>0.62767482649736328</v>
      </c>
      <c r="N770">
        <f t="shared" si="47"/>
        <v>-7.0856644679181513E-2</v>
      </c>
      <c r="O770">
        <f t="shared" si="46"/>
        <v>624</v>
      </c>
    </row>
    <row r="771" spans="4:15" x14ac:dyDescent="0.2">
      <c r="D771">
        <f t="shared" si="44"/>
        <v>154</v>
      </c>
      <c r="E771" t="s">
        <v>459</v>
      </c>
      <c r="F771" t="s">
        <v>3192</v>
      </c>
      <c r="G771" t="s">
        <v>3193</v>
      </c>
      <c r="H771" t="s">
        <v>3193</v>
      </c>
      <c r="I771">
        <v>97</v>
      </c>
      <c r="J771">
        <v>279</v>
      </c>
      <c r="K771">
        <v>0.34767025089605735</v>
      </c>
      <c r="L771">
        <v>0.7021276595744681</v>
      </c>
      <c r="M771">
        <f t="shared" si="45"/>
        <v>0.63201203943563944</v>
      </c>
      <c r="N771">
        <f t="shared" si="47"/>
        <v>7.011562013882866E-2</v>
      </c>
      <c r="O771">
        <f t="shared" si="46"/>
        <v>239</v>
      </c>
    </row>
    <row r="772" spans="4:15" x14ac:dyDescent="0.2">
      <c r="D772">
        <f t="shared" si="44"/>
        <v>301</v>
      </c>
      <c r="E772" t="s">
        <v>459</v>
      </c>
      <c r="F772" t="s">
        <v>3196</v>
      </c>
      <c r="G772" t="s">
        <v>3197</v>
      </c>
      <c r="H772" t="s">
        <v>3197</v>
      </c>
      <c r="I772">
        <v>406</v>
      </c>
      <c r="J772">
        <v>976</v>
      </c>
      <c r="K772">
        <v>0.41598360655737704</v>
      </c>
      <c r="L772">
        <v>0.61702127659574468</v>
      </c>
      <c r="M772">
        <f t="shared" si="45"/>
        <v>0.59154541219401968</v>
      </c>
      <c r="N772">
        <f t="shared" si="47"/>
        <v>2.5475864401725001E-2</v>
      </c>
      <c r="O772">
        <f t="shared" si="46"/>
        <v>341</v>
      </c>
    </row>
    <row r="773" spans="4:15" x14ac:dyDescent="0.2">
      <c r="D773">
        <f t="shared" ref="D773:D836" si="48">RANK(L773,Both_Math_and_ELA__Percent_Pass,0)</f>
        <v>428</v>
      </c>
      <c r="E773" t="s">
        <v>459</v>
      </c>
      <c r="F773" t="s">
        <v>3200</v>
      </c>
      <c r="G773" t="s">
        <v>1309</v>
      </c>
      <c r="H773" t="s">
        <v>1309</v>
      </c>
      <c r="I773">
        <v>324</v>
      </c>
      <c r="J773">
        <v>627</v>
      </c>
      <c r="K773">
        <v>0.51674641148325362</v>
      </c>
      <c r="L773">
        <v>0.55238095238095242</v>
      </c>
      <c r="M773">
        <f t="shared" ref="M773:M836" si="49">int+slope*K773</f>
        <v>0.53185677843738122</v>
      </c>
      <c r="N773">
        <f t="shared" si="47"/>
        <v>2.05241739435712E-2</v>
      </c>
      <c r="O773">
        <f t="shared" ref="O773:O836" si="50">RANK(N773,Error,0)</f>
        <v>359</v>
      </c>
    </row>
    <row r="774" spans="4:15" x14ac:dyDescent="0.2">
      <c r="D774">
        <f t="shared" si="48"/>
        <v>123</v>
      </c>
      <c r="E774" t="s">
        <v>461</v>
      </c>
      <c r="F774" t="s">
        <v>3205</v>
      </c>
      <c r="G774" t="s">
        <v>3206</v>
      </c>
      <c r="H774" t="s">
        <v>3206</v>
      </c>
      <c r="I774">
        <v>143</v>
      </c>
      <c r="J774">
        <v>691</v>
      </c>
      <c r="K774">
        <v>0.20694645441389292</v>
      </c>
      <c r="L774">
        <v>0.73026315789473684</v>
      </c>
      <c r="M774">
        <f t="shared" si="49"/>
        <v>0.71537227494363864</v>
      </c>
      <c r="N774">
        <f t="shared" ref="N774:N837" si="51">L774-M774</f>
        <v>1.4890882951098194E-2</v>
      </c>
      <c r="O774">
        <f t="shared" si="50"/>
        <v>379</v>
      </c>
    </row>
    <row r="775" spans="4:15" x14ac:dyDescent="0.2">
      <c r="D775">
        <f t="shared" si="48"/>
        <v>274</v>
      </c>
      <c r="E775" t="s">
        <v>463</v>
      </c>
      <c r="F775" t="s">
        <v>3207</v>
      </c>
      <c r="G775" t="s">
        <v>3208</v>
      </c>
      <c r="H775" t="s">
        <v>3208</v>
      </c>
      <c r="I775">
        <v>140</v>
      </c>
      <c r="J775">
        <v>343</v>
      </c>
      <c r="K775">
        <v>0.40816326530612246</v>
      </c>
      <c r="L775">
        <v>0.6333333333333333</v>
      </c>
      <c r="M775">
        <f t="shared" si="49"/>
        <v>0.59617792996822661</v>
      </c>
      <c r="N775">
        <f t="shared" si="51"/>
        <v>3.7155403365106698E-2</v>
      </c>
      <c r="O775">
        <f t="shared" si="50"/>
        <v>308</v>
      </c>
    </row>
    <row r="776" spans="4:15" x14ac:dyDescent="0.2">
      <c r="D776">
        <f t="shared" si="48"/>
        <v>234</v>
      </c>
      <c r="E776" t="s">
        <v>465</v>
      </c>
      <c r="F776" t="s">
        <v>3211</v>
      </c>
      <c r="G776" t="s">
        <v>3212</v>
      </c>
      <c r="H776" t="s">
        <v>3212</v>
      </c>
      <c r="I776">
        <v>329</v>
      </c>
      <c r="J776">
        <v>707</v>
      </c>
      <c r="K776">
        <v>0.46534653465346537</v>
      </c>
      <c r="L776">
        <v>0.65217391304347827</v>
      </c>
      <c r="M776">
        <f t="shared" si="49"/>
        <v>0.56230440666176862</v>
      </c>
      <c r="N776">
        <f t="shared" si="51"/>
        <v>8.9869506381709652E-2</v>
      </c>
      <c r="O776">
        <f t="shared" si="50"/>
        <v>201</v>
      </c>
    </row>
    <row r="777" spans="4:15" x14ac:dyDescent="0.2">
      <c r="D777">
        <f t="shared" si="48"/>
        <v>297</v>
      </c>
      <c r="E777" t="s">
        <v>467</v>
      </c>
      <c r="F777" t="s">
        <v>3217</v>
      </c>
      <c r="G777" t="s">
        <v>2123</v>
      </c>
      <c r="H777" t="s">
        <v>2123</v>
      </c>
      <c r="I777">
        <v>177</v>
      </c>
      <c r="J777">
        <v>345</v>
      </c>
      <c r="K777">
        <v>0.5130434782608696</v>
      </c>
      <c r="L777">
        <v>0.62</v>
      </c>
      <c r="M777">
        <f t="shared" si="49"/>
        <v>0.5340502765749009</v>
      </c>
      <c r="N777">
        <f t="shared" si="51"/>
        <v>8.59497234250991E-2</v>
      </c>
      <c r="O777">
        <f t="shared" si="50"/>
        <v>212</v>
      </c>
    </row>
    <row r="778" spans="4:15" x14ac:dyDescent="0.2">
      <c r="D778">
        <f t="shared" si="48"/>
        <v>438</v>
      </c>
      <c r="E778" t="s">
        <v>647</v>
      </c>
      <c r="F778" t="s">
        <v>3220</v>
      </c>
      <c r="G778" t="s">
        <v>3221</v>
      </c>
      <c r="H778" t="s">
        <v>3221</v>
      </c>
      <c r="I778">
        <v>189</v>
      </c>
      <c r="J778">
        <v>522</v>
      </c>
      <c r="K778">
        <v>0.36206896551724138</v>
      </c>
      <c r="L778">
        <v>0.54430379746835444</v>
      </c>
      <c r="M778">
        <f t="shared" si="49"/>
        <v>0.62348270557854379</v>
      </c>
      <c r="N778">
        <f t="shared" si="51"/>
        <v>-7.917890811018935E-2</v>
      </c>
      <c r="O778">
        <f t="shared" si="50"/>
        <v>639</v>
      </c>
    </row>
    <row r="779" spans="4:15" x14ac:dyDescent="0.2">
      <c r="D779">
        <f t="shared" si="48"/>
        <v>75</v>
      </c>
      <c r="E779" t="s">
        <v>647</v>
      </c>
      <c r="F779" t="s">
        <v>3222</v>
      </c>
      <c r="G779" t="s">
        <v>3223</v>
      </c>
      <c r="H779" t="s">
        <v>3223</v>
      </c>
      <c r="I779">
        <v>139</v>
      </c>
      <c r="J779">
        <v>980</v>
      </c>
      <c r="K779">
        <v>0.14183673469387756</v>
      </c>
      <c r="L779">
        <v>0.77777777777777779</v>
      </c>
      <c r="M779">
        <f t="shared" si="49"/>
        <v>0.75394117164341035</v>
      </c>
      <c r="N779">
        <f t="shared" si="51"/>
        <v>2.3836606134367444E-2</v>
      </c>
      <c r="O779">
        <f t="shared" si="50"/>
        <v>346</v>
      </c>
    </row>
    <row r="780" spans="4:15" x14ac:dyDescent="0.2">
      <c r="D780">
        <f t="shared" si="48"/>
        <v>146</v>
      </c>
      <c r="E780" t="s">
        <v>647</v>
      </c>
      <c r="F780" t="s">
        <v>3226</v>
      </c>
      <c r="G780" t="s">
        <v>3227</v>
      </c>
      <c r="H780" t="s">
        <v>3227</v>
      </c>
      <c r="I780">
        <v>172</v>
      </c>
      <c r="J780">
        <v>910</v>
      </c>
      <c r="K780">
        <v>0.18901098901098901</v>
      </c>
      <c r="L780">
        <v>0.70866141732283461</v>
      </c>
      <c r="M780">
        <f t="shared" si="49"/>
        <v>0.72599666582355016</v>
      </c>
      <c r="N780">
        <f t="shared" si="51"/>
        <v>-1.733524850071555E-2</v>
      </c>
      <c r="O780">
        <f t="shared" si="50"/>
        <v>480</v>
      </c>
    </row>
    <row r="781" spans="4:15" x14ac:dyDescent="0.2">
      <c r="D781">
        <f t="shared" si="48"/>
        <v>848</v>
      </c>
      <c r="E781" t="s">
        <v>647</v>
      </c>
      <c r="F781" t="s">
        <v>3230</v>
      </c>
      <c r="G781" t="s">
        <v>3231</v>
      </c>
      <c r="H781" t="s">
        <v>3231</v>
      </c>
      <c r="I781">
        <v>400</v>
      </c>
      <c r="J781">
        <v>439</v>
      </c>
      <c r="K781">
        <v>0.91116173120728927</v>
      </c>
      <c r="L781">
        <v>2.5316455696202531E-2</v>
      </c>
      <c r="M781">
        <f t="shared" si="49"/>
        <v>0.29821787185539839</v>
      </c>
      <c r="N781">
        <f t="shared" si="51"/>
        <v>-0.27290141615919583</v>
      </c>
      <c r="O781">
        <f t="shared" si="50"/>
        <v>838</v>
      </c>
    </row>
    <row r="782" spans="4:15" x14ac:dyDescent="0.2">
      <c r="D782">
        <f t="shared" si="48"/>
        <v>686</v>
      </c>
      <c r="E782" t="s">
        <v>647</v>
      </c>
      <c r="F782" t="s">
        <v>3236</v>
      </c>
      <c r="G782" t="s">
        <v>3237</v>
      </c>
      <c r="H782" t="s">
        <v>3237</v>
      </c>
      <c r="I782">
        <v>473</v>
      </c>
      <c r="J782">
        <v>506</v>
      </c>
      <c r="K782">
        <v>0.93478260869565222</v>
      </c>
      <c r="L782">
        <v>0.37878787878787878</v>
      </c>
      <c r="M782">
        <f t="shared" si="49"/>
        <v>0.28422562633930271</v>
      </c>
      <c r="N782">
        <f t="shared" si="51"/>
        <v>9.4562252448576078E-2</v>
      </c>
      <c r="O782">
        <f t="shared" si="50"/>
        <v>186</v>
      </c>
    </row>
    <row r="783" spans="4:15" x14ac:dyDescent="0.2">
      <c r="D783">
        <f t="shared" si="48"/>
        <v>839</v>
      </c>
      <c r="E783" t="s">
        <v>647</v>
      </c>
      <c r="F783" t="s">
        <v>3238</v>
      </c>
      <c r="G783" t="s">
        <v>3239</v>
      </c>
      <c r="H783" t="s">
        <v>3239</v>
      </c>
      <c r="I783">
        <v>320</v>
      </c>
      <c r="J783">
        <v>377</v>
      </c>
      <c r="K783">
        <v>0.8488063660477454</v>
      </c>
      <c r="L783">
        <v>0.14516129032258066</v>
      </c>
      <c r="M783">
        <f t="shared" si="49"/>
        <v>0.3351551778038323</v>
      </c>
      <c r="N783">
        <f t="shared" si="51"/>
        <v>-0.18999388748125165</v>
      </c>
      <c r="O783">
        <f t="shared" si="50"/>
        <v>795</v>
      </c>
    </row>
    <row r="784" spans="4:15" x14ac:dyDescent="0.2">
      <c r="D784">
        <f t="shared" si="48"/>
        <v>790</v>
      </c>
      <c r="E784" t="s">
        <v>647</v>
      </c>
      <c r="F784" t="s">
        <v>3240</v>
      </c>
      <c r="G784" t="s">
        <v>3241</v>
      </c>
      <c r="H784" t="s">
        <v>3241</v>
      </c>
      <c r="I784">
        <v>306</v>
      </c>
      <c r="J784">
        <v>374</v>
      </c>
      <c r="K784">
        <v>0.81818181818181823</v>
      </c>
      <c r="L784">
        <v>0.2711864406779661</v>
      </c>
      <c r="M784">
        <f t="shared" si="49"/>
        <v>0.35329617162468363</v>
      </c>
      <c r="N784">
        <f t="shared" si="51"/>
        <v>-8.210973094671753E-2</v>
      </c>
      <c r="O784">
        <f t="shared" si="50"/>
        <v>641</v>
      </c>
    </row>
    <row r="785" spans="4:15" x14ac:dyDescent="0.2">
      <c r="D785">
        <f t="shared" si="48"/>
        <v>724</v>
      </c>
      <c r="E785" t="s">
        <v>647</v>
      </c>
      <c r="F785" t="s">
        <v>3244</v>
      </c>
      <c r="G785" t="s">
        <v>3245</v>
      </c>
      <c r="H785" t="s">
        <v>3245</v>
      </c>
      <c r="I785">
        <v>323</v>
      </c>
      <c r="J785">
        <v>428</v>
      </c>
      <c r="K785">
        <v>0.75467289719626163</v>
      </c>
      <c r="L785">
        <v>0.34328358208955223</v>
      </c>
      <c r="M785">
        <f t="shared" si="49"/>
        <v>0.39091680681615881</v>
      </c>
      <c r="N785">
        <f t="shared" si="51"/>
        <v>-4.7633224726606582E-2</v>
      </c>
      <c r="O785">
        <f t="shared" si="50"/>
        <v>560</v>
      </c>
    </row>
    <row r="786" spans="4:15" x14ac:dyDescent="0.2">
      <c r="D786">
        <f t="shared" si="48"/>
        <v>572</v>
      </c>
      <c r="E786" t="s">
        <v>647</v>
      </c>
      <c r="F786" t="s">
        <v>3246</v>
      </c>
      <c r="G786" t="s">
        <v>2783</v>
      </c>
      <c r="H786" t="s">
        <v>2783</v>
      </c>
      <c r="I786">
        <v>439</v>
      </c>
      <c r="J786">
        <v>834</v>
      </c>
      <c r="K786">
        <v>0.52637889688249395</v>
      </c>
      <c r="L786">
        <v>0.46456692913385828</v>
      </c>
      <c r="M786">
        <f t="shared" si="49"/>
        <v>0.52615080495257827</v>
      </c>
      <c r="N786">
        <f t="shared" si="51"/>
        <v>-6.1583875818719991E-2</v>
      </c>
      <c r="O786">
        <f t="shared" si="50"/>
        <v>602</v>
      </c>
    </row>
    <row r="787" spans="4:15" x14ac:dyDescent="0.2">
      <c r="D787">
        <f t="shared" si="48"/>
        <v>443</v>
      </c>
      <c r="E787" t="s">
        <v>647</v>
      </c>
      <c r="F787" t="s">
        <v>3249</v>
      </c>
      <c r="G787" t="s">
        <v>3250</v>
      </c>
      <c r="H787" t="s">
        <v>3250</v>
      </c>
      <c r="I787">
        <v>401</v>
      </c>
      <c r="J787">
        <v>599</v>
      </c>
      <c r="K787">
        <v>0.669449081803005</v>
      </c>
      <c r="L787">
        <v>0.54081632653061229</v>
      </c>
      <c r="M787">
        <f t="shared" si="49"/>
        <v>0.44140064465784551</v>
      </c>
      <c r="N787">
        <f t="shared" si="51"/>
        <v>9.9415681872766781E-2</v>
      </c>
      <c r="O787">
        <f t="shared" si="50"/>
        <v>174</v>
      </c>
    </row>
    <row r="788" spans="4:15" x14ac:dyDescent="0.2">
      <c r="D788">
        <f t="shared" si="48"/>
        <v>205</v>
      </c>
      <c r="E788" t="s">
        <v>647</v>
      </c>
      <c r="F788" t="s">
        <v>3253</v>
      </c>
      <c r="G788" t="s">
        <v>3254</v>
      </c>
      <c r="H788" t="s">
        <v>3254</v>
      </c>
      <c r="I788">
        <v>404</v>
      </c>
      <c r="J788">
        <v>904</v>
      </c>
      <c r="K788">
        <v>0.44690265486725661</v>
      </c>
      <c r="L788">
        <v>0.66666666666666663</v>
      </c>
      <c r="M788">
        <f t="shared" si="49"/>
        <v>0.57322996581447705</v>
      </c>
      <c r="N788">
        <f t="shared" si="51"/>
        <v>9.343670085218958E-2</v>
      </c>
      <c r="O788">
        <f t="shared" si="50"/>
        <v>192</v>
      </c>
    </row>
    <row r="789" spans="4:15" x14ac:dyDescent="0.2">
      <c r="D789">
        <f t="shared" si="48"/>
        <v>647</v>
      </c>
      <c r="E789" t="s">
        <v>647</v>
      </c>
      <c r="F789" t="s">
        <v>3265</v>
      </c>
      <c r="G789" t="s">
        <v>3266</v>
      </c>
      <c r="H789" t="s">
        <v>3266</v>
      </c>
      <c r="I789">
        <v>282</v>
      </c>
      <c r="J789">
        <v>437</v>
      </c>
      <c r="K789">
        <v>0.64530892448512589</v>
      </c>
      <c r="L789">
        <v>0.41025641025641024</v>
      </c>
      <c r="M789">
        <f t="shared" si="49"/>
        <v>0.455700494786417</v>
      </c>
      <c r="N789">
        <f t="shared" si="51"/>
        <v>-4.5444084530006756E-2</v>
      </c>
      <c r="O789">
        <f t="shared" si="50"/>
        <v>554</v>
      </c>
    </row>
    <row r="790" spans="4:15" x14ac:dyDescent="0.2">
      <c r="D790">
        <f t="shared" si="48"/>
        <v>575</v>
      </c>
      <c r="E790" t="s">
        <v>647</v>
      </c>
      <c r="F790" t="s">
        <v>3267</v>
      </c>
      <c r="G790" t="s">
        <v>3268</v>
      </c>
      <c r="H790" t="s">
        <v>3268</v>
      </c>
      <c r="I790">
        <v>380</v>
      </c>
      <c r="J790">
        <v>498</v>
      </c>
      <c r="K790">
        <v>0.76305220883534142</v>
      </c>
      <c r="L790">
        <v>0.46341463414634149</v>
      </c>
      <c r="M790">
        <f t="shared" si="49"/>
        <v>0.38595317302365278</v>
      </c>
      <c r="N790">
        <f t="shared" si="51"/>
        <v>7.7461461122688702E-2</v>
      </c>
      <c r="O790">
        <f t="shared" si="50"/>
        <v>221</v>
      </c>
    </row>
    <row r="791" spans="4:15" x14ac:dyDescent="0.2">
      <c r="D791">
        <f t="shared" si="48"/>
        <v>251</v>
      </c>
      <c r="E791" t="s">
        <v>647</v>
      </c>
      <c r="F791" t="s">
        <v>3269</v>
      </c>
      <c r="G791" t="s">
        <v>3270</v>
      </c>
      <c r="H791" t="s">
        <v>3270</v>
      </c>
      <c r="I791">
        <v>374</v>
      </c>
      <c r="J791">
        <v>603</v>
      </c>
      <c r="K791">
        <v>0.62023217247097839</v>
      </c>
      <c r="L791">
        <v>0.64367816091954022</v>
      </c>
      <c r="M791">
        <f t="shared" si="49"/>
        <v>0.47055515338667703</v>
      </c>
      <c r="N791">
        <f t="shared" si="51"/>
        <v>0.17312300753286319</v>
      </c>
      <c r="O791">
        <f t="shared" si="50"/>
        <v>64</v>
      </c>
    </row>
    <row r="792" spans="4:15" x14ac:dyDescent="0.2">
      <c r="D792">
        <f t="shared" si="48"/>
        <v>661</v>
      </c>
      <c r="E792" t="s">
        <v>647</v>
      </c>
      <c r="F792" t="s">
        <v>3273</v>
      </c>
      <c r="G792" t="s">
        <v>3274</v>
      </c>
      <c r="H792" t="s">
        <v>3274</v>
      </c>
      <c r="I792">
        <v>254</v>
      </c>
      <c r="J792">
        <v>357</v>
      </c>
      <c r="K792">
        <v>0.71148459383753504</v>
      </c>
      <c r="L792">
        <v>0.4</v>
      </c>
      <c r="M792">
        <f t="shared" si="49"/>
        <v>0.41650016392542105</v>
      </c>
      <c r="N792">
        <f t="shared" si="51"/>
        <v>-1.650016392542103E-2</v>
      </c>
      <c r="O792">
        <f t="shared" si="50"/>
        <v>475</v>
      </c>
    </row>
    <row r="793" spans="4:15" x14ac:dyDescent="0.2">
      <c r="D793">
        <f t="shared" si="48"/>
        <v>216</v>
      </c>
      <c r="E793" t="s">
        <v>647</v>
      </c>
      <c r="F793" t="s">
        <v>3275</v>
      </c>
      <c r="G793" t="s">
        <v>3276</v>
      </c>
      <c r="H793" t="s">
        <v>3276</v>
      </c>
      <c r="I793">
        <v>180</v>
      </c>
      <c r="J793">
        <v>664</v>
      </c>
      <c r="K793">
        <v>0.27108433734939757</v>
      </c>
      <c r="L793">
        <v>0.66355140186915884</v>
      </c>
      <c r="M793">
        <f t="shared" si="49"/>
        <v>0.67737906299127504</v>
      </c>
      <c r="N793">
        <f t="shared" si="51"/>
        <v>-1.3827661122116197E-2</v>
      </c>
      <c r="O793">
        <f t="shared" si="50"/>
        <v>464</v>
      </c>
    </row>
    <row r="794" spans="4:15" x14ac:dyDescent="0.2">
      <c r="D794">
        <f t="shared" si="48"/>
        <v>779</v>
      </c>
      <c r="E794" t="s">
        <v>470</v>
      </c>
      <c r="F794" t="s">
        <v>3279</v>
      </c>
      <c r="G794" t="s">
        <v>3280</v>
      </c>
      <c r="H794" t="s">
        <v>3280</v>
      </c>
      <c r="I794">
        <v>204</v>
      </c>
      <c r="J794">
        <v>382</v>
      </c>
      <c r="K794">
        <v>0.53403141361256545</v>
      </c>
      <c r="L794">
        <v>0.2807017543859649</v>
      </c>
      <c r="M794">
        <f t="shared" si="49"/>
        <v>0.52161770100858029</v>
      </c>
      <c r="N794">
        <f t="shared" si="51"/>
        <v>-0.2409159466226154</v>
      </c>
      <c r="O794">
        <f t="shared" si="50"/>
        <v>826</v>
      </c>
    </row>
    <row r="795" spans="4:15" x14ac:dyDescent="0.2">
      <c r="D795">
        <f t="shared" si="48"/>
        <v>570</v>
      </c>
      <c r="E795" t="s">
        <v>472</v>
      </c>
      <c r="F795" t="s">
        <v>3281</v>
      </c>
      <c r="G795" t="s">
        <v>954</v>
      </c>
      <c r="H795" t="s">
        <v>954</v>
      </c>
      <c r="I795">
        <v>198</v>
      </c>
      <c r="J795">
        <v>307</v>
      </c>
      <c r="K795">
        <v>0.64495114006514653</v>
      </c>
      <c r="L795">
        <v>0.46511627906976744</v>
      </c>
      <c r="M795">
        <f t="shared" si="49"/>
        <v>0.45591243473016602</v>
      </c>
      <c r="N795">
        <f t="shared" si="51"/>
        <v>9.2038443396014191E-3</v>
      </c>
      <c r="O795">
        <f t="shared" si="50"/>
        <v>394</v>
      </c>
    </row>
    <row r="796" spans="4:15" x14ac:dyDescent="0.2">
      <c r="D796">
        <f t="shared" si="48"/>
        <v>588</v>
      </c>
      <c r="E796" t="s">
        <v>472</v>
      </c>
      <c r="F796" t="s">
        <v>3282</v>
      </c>
      <c r="G796" t="s">
        <v>3283</v>
      </c>
      <c r="H796" t="s">
        <v>3283</v>
      </c>
      <c r="I796">
        <v>144</v>
      </c>
      <c r="J796">
        <v>228</v>
      </c>
      <c r="K796">
        <v>0.63157894736842102</v>
      </c>
      <c r="L796">
        <v>0.45454545454545453</v>
      </c>
      <c r="M796">
        <f t="shared" si="49"/>
        <v>0.46383369012778219</v>
      </c>
      <c r="N796">
        <f t="shared" si="51"/>
        <v>-9.2882355823276641E-3</v>
      </c>
      <c r="O796">
        <f t="shared" si="50"/>
        <v>443</v>
      </c>
    </row>
    <row r="797" spans="4:15" x14ac:dyDescent="0.2">
      <c r="D797">
        <f t="shared" si="48"/>
        <v>432</v>
      </c>
      <c r="E797" t="s">
        <v>472</v>
      </c>
      <c r="F797" t="s">
        <v>502</v>
      </c>
      <c r="G797" t="s">
        <v>3286</v>
      </c>
      <c r="H797" t="s">
        <v>3286</v>
      </c>
      <c r="I797">
        <v>105</v>
      </c>
      <c r="J797">
        <v>236</v>
      </c>
      <c r="K797">
        <v>0.44491525423728812</v>
      </c>
      <c r="L797">
        <v>0.54838709677419351</v>
      </c>
      <c r="M797">
        <f t="shared" si="49"/>
        <v>0.57440723780901082</v>
      </c>
      <c r="N797">
        <f t="shared" si="51"/>
        <v>-2.6020141034817312E-2</v>
      </c>
      <c r="O797">
        <f t="shared" si="50"/>
        <v>501</v>
      </c>
    </row>
    <row r="798" spans="4:15" x14ac:dyDescent="0.2">
      <c r="D798">
        <f t="shared" si="48"/>
        <v>503</v>
      </c>
      <c r="E798" t="s">
        <v>474</v>
      </c>
      <c r="F798" t="s">
        <v>3298</v>
      </c>
      <c r="G798" t="s">
        <v>3299</v>
      </c>
      <c r="H798" t="s">
        <v>3299</v>
      </c>
      <c r="I798">
        <v>307</v>
      </c>
      <c r="J798">
        <v>347</v>
      </c>
      <c r="K798">
        <v>0.88472622478386165</v>
      </c>
      <c r="L798">
        <v>0.5</v>
      </c>
      <c r="M798">
        <f t="shared" si="49"/>
        <v>0.31387741271712777</v>
      </c>
      <c r="N798">
        <f t="shared" si="51"/>
        <v>0.18612258728287223</v>
      </c>
      <c r="O798">
        <f t="shared" si="50"/>
        <v>49</v>
      </c>
    </row>
    <row r="799" spans="4:15" x14ac:dyDescent="0.2">
      <c r="D799">
        <f t="shared" si="48"/>
        <v>791</v>
      </c>
      <c r="E799" t="s">
        <v>474</v>
      </c>
      <c r="F799" t="s">
        <v>3300</v>
      </c>
      <c r="G799" t="s">
        <v>3301</v>
      </c>
      <c r="H799" t="s">
        <v>3301</v>
      </c>
      <c r="I799">
        <v>245</v>
      </c>
      <c r="J799">
        <v>263</v>
      </c>
      <c r="K799">
        <v>0.9315589353612167</v>
      </c>
      <c r="L799">
        <v>0.26666666666666666</v>
      </c>
      <c r="M799">
        <f t="shared" si="49"/>
        <v>0.28613522638618216</v>
      </c>
      <c r="N799">
        <f t="shared" si="51"/>
        <v>-1.9468559719515499E-2</v>
      </c>
      <c r="O799">
        <f t="shared" si="50"/>
        <v>484</v>
      </c>
    </row>
    <row r="800" spans="4:15" x14ac:dyDescent="0.2">
      <c r="D800">
        <f t="shared" si="48"/>
        <v>414</v>
      </c>
      <c r="E800" t="s">
        <v>474</v>
      </c>
      <c r="F800" t="s">
        <v>3302</v>
      </c>
      <c r="G800" t="s">
        <v>3303</v>
      </c>
      <c r="H800" t="s">
        <v>3303</v>
      </c>
      <c r="I800">
        <v>230</v>
      </c>
      <c r="J800">
        <v>453</v>
      </c>
      <c r="K800">
        <v>0.50772626931567333</v>
      </c>
      <c r="L800">
        <v>0.55844155844155841</v>
      </c>
      <c r="M800">
        <f t="shared" si="49"/>
        <v>0.53720001955367969</v>
      </c>
      <c r="N800">
        <f t="shared" si="51"/>
        <v>2.1241538887878719E-2</v>
      </c>
      <c r="O800">
        <f t="shared" si="50"/>
        <v>356</v>
      </c>
    </row>
    <row r="801" spans="4:15" x14ac:dyDescent="0.2">
      <c r="D801">
        <f t="shared" si="48"/>
        <v>115</v>
      </c>
      <c r="E801" t="s">
        <v>474</v>
      </c>
      <c r="F801" t="s">
        <v>3304</v>
      </c>
      <c r="G801" t="s">
        <v>3305</v>
      </c>
      <c r="H801" t="s">
        <v>3305</v>
      </c>
      <c r="I801">
        <v>226</v>
      </c>
      <c r="J801">
        <v>687</v>
      </c>
      <c r="K801">
        <v>0.32896652110625912</v>
      </c>
      <c r="L801">
        <v>0.73770491803278693</v>
      </c>
      <c r="M801">
        <f t="shared" si="49"/>
        <v>0.64309152534442937</v>
      </c>
      <c r="N801">
        <f t="shared" si="51"/>
        <v>9.4613392688357556E-2</v>
      </c>
      <c r="O801">
        <f t="shared" si="50"/>
        <v>185</v>
      </c>
    </row>
    <row r="802" spans="4:15" x14ac:dyDescent="0.2">
      <c r="D802">
        <f t="shared" si="48"/>
        <v>794</v>
      </c>
      <c r="E802" t="s">
        <v>474</v>
      </c>
      <c r="F802" t="s">
        <v>3306</v>
      </c>
      <c r="G802" t="s">
        <v>3307</v>
      </c>
      <c r="H802" t="s">
        <v>3307</v>
      </c>
      <c r="I802">
        <v>354</v>
      </c>
      <c r="J802">
        <v>431</v>
      </c>
      <c r="K802">
        <v>0.82134570765661252</v>
      </c>
      <c r="L802">
        <v>0.25757575757575757</v>
      </c>
      <c r="M802">
        <f t="shared" si="49"/>
        <v>0.35142198560687277</v>
      </c>
      <c r="N802">
        <f t="shared" si="51"/>
        <v>-9.3846228031115198E-2</v>
      </c>
      <c r="O802">
        <f t="shared" si="50"/>
        <v>670</v>
      </c>
    </row>
    <row r="803" spans="4:15" x14ac:dyDescent="0.2">
      <c r="D803">
        <f t="shared" si="48"/>
        <v>80</v>
      </c>
      <c r="E803" t="s">
        <v>474</v>
      </c>
      <c r="F803" t="s">
        <v>3308</v>
      </c>
      <c r="G803" t="s">
        <v>3309</v>
      </c>
      <c r="H803" t="s">
        <v>3309</v>
      </c>
      <c r="I803">
        <v>83</v>
      </c>
      <c r="J803">
        <v>194</v>
      </c>
      <c r="K803">
        <v>0.42783505154639173</v>
      </c>
      <c r="L803">
        <v>0.76923076923076927</v>
      </c>
      <c r="M803">
        <f t="shared" si="49"/>
        <v>0.58452499865991236</v>
      </c>
      <c r="N803">
        <f t="shared" si="51"/>
        <v>0.18470577057085691</v>
      </c>
      <c r="O803">
        <f t="shared" si="50"/>
        <v>51</v>
      </c>
    </row>
    <row r="804" spans="4:15" x14ac:dyDescent="0.2">
      <c r="D804">
        <f t="shared" si="48"/>
        <v>130</v>
      </c>
      <c r="E804" t="s">
        <v>474</v>
      </c>
      <c r="F804" t="s">
        <v>507</v>
      </c>
      <c r="G804" t="s">
        <v>3310</v>
      </c>
      <c r="H804" t="s">
        <v>3310</v>
      </c>
      <c r="I804">
        <v>197</v>
      </c>
      <c r="J804">
        <v>513</v>
      </c>
      <c r="K804">
        <v>0.38401559454191031</v>
      </c>
      <c r="L804">
        <v>0.72368421052631582</v>
      </c>
      <c r="M804">
        <f t="shared" si="49"/>
        <v>0.61048223081992714</v>
      </c>
      <c r="N804">
        <f t="shared" si="51"/>
        <v>0.11320197970638868</v>
      </c>
      <c r="O804">
        <f t="shared" si="50"/>
        <v>144</v>
      </c>
    </row>
    <row r="805" spans="4:15" x14ac:dyDescent="0.2">
      <c r="D805">
        <f t="shared" si="48"/>
        <v>680</v>
      </c>
      <c r="E805" t="s">
        <v>474</v>
      </c>
      <c r="F805" t="s">
        <v>3313</v>
      </c>
      <c r="G805" t="s">
        <v>3314</v>
      </c>
      <c r="H805" t="s">
        <v>3314</v>
      </c>
      <c r="I805">
        <v>292</v>
      </c>
      <c r="J805">
        <v>345</v>
      </c>
      <c r="K805">
        <v>0.84637681159420286</v>
      </c>
      <c r="L805">
        <v>0.38297872340425532</v>
      </c>
      <c r="M805">
        <f t="shared" si="49"/>
        <v>0.33659436745398141</v>
      </c>
      <c r="N805">
        <f t="shared" si="51"/>
        <v>4.6384355950273903E-2</v>
      </c>
      <c r="O805">
        <f t="shared" si="50"/>
        <v>279</v>
      </c>
    </row>
    <row r="806" spans="4:15" x14ac:dyDescent="0.2">
      <c r="D806">
        <f t="shared" si="48"/>
        <v>324</v>
      </c>
      <c r="E806" t="s">
        <v>474</v>
      </c>
      <c r="F806" t="s">
        <v>3315</v>
      </c>
      <c r="G806" t="s">
        <v>3316</v>
      </c>
      <c r="H806" t="s">
        <v>3316</v>
      </c>
      <c r="I806">
        <v>161</v>
      </c>
      <c r="J806">
        <v>337</v>
      </c>
      <c r="K806">
        <v>0.47774480712166173</v>
      </c>
      <c r="L806">
        <v>0.60377358490566035</v>
      </c>
      <c r="M806">
        <f t="shared" si="49"/>
        <v>0.55496007017655891</v>
      </c>
      <c r="N806">
        <f t="shared" si="51"/>
        <v>4.8813514729101448E-2</v>
      </c>
      <c r="O806">
        <f t="shared" si="50"/>
        <v>273</v>
      </c>
    </row>
    <row r="807" spans="4:15" x14ac:dyDescent="0.2">
      <c r="D807">
        <f t="shared" si="48"/>
        <v>492</v>
      </c>
      <c r="E807" t="s">
        <v>474</v>
      </c>
      <c r="F807" t="s">
        <v>3317</v>
      </c>
      <c r="G807" t="s">
        <v>3318</v>
      </c>
      <c r="H807" t="s">
        <v>3318</v>
      </c>
      <c r="I807">
        <v>243</v>
      </c>
      <c r="J807">
        <v>620</v>
      </c>
      <c r="K807">
        <v>0.39193548387096772</v>
      </c>
      <c r="L807">
        <v>0.50847457627118642</v>
      </c>
      <c r="M807">
        <f t="shared" si="49"/>
        <v>0.60579074397710886</v>
      </c>
      <c r="N807">
        <f t="shared" si="51"/>
        <v>-9.7316167705922441E-2</v>
      </c>
      <c r="O807">
        <f t="shared" si="50"/>
        <v>676</v>
      </c>
    </row>
    <row r="808" spans="4:15" x14ac:dyDescent="0.2">
      <c r="D808">
        <f t="shared" si="48"/>
        <v>687</v>
      </c>
      <c r="E808" t="s">
        <v>474</v>
      </c>
      <c r="F808" t="s">
        <v>3319</v>
      </c>
      <c r="G808" t="s">
        <v>3320</v>
      </c>
      <c r="H808" t="s">
        <v>3320</v>
      </c>
      <c r="I808">
        <v>255</v>
      </c>
      <c r="J808">
        <v>309</v>
      </c>
      <c r="K808">
        <v>0.82524271844660191</v>
      </c>
      <c r="L808">
        <v>0.375</v>
      </c>
      <c r="M808">
        <f t="shared" si="49"/>
        <v>0.34911352218169861</v>
      </c>
      <c r="N808">
        <f t="shared" si="51"/>
        <v>2.588647781830139E-2</v>
      </c>
      <c r="O808">
        <f t="shared" si="50"/>
        <v>337</v>
      </c>
    </row>
    <row r="809" spans="4:15" x14ac:dyDescent="0.2">
      <c r="D809">
        <f t="shared" si="48"/>
        <v>697</v>
      </c>
      <c r="E809" t="s">
        <v>474</v>
      </c>
      <c r="F809" t="s">
        <v>3321</v>
      </c>
      <c r="G809" t="s">
        <v>3322</v>
      </c>
      <c r="H809" t="s">
        <v>3322</v>
      </c>
      <c r="I809">
        <v>224</v>
      </c>
      <c r="J809">
        <v>319</v>
      </c>
      <c r="K809">
        <v>0.70219435736677116</v>
      </c>
      <c r="L809">
        <v>0.37037037037037035</v>
      </c>
      <c r="M809">
        <f t="shared" si="49"/>
        <v>0.42200340019027005</v>
      </c>
      <c r="N809">
        <f t="shared" si="51"/>
        <v>-5.1633029819899701E-2</v>
      </c>
      <c r="O809">
        <f t="shared" si="50"/>
        <v>574</v>
      </c>
    </row>
    <row r="810" spans="4:15" x14ac:dyDescent="0.2">
      <c r="D810">
        <f t="shared" si="48"/>
        <v>86</v>
      </c>
      <c r="E810" t="s">
        <v>474</v>
      </c>
      <c r="F810" t="s">
        <v>3323</v>
      </c>
      <c r="G810" t="s">
        <v>2191</v>
      </c>
      <c r="H810" t="s">
        <v>2191</v>
      </c>
      <c r="I810">
        <v>96</v>
      </c>
      <c r="J810">
        <v>338</v>
      </c>
      <c r="K810">
        <v>0.28402366863905326</v>
      </c>
      <c r="L810">
        <v>0.76271186440677963</v>
      </c>
      <c r="M810">
        <f t="shared" si="49"/>
        <v>0.6697142207216279</v>
      </c>
      <c r="N810">
        <f t="shared" si="51"/>
        <v>9.2997643685151732E-2</v>
      </c>
      <c r="O810">
        <f t="shared" si="50"/>
        <v>193</v>
      </c>
    </row>
    <row r="811" spans="4:15" x14ac:dyDescent="0.2">
      <c r="D811">
        <f t="shared" si="48"/>
        <v>394</v>
      </c>
      <c r="E811" t="s">
        <v>474</v>
      </c>
      <c r="F811" t="s">
        <v>3324</v>
      </c>
      <c r="G811" t="s">
        <v>1845</v>
      </c>
      <c r="H811" t="s">
        <v>1845</v>
      </c>
      <c r="I811">
        <v>257</v>
      </c>
      <c r="J811">
        <v>409</v>
      </c>
      <c r="K811">
        <v>0.628361858190709</v>
      </c>
      <c r="L811">
        <v>0.56896551724137934</v>
      </c>
      <c r="M811">
        <f t="shared" si="49"/>
        <v>0.46573938993270675</v>
      </c>
      <c r="N811">
        <f t="shared" si="51"/>
        <v>0.10322612730867259</v>
      </c>
      <c r="O811">
        <f t="shared" si="50"/>
        <v>163</v>
      </c>
    </row>
    <row r="812" spans="4:15" x14ac:dyDescent="0.2">
      <c r="D812">
        <f t="shared" si="48"/>
        <v>635</v>
      </c>
      <c r="E812" t="s">
        <v>474</v>
      </c>
      <c r="F812" t="s">
        <v>3325</v>
      </c>
      <c r="G812" t="s">
        <v>3326</v>
      </c>
      <c r="H812" t="s">
        <v>3326</v>
      </c>
      <c r="I812">
        <v>489</v>
      </c>
      <c r="J812">
        <v>659</v>
      </c>
      <c r="K812">
        <v>0.74203338391502272</v>
      </c>
      <c r="L812">
        <v>0.41836734693877553</v>
      </c>
      <c r="M812">
        <f t="shared" si="49"/>
        <v>0.39840404657353767</v>
      </c>
      <c r="N812">
        <f t="shared" si="51"/>
        <v>1.9963300365237857E-2</v>
      </c>
      <c r="O812">
        <f t="shared" si="50"/>
        <v>363</v>
      </c>
    </row>
    <row r="813" spans="4:15" x14ac:dyDescent="0.2">
      <c r="D813">
        <f t="shared" si="48"/>
        <v>647</v>
      </c>
      <c r="E813" t="s">
        <v>474</v>
      </c>
      <c r="F813" t="s">
        <v>3327</v>
      </c>
      <c r="G813" t="s">
        <v>3328</v>
      </c>
      <c r="H813" t="s">
        <v>3328</v>
      </c>
      <c r="I813">
        <v>197</v>
      </c>
      <c r="J813">
        <v>225</v>
      </c>
      <c r="K813">
        <v>0.87555555555555553</v>
      </c>
      <c r="L813">
        <v>0.41025641025641024</v>
      </c>
      <c r="M813">
        <f t="shared" si="49"/>
        <v>0.31930982120629503</v>
      </c>
      <c r="N813">
        <f t="shared" si="51"/>
        <v>9.0946589050115212E-2</v>
      </c>
      <c r="O813">
        <f t="shared" si="50"/>
        <v>195</v>
      </c>
    </row>
    <row r="814" spans="4:15" x14ac:dyDescent="0.2">
      <c r="D814">
        <f t="shared" si="48"/>
        <v>473</v>
      </c>
      <c r="E814" t="s">
        <v>476</v>
      </c>
      <c r="F814" t="s">
        <v>3332</v>
      </c>
      <c r="G814" t="s">
        <v>1116</v>
      </c>
      <c r="H814" t="s">
        <v>1116</v>
      </c>
      <c r="I814">
        <v>226</v>
      </c>
      <c r="J814">
        <v>455</v>
      </c>
      <c r="K814">
        <v>0.49670329670329672</v>
      </c>
      <c r="L814">
        <v>0.52</v>
      </c>
      <c r="M814">
        <f t="shared" si="49"/>
        <v>0.5437296727888552</v>
      </c>
      <c r="N814">
        <f t="shared" si="51"/>
        <v>-2.3729672788855183E-2</v>
      </c>
      <c r="O814">
        <f t="shared" si="50"/>
        <v>495</v>
      </c>
    </row>
    <row r="815" spans="4:15" x14ac:dyDescent="0.2">
      <c r="D815">
        <f t="shared" si="48"/>
        <v>458</v>
      </c>
      <c r="E815" t="s">
        <v>478</v>
      </c>
      <c r="F815" t="s">
        <v>3339</v>
      </c>
      <c r="G815" t="s">
        <v>3340</v>
      </c>
      <c r="H815" t="s">
        <v>3340</v>
      </c>
      <c r="I815">
        <v>189</v>
      </c>
      <c r="J815">
        <v>463</v>
      </c>
      <c r="K815">
        <v>0.40820734341252701</v>
      </c>
      <c r="L815">
        <v>0.53246753246753242</v>
      </c>
      <c r="M815">
        <f t="shared" si="49"/>
        <v>0.59615181952050933</v>
      </c>
      <c r="N815">
        <f t="shared" si="51"/>
        <v>-6.3684287052976907E-2</v>
      </c>
      <c r="O815">
        <f t="shared" si="50"/>
        <v>609</v>
      </c>
    </row>
    <row r="816" spans="4:15" x14ac:dyDescent="0.2">
      <c r="D816">
        <f t="shared" si="48"/>
        <v>496</v>
      </c>
      <c r="E816" t="s">
        <v>478</v>
      </c>
      <c r="F816" t="s">
        <v>3345</v>
      </c>
      <c r="G816" t="s">
        <v>3346</v>
      </c>
      <c r="H816" t="s">
        <v>3346</v>
      </c>
      <c r="I816">
        <v>139</v>
      </c>
      <c r="J816">
        <v>290</v>
      </c>
      <c r="K816">
        <v>0.47931034482758622</v>
      </c>
      <c r="L816">
        <v>0.50704225352112675</v>
      </c>
      <c r="M816">
        <f t="shared" si="49"/>
        <v>0.55403269616359974</v>
      </c>
      <c r="N816">
        <f t="shared" si="51"/>
        <v>-4.6990442642472985E-2</v>
      </c>
      <c r="O816">
        <f t="shared" si="50"/>
        <v>559</v>
      </c>
    </row>
    <row r="817" spans="4:15" x14ac:dyDescent="0.2">
      <c r="D817">
        <f t="shared" si="48"/>
        <v>623</v>
      </c>
      <c r="E817" t="s">
        <v>480</v>
      </c>
      <c r="F817" t="s">
        <v>3349</v>
      </c>
      <c r="G817" t="s">
        <v>3350</v>
      </c>
      <c r="H817" t="s">
        <v>3350</v>
      </c>
      <c r="I817">
        <v>378</v>
      </c>
      <c r="J817">
        <v>617</v>
      </c>
      <c r="K817">
        <v>0.61264181523500816</v>
      </c>
      <c r="L817">
        <v>0.43</v>
      </c>
      <c r="M817">
        <f t="shared" si="49"/>
        <v>0.47505143605242023</v>
      </c>
      <c r="N817">
        <f t="shared" si="51"/>
        <v>-4.5051436052420235E-2</v>
      </c>
      <c r="O817">
        <f t="shared" si="50"/>
        <v>553</v>
      </c>
    </row>
    <row r="818" spans="4:15" x14ac:dyDescent="0.2">
      <c r="D818">
        <f t="shared" si="48"/>
        <v>723</v>
      </c>
      <c r="E818" t="s">
        <v>482</v>
      </c>
      <c r="F818" t="s">
        <v>3351</v>
      </c>
      <c r="G818" t="s">
        <v>3352</v>
      </c>
      <c r="H818" t="s">
        <v>3352</v>
      </c>
      <c r="I818">
        <v>113</v>
      </c>
      <c r="J818">
        <v>213</v>
      </c>
      <c r="K818">
        <v>0.53051643192488263</v>
      </c>
      <c r="L818">
        <v>0.34482758620689657</v>
      </c>
      <c r="M818">
        <f t="shared" si="49"/>
        <v>0.52369986272263469</v>
      </c>
      <c r="N818">
        <f t="shared" si="51"/>
        <v>-0.17887227651573812</v>
      </c>
      <c r="O818">
        <f t="shared" si="50"/>
        <v>784</v>
      </c>
    </row>
    <row r="819" spans="4:15" x14ac:dyDescent="0.2">
      <c r="D819">
        <f t="shared" si="48"/>
        <v>311</v>
      </c>
      <c r="E819" t="s">
        <v>482</v>
      </c>
      <c r="F819" t="s">
        <v>3353</v>
      </c>
      <c r="G819" t="s">
        <v>3354</v>
      </c>
      <c r="H819" t="s">
        <v>3354</v>
      </c>
      <c r="I819">
        <v>60</v>
      </c>
      <c r="J819">
        <v>125</v>
      </c>
      <c r="K819">
        <v>0.48</v>
      </c>
      <c r="L819">
        <v>0.61111111111111116</v>
      </c>
      <c r="M819">
        <f t="shared" si="49"/>
        <v>0.55362416669645298</v>
      </c>
      <c r="N819">
        <f t="shared" si="51"/>
        <v>5.7486944414658181E-2</v>
      </c>
      <c r="O819">
        <f t="shared" si="50"/>
        <v>257</v>
      </c>
    </row>
    <row r="820" spans="4:15" x14ac:dyDescent="0.2">
      <c r="D820">
        <f t="shared" si="48"/>
        <v>591</v>
      </c>
      <c r="E820" t="s">
        <v>482</v>
      </c>
      <c r="F820" t="s">
        <v>3357</v>
      </c>
      <c r="G820" t="s">
        <v>3358</v>
      </c>
      <c r="H820" t="s">
        <v>3358</v>
      </c>
      <c r="I820">
        <v>143</v>
      </c>
      <c r="J820">
        <v>330</v>
      </c>
      <c r="K820">
        <v>0.43333333333333335</v>
      </c>
      <c r="L820">
        <v>0.45283018867924529</v>
      </c>
      <c r="M820">
        <f t="shared" si="49"/>
        <v>0.58126799397338169</v>
      </c>
      <c r="N820">
        <f t="shared" si="51"/>
        <v>-0.1284378052941364</v>
      </c>
      <c r="O820">
        <f t="shared" si="50"/>
        <v>737</v>
      </c>
    </row>
    <row r="821" spans="4:15" x14ac:dyDescent="0.2">
      <c r="D821">
        <f t="shared" si="48"/>
        <v>70</v>
      </c>
      <c r="E821" t="s">
        <v>484</v>
      </c>
      <c r="F821" t="s">
        <v>3361</v>
      </c>
      <c r="G821" t="s">
        <v>3362</v>
      </c>
      <c r="H821" t="s">
        <v>3362</v>
      </c>
      <c r="I821">
        <v>94</v>
      </c>
      <c r="J821">
        <v>320</v>
      </c>
      <c r="K821">
        <v>0.29375000000000001</v>
      </c>
      <c r="L821">
        <v>0.78431372549019607</v>
      </c>
      <c r="M821">
        <f t="shared" si="49"/>
        <v>0.66395265591776675</v>
      </c>
      <c r="N821">
        <f t="shared" si="51"/>
        <v>0.12036106957242931</v>
      </c>
      <c r="O821">
        <f t="shared" si="50"/>
        <v>132</v>
      </c>
    </row>
    <row r="822" spans="4:15" x14ac:dyDescent="0.2">
      <c r="D822">
        <f t="shared" si="48"/>
        <v>97</v>
      </c>
      <c r="E822" t="s">
        <v>484</v>
      </c>
      <c r="F822" t="s">
        <v>3363</v>
      </c>
      <c r="G822" t="s">
        <v>3364</v>
      </c>
      <c r="H822" t="s">
        <v>3364</v>
      </c>
      <c r="I822">
        <v>98</v>
      </c>
      <c r="J822">
        <v>972</v>
      </c>
      <c r="K822">
        <v>0.10082304526748971</v>
      </c>
      <c r="L822">
        <v>0.75135135135135134</v>
      </c>
      <c r="M822">
        <f t="shared" si="49"/>
        <v>0.77823635763968169</v>
      </c>
      <c r="N822">
        <f t="shared" si="51"/>
        <v>-2.6885006288330349E-2</v>
      </c>
      <c r="O822">
        <f t="shared" si="50"/>
        <v>505</v>
      </c>
    </row>
    <row r="823" spans="4:15" x14ac:dyDescent="0.2">
      <c r="D823">
        <f t="shared" si="48"/>
        <v>390</v>
      </c>
      <c r="E823" t="s">
        <v>484</v>
      </c>
      <c r="F823" t="s">
        <v>3365</v>
      </c>
      <c r="G823" t="s">
        <v>3366</v>
      </c>
      <c r="H823" t="s">
        <v>3366</v>
      </c>
      <c r="I823">
        <v>55</v>
      </c>
      <c r="J823">
        <v>213</v>
      </c>
      <c r="K823">
        <v>0.25821596244131456</v>
      </c>
      <c r="L823">
        <v>0.5714285714285714</v>
      </c>
      <c r="M823">
        <f t="shared" si="49"/>
        <v>0.68500187299042814</v>
      </c>
      <c r="N823">
        <f t="shared" si="51"/>
        <v>-0.11357330156185674</v>
      </c>
      <c r="O823">
        <f t="shared" si="50"/>
        <v>710</v>
      </c>
    </row>
    <row r="824" spans="4:15" x14ac:dyDescent="0.2">
      <c r="D824">
        <f t="shared" si="48"/>
        <v>46</v>
      </c>
      <c r="E824" t="s">
        <v>484</v>
      </c>
      <c r="F824" t="s">
        <v>3369</v>
      </c>
      <c r="G824" t="s">
        <v>3370</v>
      </c>
      <c r="H824" t="s">
        <v>3370</v>
      </c>
      <c r="I824">
        <v>79</v>
      </c>
      <c r="J824">
        <v>207</v>
      </c>
      <c r="K824">
        <v>0.38164251207729466</v>
      </c>
      <c r="L824">
        <v>0.81818181818181823</v>
      </c>
      <c r="M824">
        <f t="shared" si="49"/>
        <v>0.61188796828633585</v>
      </c>
      <c r="N824">
        <f t="shared" si="51"/>
        <v>0.20629384989548238</v>
      </c>
      <c r="O824">
        <f t="shared" si="50"/>
        <v>38</v>
      </c>
    </row>
    <row r="825" spans="4:15" x14ac:dyDescent="0.2">
      <c r="D825">
        <f t="shared" si="48"/>
        <v>187</v>
      </c>
      <c r="E825" t="s">
        <v>484</v>
      </c>
      <c r="F825" t="s">
        <v>3373</v>
      </c>
      <c r="G825" t="s">
        <v>3374</v>
      </c>
      <c r="H825" t="s">
        <v>3374</v>
      </c>
      <c r="I825">
        <v>193</v>
      </c>
      <c r="J825">
        <v>446</v>
      </c>
      <c r="K825">
        <v>0.43273542600896858</v>
      </c>
      <c r="L825">
        <v>0.6811594202898551</v>
      </c>
      <c r="M825">
        <f t="shared" si="49"/>
        <v>0.5816221749762891</v>
      </c>
      <c r="N825">
        <f t="shared" si="51"/>
        <v>9.9537245313566003E-2</v>
      </c>
      <c r="O825">
        <f t="shared" si="50"/>
        <v>172</v>
      </c>
    </row>
    <row r="826" spans="4:15" x14ac:dyDescent="0.2">
      <c r="D826">
        <f t="shared" si="48"/>
        <v>376</v>
      </c>
      <c r="E826" t="s">
        <v>484</v>
      </c>
      <c r="F826" t="s">
        <v>3379</v>
      </c>
      <c r="G826" t="s">
        <v>3380</v>
      </c>
      <c r="H826" t="s">
        <v>3380</v>
      </c>
      <c r="I826">
        <v>251</v>
      </c>
      <c r="J826">
        <v>541</v>
      </c>
      <c r="K826">
        <v>0.46395563770794823</v>
      </c>
      <c r="L826">
        <v>0.57894736842105265</v>
      </c>
      <c r="M826">
        <f t="shared" si="49"/>
        <v>0.56312832912438038</v>
      </c>
      <c r="N826">
        <f t="shared" si="51"/>
        <v>1.5819039296672277E-2</v>
      </c>
      <c r="O826">
        <f t="shared" si="50"/>
        <v>376</v>
      </c>
    </row>
    <row r="827" spans="4:15" x14ac:dyDescent="0.2">
      <c r="D827">
        <f t="shared" si="48"/>
        <v>205</v>
      </c>
      <c r="E827" t="s">
        <v>484</v>
      </c>
      <c r="F827" t="s">
        <v>3381</v>
      </c>
      <c r="G827" t="s">
        <v>1319</v>
      </c>
      <c r="H827" t="s">
        <v>1319</v>
      </c>
      <c r="I827">
        <v>232</v>
      </c>
      <c r="J827">
        <v>509</v>
      </c>
      <c r="K827">
        <v>0.45579567779960706</v>
      </c>
      <c r="L827">
        <v>0.66666666666666663</v>
      </c>
      <c r="M827">
        <f t="shared" si="49"/>
        <v>0.56796202603065571</v>
      </c>
      <c r="N827">
        <f t="shared" si="51"/>
        <v>9.8704640636010921E-2</v>
      </c>
      <c r="O827">
        <f t="shared" si="50"/>
        <v>176</v>
      </c>
    </row>
    <row r="828" spans="4:15" x14ac:dyDescent="0.2">
      <c r="D828">
        <f t="shared" si="48"/>
        <v>424</v>
      </c>
      <c r="E828" t="s">
        <v>484</v>
      </c>
      <c r="F828" t="s">
        <v>3382</v>
      </c>
      <c r="G828" t="s">
        <v>3383</v>
      </c>
      <c r="H828" t="s">
        <v>3383</v>
      </c>
      <c r="I828">
        <v>173</v>
      </c>
      <c r="J828">
        <v>643</v>
      </c>
      <c r="K828">
        <v>0.26905132192846032</v>
      </c>
      <c r="L828">
        <v>0.55670103092783507</v>
      </c>
      <c r="M828">
        <f t="shared" si="49"/>
        <v>0.67858335571586914</v>
      </c>
      <c r="N828">
        <f t="shared" si="51"/>
        <v>-0.12188232478803407</v>
      </c>
      <c r="O828">
        <f t="shared" si="50"/>
        <v>725</v>
      </c>
    </row>
    <row r="829" spans="4:15" x14ac:dyDescent="0.2">
      <c r="D829">
        <f t="shared" si="48"/>
        <v>42</v>
      </c>
      <c r="E829" t="s">
        <v>484</v>
      </c>
      <c r="F829" t="s">
        <v>3384</v>
      </c>
      <c r="G829" t="s">
        <v>3385</v>
      </c>
      <c r="H829" t="s">
        <v>3385</v>
      </c>
      <c r="I829">
        <v>266</v>
      </c>
      <c r="J829">
        <v>728</v>
      </c>
      <c r="K829">
        <v>0.36538461538461536</v>
      </c>
      <c r="L829">
        <v>0.82456140350877194</v>
      </c>
      <c r="M829">
        <f t="shared" si="49"/>
        <v>0.62151862160187688</v>
      </c>
      <c r="N829">
        <f t="shared" si="51"/>
        <v>0.20304278190689506</v>
      </c>
      <c r="O829">
        <f t="shared" si="50"/>
        <v>40</v>
      </c>
    </row>
    <row r="830" spans="4:15" x14ac:dyDescent="0.2">
      <c r="D830">
        <f t="shared" si="48"/>
        <v>657</v>
      </c>
      <c r="E830" t="s">
        <v>486</v>
      </c>
      <c r="F830" t="s">
        <v>3388</v>
      </c>
      <c r="G830" t="s">
        <v>3389</v>
      </c>
      <c r="H830" t="s">
        <v>3389</v>
      </c>
      <c r="I830">
        <v>481</v>
      </c>
      <c r="J830">
        <v>862</v>
      </c>
      <c r="K830">
        <v>0.55800464037122965</v>
      </c>
      <c r="L830">
        <v>0.40458015267175573</v>
      </c>
      <c r="M830">
        <f t="shared" si="49"/>
        <v>0.50741673515599839</v>
      </c>
      <c r="N830">
        <f t="shared" si="51"/>
        <v>-0.10283658248424266</v>
      </c>
      <c r="O830">
        <f t="shared" si="50"/>
        <v>691</v>
      </c>
    </row>
    <row r="831" spans="4:15" x14ac:dyDescent="0.2">
      <c r="D831">
        <f t="shared" si="48"/>
        <v>273</v>
      </c>
      <c r="E831" t="s">
        <v>488</v>
      </c>
      <c r="F831" t="s">
        <v>3390</v>
      </c>
      <c r="G831" t="s">
        <v>3391</v>
      </c>
      <c r="H831" t="s">
        <v>3391</v>
      </c>
      <c r="I831">
        <v>271</v>
      </c>
      <c r="J831">
        <v>531</v>
      </c>
      <c r="K831">
        <v>0.5103578154425612</v>
      </c>
      <c r="L831">
        <v>0.6339285714285714</v>
      </c>
      <c r="M831">
        <f t="shared" si="49"/>
        <v>0.53564117655504484</v>
      </c>
      <c r="N831">
        <f t="shared" si="51"/>
        <v>9.8287394873526557E-2</v>
      </c>
      <c r="O831">
        <f t="shared" si="50"/>
        <v>177</v>
      </c>
    </row>
    <row r="832" spans="4:15" x14ac:dyDescent="0.2">
      <c r="D832">
        <f t="shared" si="48"/>
        <v>13</v>
      </c>
      <c r="E832" t="s">
        <v>490</v>
      </c>
      <c r="F832" t="s">
        <v>3396</v>
      </c>
      <c r="G832" t="s">
        <v>3397</v>
      </c>
      <c r="H832" t="s">
        <v>3397</v>
      </c>
      <c r="I832">
        <v>225</v>
      </c>
      <c r="J832">
        <v>406</v>
      </c>
      <c r="K832">
        <v>0.55418719211822665</v>
      </c>
      <c r="L832">
        <v>0.8867924528301887</v>
      </c>
      <c r="M832">
        <f t="shared" si="49"/>
        <v>0.50967806830195461</v>
      </c>
      <c r="N832">
        <f t="shared" si="51"/>
        <v>0.37711438452823409</v>
      </c>
      <c r="O832">
        <f t="shared" si="50"/>
        <v>3</v>
      </c>
    </row>
    <row r="833" spans="4:15" x14ac:dyDescent="0.2">
      <c r="D833">
        <f t="shared" si="48"/>
        <v>745</v>
      </c>
      <c r="E833" t="s">
        <v>648</v>
      </c>
      <c r="F833" t="s">
        <v>3400</v>
      </c>
      <c r="G833" t="s">
        <v>3401</v>
      </c>
      <c r="H833" t="s">
        <v>3401</v>
      </c>
      <c r="I833">
        <v>255</v>
      </c>
      <c r="J833">
        <v>593</v>
      </c>
      <c r="K833">
        <v>0.4300168634064081</v>
      </c>
      <c r="L833">
        <v>0.3188405797101449</v>
      </c>
      <c r="M833">
        <f t="shared" si="49"/>
        <v>0.58323256372686139</v>
      </c>
      <c r="N833">
        <f t="shared" si="51"/>
        <v>-0.26439198401671649</v>
      </c>
      <c r="O833">
        <f t="shared" si="50"/>
        <v>834</v>
      </c>
    </row>
    <row r="834" spans="4:15" x14ac:dyDescent="0.2">
      <c r="D834">
        <f t="shared" si="48"/>
        <v>757</v>
      </c>
      <c r="E834" t="s">
        <v>493</v>
      </c>
      <c r="F834" t="s">
        <v>3403</v>
      </c>
      <c r="G834" t="s">
        <v>3404</v>
      </c>
      <c r="H834" t="s">
        <v>3404</v>
      </c>
      <c r="I834">
        <v>239</v>
      </c>
      <c r="J834">
        <v>484</v>
      </c>
      <c r="K834">
        <v>0.493801652892562</v>
      </c>
      <c r="L834">
        <v>0.30434782608695654</v>
      </c>
      <c r="M834">
        <f t="shared" si="49"/>
        <v>0.54544851293863639</v>
      </c>
      <c r="N834">
        <f t="shared" si="51"/>
        <v>-0.24110068685167985</v>
      </c>
      <c r="O834">
        <f t="shared" si="50"/>
        <v>827</v>
      </c>
    </row>
    <row r="835" spans="4:15" x14ac:dyDescent="0.2">
      <c r="D835">
        <f t="shared" si="48"/>
        <v>537</v>
      </c>
      <c r="E835" t="s">
        <v>497</v>
      </c>
      <c r="F835" t="s">
        <v>3409</v>
      </c>
      <c r="G835" t="s">
        <v>3410</v>
      </c>
      <c r="H835" t="s">
        <v>3410</v>
      </c>
      <c r="I835">
        <v>297</v>
      </c>
      <c r="J835">
        <v>613</v>
      </c>
      <c r="K835">
        <v>0.48450244698205547</v>
      </c>
      <c r="L835">
        <v>0.48148148148148145</v>
      </c>
      <c r="M835">
        <f t="shared" si="49"/>
        <v>0.55095706241012143</v>
      </c>
      <c r="N835">
        <f t="shared" si="51"/>
        <v>-6.9475580928639979E-2</v>
      </c>
      <c r="O835">
        <f t="shared" si="50"/>
        <v>622</v>
      </c>
    </row>
    <row r="836" spans="4:15" x14ac:dyDescent="0.2">
      <c r="D836">
        <f t="shared" si="48"/>
        <v>342</v>
      </c>
      <c r="E836" t="s">
        <v>499</v>
      </c>
      <c r="F836" t="s">
        <v>3417</v>
      </c>
      <c r="G836" t="s">
        <v>3418</v>
      </c>
      <c r="H836" t="s">
        <v>3418</v>
      </c>
      <c r="I836">
        <v>331</v>
      </c>
      <c r="J836">
        <v>504</v>
      </c>
      <c r="K836">
        <v>0.65674603174603174</v>
      </c>
      <c r="L836">
        <v>0.59595959595959591</v>
      </c>
      <c r="M836">
        <f t="shared" si="49"/>
        <v>0.44892552155067011</v>
      </c>
      <c r="N836">
        <f t="shared" si="51"/>
        <v>0.1470340744089258</v>
      </c>
      <c r="O836">
        <f t="shared" si="50"/>
        <v>91</v>
      </c>
    </row>
    <row r="837" spans="4:15" x14ac:dyDescent="0.2">
      <c r="D837">
        <f t="shared" ref="D837:D853" si="52">RANK(L837,Both_Math_and_ELA__Percent_Pass,0)</f>
        <v>194</v>
      </c>
      <c r="E837" t="s">
        <v>499</v>
      </c>
      <c r="F837" t="s">
        <v>3419</v>
      </c>
      <c r="G837" t="s">
        <v>3420</v>
      </c>
      <c r="H837" t="s">
        <v>3420</v>
      </c>
      <c r="I837">
        <v>281</v>
      </c>
      <c r="J837">
        <v>404</v>
      </c>
      <c r="K837">
        <v>0.6955445544554455</v>
      </c>
      <c r="L837">
        <v>0.67647058823529416</v>
      </c>
      <c r="M837">
        <f t="shared" ref="M837:M853" si="53">int+slope*K837</f>
        <v>0.42594252882826233</v>
      </c>
      <c r="N837">
        <f t="shared" si="51"/>
        <v>0.25052805940703182</v>
      </c>
      <c r="O837">
        <f t="shared" ref="O837:O853" si="54">RANK(N837,Error,0)</f>
        <v>19</v>
      </c>
    </row>
    <row r="838" spans="4:15" x14ac:dyDescent="0.2">
      <c r="D838">
        <f t="shared" si="52"/>
        <v>682</v>
      </c>
      <c r="E838" t="s">
        <v>499</v>
      </c>
      <c r="F838" t="s">
        <v>3421</v>
      </c>
      <c r="G838" t="s">
        <v>992</v>
      </c>
      <c r="H838" t="s">
        <v>992</v>
      </c>
      <c r="I838">
        <v>284</v>
      </c>
      <c r="J838">
        <v>303</v>
      </c>
      <c r="K838">
        <v>0.93729372937293731</v>
      </c>
      <c r="L838">
        <v>0.38181818181818183</v>
      </c>
      <c r="M838">
        <f t="shared" si="53"/>
        <v>0.28273811949056571</v>
      </c>
      <c r="N838">
        <f t="shared" ref="N838:N853" si="55">L838-M838</f>
        <v>9.9080062327616125E-2</v>
      </c>
      <c r="O838">
        <f t="shared" si="54"/>
        <v>175</v>
      </c>
    </row>
    <row r="839" spans="4:15" x14ac:dyDescent="0.2">
      <c r="D839">
        <f t="shared" si="52"/>
        <v>838</v>
      </c>
      <c r="E839" t="s">
        <v>499</v>
      </c>
      <c r="F839" t="s">
        <v>3422</v>
      </c>
      <c r="G839" t="s">
        <v>3423</v>
      </c>
      <c r="H839" t="s">
        <v>3423</v>
      </c>
      <c r="I839">
        <v>315</v>
      </c>
      <c r="J839">
        <v>336</v>
      </c>
      <c r="K839">
        <v>0.9375</v>
      </c>
      <c r="L839">
        <v>0.15</v>
      </c>
      <c r="M839">
        <f t="shared" si="53"/>
        <v>0.2826159314279908</v>
      </c>
      <c r="N839">
        <f t="shared" si="55"/>
        <v>-0.1326159314279908</v>
      </c>
      <c r="O839">
        <f t="shared" si="54"/>
        <v>739</v>
      </c>
    </row>
    <row r="840" spans="4:15" x14ac:dyDescent="0.2">
      <c r="D840">
        <f t="shared" si="52"/>
        <v>687</v>
      </c>
      <c r="E840" t="s">
        <v>499</v>
      </c>
      <c r="F840" t="s">
        <v>3424</v>
      </c>
      <c r="G840" t="s">
        <v>3425</v>
      </c>
      <c r="H840" t="s">
        <v>3425</v>
      </c>
      <c r="I840">
        <v>298</v>
      </c>
      <c r="J840">
        <v>316</v>
      </c>
      <c r="K840">
        <v>0.94303797468354433</v>
      </c>
      <c r="L840">
        <v>0.375</v>
      </c>
      <c r="M840">
        <f t="shared" si="53"/>
        <v>0.27933541395050721</v>
      </c>
      <c r="N840">
        <f t="shared" si="55"/>
        <v>9.5664586049492795E-2</v>
      </c>
      <c r="O840">
        <f t="shared" si="54"/>
        <v>180</v>
      </c>
    </row>
    <row r="841" spans="4:15" x14ac:dyDescent="0.2">
      <c r="D841">
        <f t="shared" si="52"/>
        <v>582</v>
      </c>
      <c r="E841" t="s">
        <v>499</v>
      </c>
      <c r="F841" t="s">
        <v>3426</v>
      </c>
      <c r="G841" t="s">
        <v>1948</v>
      </c>
      <c r="H841" t="s">
        <v>1948</v>
      </c>
      <c r="I841">
        <v>296</v>
      </c>
      <c r="J841">
        <v>370</v>
      </c>
      <c r="K841">
        <v>0.8</v>
      </c>
      <c r="L841">
        <v>0.45833333333333331</v>
      </c>
      <c r="M841">
        <f t="shared" si="53"/>
        <v>0.36406649394037016</v>
      </c>
      <c r="N841">
        <f t="shared" si="55"/>
        <v>9.4266839392963153E-2</v>
      </c>
      <c r="O841">
        <f t="shared" si="54"/>
        <v>188</v>
      </c>
    </row>
    <row r="842" spans="4:15" x14ac:dyDescent="0.2">
      <c r="D842">
        <f t="shared" si="52"/>
        <v>580</v>
      </c>
      <c r="E842" t="s">
        <v>501</v>
      </c>
      <c r="F842" t="s">
        <v>3427</v>
      </c>
      <c r="G842" t="s">
        <v>3428</v>
      </c>
      <c r="H842" t="s">
        <v>3428</v>
      </c>
      <c r="I842">
        <v>147</v>
      </c>
      <c r="J842">
        <v>439</v>
      </c>
      <c r="K842">
        <v>0.33485193621867881</v>
      </c>
      <c r="L842">
        <v>0.46031746031746029</v>
      </c>
      <c r="M842">
        <f t="shared" si="53"/>
        <v>0.63960519536969884</v>
      </c>
      <c r="N842">
        <f t="shared" si="55"/>
        <v>-0.17928773505223855</v>
      </c>
      <c r="O842">
        <f t="shared" si="54"/>
        <v>785</v>
      </c>
    </row>
    <row r="843" spans="4:15" x14ac:dyDescent="0.2">
      <c r="D843">
        <f t="shared" si="52"/>
        <v>578</v>
      </c>
      <c r="E843" t="s">
        <v>724</v>
      </c>
      <c r="F843" t="s">
        <v>3431</v>
      </c>
      <c r="G843" t="s">
        <v>3432</v>
      </c>
      <c r="H843" t="s">
        <v>3432</v>
      </c>
      <c r="I843">
        <v>181</v>
      </c>
      <c r="J843">
        <v>554</v>
      </c>
      <c r="K843">
        <v>0.3267148014440433</v>
      </c>
      <c r="L843">
        <v>0.46296296296296297</v>
      </c>
      <c r="M843">
        <f t="shared" si="53"/>
        <v>0.64442537140339429</v>
      </c>
      <c r="N843">
        <f t="shared" si="55"/>
        <v>-0.18146240844043132</v>
      </c>
      <c r="O843">
        <f t="shared" si="54"/>
        <v>786</v>
      </c>
    </row>
    <row r="844" spans="4:15" x14ac:dyDescent="0.2">
      <c r="D844">
        <f t="shared" si="52"/>
        <v>358</v>
      </c>
      <c r="E844" t="s">
        <v>504</v>
      </c>
      <c r="F844" t="s">
        <v>3439</v>
      </c>
      <c r="G844" t="s">
        <v>3440</v>
      </c>
      <c r="H844" t="s">
        <v>3440</v>
      </c>
      <c r="I844">
        <v>307</v>
      </c>
      <c r="J844">
        <v>625</v>
      </c>
      <c r="K844">
        <v>0.49120000000000003</v>
      </c>
      <c r="L844">
        <v>0.58677685950413228</v>
      </c>
      <c r="M844">
        <f t="shared" si="53"/>
        <v>0.54698964814999007</v>
      </c>
      <c r="N844">
        <f t="shared" si="55"/>
        <v>3.9787211354142205E-2</v>
      </c>
      <c r="O844">
        <f t="shared" si="54"/>
        <v>300</v>
      </c>
    </row>
    <row r="845" spans="4:15" x14ac:dyDescent="0.2">
      <c r="D845">
        <f t="shared" si="52"/>
        <v>385</v>
      </c>
      <c r="E845" t="s">
        <v>506</v>
      </c>
      <c r="F845" t="s">
        <v>3441</v>
      </c>
      <c r="G845" t="s">
        <v>3442</v>
      </c>
      <c r="H845" t="s">
        <v>3442</v>
      </c>
      <c r="I845">
        <v>315</v>
      </c>
      <c r="J845">
        <v>409</v>
      </c>
      <c r="K845">
        <v>0.77017114914425433</v>
      </c>
      <c r="L845">
        <v>0.57407407407407407</v>
      </c>
      <c r="M845">
        <f t="shared" si="53"/>
        <v>0.38173614253163091</v>
      </c>
      <c r="N845">
        <f t="shared" si="55"/>
        <v>0.19233793154244316</v>
      </c>
      <c r="O845">
        <f t="shared" si="54"/>
        <v>47</v>
      </c>
    </row>
    <row r="846" spans="4:15" x14ac:dyDescent="0.2">
      <c r="D846">
        <f t="shared" si="52"/>
        <v>503</v>
      </c>
      <c r="E846" t="s">
        <v>508</v>
      </c>
      <c r="F846" t="s">
        <v>3445</v>
      </c>
      <c r="G846" t="s">
        <v>3446</v>
      </c>
      <c r="H846" t="s">
        <v>3446</v>
      </c>
      <c r="I846">
        <v>102</v>
      </c>
      <c r="J846">
        <v>369</v>
      </c>
      <c r="K846">
        <v>0.27642276422764228</v>
      </c>
      <c r="L846">
        <v>0.5</v>
      </c>
      <c r="M846">
        <f t="shared" si="53"/>
        <v>0.67421675119371693</v>
      </c>
      <c r="N846">
        <f t="shared" si="55"/>
        <v>-0.17421675119371693</v>
      </c>
      <c r="O846">
        <f t="shared" si="54"/>
        <v>780</v>
      </c>
    </row>
    <row r="847" spans="4:15" x14ac:dyDescent="0.2">
      <c r="D847">
        <f t="shared" si="52"/>
        <v>413</v>
      </c>
      <c r="E847" t="s">
        <v>511</v>
      </c>
      <c r="F847" t="s">
        <v>3452</v>
      </c>
      <c r="G847" t="s">
        <v>3453</v>
      </c>
      <c r="H847" t="s">
        <v>3453</v>
      </c>
      <c r="I847">
        <v>85</v>
      </c>
      <c r="J847">
        <v>221</v>
      </c>
      <c r="K847">
        <v>0.38461538461538464</v>
      </c>
      <c r="L847">
        <v>0.55882352941176472</v>
      </c>
      <c r="M847">
        <f t="shared" si="53"/>
        <v>0.61012693453720834</v>
      </c>
      <c r="N847">
        <f t="shared" si="55"/>
        <v>-5.1303405125443624E-2</v>
      </c>
      <c r="O847">
        <f t="shared" si="54"/>
        <v>573</v>
      </c>
    </row>
    <row r="848" spans="4:15" x14ac:dyDescent="0.2">
      <c r="D848">
        <f t="shared" si="52"/>
        <v>527</v>
      </c>
      <c r="E848" t="s">
        <v>511</v>
      </c>
      <c r="F848" t="s">
        <v>3456</v>
      </c>
      <c r="G848" t="s">
        <v>3457</v>
      </c>
      <c r="H848" t="s">
        <v>3457</v>
      </c>
      <c r="I848">
        <v>170</v>
      </c>
      <c r="J848">
        <v>295</v>
      </c>
      <c r="K848">
        <v>0.57627118644067798</v>
      </c>
      <c r="L848">
        <v>0.49180327868852458</v>
      </c>
      <c r="M848">
        <f t="shared" si="53"/>
        <v>0.49659622277407212</v>
      </c>
      <c r="N848">
        <f t="shared" si="55"/>
        <v>-4.7929440855475347E-3</v>
      </c>
      <c r="O848">
        <f t="shared" si="54"/>
        <v>434</v>
      </c>
    </row>
    <row r="849" spans="4:15" x14ac:dyDescent="0.2">
      <c r="D849">
        <f t="shared" si="52"/>
        <v>702</v>
      </c>
      <c r="E849" t="s">
        <v>511</v>
      </c>
      <c r="F849" t="s">
        <v>3458</v>
      </c>
      <c r="G849" t="s">
        <v>3459</v>
      </c>
      <c r="H849" t="s">
        <v>3459</v>
      </c>
      <c r="I849">
        <v>303</v>
      </c>
      <c r="J849">
        <v>560</v>
      </c>
      <c r="K849">
        <v>0.54107142857142854</v>
      </c>
      <c r="L849">
        <v>0.36585365853658536</v>
      </c>
      <c r="M849">
        <f t="shared" si="53"/>
        <v>0.51744742334679872</v>
      </c>
      <c r="N849">
        <f t="shared" si="55"/>
        <v>-0.15159376481021336</v>
      </c>
      <c r="O849">
        <f t="shared" si="54"/>
        <v>766</v>
      </c>
    </row>
    <row r="850" spans="4:15" x14ac:dyDescent="0.2">
      <c r="D850">
        <f t="shared" si="52"/>
        <v>464</v>
      </c>
      <c r="E850" t="s">
        <v>513</v>
      </c>
      <c r="F850" t="s">
        <v>3462</v>
      </c>
      <c r="G850" t="s">
        <v>3463</v>
      </c>
      <c r="H850" t="s">
        <v>3463</v>
      </c>
      <c r="I850">
        <v>152</v>
      </c>
      <c r="J850">
        <v>555</v>
      </c>
      <c r="K850">
        <v>0.27387387387387385</v>
      </c>
      <c r="L850">
        <v>0.5268817204301075</v>
      </c>
      <c r="M850">
        <f t="shared" si="53"/>
        <v>0.67572663157987567</v>
      </c>
      <c r="N850">
        <f t="shared" si="55"/>
        <v>-0.14884491114976817</v>
      </c>
      <c r="O850">
        <f t="shared" si="54"/>
        <v>762</v>
      </c>
    </row>
    <row r="851" spans="4:15" x14ac:dyDescent="0.2">
      <c r="D851">
        <f t="shared" si="52"/>
        <v>622</v>
      </c>
      <c r="E851" t="s">
        <v>725</v>
      </c>
      <c r="F851" t="s">
        <v>3464</v>
      </c>
      <c r="G851" t="s">
        <v>3465</v>
      </c>
      <c r="H851" t="s">
        <v>3465</v>
      </c>
      <c r="I851">
        <v>176</v>
      </c>
      <c r="J851">
        <v>532</v>
      </c>
      <c r="K851">
        <v>0.33082706766917291</v>
      </c>
      <c r="L851">
        <v>0.43010752688172044</v>
      </c>
      <c r="M851">
        <f t="shared" si="53"/>
        <v>0.6419893976053036</v>
      </c>
      <c r="N851">
        <f t="shared" si="55"/>
        <v>-0.21188187072358317</v>
      </c>
      <c r="O851">
        <f t="shared" si="54"/>
        <v>814</v>
      </c>
    </row>
    <row r="852" spans="4:15" x14ac:dyDescent="0.2">
      <c r="D852">
        <f t="shared" si="52"/>
        <v>323</v>
      </c>
      <c r="E852" t="s">
        <v>725</v>
      </c>
      <c r="F852" t="s">
        <v>3470</v>
      </c>
      <c r="G852" t="s">
        <v>3471</v>
      </c>
      <c r="H852" t="s">
        <v>3471</v>
      </c>
      <c r="I852">
        <v>132</v>
      </c>
      <c r="J852">
        <v>505</v>
      </c>
      <c r="K852">
        <v>0.2613861386138614</v>
      </c>
      <c r="L852">
        <v>0.60396039603960394</v>
      </c>
      <c r="M852">
        <f t="shared" si="53"/>
        <v>0.68312396293575706</v>
      </c>
      <c r="N852">
        <f t="shared" si="55"/>
        <v>-7.9163566896153115E-2</v>
      </c>
      <c r="O852">
        <f t="shared" si="54"/>
        <v>638</v>
      </c>
    </row>
    <row r="853" spans="4:15" x14ac:dyDescent="0.2">
      <c r="D853">
        <f t="shared" si="52"/>
        <v>579</v>
      </c>
      <c r="E853" t="s">
        <v>725</v>
      </c>
      <c r="F853" t="s">
        <v>3472</v>
      </c>
      <c r="G853" t="s">
        <v>3473</v>
      </c>
      <c r="H853" t="s">
        <v>3473</v>
      </c>
      <c r="I853">
        <v>140</v>
      </c>
      <c r="J853">
        <v>349</v>
      </c>
      <c r="K853">
        <v>0.40114613180515757</v>
      </c>
      <c r="L853">
        <v>0.46153846153846156</v>
      </c>
      <c r="M853">
        <f t="shared" si="53"/>
        <v>0.60033465339279424</v>
      </c>
      <c r="N853">
        <f t="shared" si="55"/>
        <v>-0.13879619185433267</v>
      </c>
      <c r="O853">
        <f t="shared" si="54"/>
        <v>745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3DBF4-0CB4-4524-8E59-65C8C5839F0A}">
  <sheetPr filterMode="1"/>
  <dimension ref="A1:S853"/>
  <sheetViews>
    <sheetView topLeftCell="A4" workbookViewId="0">
      <selection activeCell="E859" sqref="E859"/>
    </sheetView>
  </sheetViews>
  <sheetFormatPr baseColWidth="10" defaultColWidth="8.83203125" defaultRowHeight="15" x14ac:dyDescent="0.2"/>
  <cols>
    <col min="5" max="5" width="33.5" bestFit="1" customWidth="1"/>
    <col min="7" max="7" width="33.5" bestFit="1" customWidth="1"/>
    <col min="18" max="18" width="11.83203125" bestFit="1" customWidth="1"/>
    <col min="19" max="19" width="37.1640625" bestFit="1" customWidth="1"/>
    <col min="20" max="27" width="6.5" bestFit="1" customWidth="1"/>
    <col min="28" max="28" width="5" bestFit="1" customWidth="1"/>
    <col min="29" max="29" width="10.1640625" bestFit="1" customWidth="1"/>
    <col min="30" max="30" width="4.83203125" bestFit="1" customWidth="1"/>
    <col min="31" max="34" width="11.83203125" bestFit="1" customWidth="1"/>
    <col min="35" max="35" width="6.83203125" bestFit="1" customWidth="1"/>
    <col min="36" max="40" width="11.83203125" bestFit="1" customWidth="1"/>
    <col min="41" max="41" width="3.83203125" bestFit="1" customWidth="1"/>
    <col min="42" max="50" width="11.83203125" bestFit="1" customWidth="1"/>
    <col min="51" max="51" width="10.83203125" bestFit="1" customWidth="1"/>
    <col min="52" max="55" width="11.83203125" bestFit="1" customWidth="1"/>
    <col min="56" max="56" width="10.83203125" bestFit="1" customWidth="1"/>
    <col min="57" max="60" width="11.83203125" bestFit="1" customWidth="1"/>
    <col min="61" max="61" width="4.83203125" bestFit="1" customWidth="1"/>
    <col min="62" max="75" width="11.83203125" bestFit="1" customWidth="1"/>
    <col min="76" max="76" width="4.83203125" bestFit="1" customWidth="1"/>
    <col min="77" max="80" width="11.83203125" bestFit="1" customWidth="1"/>
    <col min="81" max="81" width="6.83203125" bestFit="1" customWidth="1"/>
    <col min="82" max="87" width="11.83203125" bestFit="1" customWidth="1"/>
    <col min="88" max="88" width="10.83203125" bestFit="1" customWidth="1"/>
    <col min="89" max="89" width="3.83203125" bestFit="1" customWidth="1"/>
    <col min="90" max="98" width="11.83203125" bestFit="1" customWidth="1"/>
    <col min="99" max="99" width="6.83203125" bestFit="1" customWidth="1"/>
    <col min="100" max="104" width="11.83203125" bestFit="1" customWidth="1"/>
    <col min="105" max="105" width="10.83203125" bestFit="1" customWidth="1"/>
    <col min="106" max="123" width="11.83203125" bestFit="1" customWidth="1"/>
    <col min="124" max="124" width="10.83203125" bestFit="1" customWidth="1"/>
    <col min="125" max="130" width="11.83203125" bestFit="1" customWidth="1"/>
    <col min="131" max="131" width="10.83203125" bestFit="1" customWidth="1"/>
    <col min="132" max="132" width="11.83203125" bestFit="1" customWidth="1"/>
    <col min="133" max="133" width="6.83203125" bestFit="1" customWidth="1"/>
    <col min="134" max="140" width="11.83203125" bestFit="1" customWidth="1"/>
    <col min="141" max="141" width="10.83203125" bestFit="1" customWidth="1"/>
    <col min="142" max="143" width="11.83203125" bestFit="1" customWidth="1"/>
    <col min="144" max="144" width="10.83203125" bestFit="1" customWidth="1"/>
    <col min="145" max="147" width="11.83203125" bestFit="1" customWidth="1"/>
    <col min="148" max="148" width="5.83203125" bestFit="1" customWidth="1"/>
    <col min="149" max="149" width="11.83203125" bestFit="1" customWidth="1"/>
    <col min="150" max="150" width="4.83203125" bestFit="1" customWidth="1"/>
    <col min="151" max="151" width="10.83203125" bestFit="1" customWidth="1"/>
    <col min="152" max="170" width="11.83203125" bestFit="1" customWidth="1"/>
    <col min="171" max="171" width="3.83203125" bestFit="1" customWidth="1"/>
    <col min="172" max="180" width="11.83203125" bestFit="1" customWidth="1"/>
    <col min="181" max="181" width="10.83203125" bestFit="1" customWidth="1"/>
    <col min="182" max="185" width="11.83203125" bestFit="1" customWidth="1"/>
    <col min="186" max="186" width="10.83203125" bestFit="1" customWidth="1"/>
    <col min="187" max="201" width="11.83203125" bestFit="1" customWidth="1"/>
    <col min="202" max="202" width="4.83203125" bestFit="1" customWidth="1"/>
    <col min="203" max="213" width="11.83203125" bestFit="1" customWidth="1"/>
    <col min="214" max="214" width="6.83203125" bestFit="1" customWidth="1"/>
    <col min="215" max="215" width="10.83203125" bestFit="1" customWidth="1"/>
    <col min="216" max="216" width="11.83203125" bestFit="1" customWidth="1"/>
    <col min="217" max="217" width="4.83203125" bestFit="1" customWidth="1"/>
    <col min="218" max="235" width="11.83203125" bestFit="1" customWidth="1"/>
    <col min="236" max="236" width="10.83203125" bestFit="1" customWidth="1"/>
    <col min="237" max="246" width="11.83203125" bestFit="1" customWidth="1"/>
    <col min="247" max="247" width="10.83203125" bestFit="1" customWidth="1"/>
    <col min="248" max="248" width="7.83203125" bestFit="1" customWidth="1"/>
    <col min="249" max="250" width="11.83203125" bestFit="1" customWidth="1"/>
    <col min="251" max="251" width="10.83203125" bestFit="1" customWidth="1"/>
    <col min="252" max="258" width="11.83203125" bestFit="1" customWidth="1"/>
    <col min="259" max="259" width="10.83203125" bestFit="1" customWidth="1"/>
    <col min="260" max="262" width="11.83203125" bestFit="1" customWidth="1"/>
    <col min="263" max="263" width="4.83203125" bestFit="1" customWidth="1"/>
    <col min="264" max="277" width="11.83203125" bestFit="1" customWidth="1"/>
    <col min="278" max="278" width="3.83203125" bestFit="1" customWidth="1"/>
    <col min="279" max="289" width="11.83203125" bestFit="1" customWidth="1"/>
    <col min="290" max="290" width="4.83203125" bestFit="1" customWidth="1"/>
    <col min="291" max="304" width="11.83203125" bestFit="1" customWidth="1"/>
    <col min="305" max="305" width="4.83203125" bestFit="1" customWidth="1"/>
    <col min="306" max="311" width="11.83203125" bestFit="1" customWidth="1"/>
    <col min="312" max="312" width="5.83203125" bestFit="1" customWidth="1"/>
    <col min="313" max="313" width="11.83203125" bestFit="1" customWidth="1"/>
    <col min="314" max="314" width="10.83203125" bestFit="1" customWidth="1"/>
    <col min="315" max="317" width="11.83203125" bestFit="1" customWidth="1"/>
    <col min="318" max="318" width="7.83203125" bestFit="1" customWidth="1"/>
    <col min="319" max="319" width="10.83203125" bestFit="1" customWidth="1"/>
    <col min="320" max="354" width="11.83203125" bestFit="1" customWidth="1"/>
    <col min="355" max="355" width="4.83203125" bestFit="1" customWidth="1"/>
    <col min="356" max="357" width="10.83203125" bestFit="1" customWidth="1"/>
    <col min="358" max="358" width="6.83203125" bestFit="1" customWidth="1"/>
    <col min="359" max="362" width="11.83203125" bestFit="1" customWidth="1"/>
    <col min="363" max="363" width="10.83203125" bestFit="1" customWidth="1"/>
    <col min="364" max="382" width="11.83203125" bestFit="1" customWidth="1"/>
    <col min="383" max="383" width="4.83203125" bestFit="1" customWidth="1"/>
    <col min="384" max="395" width="11.83203125" bestFit="1" customWidth="1"/>
    <col min="396" max="396" width="10.83203125" bestFit="1" customWidth="1"/>
    <col min="397" max="400" width="11.83203125" bestFit="1" customWidth="1"/>
    <col min="401" max="401" width="10.83203125" bestFit="1" customWidth="1"/>
    <col min="402" max="414" width="11.83203125" bestFit="1" customWidth="1"/>
    <col min="415" max="415" width="3.83203125" bestFit="1" customWidth="1"/>
    <col min="416" max="425" width="11.83203125" bestFit="1" customWidth="1"/>
    <col min="426" max="426" width="8.83203125" bestFit="1" customWidth="1"/>
    <col min="427" max="427" width="10.83203125" bestFit="1" customWidth="1"/>
    <col min="428" max="428" width="11.83203125" bestFit="1" customWidth="1"/>
    <col min="429" max="429" width="10.83203125" bestFit="1" customWidth="1"/>
    <col min="430" max="431" width="11.83203125" bestFit="1" customWidth="1"/>
    <col min="432" max="432" width="6.83203125" bestFit="1" customWidth="1"/>
    <col min="433" max="437" width="11.83203125" bestFit="1" customWidth="1"/>
    <col min="438" max="438" width="10.83203125" bestFit="1" customWidth="1"/>
    <col min="439" max="443" width="11.83203125" bestFit="1" customWidth="1"/>
    <col min="444" max="444" width="4.83203125" bestFit="1" customWidth="1"/>
    <col min="445" max="449" width="11.83203125" bestFit="1" customWidth="1"/>
    <col min="450" max="450" width="5.83203125" bestFit="1" customWidth="1"/>
    <col min="451" max="466" width="11.83203125" bestFit="1" customWidth="1"/>
    <col min="467" max="467" width="4.83203125" bestFit="1" customWidth="1"/>
    <col min="468" max="474" width="11.83203125" bestFit="1" customWidth="1"/>
    <col min="475" max="475" width="10.83203125" bestFit="1" customWidth="1"/>
    <col min="476" max="476" width="11.83203125" bestFit="1" customWidth="1"/>
    <col min="477" max="477" width="10.83203125" bestFit="1" customWidth="1"/>
    <col min="478" max="480" width="11.83203125" bestFit="1" customWidth="1"/>
    <col min="481" max="481" width="10.83203125" bestFit="1" customWidth="1"/>
    <col min="482" max="482" width="11.83203125" bestFit="1" customWidth="1"/>
    <col min="483" max="483" width="4.83203125" bestFit="1" customWidth="1"/>
    <col min="484" max="490" width="11.83203125" bestFit="1" customWidth="1"/>
    <col min="491" max="491" width="7.83203125" bestFit="1" customWidth="1"/>
    <col min="492" max="499" width="11.83203125" bestFit="1" customWidth="1"/>
    <col min="500" max="500" width="6.83203125" bestFit="1" customWidth="1"/>
    <col min="501" max="512" width="11.83203125" bestFit="1" customWidth="1"/>
    <col min="513" max="513" width="4.83203125" bestFit="1" customWidth="1"/>
    <col min="514" max="514" width="11.83203125" bestFit="1" customWidth="1"/>
    <col min="515" max="515" width="10.83203125" bestFit="1" customWidth="1"/>
    <col min="516" max="520" width="11.83203125" bestFit="1" customWidth="1"/>
    <col min="521" max="521" width="10.83203125" bestFit="1" customWidth="1"/>
    <col min="522" max="522" width="6.83203125" bestFit="1" customWidth="1"/>
    <col min="523" max="524" width="11.83203125" bestFit="1" customWidth="1"/>
    <col min="525" max="525" width="10.83203125" bestFit="1" customWidth="1"/>
    <col min="526" max="532" width="11.83203125" bestFit="1" customWidth="1"/>
    <col min="533" max="533" width="3.83203125" bestFit="1" customWidth="1"/>
    <col min="534" max="537" width="11.83203125" bestFit="1" customWidth="1"/>
    <col min="538" max="538" width="10.83203125" bestFit="1" customWidth="1"/>
    <col min="539" max="555" width="11.83203125" bestFit="1" customWidth="1"/>
    <col min="556" max="556" width="10.83203125" bestFit="1" customWidth="1"/>
    <col min="557" max="564" width="11.83203125" bestFit="1" customWidth="1"/>
    <col min="565" max="565" width="10.83203125" bestFit="1" customWidth="1"/>
    <col min="566" max="572" width="11.83203125" bestFit="1" customWidth="1"/>
    <col min="573" max="573" width="4.83203125" bestFit="1" customWidth="1"/>
    <col min="574" max="582" width="11.83203125" bestFit="1" customWidth="1"/>
    <col min="583" max="583" width="4.83203125" bestFit="1" customWidth="1"/>
    <col min="584" max="593" width="11.83203125" bestFit="1" customWidth="1"/>
    <col min="594" max="594" width="4.83203125" bestFit="1" customWidth="1"/>
    <col min="595" max="596" width="11.83203125" bestFit="1" customWidth="1"/>
    <col min="597" max="597" width="8.83203125" bestFit="1" customWidth="1"/>
    <col min="598" max="612" width="11.83203125" bestFit="1" customWidth="1"/>
    <col min="613" max="613" width="10.83203125" bestFit="1" customWidth="1"/>
    <col min="614" max="615" width="11.83203125" bestFit="1" customWidth="1"/>
    <col min="616" max="616" width="10.83203125" bestFit="1" customWidth="1"/>
    <col min="617" max="617" width="3.83203125" bestFit="1" customWidth="1"/>
    <col min="618" max="627" width="11.83203125" bestFit="1" customWidth="1"/>
    <col min="628" max="628" width="10.83203125" bestFit="1" customWidth="1"/>
    <col min="629" max="629" width="11.83203125" bestFit="1" customWidth="1"/>
    <col min="630" max="630" width="5.83203125" bestFit="1" customWidth="1"/>
    <col min="631" max="631" width="11.83203125" bestFit="1" customWidth="1"/>
    <col min="632" max="632" width="8.83203125" bestFit="1" customWidth="1"/>
    <col min="633" max="640" width="11.83203125" bestFit="1" customWidth="1"/>
    <col min="641" max="641" width="4.83203125" bestFit="1" customWidth="1"/>
    <col min="642" max="650" width="11.83203125" bestFit="1" customWidth="1"/>
    <col min="651" max="651" width="5.83203125" bestFit="1" customWidth="1"/>
    <col min="652" max="654" width="11.83203125" bestFit="1" customWidth="1"/>
    <col min="655" max="655" width="8.83203125" bestFit="1" customWidth="1"/>
    <col min="656" max="659" width="11.83203125" bestFit="1" customWidth="1"/>
    <col min="660" max="660" width="6.83203125" bestFit="1" customWidth="1"/>
    <col min="661" max="662" width="11.83203125" bestFit="1" customWidth="1"/>
    <col min="663" max="663" width="10.1640625" bestFit="1" customWidth="1"/>
  </cols>
  <sheetData>
    <row r="1" spans="1:19" x14ac:dyDescent="0.2">
      <c r="D1" t="s">
        <v>3936</v>
      </c>
      <c r="E1">
        <f>STEYX(Both_Math_and_ELA__Percent_Pass,fraction_free)</f>
        <v>0.12300451023178106</v>
      </c>
      <c r="F1" t="s">
        <v>3939</v>
      </c>
      <c r="G1">
        <f>CORREL(K5:K853,L5:L853)</f>
        <v>-0.71747091157324805</v>
      </c>
      <c r="I1" t="s">
        <v>3945</v>
      </c>
      <c r="J1" t="s">
        <v>3959</v>
      </c>
    </row>
    <row r="2" spans="1:19" x14ac:dyDescent="0.2">
      <c r="F2" t="s">
        <v>3935</v>
      </c>
      <c r="G2">
        <f>SLOPE(Both_Math_and_ELA__Percent_Pass,fraction_free)</f>
        <v>-0.59236772736275867</v>
      </c>
      <c r="I2">
        <f>STEYX(Both_Math_and_ELA__Percent_Pass,fraction_free)</f>
        <v>0.12300451023178106</v>
      </c>
      <c r="J2">
        <f>RSQ(Both_Math_and_ELA__Percent_Pass,fraction_free)</f>
        <v>0.51476450895374748</v>
      </c>
    </row>
    <row r="3" spans="1:19" x14ac:dyDescent="0.2">
      <c r="F3" t="s">
        <v>3940</v>
      </c>
      <c r="G3">
        <f>INTERCEPT(Both_Math_and_ELA__Percent_Pass,fraction_free)</f>
        <v>0.8379606758305771</v>
      </c>
      <c r="L3">
        <f>AVERAGE(Both_Math_and_ELA__Percent_Pass)</f>
        <v>0.53998660473898308</v>
      </c>
    </row>
    <row r="4" spans="1:19" ht="80" x14ac:dyDescent="0.2">
      <c r="A4">
        <f>0.59*0.96</f>
        <v>0.5663999999999999</v>
      </c>
      <c r="D4" t="s">
        <v>3941</v>
      </c>
      <c r="E4" t="s">
        <v>596</v>
      </c>
      <c r="F4" t="s">
        <v>735</v>
      </c>
      <c r="G4" t="s">
        <v>736</v>
      </c>
      <c r="H4" t="s">
        <v>3934</v>
      </c>
      <c r="I4" t="s">
        <v>3937</v>
      </c>
      <c r="J4" t="s">
        <v>3932</v>
      </c>
      <c r="K4" s="13" t="s">
        <v>3933</v>
      </c>
      <c r="L4" s="13" t="s">
        <v>595</v>
      </c>
      <c r="M4" t="s">
        <v>3942</v>
      </c>
      <c r="N4" t="s">
        <v>3943</v>
      </c>
      <c r="O4" t="s">
        <v>3944</v>
      </c>
    </row>
    <row r="5" spans="1:19" hidden="1" x14ac:dyDescent="0.2">
      <c r="D5">
        <f t="shared" ref="D5:D68" si="0">RANK(L5,Both_Math_and_ELA__Percent_Pass,0)</f>
        <v>281</v>
      </c>
      <c r="E5" t="s">
        <v>1</v>
      </c>
      <c r="F5" t="s">
        <v>739</v>
      </c>
      <c r="G5" t="s">
        <v>740</v>
      </c>
      <c r="H5" t="s">
        <v>740</v>
      </c>
      <c r="I5">
        <v>162</v>
      </c>
      <c r="J5">
        <v>612</v>
      </c>
      <c r="K5">
        <v>0.26470588235294118</v>
      </c>
      <c r="L5">
        <v>0.63043478260869568</v>
      </c>
      <c r="M5">
        <f t="shared" ref="M5:M68" si="1">int+slope*K5</f>
        <v>0.68115745388161153</v>
      </c>
      <c r="N5">
        <f>L5-M5</f>
        <v>-5.0722671272915854E-2</v>
      </c>
      <c r="O5">
        <f t="shared" ref="O5:O68" si="2">RANK(N5,Error,0)</f>
        <v>572</v>
      </c>
    </row>
    <row r="6" spans="1:19" hidden="1" x14ac:dyDescent="0.2">
      <c r="D6">
        <f t="shared" si="0"/>
        <v>708</v>
      </c>
      <c r="E6" t="s">
        <v>3</v>
      </c>
      <c r="F6" t="s">
        <v>743</v>
      </c>
      <c r="G6" t="s">
        <v>744</v>
      </c>
      <c r="H6" t="s">
        <v>744</v>
      </c>
      <c r="I6">
        <v>225</v>
      </c>
      <c r="J6">
        <v>360</v>
      </c>
      <c r="K6">
        <v>0.625</v>
      </c>
      <c r="L6">
        <v>0.36290322580645162</v>
      </c>
      <c r="M6">
        <f t="shared" si="1"/>
        <v>0.46773084622885291</v>
      </c>
      <c r="N6">
        <f t="shared" ref="N6:N69" si="3">L6-M6</f>
        <v>-0.10482762042240129</v>
      </c>
      <c r="O6">
        <f t="shared" si="2"/>
        <v>696</v>
      </c>
    </row>
    <row r="7" spans="1:19" hidden="1" x14ac:dyDescent="0.2">
      <c r="D7">
        <f t="shared" si="0"/>
        <v>204</v>
      </c>
      <c r="E7" t="s">
        <v>5</v>
      </c>
      <c r="F7" t="s">
        <v>2</v>
      </c>
      <c r="G7" t="s">
        <v>747</v>
      </c>
      <c r="H7" t="s">
        <v>747</v>
      </c>
      <c r="I7">
        <v>265</v>
      </c>
      <c r="J7">
        <v>619</v>
      </c>
      <c r="K7">
        <v>0.42810985460420031</v>
      </c>
      <c r="L7">
        <v>0.67045454545454541</v>
      </c>
      <c r="M7">
        <f t="shared" si="1"/>
        <v>0.58436221419708589</v>
      </c>
      <c r="N7">
        <f t="shared" si="3"/>
        <v>8.609233125745952E-2</v>
      </c>
      <c r="O7">
        <f t="shared" si="2"/>
        <v>211</v>
      </c>
    </row>
    <row r="8" spans="1:19" hidden="1" x14ac:dyDescent="0.2">
      <c r="D8">
        <f t="shared" si="0"/>
        <v>89</v>
      </c>
      <c r="E8" t="s">
        <v>580</v>
      </c>
      <c r="F8" t="s">
        <v>748</v>
      </c>
      <c r="G8" t="s">
        <v>749</v>
      </c>
      <c r="H8" t="s">
        <v>749</v>
      </c>
      <c r="I8">
        <v>61</v>
      </c>
      <c r="J8">
        <v>468</v>
      </c>
      <c r="K8">
        <v>0.13034188034188035</v>
      </c>
      <c r="L8">
        <v>0.75824175824175821</v>
      </c>
      <c r="M8">
        <f t="shared" si="1"/>
        <v>0.76075035239226885</v>
      </c>
      <c r="N8">
        <f t="shared" si="3"/>
        <v>-2.5085941505106346E-3</v>
      </c>
      <c r="O8">
        <f t="shared" si="2"/>
        <v>429</v>
      </c>
    </row>
    <row r="9" spans="1:19" hidden="1" x14ac:dyDescent="0.2">
      <c r="D9">
        <f t="shared" si="0"/>
        <v>453</v>
      </c>
      <c r="E9" t="s">
        <v>580</v>
      </c>
      <c r="F9" t="s">
        <v>750</v>
      </c>
      <c r="G9" t="s">
        <v>751</v>
      </c>
      <c r="H9" t="s">
        <v>751</v>
      </c>
      <c r="I9">
        <v>96</v>
      </c>
      <c r="J9">
        <v>485</v>
      </c>
      <c r="K9">
        <v>0.1979381443298969</v>
      </c>
      <c r="L9">
        <v>0.53448275862068961</v>
      </c>
      <c r="M9">
        <f t="shared" si="1"/>
        <v>0.72070850711547441</v>
      </c>
      <c r="N9">
        <f t="shared" si="3"/>
        <v>-0.18622574849478479</v>
      </c>
      <c r="O9">
        <f t="shared" si="2"/>
        <v>793</v>
      </c>
    </row>
    <row r="10" spans="1:19" hidden="1" x14ac:dyDescent="0.2">
      <c r="D10">
        <f t="shared" si="0"/>
        <v>66</v>
      </c>
      <c r="E10" t="s">
        <v>580</v>
      </c>
      <c r="F10" t="s">
        <v>758</v>
      </c>
      <c r="G10" t="s">
        <v>759</v>
      </c>
      <c r="H10" t="s">
        <v>759</v>
      </c>
      <c r="I10">
        <v>58</v>
      </c>
      <c r="J10">
        <v>391</v>
      </c>
      <c r="K10">
        <v>0.14833759590792839</v>
      </c>
      <c r="L10">
        <v>0.78846153846153844</v>
      </c>
      <c r="M10">
        <f t="shared" si="1"/>
        <v>0.75009027126014227</v>
      </c>
      <c r="N10">
        <f t="shared" si="3"/>
        <v>3.8371267201396164E-2</v>
      </c>
      <c r="O10">
        <f t="shared" si="2"/>
        <v>306</v>
      </c>
    </row>
    <row r="11" spans="1:19" hidden="1" x14ac:dyDescent="0.2">
      <c r="D11">
        <f t="shared" si="0"/>
        <v>148</v>
      </c>
      <c r="E11" t="s">
        <v>580</v>
      </c>
      <c r="F11" t="s">
        <v>760</v>
      </c>
      <c r="G11" t="s">
        <v>761</v>
      </c>
      <c r="H11" t="s">
        <v>761</v>
      </c>
      <c r="I11">
        <v>31</v>
      </c>
      <c r="J11">
        <v>414</v>
      </c>
      <c r="K11">
        <v>7.4879227053140096E-2</v>
      </c>
      <c r="L11">
        <v>0.7068965517241379</v>
      </c>
      <c r="M11">
        <f t="shared" si="1"/>
        <v>0.79360463827442851</v>
      </c>
      <c r="N11">
        <f t="shared" si="3"/>
        <v>-8.6708086550290608E-2</v>
      </c>
      <c r="O11">
        <f t="shared" si="2"/>
        <v>653</v>
      </c>
    </row>
    <row r="12" spans="1:19" hidden="1" x14ac:dyDescent="0.2">
      <c r="D12">
        <f t="shared" si="0"/>
        <v>501</v>
      </c>
      <c r="E12" t="s">
        <v>580</v>
      </c>
      <c r="F12" t="s">
        <v>762</v>
      </c>
      <c r="G12" t="s">
        <v>763</v>
      </c>
      <c r="H12" t="s">
        <v>763</v>
      </c>
      <c r="I12">
        <v>155</v>
      </c>
      <c r="J12">
        <v>787</v>
      </c>
      <c r="K12">
        <v>0.19695044472681067</v>
      </c>
      <c r="L12">
        <v>0.50387596899224807</v>
      </c>
      <c r="M12">
        <f t="shared" si="1"/>
        <v>0.72129358848467162</v>
      </c>
      <c r="N12">
        <f t="shared" si="3"/>
        <v>-0.21741761949242355</v>
      </c>
      <c r="O12">
        <f t="shared" si="2"/>
        <v>819</v>
      </c>
      <c r="R12" t="s">
        <v>3946</v>
      </c>
      <c r="S12" t="s">
        <v>3958</v>
      </c>
    </row>
    <row r="13" spans="1:19" hidden="1" x14ac:dyDescent="0.2">
      <c r="D13">
        <f t="shared" si="0"/>
        <v>52</v>
      </c>
      <c r="E13" t="s">
        <v>8</v>
      </c>
      <c r="F13" t="s">
        <v>768</v>
      </c>
      <c r="G13" t="s">
        <v>769</v>
      </c>
      <c r="H13" t="s">
        <v>769</v>
      </c>
      <c r="I13">
        <v>54</v>
      </c>
      <c r="J13">
        <v>446</v>
      </c>
      <c r="K13">
        <v>0.1210762331838565</v>
      </c>
      <c r="L13">
        <v>0.80882352941176472</v>
      </c>
      <c r="M13">
        <f t="shared" si="1"/>
        <v>0.76623902274181255</v>
      </c>
      <c r="N13">
        <f t="shared" si="3"/>
        <v>4.2584506669952171E-2</v>
      </c>
      <c r="O13">
        <f t="shared" si="2"/>
        <v>290</v>
      </c>
      <c r="R13" s="19" t="s">
        <v>3948</v>
      </c>
      <c r="S13" s="18">
        <v>0.81583317818539258</v>
      </c>
    </row>
    <row r="14" spans="1:19" hidden="1" x14ac:dyDescent="0.2">
      <c r="D14">
        <f t="shared" si="0"/>
        <v>300</v>
      </c>
      <c r="E14" t="s">
        <v>8</v>
      </c>
      <c r="F14" t="s">
        <v>770</v>
      </c>
      <c r="G14" t="s">
        <v>771</v>
      </c>
      <c r="H14" t="s">
        <v>771</v>
      </c>
      <c r="I14">
        <v>168</v>
      </c>
      <c r="J14">
        <v>623</v>
      </c>
      <c r="K14">
        <v>0.2696629213483146</v>
      </c>
      <c r="L14">
        <v>0.61855670103092786</v>
      </c>
      <c r="M14">
        <f t="shared" si="1"/>
        <v>0.67822106395747361</v>
      </c>
      <c r="N14">
        <f t="shared" si="3"/>
        <v>-5.9664362926545755E-2</v>
      </c>
      <c r="O14">
        <f t="shared" si="2"/>
        <v>596</v>
      </c>
      <c r="R14" s="19" t="s">
        <v>3949</v>
      </c>
      <c r="S14" s="18">
        <v>0.71859949602067785</v>
      </c>
    </row>
    <row r="15" spans="1:19" hidden="1" x14ac:dyDescent="0.2">
      <c r="D15">
        <f t="shared" si="0"/>
        <v>373</v>
      </c>
      <c r="E15" t="s">
        <v>8</v>
      </c>
      <c r="F15" t="s">
        <v>774</v>
      </c>
      <c r="G15" t="s">
        <v>775</v>
      </c>
      <c r="H15" t="s">
        <v>775</v>
      </c>
      <c r="I15">
        <v>79</v>
      </c>
      <c r="J15">
        <v>500</v>
      </c>
      <c r="K15">
        <v>0.158</v>
      </c>
      <c r="L15">
        <v>0.58108108108108103</v>
      </c>
      <c r="M15">
        <f t="shared" si="1"/>
        <v>0.74436657490726121</v>
      </c>
      <c r="N15">
        <f t="shared" si="3"/>
        <v>-0.16328549382618018</v>
      </c>
      <c r="O15">
        <f t="shared" si="2"/>
        <v>772</v>
      </c>
      <c r="R15" s="19" t="s">
        <v>3950</v>
      </c>
      <c r="S15" s="18">
        <v>0.69561541791447135</v>
      </c>
    </row>
    <row r="16" spans="1:19" hidden="1" x14ac:dyDescent="0.2">
      <c r="D16">
        <f t="shared" si="0"/>
        <v>68</v>
      </c>
      <c r="E16" t="s">
        <v>8</v>
      </c>
      <c r="F16" t="s">
        <v>776</v>
      </c>
      <c r="G16" t="s">
        <v>777</v>
      </c>
      <c r="H16" t="s">
        <v>777</v>
      </c>
      <c r="I16">
        <v>28</v>
      </c>
      <c r="J16">
        <v>470</v>
      </c>
      <c r="K16">
        <v>5.9574468085106386E-2</v>
      </c>
      <c r="L16">
        <v>0.7857142857142857</v>
      </c>
      <c r="M16">
        <f t="shared" si="1"/>
        <v>0.80267068356215743</v>
      </c>
      <c r="N16">
        <f t="shared" si="3"/>
        <v>-1.6956397847871729E-2</v>
      </c>
      <c r="O16">
        <f t="shared" si="2"/>
        <v>479</v>
      </c>
      <c r="R16" s="19" t="s">
        <v>3951</v>
      </c>
      <c r="S16" s="18">
        <v>0.63561760966969261</v>
      </c>
    </row>
    <row r="17" spans="4:19" hidden="1" x14ac:dyDescent="0.2">
      <c r="D17">
        <f t="shared" si="0"/>
        <v>102</v>
      </c>
      <c r="E17" t="s">
        <v>8</v>
      </c>
      <c r="F17" t="s">
        <v>778</v>
      </c>
      <c r="G17" t="s">
        <v>779</v>
      </c>
      <c r="H17" t="s">
        <v>779</v>
      </c>
      <c r="I17">
        <v>36</v>
      </c>
      <c r="J17">
        <v>567</v>
      </c>
      <c r="K17">
        <v>6.3492063492063489E-2</v>
      </c>
      <c r="L17">
        <v>0.74509803921568629</v>
      </c>
      <c r="M17">
        <f t="shared" si="1"/>
        <v>0.8003500264742115</v>
      </c>
      <c r="N17">
        <f t="shared" si="3"/>
        <v>-5.5251987258525204E-2</v>
      </c>
      <c r="O17">
        <f t="shared" si="2"/>
        <v>584</v>
      </c>
      <c r="R17" s="19" t="s">
        <v>3952</v>
      </c>
      <c r="S17" s="18">
        <v>0.57837572922682012</v>
      </c>
    </row>
    <row r="18" spans="4:19" hidden="1" x14ac:dyDescent="0.2">
      <c r="D18">
        <f t="shared" si="0"/>
        <v>119</v>
      </c>
      <c r="E18" t="s">
        <v>8</v>
      </c>
      <c r="F18" t="s">
        <v>780</v>
      </c>
      <c r="G18" t="s">
        <v>781</v>
      </c>
      <c r="H18" t="s">
        <v>781</v>
      </c>
      <c r="I18">
        <v>92</v>
      </c>
      <c r="J18">
        <v>530</v>
      </c>
      <c r="K18">
        <v>0.17358490566037735</v>
      </c>
      <c r="L18">
        <v>0.73333333333333328</v>
      </c>
      <c r="M18">
        <f t="shared" si="1"/>
        <v>0.73513457976006047</v>
      </c>
      <c r="N18">
        <f t="shared" si="3"/>
        <v>-1.8012464267271877E-3</v>
      </c>
      <c r="O18">
        <f t="shared" si="2"/>
        <v>426</v>
      </c>
      <c r="R18" s="19" t="s">
        <v>3953</v>
      </c>
      <c r="S18" s="18">
        <v>0.4996444763892689</v>
      </c>
    </row>
    <row r="19" spans="4:19" hidden="1" x14ac:dyDescent="0.2">
      <c r="D19">
        <f t="shared" si="0"/>
        <v>328</v>
      </c>
      <c r="E19" t="s">
        <v>10</v>
      </c>
      <c r="F19" t="s">
        <v>801</v>
      </c>
      <c r="G19" t="s">
        <v>802</v>
      </c>
      <c r="H19" t="s">
        <v>802</v>
      </c>
      <c r="I19">
        <v>319</v>
      </c>
      <c r="J19">
        <v>561</v>
      </c>
      <c r="K19">
        <v>0.56862745098039214</v>
      </c>
      <c r="L19">
        <v>0.60194174757281549</v>
      </c>
      <c r="M19">
        <f t="shared" si="1"/>
        <v>0.50112412497724379</v>
      </c>
      <c r="N19">
        <f t="shared" si="3"/>
        <v>0.1008176225955717</v>
      </c>
      <c r="O19">
        <f t="shared" si="2"/>
        <v>168</v>
      </c>
      <c r="R19" s="19" t="s">
        <v>3954</v>
      </c>
      <c r="S19" s="18">
        <v>0.45909821580644561</v>
      </c>
    </row>
    <row r="20" spans="4:19" hidden="1" x14ac:dyDescent="0.2">
      <c r="D20">
        <f t="shared" si="0"/>
        <v>830</v>
      </c>
      <c r="E20" t="s">
        <v>10</v>
      </c>
      <c r="F20" t="s">
        <v>803</v>
      </c>
      <c r="G20" t="s">
        <v>804</v>
      </c>
      <c r="H20" t="s">
        <v>804</v>
      </c>
      <c r="I20">
        <v>454</v>
      </c>
      <c r="J20">
        <v>514</v>
      </c>
      <c r="K20">
        <v>0.88326848249027234</v>
      </c>
      <c r="L20">
        <v>0.18823529411764706</v>
      </c>
      <c r="M20">
        <f t="shared" si="1"/>
        <v>0.31474093220666188</v>
      </c>
      <c r="N20">
        <f t="shared" si="3"/>
        <v>-0.12650563808901483</v>
      </c>
      <c r="O20">
        <f t="shared" si="2"/>
        <v>734</v>
      </c>
      <c r="R20" s="19" t="s">
        <v>3955</v>
      </c>
      <c r="S20" s="18">
        <v>0.4124196641676055</v>
      </c>
    </row>
    <row r="21" spans="4:19" hidden="1" x14ac:dyDescent="0.2">
      <c r="D21">
        <f t="shared" si="0"/>
        <v>840</v>
      </c>
      <c r="E21" t="s">
        <v>10</v>
      </c>
      <c r="F21" t="s">
        <v>805</v>
      </c>
      <c r="G21" t="s">
        <v>806</v>
      </c>
      <c r="H21" t="s">
        <v>806</v>
      </c>
      <c r="I21">
        <v>377</v>
      </c>
      <c r="J21">
        <v>476</v>
      </c>
      <c r="K21">
        <v>0.79201680672268904</v>
      </c>
      <c r="L21">
        <v>0.13846153846153847</v>
      </c>
      <c r="M21">
        <f t="shared" si="1"/>
        <v>0.36879547999914852</v>
      </c>
      <c r="N21">
        <f t="shared" si="3"/>
        <v>-0.23033394153761005</v>
      </c>
      <c r="O21">
        <f t="shared" si="2"/>
        <v>823</v>
      </c>
      <c r="R21" s="19" t="s">
        <v>3956</v>
      </c>
      <c r="S21" s="18">
        <v>0.32770090494481252</v>
      </c>
    </row>
    <row r="22" spans="4:19" hidden="1" x14ac:dyDescent="0.2">
      <c r="D22">
        <f t="shared" si="0"/>
        <v>764</v>
      </c>
      <c r="E22" t="s">
        <v>10</v>
      </c>
      <c r="F22" t="s">
        <v>807</v>
      </c>
      <c r="G22" t="s">
        <v>808</v>
      </c>
      <c r="H22" t="s">
        <v>808</v>
      </c>
      <c r="I22">
        <v>213</v>
      </c>
      <c r="J22">
        <v>273</v>
      </c>
      <c r="K22">
        <v>0.78021978021978022</v>
      </c>
      <c r="L22">
        <v>0.2978723404255319</v>
      </c>
      <c r="M22">
        <f t="shared" si="1"/>
        <v>0.37578365777831485</v>
      </c>
      <c r="N22">
        <f t="shared" si="3"/>
        <v>-7.7911317352782949E-2</v>
      </c>
      <c r="O22">
        <f t="shared" si="2"/>
        <v>633</v>
      </c>
      <c r="R22" s="19" t="s">
        <v>3957</v>
      </c>
      <c r="S22" s="18">
        <v>0.27473810458191816</v>
      </c>
    </row>
    <row r="23" spans="4:19" hidden="1" x14ac:dyDescent="0.2">
      <c r="D23">
        <f t="shared" si="0"/>
        <v>799</v>
      </c>
      <c r="E23" t="s">
        <v>10</v>
      </c>
      <c r="F23" t="s">
        <v>809</v>
      </c>
      <c r="G23" t="s">
        <v>810</v>
      </c>
      <c r="H23" t="s">
        <v>810</v>
      </c>
      <c r="I23">
        <v>271</v>
      </c>
      <c r="J23">
        <v>342</v>
      </c>
      <c r="K23">
        <v>0.79239766081871343</v>
      </c>
      <c r="L23">
        <v>0.25</v>
      </c>
      <c r="M23">
        <f t="shared" si="1"/>
        <v>0.36856987432382976</v>
      </c>
      <c r="N23">
        <f t="shared" si="3"/>
        <v>-0.11856987432382976</v>
      </c>
      <c r="O23">
        <f t="shared" si="2"/>
        <v>720</v>
      </c>
      <c r="R23" s="16" t="s">
        <v>3947</v>
      </c>
      <c r="S23" s="17">
        <v>0.53998660473898286</v>
      </c>
    </row>
    <row r="24" spans="4:19" hidden="1" x14ac:dyDescent="0.2">
      <c r="D24">
        <f t="shared" si="0"/>
        <v>666</v>
      </c>
      <c r="E24" t="s">
        <v>10</v>
      </c>
      <c r="F24" t="s">
        <v>811</v>
      </c>
      <c r="G24" t="s">
        <v>812</v>
      </c>
      <c r="H24" t="s">
        <v>812</v>
      </c>
      <c r="I24">
        <v>331</v>
      </c>
      <c r="J24">
        <v>454</v>
      </c>
      <c r="K24">
        <v>0.72907488986784141</v>
      </c>
      <c r="L24">
        <v>0.39705882352941174</v>
      </c>
      <c r="M24">
        <f t="shared" si="1"/>
        <v>0.40608024024231032</v>
      </c>
      <c r="N24">
        <f t="shared" si="3"/>
        <v>-9.0214167128985778E-3</v>
      </c>
      <c r="O24">
        <f t="shared" si="2"/>
        <v>442</v>
      </c>
    </row>
    <row r="25" spans="4:19" hidden="1" x14ac:dyDescent="0.2">
      <c r="D25">
        <f t="shared" si="0"/>
        <v>169</v>
      </c>
      <c r="E25" t="s">
        <v>10</v>
      </c>
      <c r="F25" t="s">
        <v>813</v>
      </c>
      <c r="G25" t="s">
        <v>814</v>
      </c>
      <c r="H25" t="s">
        <v>814</v>
      </c>
      <c r="I25">
        <v>149</v>
      </c>
      <c r="J25">
        <v>613</v>
      </c>
      <c r="K25">
        <v>0.24306688417618272</v>
      </c>
      <c r="L25">
        <v>0.69565217391304346</v>
      </c>
      <c r="M25">
        <f t="shared" si="1"/>
        <v>0.69397569805398485</v>
      </c>
      <c r="N25">
        <f t="shared" si="3"/>
        <v>1.6764758590586126E-3</v>
      </c>
      <c r="O25">
        <f t="shared" si="2"/>
        <v>413</v>
      </c>
    </row>
    <row r="26" spans="4:19" hidden="1" x14ac:dyDescent="0.2">
      <c r="D26">
        <f t="shared" si="0"/>
        <v>709</v>
      </c>
      <c r="E26" t="s">
        <v>10</v>
      </c>
      <c r="F26" t="s">
        <v>815</v>
      </c>
      <c r="G26" t="s">
        <v>816</v>
      </c>
      <c r="H26" t="s">
        <v>816</v>
      </c>
      <c r="I26">
        <v>433</v>
      </c>
      <c r="J26">
        <v>606</v>
      </c>
      <c r="K26">
        <v>0.71452145214521456</v>
      </c>
      <c r="L26">
        <v>0.36249999999999999</v>
      </c>
      <c r="M26">
        <f t="shared" si="1"/>
        <v>0.41470122707137824</v>
      </c>
      <c r="N26">
        <f t="shared" si="3"/>
        <v>-5.2201227071378253E-2</v>
      </c>
      <c r="O26">
        <f t="shared" si="2"/>
        <v>575</v>
      </c>
    </row>
    <row r="27" spans="4:19" hidden="1" x14ac:dyDescent="0.2">
      <c r="D27">
        <f t="shared" si="0"/>
        <v>681</v>
      </c>
      <c r="E27" t="s">
        <v>10</v>
      </c>
      <c r="F27" t="s">
        <v>817</v>
      </c>
      <c r="G27" t="s">
        <v>818</v>
      </c>
      <c r="H27" t="s">
        <v>818</v>
      </c>
      <c r="I27">
        <v>340</v>
      </c>
      <c r="J27">
        <v>506</v>
      </c>
      <c r="K27">
        <v>0.67193675889328064</v>
      </c>
      <c r="L27">
        <v>0.38271604938271603</v>
      </c>
      <c r="M27">
        <f t="shared" si="1"/>
        <v>0.43992702503346653</v>
      </c>
      <c r="N27">
        <f t="shared" si="3"/>
        <v>-5.7210975650750506E-2</v>
      </c>
      <c r="O27">
        <f t="shared" si="2"/>
        <v>586</v>
      </c>
    </row>
    <row r="28" spans="4:19" hidden="1" x14ac:dyDescent="0.2">
      <c r="D28">
        <f t="shared" si="0"/>
        <v>528</v>
      </c>
      <c r="E28" t="s">
        <v>10</v>
      </c>
      <c r="F28" t="s">
        <v>819</v>
      </c>
      <c r="G28" t="s">
        <v>820</v>
      </c>
      <c r="H28" t="s">
        <v>820</v>
      </c>
      <c r="I28">
        <v>339</v>
      </c>
      <c r="J28">
        <v>607</v>
      </c>
      <c r="K28">
        <v>0.55848434925864909</v>
      </c>
      <c r="L28">
        <v>0.49074074074074076</v>
      </c>
      <c r="M28">
        <f t="shared" si="1"/>
        <v>0.50713257109256193</v>
      </c>
      <c r="N28">
        <f t="shared" si="3"/>
        <v>-1.6391830351821179E-2</v>
      </c>
      <c r="O28">
        <f t="shared" si="2"/>
        <v>474</v>
      </c>
    </row>
    <row r="29" spans="4:19" hidden="1" x14ac:dyDescent="0.2">
      <c r="D29">
        <f t="shared" si="0"/>
        <v>798</v>
      </c>
      <c r="E29" t="s">
        <v>10</v>
      </c>
      <c r="F29" t="s">
        <v>821</v>
      </c>
      <c r="G29" t="s">
        <v>822</v>
      </c>
      <c r="H29" t="s">
        <v>822</v>
      </c>
      <c r="I29">
        <v>360</v>
      </c>
      <c r="J29">
        <v>616</v>
      </c>
      <c r="K29">
        <v>0.58441558441558439</v>
      </c>
      <c r="L29">
        <v>0.25252525252525254</v>
      </c>
      <c r="M29">
        <f t="shared" si="1"/>
        <v>0.49177174425493891</v>
      </c>
      <c r="N29">
        <f t="shared" si="3"/>
        <v>-0.23924649172968637</v>
      </c>
      <c r="O29">
        <f t="shared" si="2"/>
        <v>825</v>
      </c>
    </row>
    <row r="30" spans="4:19" hidden="1" x14ac:dyDescent="0.2">
      <c r="D30">
        <f t="shared" si="0"/>
        <v>753</v>
      </c>
      <c r="E30" t="s">
        <v>10</v>
      </c>
      <c r="F30" t="s">
        <v>823</v>
      </c>
      <c r="G30" t="s">
        <v>824</v>
      </c>
      <c r="H30" t="s">
        <v>824</v>
      </c>
      <c r="I30">
        <v>476</v>
      </c>
      <c r="J30">
        <v>659</v>
      </c>
      <c r="K30">
        <v>0.72230652503793624</v>
      </c>
      <c r="L30">
        <v>0.31067961165048541</v>
      </c>
      <c r="M30">
        <f t="shared" si="1"/>
        <v>0.41008960113456328</v>
      </c>
      <c r="N30">
        <f t="shared" si="3"/>
        <v>-9.9409989484077865E-2</v>
      </c>
      <c r="O30">
        <f t="shared" si="2"/>
        <v>682</v>
      </c>
    </row>
    <row r="31" spans="4:19" hidden="1" x14ac:dyDescent="0.2">
      <c r="D31">
        <f t="shared" si="0"/>
        <v>555</v>
      </c>
      <c r="E31" t="s">
        <v>10</v>
      </c>
      <c r="F31" t="s">
        <v>825</v>
      </c>
      <c r="G31" t="s">
        <v>826</v>
      </c>
      <c r="H31" t="s">
        <v>826</v>
      </c>
      <c r="I31">
        <v>262</v>
      </c>
      <c r="J31">
        <v>418</v>
      </c>
      <c r="K31">
        <v>0.62679425837320579</v>
      </c>
      <c r="L31">
        <v>0.47368421052631576</v>
      </c>
      <c r="M31">
        <f t="shared" si="1"/>
        <v>0.46666798547401539</v>
      </c>
      <c r="N31">
        <f t="shared" si="3"/>
        <v>7.0162250523003733E-3</v>
      </c>
      <c r="O31">
        <f t="shared" si="2"/>
        <v>396</v>
      </c>
    </row>
    <row r="32" spans="4:19" hidden="1" x14ac:dyDescent="0.2">
      <c r="D32">
        <f t="shared" si="0"/>
        <v>804</v>
      </c>
      <c r="E32" t="s">
        <v>10</v>
      </c>
      <c r="F32" t="s">
        <v>827</v>
      </c>
      <c r="G32" t="s">
        <v>828</v>
      </c>
      <c r="H32" t="s">
        <v>828</v>
      </c>
      <c r="I32">
        <v>272</v>
      </c>
      <c r="J32">
        <v>420</v>
      </c>
      <c r="K32">
        <v>0.64761904761904765</v>
      </c>
      <c r="L32">
        <v>0.24242424242424243</v>
      </c>
      <c r="M32">
        <f t="shared" si="1"/>
        <v>0.45433205239564767</v>
      </c>
      <c r="N32">
        <f t="shared" si="3"/>
        <v>-0.21190780997140524</v>
      </c>
      <c r="O32">
        <f t="shared" si="2"/>
        <v>815</v>
      </c>
    </row>
    <row r="33" spans="4:15" hidden="1" x14ac:dyDescent="0.2">
      <c r="D33">
        <f t="shared" si="0"/>
        <v>503</v>
      </c>
      <c r="E33" t="s">
        <v>10</v>
      </c>
      <c r="F33" t="s">
        <v>829</v>
      </c>
      <c r="G33" t="s">
        <v>830</v>
      </c>
      <c r="H33" t="s">
        <v>830</v>
      </c>
      <c r="I33">
        <v>159</v>
      </c>
      <c r="J33">
        <v>285</v>
      </c>
      <c r="K33">
        <v>0.55789473684210522</v>
      </c>
      <c r="L33">
        <v>0.5</v>
      </c>
      <c r="M33">
        <f t="shared" si="1"/>
        <v>0.5074818384597749</v>
      </c>
      <c r="N33">
        <f t="shared" si="3"/>
        <v>-7.4818384597749032E-3</v>
      </c>
      <c r="O33">
        <f t="shared" si="2"/>
        <v>440</v>
      </c>
    </row>
    <row r="34" spans="4:15" hidden="1" x14ac:dyDescent="0.2">
      <c r="D34">
        <f t="shared" si="0"/>
        <v>670</v>
      </c>
      <c r="E34" t="s">
        <v>10</v>
      </c>
      <c r="F34" t="s">
        <v>831</v>
      </c>
      <c r="G34" t="s">
        <v>832</v>
      </c>
      <c r="H34" t="s">
        <v>832</v>
      </c>
      <c r="I34">
        <v>229</v>
      </c>
      <c r="J34">
        <v>379</v>
      </c>
      <c r="K34">
        <v>0.60422163588390498</v>
      </c>
      <c r="L34">
        <v>0.39393939393939392</v>
      </c>
      <c r="M34">
        <f t="shared" si="1"/>
        <v>0.48003927855862005</v>
      </c>
      <c r="N34">
        <f t="shared" si="3"/>
        <v>-8.609988461922613E-2</v>
      </c>
      <c r="O34">
        <f t="shared" si="2"/>
        <v>651</v>
      </c>
    </row>
    <row r="35" spans="4:15" hidden="1" x14ac:dyDescent="0.2">
      <c r="D35">
        <f t="shared" si="0"/>
        <v>567</v>
      </c>
      <c r="E35" t="s">
        <v>10</v>
      </c>
      <c r="F35" t="s">
        <v>833</v>
      </c>
      <c r="G35" t="s">
        <v>834</v>
      </c>
      <c r="H35" t="s">
        <v>834</v>
      </c>
      <c r="I35">
        <v>325</v>
      </c>
      <c r="J35">
        <v>478</v>
      </c>
      <c r="K35">
        <v>0.67991631799163177</v>
      </c>
      <c r="L35">
        <v>0.46835443037974683</v>
      </c>
      <c r="M35">
        <f t="shared" si="1"/>
        <v>0.43520019174501945</v>
      </c>
      <c r="N35">
        <f t="shared" si="3"/>
        <v>3.3154238634727384E-2</v>
      </c>
      <c r="O35">
        <f t="shared" si="2"/>
        <v>324</v>
      </c>
    </row>
    <row r="36" spans="4:15" hidden="1" x14ac:dyDescent="0.2">
      <c r="D36">
        <f t="shared" si="0"/>
        <v>525</v>
      </c>
      <c r="E36" t="s">
        <v>10</v>
      </c>
      <c r="F36" t="s">
        <v>835</v>
      </c>
      <c r="G36" t="s">
        <v>836</v>
      </c>
      <c r="H36" t="s">
        <v>836</v>
      </c>
      <c r="I36">
        <v>155</v>
      </c>
      <c r="J36">
        <v>327</v>
      </c>
      <c r="K36">
        <v>0.47400611620795108</v>
      </c>
      <c r="L36">
        <v>0.49230769230769234</v>
      </c>
      <c r="M36">
        <f t="shared" si="1"/>
        <v>0.55717475001642547</v>
      </c>
      <c r="N36">
        <f t="shared" si="3"/>
        <v>-6.4867057708733133E-2</v>
      </c>
      <c r="O36">
        <f t="shared" si="2"/>
        <v>614</v>
      </c>
    </row>
    <row r="37" spans="4:15" hidden="1" x14ac:dyDescent="0.2">
      <c r="D37">
        <f t="shared" si="0"/>
        <v>827</v>
      </c>
      <c r="E37" t="s">
        <v>10</v>
      </c>
      <c r="F37" t="s">
        <v>837</v>
      </c>
      <c r="G37" t="s">
        <v>838</v>
      </c>
      <c r="H37" t="s">
        <v>838</v>
      </c>
      <c r="I37">
        <v>301</v>
      </c>
      <c r="J37">
        <v>474</v>
      </c>
      <c r="K37">
        <v>0.63502109704641352</v>
      </c>
      <c r="L37">
        <v>0.19402985074626866</v>
      </c>
      <c r="M37">
        <f t="shared" si="1"/>
        <v>0.46179467174578731</v>
      </c>
      <c r="N37">
        <f t="shared" si="3"/>
        <v>-0.26776482099951865</v>
      </c>
      <c r="O37">
        <f t="shared" si="2"/>
        <v>836</v>
      </c>
    </row>
    <row r="38" spans="4:15" hidden="1" x14ac:dyDescent="0.2">
      <c r="D38">
        <f t="shared" si="0"/>
        <v>707</v>
      </c>
      <c r="E38" t="s">
        <v>10</v>
      </c>
      <c r="F38" t="s">
        <v>839</v>
      </c>
      <c r="G38" t="s">
        <v>840</v>
      </c>
      <c r="H38" t="s">
        <v>840</v>
      </c>
      <c r="I38">
        <v>310</v>
      </c>
      <c r="J38">
        <v>526</v>
      </c>
      <c r="K38">
        <v>0.58935361216730042</v>
      </c>
      <c r="L38">
        <v>0.36470588235294116</v>
      </c>
      <c r="M38">
        <f t="shared" si="1"/>
        <v>0.48884661597800066</v>
      </c>
      <c r="N38">
        <f t="shared" si="3"/>
        <v>-0.12414073362505951</v>
      </c>
      <c r="O38">
        <f t="shared" si="2"/>
        <v>729</v>
      </c>
    </row>
    <row r="39" spans="4:15" hidden="1" x14ac:dyDescent="0.2">
      <c r="D39">
        <f t="shared" si="0"/>
        <v>537</v>
      </c>
      <c r="E39" t="s">
        <v>10</v>
      </c>
      <c r="F39" t="s">
        <v>843</v>
      </c>
      <c r="G39" t="s">
        <v>844</v>
      </c>
      <c r="H39" t="s">
        <v>844</v>
      </c>
      <c r="I39">
        <v>218</v>
      </c>
      <c r="J39">
        <v>419</v>
      </c>
      <c r="K39">
        <v>0.52028639618138428</v>
      </c>
      <c r="L39">
        <v>0.48148148148148145</v>
      </c>
      <c r="M39">
        <f t="shared" si="1"/>
        <v>0.52975980574685066</v>
      </c>
      <c r="N39">
        <f t="shared" si="3"/>
        <v>-4.827832426536921E-2</v>
      </c>
      <c r="O39">
        <f t="shared" si="2"/>
        <v>564</v>
      </c>
    </row>
    <row r="40" spans="4:15" hidden="1" x14ac:dyDescent="0.2">
      <c r="D40">
        <f t="shared" si="0"/>
        <v>820</v>
      </c>
      <c r="E40" t="s">
        <v>10</v>
      </c>
      <c r="F40" t="s">
        <v>849</v>
      </c>
      <c r="G40" t="s">
        <v>850</v>
      </c>
      <c r="H40" t="s">
        <v>850</v>
      </c>
      <c r="I40">
        <v>314</v>
      </c>
      <c r="J40">
        <v>381</v>
      </c>
      <c r="K40">
        <v>0.8241469816272966</v>
      </c>
      <c r="L40">
        <v>0.20588235294117646</v>
      </c>
      <c r="M40">
        <f t="shared" si="1"/>
        <v>0.34976260131113818</v>
      </c>
      <c r="N40">
        <f t="shared" si="3"/>
        <v>-0.14388024836996172</v>
      </c>
      <c r="O40">
        <f t="shared" si="2"/>
        <v>755</v>
      </c>
    </row>
    <row r="41" spans="4:15" hidden="1" x14ac:dyDescent="0.2">
      <c r="D41">
        <f t="shared" si="0"/>
        <v>752</v>
      </c>
      <c r="E41" t="s">
        <v>10</v>
      </c>
      <c r="F41" t="s">
        <v>851</v>
      </c>
      <c r="G41" t="s">
        <v>852</v>
      </c>
      <c r="H41" t="s">
        <v>852</v>
      </c>
      <c r="I41">
        <v>260</v>
      </c>
      <c r="J41">
        <v>302</v>
      </c>
      <c r="K41">
        <v>0.86092715231788075</v>
      </c>
      <c r="L41">
        <v>0.31111111111111112</v>
      </c>
      <c r="M41">
        <f t="shared" si="1"/>
        <v>0.32797521518714245</v>
      </c>
      <c r="N41">
        <f t="shared" si="3"/>
        <v>-1.6864104076031339E-2</v>
      </c>
      <c r="O41">
        <f t="shared" si="2"/>
        <v>478</v>
      </c>
    </row>
    <row r="42" spans="4:15" hidden="1" x14ac:dyDescent="0.2">
      <c r="D42">
        <f t="shared" si="0"/>
        <v>699</v>
      </c>
      <c r="E42" t="s">
        <v>10</v>
      </c>
      <c r="F42" t="s">
        <v>853</v>
      </c>
      <c r="G42" t="s">
        <v>854</v>
      </c>
      <c r="H42" t="s">
        <v>854</v>
      </c>
      <c r="I42">
        <v>197</v>
      </c>
      <c r="J42">
        <v>256</v>
      </c>
      <c r="K42">
        <v>0.76953125</v>
      </c>
      <c r="L42">
        <v>0.36842105263157893</v>
      </c>
      <c r="M42">
        <f t="shared" si="1"/>
        <v>0.38211519813345424</v>
      </c>
      <c r="N42">
        <f t="shared" si="3"/>
        <v>-1.369414550187531E-2</v>
      </c>
      <c r="O42">
        <f t="shared" si="2"/>
        <v>460</v>
      </c>
    </row>
    <row r="43" spans="4:15" hidden="1" x14ac:dyDescent="0.2">
      <c r="D43">
        <f t="shared" si="0"/>
        <v>406</v>
      </c>
      <c r="E43" t="s">
        <v>10</v>
      </c>
      <c r="F43" t="s">
        <v>855</v>
      </c>
      <c r="G43" t="s">
        <v>856</v>
      </c>
      <c r="H43" t="s">
        <v>856</v>
      </c>
      <c r="I43">
        <v>274</v>
      </c>
      <c r="J43">
        <v>524</v>
      </c>
      <c r="K43">
        <v>0.52290076335877866</v>
      </c>
      <c r="L43">
        <v>0.56321839080459768</v>
      </c>
      <c r="M43">
        <f t="shared" si="1"/>
        <v>0.52821113900348571</v>
      </c>
      <c r="N43">
        <f t="shared" si="3"/>
        <v>3.5007251801111972E-2</v>
      </c>
      <c r="O43">
        <f t="shared" si="2"/>
        <v>318</v>
      </c>
    </row>
    <row r="44" spans="4:15" hidden="1" x14ac:dyDescent="0.2">
      <c r="D44">
        <f t="shared" si="0"/>
        <v>523</v>
      </c>
      <c r="E44" t="s">
        <v>10</v>
      </c>
      <c r="F44" t="s">
        <v>857</v>
      </c>
      <c r="G44" t="s">
        <v>858</v>
      </c>
      <c r="H44" t="s">
        <v>858</v>
      </c>
      <c r="I44">
        <v>419</v>
      </c>
      <c r="J44">
        <v>704</v>
      </c>
      <c r="K44">
        <v>0.59517045454545459</v>
      </c>
      <c r="L44">
        <v>0.49629629629629629</v>
      </c>
      <c r="M44">
        <f t="shared" si="1"/>
        <v>0.48540090627802612</v>
      </c>
      <c r="N44">
        <f t="shared" si="3"/>
        <v>1.0895390018270168E-2</v>
      </c>
      <c r="O44">
        <f t="shared" si="2"/>
        <v>389</v>
      </c>
    </row>
    <row r="45" spans="4:15" hidden="1" x14ac:dyDescent="0.2">
      <c r="D45">
        <f t="shared" si="0"/>
        <v>772</v>
      </c>
      <c r="E45" t="s">
        <v>10</v>
      </c>
      <c r="F45" t="s">
        <v>859</v>
      </c>
      <c r="G45" t="s">
        <v>860</v>
      </c>
      <c r="H45" t="s">
        <v>860</v>
      </c>
      <c r="I45">
        <v>332</v>
      </c>
      <c r="J45">
        <v>490</v>
      </c>
      <c r="K45">
        <v>0.67755102040816328</v>
      </c>
      <c r="L45">
        <v>0.28985507246376813</v>
      </c>
      <c r="M45">
        <f t="shared" si="1"/>
        <v>0.43660131769907529</v>
      </c>
      <c r="N45">
        <f t="shared" si="3"/>
        <v>-0.14674624523530716</v>
      </c>
      <c r="O45">
        <f t="shared" si="2"/>
        <v>759</v>
      </c>
    </row>
    <row r="46" spans="4:15" hidden="1" x14ac:dyDescent="0.2">
      <c r="D46">
        <f t="shared" si="0"/>
        <v>702</v>
      </c>
      <c r="E46" t="s">
        <v>10</v>
      </c>
      <c r="F46" t="s">
        <v>861</v>
      </c>
      <c r="G46" t="s">
        <v>862</v>
      </c>
      <c r="H46" t="s">
        <v>862</v>
      </c>
      <c r="I46">
        <v>218</v>
      </c>
      <c r="J46">
        <v>471</v>
      </c>
      <c r="K46">
        <v>0.46284501061571126</v>
      </c>
      <c r="L46">
        <v>0.36585365853658536</v>
      </c>
      <c r="M46">
        <f t="shared" si="1"/>
        <v>0.5637862287709563</v>
      </c>
      <c r="N46">
        <f t="shared" si="3"/>
        <v>-0.19793257023437094</v>
      </c>
      <c r="O46">
        <f t="shared" si="2"/>
        <v>806</v>
      </c>
    </row>
    <row r="47" spans="4:15" hidden="1" x14ac:dyDescent="0.2">
      <c r="D47">
        <f t="shared" si="0"/>
        <v>592</v>
      </c>
      <c r="E47" t="s">
        <v>12</v>
      </c>
      <c r="F47" t="s">
        <v>871</v>
      </c>
      <c r="G47" t="s">
        <v>872</v>
      </c>
      <c r="H47" t="s">
        <v>872</v>
      </c>
      <c r="I47">
        <v>295</v>
      </c>
      <c r="J47">
        <v>472</v>
      </c>
      <c r="K47">
        <v>0.625</v>
      </c>
      <c r="L47">
        <v>0.45205479452054792</v>
      </c>
      <c r="M47">
        <f t="shared" si="1"/>
        <v>0.46773084622885291</v>
      </c>
      <c r="N47">
        <f t="shared" si="3"/>
        <v>-1.5676051708304994E-2</v>
      </c>
      <c r="O47">
        <f t="shared" si="2"/>
        <v>471</v>
      </c>
    </row>
    <row r="48" spans="4:15" hidden="1" x14ac:dyDescent="0.2">
      <c r="D48">
        <f t="shared" si="0"/>
        <v>29</v>
      </c>
      <c r="E48" t="s">
        <v>12</v>
      </c>
      <c r="F48" t="s">
        <v>875</v>
      </c>
      <c r="G48" t="s">
        <v>876</v>
      </c>
      <c r="H48" t="s">
        <v>876</v>
      </c>
      <c r="I48">
        <v>137</v>
      </c>
      <c r="J48">
        <v>705</v>
      </c>
      <c r="K48">
        <v>0.19432624113475178</v>
      </c>
      <c r="L48">
        <v>0.84795321637426901</v>
      </c>
      <c r="M48">
        <f t="shared" si="1"/>
        <v>0.72284808200263673</v>
      </c>
      <c r="N48">
        <f t="shared" si="3"/>
        <v>0.12510513437163229</v>
      </c>
      <c r="O48">
        <f t="shared" si="2"/>
        <v>121</v>
      </c>
    </row>
    <row r="49" spans="4:15" hidden="1" x14ac:dyDescent="0.2">
      <c r="D49">
        <f t="shared" si="0"/>
        <v>368</v>
      </c>
      <c r="E49" t="s">
        <v>12</v>
      </c>
      <c r="F49" t="s">
        <v>883</v>
      </c>
      <c r="G49" t="s">
        <v>884</v>
      </c>
      <c r="H49" t="s">
        <v>884</v>
      </c>
      <c r="I49">
        <v>174</v>
      </c>
      <c r="J49">
        <v>502</v>
      </c>
      <c r="K49">
        <v>0.34661354581673309</v>
      </c>
      <c r="L49">
        <v>0.58208955223880599</v>
      </c>
      <c r="M49">
        <f t="shared" si="1"/>
        <v>0.63263799742197147</v>
      </c>
      <c r="N49">
        <f t="shared" si="3"/>
        <v>-5.054844518316548E-2</v>
      </c>
      <c r="O49">
        <f t="shared" si="2"/>
        <v>570</v>
      </c>
    </row>
    <row r="50" spans="4:15" x14ac:dyDescent="0.2">
      <c r="D50">
        <f t="shared" si="0"/>
        <v>691</v>
      </c>
      <c r="E50" t="s">
        <v>14</v>
      </c>
      <c r="F50" t="s">
        <v>885</v>
      </c>
      <c r="G50" t="s">
        <v>886</v>
      </c>
      <c r="H50" t="s">
        <v>886</v>
      </c>
      <c r="I50">
        <v>358</v>
      </c>
      <c r="J50">
        <v>452</v>
      </c>
      <c r="K50">
        <v>0.79203539823008851</v>
      </c>
      <c r="L50">
        <v>0.3728813559322034</v>
      </c>
      <c r="M50">
        <f t="shared" si="1"/>
        <v>0.36878446699016204</v>
      </c>
      <c r="N50">
        <f t="shared" si="3"/>
        <v>4.0968889420413546E-3</v>
      </c>
      <c r="O50">
        <f t="shared" si="2"/>
        <v>402</v>
      </c>
    </row>
    <row r="51" spans="4:15" hidden="1" x14ac:dyDescent="0.2">
      <c r="D51">
        <f t="shared" si="0"/>
        <v>660</v>
      </c>
      <c r="E51" t="s">
        <v>14</v>
      </c>
      <c r="F51" t="s">
        <v>889</v>
      </c>
      <c r="G51" t="s">
        <v>890</v>
      </c>
      <c r="H51" t="s">
        <v>890</v>
      </c>
      <c r="I51">
        <v>205</v>
      </c>
      <c r="J51">
        <v>462</v>
      </c>
      <c r="K51">
        <v>0.44372294372294374</v>
      </c>
      <c r="L51">
        <v>0.40322580645161288</v>
      </c>
      <c r="M51">
        <f t="shared" si="1"/>
        <v>0.57511352407870364</v>
      </c>
      <c r="N51">
        <f t="shared" si="3"/>
        <v>-0.17188771762709076</v>
      </c>
      <c r="O51">
        <f t="shared" si="2"/>
        <v>778</v>
      </c>
    </row>
    <row r="52" spans="4:15" hidden="1" x14ac:dyDescent="0.2">
      <c r="D52">
        <f t="shared" si="0"/>
        <v>490</v>
      </c>
      <c r="E52" t="s">
        <v>14</v>
      </c>
      <c r="F52" t="s">
        <v>891</v>
      </c>
      <c r="G52" t="s">
        <v>892</v>
      </c>
      <c r="H52" t="s">
        <v>892</v>
      </c>
      <c r="I52">
        <v>329</v>
      </c>
      <c r="J52">
        <v>802</v>
      </c>
      <c r="K52">
        <v>0.41022443890274313</v>
      </c>
      <c r="L52">
        <v>0.51</v>
      </c>
      <c r="M52">
        <f t="shared" si="1"/>
        <v>0.59495695724909625</v>
      </c>
      <c r="N52">
        <f t="shared" si="3"/>
        <v>-8.4956957249096243E-2</v>
      </c>
      <c r="O52">
        <f t="shared" si="2"/>
        <v>650</v>
      </c>
    </row>
    <row r="53" spans="4:15" hidden="1" x14ac:dyDescent="0.2">
      <c r="D53">
        <f t="shared" si="0"/>
        <v>445</v>
      </c>
      <c r="E53" t="s">
        <v>14</v>
      </c>
      <c r="F53" t="s">
        <v>893</v>
      </c>
      <c r="G53" t="s">
        <v>894</v>
      </c>
      <c r="H53" t="s">
        <v>894</v>
      </c>
      <c r="I53">
        <v>260</v>
      </c>
      <c r="J53">
        <v>590</v>
      </c>
      <c r="K53">
        <v>0.44067796610169491</v>
      </c>
      <c r="L53">
        <v>0.53947368421052633</v>
      </c>
      <c r="M53">
        <f t="shared" si="1"/>
        <v>0.57691727055207331</v>
      </c>
      <c r="N53">
        <f t="shared" si="3"/>
        <v>-3.7443586341546986E-2</v>
      </c>
      <c r="O53">
        <f t="shared" si="2"/>
        <v>536</v>
      </c>
    </row>
    <row r="54" spans="4:15" hidden="1" x14ac:dyDescent="0.2">
      <c r="D54">
        <f t="shared" si="0"/>
        <v>561</v>
      </c>
      <c r="E54" t="s">
        <v>14</v>
      </c>
      <c r="F54" t="s">
        <v>895</v>
      </c>
      <c r="G54" t="s">
        <v>896</v>
      </c>
      <c r="H54" t="s">
        <v>896</v>
      </c>
      <c r="I54">
        <v>136</v>
      </c>
      <c r="J54">
        <v>368</v>
      </c>
      <c r="K54">
        <v>0.36956521739130432</v>
      </c>
      <c r="L54">
        <v>0.47058823529411764</v>
      </c>
      <c r="M54">
        <f t="shared" si="1"/>
        <v>0.61904216789216626</v>
      </c>
      <c r="N54">
        <f t="shared" si="3"/>
        <v>-0.14845393259804862</v>
      </c>
      <c r="O54">
        <f t="shared" si="2"/>
        <v>761</v>
      </c>
    </row>
    <row r="55" spans="4:15" hidden="1" x14ac:dyDescent="0.2">
      <c r="D55">
        <f t="shared" si="0"/>
        <v>637</v>
      </c>
      <c r="E55" t="s">
        <v>14</v>
      </c>
      <c r="F55" t="s">
        <v>897</v>
      </c>
      <c r="G55" t="s">
        <v>898</v>
      </c>
      <c r="H55" t="s">
        <v>898</v>
      </c>
      <c r="I55">
        <v>496</v>
      </c>
      <c r="J55">
        <v>704</v>
      </c>
      <c r="K55">
        <v>0.70454545454545459</v>
      </c>
      <c r="L55">
        <v>0.4175824175824176</v>
      </c>
      <c r="M55">
        <f t="shared" si="1"/>
        <v>0.4206106860977244</v>
      </c>
      <c r="N55">
        <f t="shared" si="3"/>
        <v>-3.0282685153067979E-3</v>
      </c>
      <c r="O55">
        <f t="shared" si="2"/>
        <v>431</v>
      </c>
    </row>
    <row r="56" spans="4:15" hidden="1" x14ac:dyDescent="0.2">
      <c r="D56">
        <f t="shared" si="0"/>
        <v>454</v>
      </c>
      <c r="E56" t="s">
        <v>14</v>
      </c>
      <c r="F56" t="s">
        <v>899</v>
      </c>
      <c r="G56" t="s">
        <v>900</v>
      </c>
      <c r="H56" t="s">
        <v>900</v>
      </c>
      <c r="I56">
        <v>340</v>
      </c>
      <c r="J56">
        <v>530</v>
      </c>
      <c r="K56">
        <v>0.64150943396226412</v>
      </c>
      <c r="L56">
        <v>0.53333333333333333</v>
      </c>
      <c r="M56">
        <f t="shared" si="1"/>
        <v>0.45795119035258097</v>
      </c>
      <c r="N56">
        <f t="shared" si="3"/>
        <v>7.5382142980752354E-2</v>
      </c>
      <c r="O56">
        <f t="shared" si="2"/>
        <v>228</v>
      </c>
    </row>
    <row r="57" spans="4:15" hidden="1" x14ac:dyDescent="0.2">
      <c r="D57">
        <f t="shared" si="0"/>
        <v>741</v>
      </c>
      <c r="E57" t="s">
        <v>14</v>
      </c>
      <c r="F57" t="s">
        <v>903</v>
      </c>
      <c r="G57" t="s">
        <v>904</v>
      </c>
      <c r="H57" t="s">
        <v>904</v>
      </c>
      <c r="I57">
        <v>483</v>
      </c>
      <c r="J57">
        <v>624</v>
      </c>
      <c r="K57">
        <v>0.77403846153846156</v>
      </c>
      <c r="L57">
        <v>0.3253012048192771</v>
      </c>
      <c r="M57">
        <f t="shared" si="1"/>
        <v>0.37944527147767254</v>
      </c>
      <c r="N57">
        <f t="shared" si="3"/>
        <v>-5.414406665839544E-2</v>
      </c>
      <c r="O57">
        <f t="shared" si="2"/>
        <v>580</v>
      </c>
    </row>
    <row r="58" spans="4:15" hidden="1" x14ac:dyDescent="0.2">
      <c r="D58">
        <f t="shared" si="0"/>
        <v>237</v>
      </c>
      <c r="E58" t="s">
        <v>14</v>
      </c>
      <c r="F58" t="s">
        <v>907</v>
      </c>
      <c r="G58" t="s">
        <v>908</v>
      </c>
      <c r="H58" t="s">
        <v>908</v>
      </c>
      <c r="I58">
        <v>209</v>
      </c>
      <c r="J58">
        <v>952</v>
      </c>
      <c r="K58">
        <v>0.21953781512605042</v>
      </c>
      <c r="L58">
        <v>0.65</v>
      </c>
      <c r="M58">
        <f t="shared" si="1"/>
        <v>0.7079135592141732</v>
      </c>
      <c r="N58">
        <f t="shared" si="3"/>
        <v>-5.7913559214173183E-2</v>
      </c>
      <c r="O58">
        <f t="shared" si="2"/>
        <v>589</v>
      </c>
    </row>
    <row r="59" spans="4:15" hidden="1" x14ac:dyDescent="0.2">
      <c r="D59">
        <f t="shared" si="0"/>
        <v>267</v>
      </c>
      <c r="E59" t="s">
        <v>16</v>
      </c>
      <c r="F59" t="s">
        <v>910</v>
      </c>
      <c r="G59" t="s">
        <v>911</v>
      </c>
      <c r="H59" t="s">
        <v>911</v>
      </c>
      <c r="I59">
        <v>207</v>
      </c>
      <c r="J59">
        <v>442</v>
      </c>
      <c r="K59">
        <v>0.46832579185520362</v>
      </c>
      <c r="L59">
        <v>0.63636363636363635</v>
      </c>
      <c r="M59">
        <f t="shared" si="1"/>
        <v>0.56053959084394578</v>
      </c>
      <c r="N59">
        <f t="shared" si="3"/>
        <v>7.5824045519690575E-2</v>
      </c>
      <c r="O59">
        <f t="shared" si="2"/>
        <v>227</v>
      </c>
    </row>
    <row r="60" spans="4:15" hidden="1" x14ac:dyDescent="0.2">
      <c r="D60">
        <f t="shared" si="0"/>
        <v>234</v>
      </c>
      <c r="E60" t="s">
        <v>18</v>
      </c>
      <c r="F60" t="s">
        <v>914</v>
      </c>
      <c r="G60" t="s">
        <v>915</v>
      </c>
      <c r="H60" t="s">
        <v>915</v>
      </c>
      <c r="I60">
        <v>106</v>
      </c>
      <c r="J60">
        <v>319</v>
      </c>
      <c r="K60">
        <v>0.33228840125391851</v>
      </c>
      <c r="L60">
        <v>0.65217391304347827</v>
      </c>
      <c r="M60">
        <f t="shared" si="1"/>
        <v>0.64112375075078898</v>
      </c>
      <c r="N60">
        <f t="shared" si="3"/>
        <v>1.1050162292689292E-2</v>
      </c>
      <c r="O60">
        <f t="shared" si="2"/>
        <v>388</v>
      </c>
    </row>
    <row r="61" spans="4:15" hidden="1" x14ac:dyDescent="0.2">
      <c r="D61">
        <f t="shared" si="0"/>
        <v>289</v>
      </c>
      <c r="E61" t="s">
        <v>18</v>
      </c>
      <c r="F61" t="s">
        <v>916</v>
      </c>
      <c r="G61" t="s">
        <v>917</v>
      </c>
      <c r="H61" t="s">
        <v>917</v>
      </c>
      <c r="I61">
        <v>126</v>
      </c>
      <c r="J61">
        <v>166</v>
      </c>
      <c r="K61">
        <v>0.75903614457831325</v>
      </c>
      <c r="L61">
        <v>0.625</v>
      </c>
      <c r="M61">
        <f t="shared" si="1"/>
        <v>0.38833215988053138</v>
      </c>
      <c r="N61">
        <f t="shared" si="3"/>
        <v>0.23666784011946862</v>
      </c>
      <c r="O61">
        <f t="shared" si="2"/>
        <v>22</v>
      </c>
    </row>
    <row r="62" spans="4:15" hidden="1" x14ac:dyDescent="0.2">
      <c r="D62">
        <f t="shared" si="0"/>
        <v>451</v>
      </c>
      <c r="E62" t="s">
        <v>18</v>
      </c>
      <c r="F62" t="s">
        <v>920</v>
      </c>
      <c r="G62" t="s">
        <v>921</v>
      </c>
      <c r="H62" t="s">
        <v>921</v>
      </c>
      <c r="I62">
        <v>271</v>
      </c>
      <c r="J62">
        <v>476</v>
      </c>
      <c r="K62">
        <v>0.56932773109243695</v>
      </c>
      <c r="L62">
        <v>0.53521126760563376</v>
      </c>
      <c r="M62">
        <f t="shared" si="1"/>
        <v>0.50070930163875449</v>
      </c>
      <c r="N62">
        <f t="shared" si="3"/>
        <v>3.4501965966879267E-2</v>
      </c>
      <c r="O62">
        <f t="shared" si="2"/>
        <v>319</v>
      </c>
    </row>
    <row r="63" spans="4:15" hidden="1" x14ac:dyDescent="0.2">
      <c r="D63">
        <f t="shared" si="0"/>
        <v>503</v>
      </c>
      <c r="E63" t="s">
        <v>20</v>
      </c>
      <c r="F63" t="s">
        <v>928</v>
      </c>
      <c r="G63" t="s">
        <v>908</v>
      </c>
      <c r="H63" t="s">
        <v>908</v>
      </c>
      <c r="I63">
        <v>228</v>
      </c>
      <c r="J63">
        <v>388</v>
      </c>
      <c r="K63">
        <v>0.58762886597938147</v>
      </c>
      <c r="L63">
        <v>0.5</v>
      </c>
      <c r="M63">
        <f t="shared" si="1"/>
        <v>0.48986829995761583</v>
      </c>
      <c r="N63">
        <f t="shared" si="3"/>
        <v>1.0131700042384173E-2</v>
      </c>
      <c r="O63">
        <f t="shared" si="2"/>
        <v>391</v>
      </c>
    </row>
    <row r="64" spans="4:15" hidden="1" x14ac:dyDescent="0.2">
      <c r="D64">
        <f t="shared" si="0"/>
        <v>60</v>
      </c>
      <c r="E64" t="s">
        <v>22</v>
      </c>
      <c r="F64" t="s">
        <v>929</v>
      </c>
      <c r="G64" t="s">
        <v>930</v>
      </c>
      <c r="H64" t="s">
        <v>930</v>
      </c>
      <c r="I64">
        <v>165</v>
      </c>
      <c r="J64">
        <v>474</v>
      </c>
      <c r="K64">
        <v>0.34810126582278483</v>
      </c>
      <c r="L64">
        <v>0.79411764705882348</v>
      </c>
      <c r="M64">
        <f t="shared" si="1"/>
        <v>0.63175672010303452</v>
      </c>
      <c r="N64">
        <f t="shared" si="3"/>
        <v>0.16236092695578896</v>
      </c>
      <c r="O64">
        <f t="shared" si="2"/>
        <v>77</v>
      </c>
    </row>
    <row r="65" spans="4:15" hidden="1" x14ac:dyDescent="0.2">
      <c r="D65">
        <f t="shared" si="0"/>
        <v>397</v>
      </c>
      <c r="E65" t="s">
        <v>22</v>
      </c>
      <c r="F65" t="s">
        <v>931</v>
      </c>
      <c r="G65" t="s">
        <v>932</v>
      </c>
      <c r="H65" t="s">
        <v>932</v>
      </c>
      <c r="I65">
        <v>164</v>
      </c>
      <c r="J65">
        <v>425</v>
      </c>
      <c r="K65">
        <v>0.38588235294117645</v>
      </c>
      <c r="L65">
        <v>0.56756756756756754</v>
      </c>
      <c r="M65">
        <f t="shared" si="1"/>
        <v>0.60937642338941844</v>
      </c>
      <c r="N65">
        <f t="shared" si="3"/>
        <v>-4.1808855821850899E-2</v>
      </c>
      <c r="O65">
        <f t="shared" si="2"/>
        <v>546</v>
      </c>
    </row>
    <row r="66" spans="4:15" hidden="1" x14ac:dyDescent="0.2">
      <c r="D66">
        <f t="shared" si="0"/>
        <v>10</v>
      </c>
      <c r="E66" t="s">
        <v>24</v>
      </c>
      <c r="F66" t="s">
        <v>939</v>
      </c>
      <c r="G66" t="s">
        <v>940</v>
      </c>
      <c r="H66" t="s">
        <v>940</v>
      </c>
      <c r="I66">
        <v>24</v>
      </c>
      <c r="J66">
        <v>412</v>
      </c>
      <c r="K66">
        <v>5.8252427184466021E-2</v>
      </c>
      <c r="L66">
        <v>0.890625</v>
      </c>
      <c r="M66">
        <f t="shared" si="1"/>
        <v>0.80345381792595039</v>
      </c>
      <c r="N66">
        <f t="shared" si="3"/>
        <v>8.7171182074049613E-2</v>
      </c>
      <c r="O66">
        <f t="shared" si="2"/>
        <v>209</v>
      </c>
    </row>
    <row r="67" spans="4:15" hidden="1" x14ac:dyDescent="0.2">
      <c r="D67">
        <f t="shared" si="0"/>
        <v>6</v>
      </c>
      <c r="E67" t="s">
        <v>24</v>
      </c>
      <c r="F67" t="s">
        <v>943</v>
      </c>
      <c r="G67" t="s">
        <v>944</v>
      </c>
      <c r="H67" t="s">
        <v>944</v>
      </c>
      <c r="I67">
        <v>23</v>
      </c>
      <c r="J67">
        <v>645</v>
      </c>
      <c r="K67">
        <v>3.565891472868217E-2</v>
      </c>
      <c r="L67">
        <v>0.91304347826086951</v>
      </c>
      <c r="M67">
        <f t="shared" si="1"/>
        <v>0.81683748555252522</v>
      </c>
      <c r="N67">
        <f t="shared" si="3"/>
        <v>9.620599270834429E-2</v>
      </c>
      <c r="O67">
        <f t="shared" si="2"/>
        <v>179</v>
      </c>
    </row>
    <row r="68" spans="4:15" hidden="1" x14ac:dyDescent="0.2">
      <c r="D68">
        <f t="shared" si="0"/>
        <v>319</v>
      </c>
      <c r="E68" t="s">
        <v>24</v>
      </c>
      <c r="F68" t="s">
        <v>945</v>
      </c>
      <c r="G68" t="s">
        <v>946</v>
      </c>
      <c r="H68" t="s">
        <v>946</v>
      </c>
      <c r="I68">
        <v>30</v>
      </c>
      <c r="J68">
        <v>502</v>
      </c>
      <c r="K68">
        <v>5.9760956175298807E-2</v>
      </c>
      <c r="L68">
        <v>0.60784313725490191</v>
      </c>
      <c r="M68">
        <f t="shared" si="1"/>
        <v>0.80256021403598987</v>
      </c>
      <c r="N68">
        <f t="shared" si="3"/>
        <v>-0.19471707678108796</v>
      </c>
      <c r="O68">
        <f t="shared" si="2"/>
        <v>802</v>
      </c>
    </row>
    <row r="69" spans="4:15" hidden="1" x14ac:dyDescent="0.2">
      <c r="D69">
        <f t="shared" ref="D69:D132" si="4">RANK(L69,Both_Math_and_ELA__Percent_Pass,0)</f>
        <v>84</v>
      </c>
      <c r="E69" t="s">
        <v>26</v>
      </c>
      <c r="F69" t="s">
        <v>949</v>
      </c>
      <c r="G69" t="s">
        <v>950</v>
      </c>
      <c r="H69" t="s">
        <v>950</v>
      </c>
      <c r="I69">
        <v>98</v>
      </c>
      <c r="J69">
        <v>373</v>
      </c>
      <c r="K69">
        <v>0.26273458445040215</v>
      </c>
      <c r="L69">
        <v>0.765625</v>
      </c>
      <c r="M69">
        <f t="shared" ref="M69:M132" si="5">int+slope*K69</f>
        <v>0.6823251871400936</v>
      </c>
      <c r="N69">
        <f t="shared" si="3"/>
        <v>8.3299812859906397E-2</v>
      </c>
      <c r="O69">
        <f t="shared" ref="O69:O132" si="6">RANK(N69,Error,0)</f>
        <v>214</v>
      </c>
    </row>
    <row r="70" spans="4:15" hidden="1" x14ac:dyDescent="0.2">
      <c r="D70">
        <f t="shared" si="4"/>
        <v>200</v>
      </c>
      <c r="E70" t="s">
        <v>26</v>
      </c>
      <c r="F70" t="s">
        <v>953</v>
      </c>
      <c r="G70" t="s">
        <v>954</v>
      </c>
      <c r="H70" t="s">
        <v>954</v>
      </c>
      <c r="I70">
        <v>85</v>
      </c>
      <c r="J70">
        <v>348</v>
      </c>
      <c r="K70">
        <v>0.2442528735632184</v>
      </c>
      <c r="L70">
        <v>0.67307692307692313</v>
      </c>
      <c r="M70">
        <f t="shared" si="5"/>
        <v>0.69327315621611019</v>
      </c>
      <c r="N70">
        <f t="shared" ref="N70:N133" si="7">L70-M70</f>
        <v>-2.0196233139187059E-2</v>
      </c>
      <c r="O70">
        <f t="shared" si="6"/>
        <v>488</v>
      </c>
    </row>
    <row r="71" spans="4:15" hidden="1" x14ac:dyDescent="0.2">
      <c r="D71">
        <f t="shared" si="4"/>
        <v>395</v>
      </c>
      <c r="E71" t="s">
        <v>26</v>
      </c>
      <c r="F71" t="s">
        <v>955</v>
      </c>
      <c r="G71" t="s">
        <v>956</v>
      </c>
      <c r="H71" t="s">
        <v>956</v>
      </c>
      <c r="I71">
        <v>215</v>
      </c>
      <c r="J71">
        <v>503</v>
      </c>
      <c r="K71">
        <v>0.42743538767395628</v>
      </c>
      <c r="L71">
        <v>0.56818181818181823</v>
      </c>
      <c r="M71">
        <f t="shared" si="5"/>
        <v>0.5847617466397359</v>
      </c>
      <c r="N71">
        <f t="shared" si="7"/>
        <v>-1.657992845791767E-2</v>
      </c>
      <c r="O71">
        <f t="shared" si="6"/>
        <v>477</v>
      </c>
    </row>
    <row r="72" spans="4:15" hidden="1" x14ac:dyDescent="0.2">
      <c r="D72">
        <f t="shared" si="4"/>
        <v>595</v>
      </c>
      <c r="E72" t="s">
        <v>26</v>
      </c>
      <c r="F72" t="s">
        <v>957</v>
      </c>
      <c r="G72" t="s">
        <v>958</v>
      </c>
      <c r="H72" t="s">
        <v>958</v>
      </c>
      <c r="I72">
        <v>285</v>
      </c>
      <c r="J72">
        <v>446</v>
      </c>
      <c r="K72">
        <v>0.63901345291479816</v>
      </c>
      <c r="L72">
        <v>0.45070422535211269</v>
      </c>
      <c r="M72">
        <f t="shared" si="5"/>
        <v>0.45942972897320894</v>
      </c>
      <c r="N72">
        <f t="shared" si="7"/>
        <v>-8.7255036210962533E-3</v>
      </c>
      <c r="O72">
        <f t="shared" si="6"/>
        <v>441</v>
      </c>
    </row>
    <row r="73" spans="4:15" hidden="1" x14ac:dyDescent="0.2">
      <c r="D73">
        <f t="shared" si="4"/>
        <v>702</v>
      </c>
      <c r="E73" t="s">
        <v>28</v>
      </c>
      <c r="F73" t="s">
        <v>961</v>
      </c>
      <c r="G73" t="s">
        <v>962</v>
      </c>
      <c r="H73" t="s">
        <v>962</v>
      </c>
      <c r="I73">
        <v>112</v>
      </c>
      <c r="J73">
        <v>219</v>
      </c>
      <c r="K73">
        <v>0.51141552511415522</v>
      </c>
      <c r="L73">
        <v>0.36585365853658536</v>
      </c>
      <c r="M73">
        <f t="shared" si="5"/>
        <v>0.53501462348067319</v>
      </c>
      <c r="N73">
        <f t="shared" si="7"/>
        <v>-0.16916096494408783</v>
      </c>
      <c r="O73">
        <f t="shared" si="6"/>
        <v>774</v>
      </c>
    </row>
    <row r="74" spans="4:15" hidden="1" x14ac:dyDescent="0.2">
      <c r="D74">
        <f t="shared" si="4"/>
        <v>243</v>
      </c>
      <c r="E74" t="s">
        <v>28</v>
      </c>
      <c r="F74" t="s">
        <v>963</v>
      </c>
      <c r="G74" t="s">
        <v>964</v>
      </c>
      <c r="H74" t="s">
        <v>964</v>
      </c>
      <c r="I74">
        <v>129</v>
      </c>
      <c r="J74">
        <v>222</v>
      </c>
      <c r="K74">
        <v>0.58108108108108103</v>
      </c>
      <c r="L74">
        <v>0.64864864864864868</v>
      </c>
      <c r="M74">
        <f t="shared" si="5"/>
        <v>0.49374699641708225</v>
      </c>
      <c r="N74">
        <f t="shared" si="7"/>
        <v>0.15490165223156643</v>
      </c>
      <c r="O74">
        <f t="shared" si="6"/>
        <v>85</v>
      </c>
    </row>
    <row r="75" spans="4:15" hidden="1" x14ac:dyDescent="0.2">
      <c r="D75">
        <f t="shared" si="4"/>
        <v>308</v>
      </c>
      <c r="E75" t="s">
        <v>28</v>
      </c>
      <c r="F75" t="s">
        <v>965</v>
      </c>
      <c r="G75" t="s">
        <v>966</v>
      </c>
      <c r="H75" t="s">
        <v>966</v>
      </c>
      <c r="I75">
        <v>172</v>
      </c>
      <c r="J75">
        <v>303</v>
      </c>
      <c r="K75">
        <v>0.56765676567656764</v>
      </c>
      <c r="L75">
        <v>0.61290322580645162</v>
      </c>
      <c r="M75">
        <f t="shared" si="5"/>
        <v>0.50169912762465474</v>
      </c>
      <c r="N75">
        <f t="shared" si="7"/>
        <v>0.11120409818179688</v>
      </c>
      <c r="O75">
        <f t="shared" si="6"/>
        <v>148</v>
      </c>
    </row>
    <row r="76" spans="4:15" hidden="1" x14ac:dyDescent="0.2">
      <c r="D76">
        <f t="shared" si="4"/>
        <v>629</v>
      </c>
      <c r="E76" t="s">
        <v>605</v>
      </c>
      <c r="F76" t="s">
        <v>971</v>
      </c>
      <c r="G76" t="s">
        <v>972</v>
      </c>
      <c r="H76" t="s">
        <v>972</v>
      </c>
      <c r="I76">
        <v>222</v>
      </c>
      <c r="J76">
        <v>584</v>
      </c>
      <c r="K76">
        <v>0.38013698630136988</v>
      </c>
      <c r="L76">
        <v>0.42168674698795183</v>
      </c>
      <c r="M76">
        <f t="shared" si="5"/>
        <v>0.61277979316870645</v>
      </c>
      <c r="N76">
        <f t="shared" si="7"/>
        <v>-0.19109304618075462</v>
      </c>
      <c r="O76">
        <f t="shared" si="6"/>
        <v>797</v>
      </c>
    </row>
    <row r="77" spans="4:15" hidden="1" x14ac:dyDescent="0.2">
      <c r="D77">
        <f t="shared" si="4"/>
        <v>355</v>
      </c>
      <c r="E77" t="s">
        <v>31</v>
      </c>
      <c r="F77" t="s">
        <v>975</v>
      </c>
      <c r="G77" t="s">
        <v>976</v>
      </c>
      <c r="H77" t="s">
        <v>976</v>
      </c>
      <c r="I77">
        <v>328</v>
      </c>
      <c r="J77">
        <v>625</v>
      </c>
      <c r="K77">
        <v>0.52480000000000004</v>
      </c>
      <c r="L77">
        <v>0.58823529411764708</v>
      </c>
      <c r="M77">
        <f t="shared" si="5"/>
        <v>0.52708609251060135</v>
      </c>
      <c r="N77">
        <f t="shared" si="7"/>
        <v>6.1149201607045733E-2</v>
      </c>
      <c r="O77">
        <f t="shared" si="6"/>
        <v>250</v>
      </c>
    </row>
    <row r="78" spans="4:15" hidden="1" x14ac:dyDescent="0.2">
      <c r="D78">
        <f t="shared" si="4"/>
        <v>624</v>
      </c>
      <c r="E78" t="s">
        <v>33</v>
      </c>
      <c r="F78" t="s">
        <v>979</v>
      </c>
      <c r="G78" t="s">
        <v>980</v>
      </c>
      <c r="H78" t="s">
        <v>980</v>
      </c>
      <c r="I78">
        <v>221</v>
      </c>
      <c r="J78">
        <v>482</v>
      </c>
      <c r="K78">
        <v>0.45850622406639002</v>
      </c>
      <c r="L78">
        <v>0.42857142857142855</v>
      </c>
      <c r="M78">
        <f t="shared" si="5"/>
        <v>0.56635638589868975</v>
      </c>
      <c r="N78">
        <f t="shared" si="7"/>
        <v>-0.1377849573272612</v>
      </c>
      <c r="O78">
        <f t="shared" si="6"/>
        <v>744</v>
      </c>
    </row>
    <row r="79" spans="4:15" hidden="1" x14ac:dyDescent="0.2">
      <c r="D79">
        <f t="shared" si="4"/>
        <v>478</v>
      </c>
      <c r="E79" t="s">
        <v>35</v>
      </c>
      <c r="F79" t="s">
        <v>985</v>
      </c>
      <c r="G79" t="s">
        <v>986</v>
      </c>
      <c r="H79" t="s">
        <v>986</v>
      </c>
      <c r="I79">
        <v>182</v>
      </c>
      <c r="J79">
        <v>372</v>
      </c>
      <c r="K79">
        <v>0.489247311827957</v>
      </c>
      <c r="L79">
        <v>0.51724137931034486</v>
      </c>
      <c r="M79">
        <f t="shared" si="5"/>
        <v>0.54814635760471131</v>
      </c>
      <c r="N79">
        <f t="shared" si="7"/>
        <v>-3.0904978294366447E-2</v>
      </c>
      <c r="O79">
        <f t="shared" si="6"/>
        <v>519</v>
      </c>
    </row>
    <row r="80" spans="4:15" hidden="1" x14ac:dyDescent="0.2">
      <c r="D80">
        <f t="shared" si="4"/>
        <v>626</v>
      </c>
      <c r="E80" t="s">
        <v>37</v>
      </c>
      <c r="F80" t="s">
        <v>989</v>
      </c>
      <c r="G80" t="s">
        <v>990</v>
      </c>
      <c r="H80" t="s">
        <v>990</v>
      </c>
      <c r="I80">
        <v>249</v>
      </c>
      <c r="J80">
        <v>414</v>
      </c>
      <c r="K80">
        <v>0.60144927536231885</v>
      </c>
      <c r="L80">
        <v>0.4264705882352941</v>
      </c>
      <c r="M80">
        <f t="shared" si="5"/>
        <v>0.48168153546022224</v>
      </c>
      <c r="N80">
        <f t="shared" si="7"/>
        <v>-5.5210947224928142E-2</v>
      </c>
      <c r="O80">
        <f t="shared" si="6"/>
        <v>583</v>
      </c>
    </row>
    <row r="81" spans="4:15" hidden="1" x14ac:dyDescent="0.2">
      <c r="D81">
        <f t="shared" si="4"/>
        <v>636</v>
      </c>
      <c r="E81" t="s">
        <v>37</v>
      </c>
      <c r="F81" t="s">
        <v>991</v>
      </c>
      <c r="G81" t="s">
        <v>992</v>
      </c>
      <c r="H81" t="s">
        <v>992</v>
      </c>
      <c r="I81">
        <v>221</v>
      </c>
      <c r="J81">
        <v>409</v>
      </c>
      <c r="K81">
        <v>0.54034229828850855</v>
      </c>
      <c r="L81">
        <v>0.41818181818181815</v>
      </c>
      <c r="M81">
        <f t="shared" si="5"/>
        <v>0.5178793365954435</v>
      </c>
      <c r="N81">
        <f t="shared" si="7"/>
        <v>-9.9697518413625341E-2</v>
      </c>
      <c r="O81">
        <f t="shared" si="6"/>
        <v>685</v>
      </c>
    </row>
    <row r="82" spans="4:15" hidden="1" x14ac:dyDescent="0.2">
      <c r="D82">
        <f t="shared" si="4"/>
        <v>671</v>
      </c>
      <c r="E82" t="s">
        <v>37</v>
      </c>
      <c r="F82" t="s">
        <v>993</v>
      </c>
      <c r="G82" t="s">
        <v>994</v>
      </c>
      <c r="H82" t="s">
        <v>994</v>
      </c>
      <c r="I82">
        <v>428</v>
      </c>
      <c r="J82">
        <v>815</v>
      </c>
      <c r="K82">
        <v>0.5251533742331288</v>
      </c>
      <c r="L82">
        <v>0.39370078740157483</v>
      </c>
      <c r="M82">
        <f t="shared" si="5"/>
        <v>0.52687676501921432</v>
      </c>
      <c r="N82">
        <f t="shared" si="7"/>
        <v>-0.1331759776176395</v>
      </c>
      <c r="O82">
        <f t="shared" si="6"/>
        <v>741</v>
      </c>
    </row>
    <row r="83" spans="4:15" hidden="1" x14ac:dyDescent="0.2">
      <c r="D83">
        <f t="shared" si="4"/>
        <v>695</v>
      </c>
      <c r="E83" t="s">
        <v>37</v>
      </c>
      <c r="F83" t="s">
        <v>995</v>
      </c>
      <c r="G83" t="s">
        <v>996</v>
      </c>
      <c r="H83" t="s">
        <v>996</v>
      </c>
      <c r="I83">
        <v>338</v>
      </c>
      <c r="J83">
        <v>458</v>
      </c>
      <c r="K83">
        <v>0.73799126637554591</v>
      </c>
      <c r="L83">
        <v>0.37179487179487181</v>
      </c>
      <c r="M83">
        <f t="shared" si="5"/>
        <v>0.40079846655413071</v>
      </c>
      <c r="N83">
        <f t="shared" si="7"/>
        <v>-2.9003594759258899E-2</v>
      </c>
      <c r="O83">
        <f t="shared" si="6"/>
        <v>509</v>
      </c>
    </row>
    <row r="84" spans="4:15" hidden="1" x14ac:dyDescent="0.2">
      <c r="D84">
        <f t="shared" si="4"/>
        <v>461</v>
      </c>
      <c r="E84" t="s">
        <v>39</v>
      </c>
      <c r="F84" t="s">
        <v>1001</v>
      </c>
      <c r="G84" t="s">
        <v>1002</v>
      </c>
      <c r="H84" t="s">
        <v>1002</v>
      </c>
      <c r="I84">
        <v>279</v>
      </c>
      <c r="J84">
        <v>640</v>
      </c>
      <c r="K84">
        <v>0.43593749999999998</v>
      </c>
      <c r="L84">
        <v>0.52941176470588236</v>
      </c>
      <c r="M84">
        <f t="shared" si="5"/>
        <v>0.57972536968337451</v>
      </c>
      <c r="N84">
        <f t="shared" si="7"/>
        <v>-5.0313604977492155E-2</v>
      </c>
      <c r="O84">
        <f t="shared" si="6"/>
        <v>569</v>
      </c>
    </row>
    <row r="85" spans="4:15" hidden="1" x14ac:dyDescent="0.2">
      <c r="D85">
        <f t="shared" si="4"/>
        <v>619</v>
      </c>
      <c r="E85" t="s">
        <v>39</v>
      </c>
      <c r="F85" t="s">
        <v>1005</v>
      </c>
      <c r="G85" t="s">
        <v>1006</v>
      </c>
      <c r="H85" t="s">
        <v>1006</v>
      </c>
      <c r="I85">
        <v>278</v>
      </c>
      <c r="J85">
        <v>850</v>
      </c>
      <c r="K85">
        <v>0.32705882352941179</v>
      </c>
      <c r="L85">
        <v>0.43147208121827413</v>
      </c>
      <c r="M85">
        <f t="shared" si="5"/>
        <v>0.64422158382252193</v>
      </c>
      <c r="N85">
        <f t="shared" si="7"/>
        <v>-0.2127495026042478</v>
      </c>
      <c r="O85">
        <f t="shared" si="6"/>
        <v>816</v>
      </c>
    </row>
    <row r="86" spans="4:15" hidden="1" x14ac:dyDescent="0.2">
      <c r="D86">
        <f t="shared" si="4"/>
        <v>310</v>
      </c>
      <c r="E86" t="s">
        <v>39</v>
      </c>
      <c r="F86" t="s">
        <v>34</v>
      </c>
      <c r="G86" t="s">
        <v>1009</v>
      </c>
      <c r="H86" t="s">
        <v>1009</v>
      </c>
      <c r="I86">
        <v>106</v>
      </c>
      <c r="J86">
        <v>328</v>
      </c>
      <c r="K86">
        <v>0.32317073170731708</v>
      </c>
      <c r="L86">
        <v>0.61224489795918369</v>
      </c>
      <c r="M86">
        <f t="shared" si="5"/>
        <v>0.64652476393895386</v>
      </c>
      <c r="N86">
        <f t="shared" si="7"/>
        <v>-3.4279865979770174E-2</v>
      </c>
      <c r="O86">
        <f t="shared" si="6"/>
        <v>528</v>
      </c>
    </row>
    <row r="87" spans="4:15" hidden="1" x14ac:dyDescent="0.2">
      <c r="D87">
        <f t="shared" si="4"/>
        <v>661</v>
      </c>
      <c r="E87" t="s">
        <v>606</v>
      </c>
      <c r="F87" t="s">
        <v>1010</v>
      </c>
      <c r="G87" t="s">
        <v>1011</v>
      </c>
      <c r="H87" t="s">
        <v>1011</v>
      </c>
      <c r="I87">
        <v>374</v>
      </c>
      <c r="J87">
        <v>554</v>
      </c>
      <c r="K87">
        <v>0.67509025270758127</v>
      </c>
      <c r="L87">
        <v>0.4</v>
      </c>
      <c r="M87">
        <f t="shared" si="5"/>
        <v>0.43805899706943674</v>
      </c>
      <c r="N87">
        <f t="shared" si="7"/>
        <v>-3.8058997069436717E-2</v>
      </c>
      <c r="O87">
        <f t="shared" si="6"/>
        <v>538</v>
      </c>
    </row>
    <row r="88" spans="4:15" hidden="1" x14ac:dyDescent="0.2">
      <c r="D88">
        <f t="shared" si="4"/>
        <v>560</v>
      </c>
      <c r="E88" t="s">
        <v>42</v>
      </c>
      <c r="F88" t="s">
        <v>30</v>
      </c>
      <c r="G88" t="s">
        <v>1014</v>
      </c>
      <c r="H88" t="s">
        <v>1014</v>
      </c>
      <c r="I88">
        <v>303</v>
      </c>
      <c r="J88">
        <v>522</v>
      </c>
      <c r="K88">
        <v>0.58045977011494254</v>
      </c>
      <c r="L88">
        <v>0.47126436781609193</v>
      </c>
      <c r="M88">
        <f t="shared" si="5"/>
        <v>0.49411504098207926</v>
      </c>
      <c r="N88">
        <f t="shared" si="7"/>
        <v>-2.2850673165987323E-2</v>
      </c>
      <c r="O88">
        <f t="shared" si="6"/>
        <v>494</v>
      </c>
    </row>
    <row r="89" spans="4:15" hidden="1" x14ac:dyDescent="0.2">
      <c r="D89">
        <f t="shared" si="4"/>
        <v>283</v>
      </c>
      <c r="E89" t="s">
        <v>42</v>
      </c>
      <c r="F89" t="s">
        <v>1015</v>
      </c>
      <c r="G89" t="s">
        <v>1016</v>
      </c>
      <c r="H89" t="s">
        <v>1016</v>
      </c>
      <c r="I89">
        <v>170</v>
      </c>
      <c r="J89">
        <v>413</v>
      </c>
      <c r="K89">
        <v>0.41162227602905571</v>
      </c>
      <c r="L89">
        <v>0.63013698630136983</v>
      </c>
      <c r="M89">
        <f t="shared" si="5"/>
        <v>0.59412892364735925</v>
      </c>
      <c r="N89">
        <f t="shared" si="7"/>
        <v>3.6008062654010575E-2</v>
      </c>
      <c r="O89">
        <f t="shared" si="6"/>
        <v>314</v>
      </c>
    </row>
    <row r="90" spans="4:15" hidden="1" x14ac:dyDescent="0.2">
      <c r="D90">
        <f t="shared" si="4"/>
        <v>684</v>
      </c>
      <c r="E90" t="s">
        <v>42</v>
      </c>
      <c r="F90" t="s">
        <v>1017</v>
      </c>
      <c r="G90" t="s">
        <v>1018</v>
      </c>
      <c r="H90" t="s">
        <v>1018</v>
      </c>
      <c r="I90">
        <v>345</v>
      </c>
      <c r="J90">
        <v>481</v>
      </c>
      <c r="K90">
        <v>0.71725571725571724</v>
      </c>
      <c r="L90">
        <v>0.38028169014084506</v>
      </c>
      <c r="M90">
        <f t="shared" si="5"/>
        <v>0.41308153666186248</v>
      </c>
      <c r="N90">
        <f t="shared" si="7"/>
        <v>-3.2799846521017417E-2</v>
      </c>
      <c r="O90">
        <f t="shared" si="6"/>
        <v>526</v>
      </c>
    </row>
    <row r="91" spans="4:15" hidden="1" x14ac:dyDescent="0.2">
      <c r="D91">
        <f t="shared" si="4"/>
        <v>149</v>
      </c>
      <c r="E91" t="s">
        <v>42</v>
      </c>
      <c r="F91" t="s">
        <v>1019</v>
      </c>
      <c r="G91" t="s">
        <v>1020</v>
      </c>
      <c r="H91" t="s">
        <v>1020</v>
      </c>
      <c r="I91">
        <v>129</v>
      </c>
      <c r="J91">
        <v>518</v>
      </c>
      <c r="K91">
        <v>0.24903474903474904</v>
      </c>
      <c r="L91">
        <v>0.70666666666666667</v>
      </c>
      <c r="M91">
        <f t="shared" si="5"/>
        <v>0.69044052751050788</v>
      </c>
      <c r="N91">
        <f t="shared" si="7"/>
        <v>1.6226139156158781E-2</v>
      </c>
      <c r="O91">
        <f t="shared" si="6"/>
        <v>375</v>
      </c>
    </row>
    <row r="92" spans="4:15" hidden="1" x14ac:dyDescent="0.2">
      <c r="D92">
        <f t="shared" si="4"/>
        <v>402</v>
      </c>
      <c r="E92" t="s">
        <v>42</v>
      </c>
      <c r="F92" t="s">
        <v>1021</v>
      </c>
      <c r="G92" t="s">
        <v>1022</v>
      </c>
      <c r="H92" t="s">
        <v>1022</v>
      </c>
      <c r="I92">
        <v>161</v>
      </c>
      <c r="J92">
        <v>311</v>
      </c>
      <c r="K92">
        <v>0.51768488745980712</v>
      </c>
      <c r="L92">
        <v>0.56521739130434778</v>
      </c>
      <c r="M92">
        <f t="shared" si="5"/>
        <v>0.53130085555596573</v>
      </c>
      <c r="N92">
        <f t="shared" si="7"/>
        <v>3.3916535748382048E-2</v>
      </c>
      <c r="O92">
        <f t="shared" si="6"/>
        <v>321</v>
      </c>
    </row>
    <row r="93" spans="4:15" hidden="1" x14ac:dyDescent="0.2">
      <c r="D93">
        <f t="shared" si="4"/>
        <v>651</v>
      </c>
      <c r="E93" t="s">
        <v>42</v>
      </c>
      <c r="F93" t="s">
        <v>1025</v>
      </c>
      <c r="G93" t="s">
        <v>1026</v>
      </c>
      <c r="H93" t="s">
        <v>1026</v>
      </c>
      <c r="I93">
        <v>253</v>
      </c>
      <c r="J93">
        <v>492</v>
      </c>
      <c r="K93">
        <v>0.51422764227642281</v>
      </c>
      <c r="L93">
        <v>0.40740740740740738</v>
      </c>
      <c r="M93">
        <f t="shared" si="5"/>
        <v>0.53334881602818285</v>
      </c>
      <c r="N93">
        <f t="shared" si="7"/>
        <v>-0.12594140862077546</v>
      </c>
      <c r="O93">
        <f t="shared" si="6"/>
        <v>732</v>
      </c>
    </row>
    <row r="94" spans="4:15" hidden="1" x14ac:dyDescent="0.2">
      <c r="D94">
        <f t="shared" si="4"/>
        <v>454</v>
      </c>
      <c r="E94" t="s">
        <v>42</v>
      </c>
      <c r="F94" t="s">
        <v>1027</v>
      </c>
      <c r="G94" t="s">
        <v>1028</v>
      </c>
      <c r="H94" t="s">
        <v>1028</v>
      </c>
      <c r="I94">
        <v>286</v>
      </c>
      <c r="J94">
        <v>507</v>
      </c>
      <c r="K94">
        <v>0.5641025641025641</v>
      </c>
      <c r="L94">
        <v>0.53333333333333333</v>
      </c>
      <c r="M94">
        <f t="shared" si="5"/>
        <v>0.50380452193363623</v>
      </c>
      <c r="N94">
        <f t="shared" si="7"/>
        <v>2.9528811399697097E-2</v>
      </c>
      <c r="O94">
        <f t="shared" si="6"/>
        <v>327</v>
      </c>
    </row>
    <row r="95" spans="4:15" hidden="1" x14ac:dyDescent="0.2">
      <c r="D95">
        <f t="shared" si="4"/>
        <v>630</v>
      </c>
      <c r="E95" t="s">
        <v>42</v>
      </c>
      <c r="F95" t="s">
        <v>1033</v>
      </c>
      <c r="G95" t="s">
        <v>1034</v>
      </c>
      <c r="H95" t="s">
        <v>1034</v>
      </c>
      <c r="I95">
        <v>267</v>
      </c>
      <c r="J95">
        <v>385</v>
      </c>
      <c r="K95">
        <v>0.69350649350649352</v>
      </c>
      <c r="L95">
        <v>0.42105263157894735</v>
      </c>
      <c r="M95">
        <f t="shared" si="5"/>
        <v>0.42714981036081978</v>
      </c>
      <c r="N95">
        <f t="shared" si="7"/>
        <v>-6.0971787818724366E-3</v>
      </c>
      <c r="O95">
        <f t="shared" si="6"/>
        <v>437</v>
      </c>
    </row>
    <row r="96" spans="4:15" hidden="1" x14ac:dyDescent="0.2">
      <c r="D96">
        <f t="shared" si="4"/>
        <v>503</v>
      </c>
      <c r="E96" t="s">
        <v>42</v>
      </c>
      <c r="F96" t="s">
        <v>1035</v>
      </c>
      <c r="G96" t="s">
        <v>1036</v>
      </c>
      <c r="H96" t="s">
        <v>1036</v>
      </c>
      <c r="I96">
        <v>141</v>
      </c>
      <c r="J96">
        <v>231</v>
      </c>
      <c r="K96">
        <v>0.61038961038961037</v>
      </c>
      <c r="L96">
        <v>0.5</v>
      </c>
      <c r="M96">
        <f t="shared" si="5"/>
        <v>0.4763855695182439</v>
      </c>
      <c r="N96">
        <f t="shared" si="7"/>
        <v>2.3614430481756099E-2</v>
      </c>
      <c r="O96">
        <f t="shared" si="6"/>
        <v>347</v>
      </c>
    </row>
    <row r="97" spans="4:15" hidden="1" x14ac:dyDescent="0.2">
      <c r="D97">
        <f t="shared" si="4"/>
        <v>542</v>
      </c>
      <c r="E97" t="s">
        <v>42</v>
      </c>
      <c r="F97" t="s">
        <v>1037</v>
      </c>
      <c r="G97" t="s">
        <v>1038</v>
      </c>
      <c r="H97" t="s">
        <v>1038</v>
      </c>
      <c r="I97">
        <v>273</v>
      </c>
      <c r="J97">
        <v>496</v>
      </c>
      <c r="K97">
        <v>0.55040322580645162</v>
      </c>
      <c r="L97">
        <v>0.48</v>
      </c>
      <c r="M97">
        <f t="shared" si="5"/>
        <v>0.51191956782647807</v>
      </c>
      <c r="N97">
        <f t="shared" si="7"/>
        <v>-3.191956782647809E-2</v>
      </c>
      <c r="O97">
        <f t="shared" si="6"/>
        <v>524</v>
      </c>
    </row>
    <row r="98" spans="4:15" hidden="1" x14ac:dyDescent="0.2">
      <c r="D98">
        <f t="shared" si="4"/>
        <v>534</v>
      </c>
      <c r="E98" t="s">
        <v>42</v>
      </c>
      <c r="F98" t="s">
        <v>1039</v>
      </c>
      <c r="G98" t="s">
        <v>1040</v>
      </c>
      <c r="H98" t="s">
        <v>1040</v>
      </c>
      <c r="I98">
        <v>159</v>
      </c>
      <c r="J98">
        <v>202</v>
      </c>
      <c r="K98">
        <v>0.78712871287128716</v>
      </c>
      <c r="L98">
        <v>0.48648648648648651</v>
      </c>
      <c r="M98">
        <f t="shared" si="5"/>
        <v>0.37169102904503931</v>
      </c>
      <c r="N98">
        <f t="shared" si="7"/>
        <v>0.1147954574414472</v>
      </c>
      <c r="O98">
        <f t="shared" si="6"/>
        <v>139</v>
      </c>
    </row>
    <row r="99" spans="4:15" hidden="1" x14ac:dyDescent="0.2">
      <c r="D99">
        <f t="shared" si="4"/>
        <v>628</v>
      </c>
      <c r="E99" t="s">
        <v>42</v>
      </c>
      <c r="F99" t="s">
        <v>1041</v>
      </c>
      <c r="G99" t="s">
        <v>1042</v>
      </c>
      <c r="H99" t="s">
        <v>1042</v>
      </c>
      <c r="I99">
        <v>495</v>
      </c>
      <c r="J99">
        <v>583</v>
      </c>
      <c r="K99">
        <v>0.84905660377358494</v>
      </c>
      <c r="L99">
        <v>0.42268041237113402</v>
      </c>
      <c r="M99">
        <f t="shared" si="5"/>
        <v>0.33500694505087636</v>
      </c>
      <c r="N99">
        <f t="shared" si="7"/>
        <v>8.7673467320257659E-2</v>
      </c>
      <c r="O99">
        <f t="shared" si="6"/>
        <v>208</v>
      </c>
    </row>
    <row r="100" spans="4:15" hidden="1" x14ac:dyDescent="0.2">
      <c r="D100">
        <f t="shared" si="4"/>
        <v>35</v>
      </c>
      <c r="E100" t="s">
        <v>44</v>
      </c>
      <c r="F100" t="s">
        <v>1045</v>
      </c>
      <c r="G100" t="s">
        <v>1046</v>
      </c>
      <c r="H100" t="s">
        <v>1046</v>
      </c>
      <c r="I100">
        <v>164</v>
      </c>
      <c r="J100">
        <v>356</v>
      </c>
      <c r="K100">
        <v>0.4606741573033708</v>
      </c>
      <c r="L100">
        <v>0.82926829268292679</v>
      </c>
      <c r="M100">
        <f t="shared" si="5"/>
        <v>0.56507217221402528</v>
      </c>
      <c r="N100">
        <f t="shared" si="7"/>
        <v>0.26419612046890151</v>
      </c>
      <c r="O100">
        <f t="shared" si="6"/>
        <v>15</v>
      </c>
    </row>
    <row r="101" spans="4:15" hidden="1" x14ac:dyDescent="0.2">
      <c r="D101">
        <f t="shared" si="4"/>
        <v>179</v>
      </c>
      <c r="E101" t="s">
        <v>44</v>
      </c>
      <c r="F101" t="s">
        <v>1049</v>
      </c>
      <c r="G101" t="s">
        <v>1050</v>
      </c>
      <c r="H101" t="s">
        <v>1050</v>
      </c>
      <c r="I101">
        <v>105</v>
      </c>
      <c r="J101">
        <v>295</v>
      </c>
      <c r="K101">
        <v>0.3559322033898305</v>
      </c>
      <c r="L101">
        <v>0.6875</v>
      </c>
      <c r="M101">
        <f t="shared" si="5"/>
        <v>0.62711792541332401</v>
      </c>
      <c r="N101">
        <f t="shared" si="7"/>
        <v>6.0382074586675993E-2</v>
      </c>
      <c r="O101">
        <f t="shared" si="6"/>
        <v>254</v>
      </c>
    </row>
    <row r="102" spans="4:15" hidden="1" x14ac:dyDescent="0.2">
      <c r="D102">
        <f t="shared" si="4"/>
        <v>33</v>
      </c>
      <c r="E102" t="s">
        <v>44</v>
      </c>
      <c r="F102" t="s">
        <v>1051</v>
      </c>
      <c r="G102" t="s">
        <v>1052</v>
      </c>
      <c r="H102" t="s">
        <v>1052</v>
      </c>
      <c r="I102">
        <v>140</v>
      </c>
      <c r="J102">
        <v>298</v>
      </c>
      <c r="K102">
        <v>0.46979865771812079</v>
      </c>
      <c r="L102">
        <v>0.83333333333333337</v>
      </c>
      <c r="M102">
        <f t="shared" si="5"/>
        <v>0.55966711264001934</v>
      </c>
      <c r="N102">
        <f t="shared" si="7"/>
        <v>0.27366622069331403</v>
      </c>
      <c r="O102">
        <f t="shared" si="6"/>
        <v>14</v>
      </c>
    </row>
    <row r="103" spans="4:15" hidden="1" x14ac:dyDescent="0.2">
      <c r="D103">
        <f t="shared" si="4"/>
        <v>60</v>
      </c>
      <c r="E103" t="s">
        <v>44</v>
      </c>
      <c r="F103" t="s">
        <v>1053</v>
      </c>
      <c r="G103" t="s">
        <v>962</v>
      </c>
      <c r="H103" t="s">
        <v>962</v>
      </c>
      <c r="I103">
        <v>149</v>
      </c>
      <c r="J103">
        <v>244</v>
      </c>
      <c r="K103">
        <v>0.61065573770491799</v>
      </c>
      <c r="L103">
        <v>0.79411764705882348</v>
      </c>
      <c r="M103">
        <f t="shared" si="5"/>
        <v>0.47622792428528599</v>
      </c>
      <c r="N103">
        <f t="shared" si="7"/>
        <v>0.3178897227735375</v>
      </c>
      <c r="O103">
        <f t="shared" si="6"/>
        <v>8</v>
      </c>
    </row>
    <row r="104" spans="4:15" hidden="1" x14ac:dyDescent="0.2">
      <c r="D104">
        <f t="shared" si="4"/>
        <v>304</v>
      </c>
      <c r="E104" t="s">
        <v>44</v>
      </c>
      <c r="F104" t="s">
        <v>1056</v>
      </c>
      <c r="G104" t="s">
        <v>1057</v>
      </c>
      <c r="H104" t="s">
        <v>1057</v>
      </c>
      <c r="I104">
        <v>179</v>
      </c>
      <c r="J104">
        <v>243</v>
      </c>
      <c r="K104">
        <v>0.73662551440329216</v>
      </c>
      <c r="L104">
        <v>0.61538461538461542</v>
      </c>
      <c r="M104">
        <f t="shared" si="5"/>
        <v>0.40160749394607587</v>
      </c>
      <c r="N104">
        <f t="shared" si="7"/>
        <v>0.21377712143853955</v>
      </c>
      <c r="O104">
        <f t="shared" si="6"/>
        <v>36</v>
      </c>
    </row>
    <row r="105" spans="4:15" hidden="1" x14ac:dyDescent="0.2">
      <c r="D105">
        <f t="shared" si="4"/>
        <v>643</v>
      </c>
      <c r="E105" t="s">
        <v>44</v>
      </c>
      <c r="F105" t="s">
        <v>1058</v>
      </c>
      <c r="G105" t="s">
        <v>816</v>
      </c>
      <c r="H105" t="s">
        <v>816</v>
      </c>
      <c r="I105">
        <v>230</v>
      </c>
      <c r="J105">
        <v>292</v>
      </c>
      <c r="K105">
        <v>0.78767123287671237</v>
      </c>
      <c r="L105">
        <v>0.41304347826086957</v>
      </c>
      <c r="M105">
        <f t="shared" si="5"/>
        <v>0.37136965770237673</v>
      </c>
      <c r="N105">
        <f t="shared" si="7"/>
        <v>4.1673820558492836E-2</v>
      </c>
      <c r="O105">
        <f t="shared" si="6"/>
        <v>293</v>
      </c>
    </row>
    <row r="106" spans="4:15" hidden="1" x14ac:dyDescent="0.2">
      <c r="D106">
        <f t="shared" si="4"/>
        <v>237</v>
      </c>
      <c r="E106" t="s">
        <v>44</v>
      </c>
      <c r="F106" t="s">
        <v>1059</v>
      </c>
      <c r="G106" t="s">
        <v>1060</v>
      </c>
      <c r="H106" t="s">
        <v>1060</v>
      </c>
      <c r="I106">
        <v>193</v>
      </c>
      <c r="J106">
        <v>271</v>
      </c>
      <c r="K106">
        <v>0.71217712177121772</v>
      </c>
      <c r="L106">
        <v>0.65</v>
      </c>
      <c r="M106">
        <f t="shared" si="5"/>
        <v>0.41608993272721023</v>
      </c>
      <c r="N106">
        <f t="shared" si="7"/>
        <v>0.23391006727278979</v>
      </c>
      <c r="O106">
        <f t="shared" si="6"/>
        <v>24</v>
      </c>
    </row>
    <row r="107" spans="4:15" hidden="1" x14ac:dyDescent="0.2">
      <c r="D107">
        <f t="shared" si="4"/>
        <v>565</v>
      </c>
      <c r="E107" t="s">
        <v>607</v>
      </c>
      <c r="F107" t="s">
        <v>1063</v>
      </c>
      <c r="G107" t="s">
        <v>1064</v>
      </c>
      <c r="H107" t="s">
        <v>1064</v>
      </c>
      <c r="I107">
        <v>255</v>
      </c>
      <c r="J107">
        <v>494</v>
      </c>
      <c r="K107">
        <v>0.51619433198380571</v>
      </c>
      <c r="L107">
        <v>0.46913580246913578</v>
      </c>
      <c r="M107">
        <f t="shared" si="5"/>
        <v>0.53218381251579272</v>
      </c>
      <c r="N107">
        <f t="shared" si="7"/>
        <v>-6.3048010046656944E-2</v>
      </c>
      <c r="O107">
        <f t="shared" si="6"/>
        <v>607</v>
      </c>
    </row>
    <row r="108" spans="4:15" hidden="1" x14ac:dyDescent="0.2">
      <c r="D108">
        <f t="shared" si="4"/>
        <v>436</v>
      </c>
      <c r="E108" t="s">
        <v>608</v>
      </c>
      <c r="F108" t="s">
        <v>1067</v>
      </c>
      <c r="G108" t="s">
        <v>1068</v>
      </c>
      <c r="H108" t="s">
        <v>1068</v>
      </c>
      <c r="I108">
        <v>303</v>
      </c>
      <c r="J108">
        <v>685</v>
      </c>
      <c r="K108">
        <v>0.44233576642335765</v>
      </c>
      <c r="L108">
        <v>0.54736842105263162</v>
      </c>
      <c r="M108">
        <f t="shared" si="5"/>
        <v>0.57593524314310862</v>
      </c>
      <c r="N108">
        <f t="shared" si="7"/>
        <v>-2.8566822090477006E-2</v>
      </c>
      <c r="O108">
        <f t="shared" si="6"/>
        <v>508</v>
      </c>
    </row>
    <row r="109" spans="4:15" hidden="1" x14ac:dyDescent="0.2">
      <c r="D109">
        <f t="shared" si="4"/>
        <v>727</v>
      </c>
      <c r="E109" t="s">
        <v>48</v>
      </c>
      <c r="F109" t="s">
        <v>1073</v>
      </c>
      <c r="G109" t="s">
        <v>1074</v>
      </c>
      <c r="H109" t="s">
        <v>1074</v>
      </c>
      <c r="I109">
        <v>535</v>
      </c>
      <c r="J109">
        <v>639</v>
      </c>
      <c r="K109">
        <v>0.83724569640062596</v>
      </c>
      <c r="L109">
        <v>0.34020618556701032</v>
      </c>
      <c r="M109">
        <f t="shared" si="5"/>
        <v>0.34200334540948807</v>
      </c>
      <c r="N109">
        <f t="shared" si="7"/>
        <v>-1.7971598424777468E-3</v>
      </c>
      <c r="O109">
        <f t="shared" si="6"/>
        <v>425</v>
      </c>
    </row>
    <row r="110" spans="4:15" hidden="1" x14ac:dyDescent="0.2">
      <c r="D110">
        <f t="shared" si="4"/>
        <v>422</v>
      </c>
      <c r="E110" t="s">
        <v>50</v>
      </c>
      <c r="F110" t="s">
        <v>1077</v>
      </c>
      <c r="G110" t="s">
        <v>1078</v>
      </c>
      <c r="H110" t="s">
        <v>1078</v>
      </c>
      <c r="I110">
        <v>145</v>
      </c>
      <c r="J110">
        <v>447</v>
      </c>
      <c r="K110">
        <v>0.32438478747203581</v>
      </c>
      <c r="L110">
        <v>0.55681818181818177</v>
      </c>
      <c r="M110">
        <f t="shared" si="5"/>
        <v>0.6458055964847158</v>
      </c>
      <c r="N110">
        <f t="shared" si="7"/>
        <v>-8.8987414666534037E-2</v>
      </c>
      <c r="O110">
        <f t="shared" si="6"/>
        <v>656</v>
      </c>
    </row>
    <row r="111" spans="4:15" hidden="1" x14ac:dyDescent="0.2">
      <c r="D111">
        <f t="shared" si="4"/>
        <v>775</v>
      </c>
      <c r="E111" t="s">
        <v>609</v>
      </c>
      <c r="F111" t="s">
        <v>1079</v>
      </c>
      <c r="G111" t="s">
        <v>1080</v>
      </c>
      <c r="H111" t="s">
        <v>1080</v>
      </c>
      <c r="I111">
        <v>120</v>
      </c>
      <c r="J111">
        <v>199</v>
      </c>
      <c r="K111">
        <v>0.60301507537688437</v>
      </c>
      <c r="L111">
        <v>0.2857142857142857</v>
      </c>
      <c r="M111">
        <f t="shared" si="5"/>
        <v>0.48075400606408947</v>
      </c>
      <c r="N111">
        <f t="shared" si="7"/>
        <v>-0.19503972034980377</v>
      </c>
      <c r="O111">
        <f t="shared" si="6"/>
        <v>804</v>
      </c>
    </row>
    <row r="112" spans="4:15" hidden="1" x14ac:dyDescent="0.2">
      <c r="D112">
        <f t="shared" si="4"/>
        <v>345</v>
      </c>
      <c r="E112" t="s">
        <v>609</v>
      </c>
      <c r="F112" t="s">
        <v>1081</v>
      </c>
      <c r="G112" t="s">
        <v>1082</v>
      </c>
      <c r="H112" t="s">
        <v>1082</v>
      </c>
      <c r="I112">
        <v>181</v>
      </c>
      <c r="J112">
        <v>246</v>
      </c>
      <c r="K112">
        <v>0.73577235772357719</v>
      </c>
      <c r="L112">
        <v>0.59523809523809523</v>
      </c>
      <c r="M112">
        <f t="shared" si="5"/>
        <v>0.40211287642952298</v>
      </c>
      <c r="N112">
        <f t="shared" si="7"/>
        <v>0.19312521880857225</v>
      </c>
      <c r="O112">
        <f t="shared" si="6"/>
        <v>46</v>
      </c>
    </row>
    <row r="113" spans="4:15" hidden="1" x14ac:dyDescent="0.2">
      <c r="D113">
        <f t="shared" si="4"/>
        <v>503</v>
      </c>
      <c r="E113" t="s">
        <v>609</v>
      </c>
      <c r="F113" t="s">
        <v>1085</v>
      </c>
      <c r="G113" t="s">
        <v>1086</v>
      </c>
      <c r="H113" t="s">
        <v>1086</v>
      </c>
      <c r="I113">
        <v>197</v>
      </c>
      <c r="J113">
        <v>310</v>
      </c>
      <c r="K113">
        <v>0.63548387096774195</v>
      </c>
      <c r="L113">
        <v>0.5</v>
      </c>
      <c r="M113">
        <f t="shared" si="5"/>
        <v>0.4615205394097272</v>
      </c>
      <c r="N113">
        <f t="shared" si="7"/>
        <v>3.8479460590272796E-2</v>
      </c>
      <c r="O113">
        <f t="shared" si="6"/>
        <v>305</v>
      </c>
    </row>
    <row r="114" spans="4:15" hidden="1" x14ac:dyDescent="0.2">
      <c r="D114">
        <f t="shared" si="4"/>
        <v>198</v>
      </c>
      <c r="E114" t="s">
        <v>610</v>
      </c>
      <c r="F114" t="s">
        <v>1089</v>
      </c>
      <c r="G114" t="s">
        <v>1090</v>
      </c>
      <c r="H114" t="s">
        <v>1090</v>
      </c>
      <c r="I114">
        <v>80</v>
      </c>
      <c r="J114">
        <v>286</v>
      </c>
      <c r="K114">
        <v>0.27972027972027974</v>
      </c>
      <c r="L114">
        <v>0.67567567567567566</v>
      </c>
      <c r="M114">
        <f t="shared" si="5"/>
        <v>0.67226340943539986</v>
      </c>
      <c r="N114">
        <f t="shared" si="7"/>
        <v>3.4122662402757964E-3</v>
      </c>
      <c r="O114">
        <f t="shared" si="6"/>
        <v>407</v>
      </c>
    </row>
    <row r="115" spans="4:15" hidden="1" x14ac:dyDescent="0.2">
      <c r="D115">
        <f t="shared" si="4"/>
        <v>180</v>
      </c>
      <c r="E115" t="s">
        <v>54</v>
      </c>
      <c r="F115" t="s">
        <v>1091</v>
      </c>
      <c r="G115" t="s">
        <v>1092</v>
      </c>
      <c r="H115" t="s">
        <v>1092</v>
      </c>
      <c r="I115">
        <v>298</v>
      </c>
      <c r="J115">
        <v>692</v>
      </c>
      <c r="K115">
        <v>0.430635838150289</v>
      </c>
      <c r="L115">
        <v>0.68627450980392157</v>
      </c>
      <c r="M115">
        <f t="shared" si="5"/>
        <v>0.58286590306453356</v>
      </c>
      <c r="N115">
        <f t="shared" si="7"/>
        <v>0.10340860673938801</v>
      </c>
      <c r="O115">
        <f t="shared" si="6"/>
        <v>161</v>
      </c>
    </row>
    <row r="116" spans="4:15" hidden="1" x14ac:dyDescent="0.2">
      <c r="D116">
        <f t="shared" si="4"/>
        <v>536</v>
      </c>
      <c r="E116" t="s">
        <v>611</v>
      </c>
      <c r="F116" t="s">
        <v>1095</v>
      </c>
      <c r="G116" t="s">
        <v>1096</v>
      </c>
      <c r="H116" t="s">
        <v>1096</v>
      </c>
      <c r="I116">
        <v>406</v>
      </c>
      <c r="J116">
        <v>445</v>
      </c>
      <c r="K116">
        <v>0.91235955056179774</v>
      </c>
      <c r="L116">
        <v>0.48214285714285715</v>
      </c>
      <c r="M116">
        <f t="shared" si="5"/>
        <v>0.29750832232657709</v>
      </c>
      <c r="N116">
        <f t="shared" si="7"/>
        <v>0.18463453481628006</v>
      </c>
      <c r="O116">
        <f t="shared" si="6"/>
        <v>52</v>
      </c>
    </row>
    <row r="117" spans="4:15" hidden="1" x14ac:dyDescent="0.2">
      <c r="D117">
        <f t="shared" si="4"/>
        <v>252</v>
      </c>
      <c r="E117" t="s">
        <v>611</v>
      </c>
      <c r="F117" t="s">
        <v>1097</v>
      </c>
      <c r="G117" t="s">
        <v>1098</v>
      </c>
      <c r="H117" t="s">
        <v>1098</v>
      </c>
      <c r="I117">
        <v>51</v>
      </c>
      <c r="J117">
        <v>164</v>
      </c>
      <c r="K117">
        <v>0.31097560975609756</v>
      </c>
      <c r="L117">
        <v>0.6428571428571429</v>
      </c>
      <c r="M117">
        <f t="shared" si="5"/>
        <v>0.65374876061410947</v>
      </c>
      <c r="N117">
        <f t="shared" si="7"/>
        <v>-1.0891617756966565E-2</v>
      </c>
      <c r="O117">
        <f t="shared" si="6"/>
        <v>448</v>
      </c>
    </row>
    <row r="118" spans="4:15" hidden="1" x14ac:dyDescent="0.2">
      <c r="D118">
        <f t="shared" si="4"/>
        <v>549</v>
      </c>
      <c r="E118" t="s">
        <v>611</v>
      </c>
      <c r="F118" t="s">
        <v>1101</v>
      </c>
      <c r="G118" t="s">
        <v>1102</v>
      </c>
      <c r="H118" t="s">
        <v>1102</v>
      </c>
      <c r="I118">
        <v>209</v>
      </c>
      <c r="J118">
        <v>407</v>
      </c>
      <c r="K118">
        <v>0.51351351351351349</v>
      </c>
      <c r="L118">
        <v>0.47887323943661969</v>
      </c>
      <c r="M118">
        <f t="shared" si="5"/>
        <v>0.53377184286051182</v>
      </c>
      <c r="N118">
        <f t="shared" si="7"/>
        <v>-5.4898603423892134E-2</v>
      </c>
      <c r="O118">
        <f t="shared" si="6"/>
        <v>582</v>
      </c>
    </row>
    <row r="119" spans="4:15" hidden="1" x14ac:dyDescent="0.2">
      <c r="D119">
        <f t="shared" si="4"/>
        <v>525</v>
      </c>
      <c r="E119" t="s">
        <v>611</v>
      </c>
      <c r="F119" t="s">
        <v>1103</v>
      </c>
      <c r="G119" t="s">
        <v>1104</v>
      </c>
      <c r="H119" t="s">
        <v>1104</v>
      </c>
      <c r="I119">
        <v>336</v>
      </c>
      <c r="J119">
        <v>420</v>
      </c>
      <c r="K119">
        <v>0.8</v>
      </c>
      <c r="L119">
        <v>0.49230769230769234</v>
      </c>
      <c r="M119">
        <f t="shared" si="5"/>
        <v>0.36406649394037016</v>
      </c>
      <c r="N119">
        <f t="shared" si="7"/>
        <v>0.12824119836732217</v>
      </c>
      <c r="O119">
        <f t="shared" si="6"/>
        <v>117</v>
      </c>
    </row>
    <row r="120" spans="4:15" hidden="1" x14ac:dyDescent="0.2">
      <c r="D120">
        <f t="shared" si="4"/>
        <v>366</v>
      </c>
      <c r="E120" t="s">
        <v>57</v>
      </c>
      <c r="F120" t="s">
        <v>1105</v>
      </c>
      <c r="G120" t="s">
        <v>1106</v>
      </c>
      <c r="H120" t="s">
        <v>1106</v>
      </c>
      <c r="I120">
        <v>154</v>
      </c>
      <c r="J120">
        <v>643</v>
      </c>
      <c r="K120">
        <v>0.23950233281493002</v>
      </c>
      <c r="L120">
        <v>0.58252427184466016</v>
      </c>
      <c r="M120">
        <f t="shared" si="5"/>
        <v>0.69608722324291794</v>
      </c>
      <c r="N120">
        <f t="shared" si="7"/>
        <v>-0.11356295139825778</v>
      </c>
      <c r="O120">
        <f t="shared" si="6"/>
        <v>709</v>
      </c>
    </row>
    <row r="121" spans="4:15" hidden="1" x14ac:dyDescent="0.2">
      <c r="D121">
        <f t="shared" si="4"/>
        <v>376</v>
      </c>
      <c r="E121" t="s">
        <v>57</v>
      </c>
      <c r="F121" t="s">
        <v>1109</v>
      </c>
      <c r="G121" t="s">
        <v>1110</v>
      </c>
      <c r="H121" t="s">
        <v>1110</v>
      </c>
      <c r="I121">
        <v>98</v>
      </c>
      <c r="J121">
        <v>530</v>
      </c>
      <c r="K121">
        <v>0.18490566037735848</v>
      </c>
      <c r="L121">
        <v>0.57894736842105265</v>
      </c>
      <c r="M121">
        <f t="shared" si="5"/>
        <v>0.72842853001633112</v>
      </c>
      <c r="N121">
        <f t="shared" si="7"/>
        <v>-0.14948116159527847</v>
      </c>
      <c r="O121">
        <f t="shared" si="6"/>
        <v>764</v>
      </c>
    </row>
    <row r="122" spans="4:15" hidden="1" x14ac:dyDescent="0.2">
      <c r="D122">
        <f t="shared" si="4"/>
        <v>469</v>
      </c>
      <c r="E122" t="s">
        <v>57</v>
      </c>
      <c r="F122" t="s">
        <v>1111</v>
      </c>
      <c r="G122" t="s">
        <v>1112</v>
      </c>
      <c r="H122" t="s">
        <v>1112</v>
      </c>
      <c r="I122">
        <v>161</v>
      </c>
      <c r="J122">
        <v>398</v>
      </c>
      <c r="K122">
        <v>0.40452261306532661</v>
      </c>
      <c r="L122">
        <v>0.52307692307692311</v>
      </c>
      <c r="M122">
        <f t="shared" si="5"/>
        <v>0.59833453486222499</v>
      </c>
      <c r="N122">
        <f t="shared" si="7"/>
        <v>-7.5257611785301881E-2</v>
      </c>
      <c r="O122">
        <f t="shared" si="6"/>
        <v>631</v>
      </c>
    </row>
    <row r="123" spans="4:15" hidden="1" x14ac:dyDescent="0.2">
      <c r="D123">
        <f t="shared" si="4"/>
        <v>416</v>
      </c>
      <c r="E123" t="s">
        <v>612</v>
      </c>
      <c r="F123" t="s">
        <v>1113</v>
      </c>
      <c r="G123" t="s">
        <v>1114</v>
      </c>
      <c r="H123" t="s">
        <v>1114</v>
      </c>
      <c r="I123">
        <v>114</v>
      </c>
      <c r="J123">
        <v>231</v>
      </c>
      <c r="K123">
        <v>0.4935064935064935</v>
      </c>
      <c r="L123">
        <v>0.55813953488372092</v>
      </c>
      <c r="M123">
        <f t="shared" si="5"/>
        <v>0.54562335583337152</v>
      </c>
      <c r="N123">
        <f t="shared" si="7"/>
        <v>1.2516179050349407E-2</v>
      </c>
      <c r="O123">
        <f t="shared" si="6"/>
        <v>385</v>
      </c>
    </row>
    <row r="124" spans="4:15" hidden="1" x14ac:dyDescent="0.2">
      <c r="D124">
        <f t="shared" si="4"/>
        <v>463</v>
      </c>
      <c r="E124" t="s">
        <v>612</v>
      </c>
      <c r="F124" t="s">
        <v>1115</v>
      </c>
      <c r="G124" t="s">
        <v>1116</v>
      </c>
      <c r="H124" t="s">
        <v>1116</v>
      </c>
      <c r="I124">
        <v>96</v>
      </c>
      <c r="J124">
        <v>268</v>
      </c>
      <c r="K124">
        <v>0.35820895522388058</v>
      </c>
      <c r="L124">
        <v>0.52777777777777779</v>
      </c>
      <c r="M124">
        <f t="shared" si="5"/>
        <v>0.62576925110361881</v>
      </c>
      <c r="N124">
        <f t="shared" si="7"/>
        <v>-9.7991473325841016E-2</v>
      </c>
      <c r="O124">
        <f t="shared" si="6"/>
        <v>680</v>
      </c>
    </row>
    <row r="125" spans="4:15" hidden="1" x14ac:dyDescent="0.2">
      <c r="D125">
        <f t="shared" si="4"/>
        <v>555</v>
      </c>
      <c r="E125" t="s">
        <v>612</v>
      </c>
      <c r="F125" t="s">
        <v>1117</v>
      </c>
      <c r="G125" t="s">
        <v>1118</v>
      </c>
      <c r="H125" t="s">
        <v>1118</v>
      </c>
      <c r="I125">
        <v>102</v>
      </c>
      <c r="J125">
        <v>165</v>
      </c>
      <c r="K125">
        <v>0.61818181818181817</v>
      </c>
      <c r="L125">
        <v>0.47368421052631576</v>
      </c>
      <c r="M125">
        <f t="shared" si="5"/>
        <v>0.47176971709723536</v>
      </c>
      <c r="N125">
        <f t="shared" si="7"/>
        <v>1.9144934290803994E-3</v>
      </c>
      <c r="O125">
        <f t="shared" si="6"/>
        <v>412</v>
      </c>
    </row>
    <row r="126" spans="4:15" hidden="1" x14ac:dyDescent="0.2">
      <c r="D126">
        <f t="shared" si="4"/>
        <v>205</v>
      </c>
      <c r="E126" t="s">
        <v>612</v>
      </c>
      <c r="F126" t="s">
        <v>1121</v>
      </c>
      <c r="G126" t="s">
        <v>1122</v>
      </c>
      <c r="H126" t="s">
        <v>1122</v>
      </c>
      <c r="I126">
        <v>301</v>
      </c>
      <c r="J126">
        <v>572</v>
      </c>
      <c r="K126">
        <v>0.52622377622377625</v>
      </c>
      <c r="L126">
        <v>0.66666666666666663</v>
      </c>
      <c r="M126">
        <f t="shared" si="5"/>
        <v>0.5262426934246498</v>
      </c>
      <c r="N126">
        <f t="shared" si="7"/>
        <v>0.14042397324201683</v>
      </c>
      <c r="O126">
        <f t="shared" si="6"/>
        <v>104</v>
      </c>
    </row>
    <row r="127" spans="4:15" hidden="1" x14ac:dyDescent="0.2">
      <c r="D127">
        <f t="shared" si="4"/>
        <v>405</v>
      </c>
      <c r="E127" t="s">
        <v>613</v>
      </c>
      <c r="F127" t="s">
        <v>1125</v>
      </c>
      <c r="G127" t="s">
        <v>954</v>
      </c>
      <c r="H127" t="s">
        <v>954</v>
      </c>
      <c r="I127">
        <v>209</v>
      </c>
      <c r="J127">
        <v>447</v>
      </c>
      <c r="K127">
        <v>0.46756152125279643</v>
      </c>
      <c r="L127">
        <v>0.56493506493506496</v>
      </c>
      <c r="M127">
        <f t="shared" si="5"/>
        <v>0.56099232008378386</v>
      </c>
      <c r="N127">
        <f t="shared" si="7"/>
        <v>3.9427448512810992E-3</v>
      </c>
      <c r="O127">
        <f t="shared" si="6"/>
        <v>406</v>
      </c>
    </row>
    <row r="128" spans="4:15" hidden="1" x14ac:dyDescent="0.2">
      <c r="D128">
        <f t="shared" si="4"/>
        <v>420</v>
      </c>
      <c r="E128" t="s">
        <v>614</v>
      </c>
      <c r="F128" t="s">
        <v>1128</v>
      </c>
      <c r="G128" t="s">
        <v>1129</v>
      </c>
      <c r="H128" t="s">
        <v>1129</v>
      </c>
      <c r="I128">
        <v>250</v>
      </c>
      <c r="J128">
        <v>448</v>
      </c>
      <c r="K128">
        <v>0.5580357142857143</v>
      </c>
      <c r="L128">
        <v>0.55737704918032782</v>
      </c>
      <c r="M128">
        <f t="shared" si="5"/>
        <v>0.50739832797189477</v>
      </c>
      <c r="N128">
        <f t="shared" si="7"/>
        <v>4.9978721208433052E-2</v>
      </c>
      <c r="O128">
        <f t="shared" si="6"/>
        <v>269</v>
      </c>
    </row>
    <row r="129" spans="4:15" hidden="1" x14ac:dyDescent="0.2">
      <c r="D129">
        <f t="shared" si="4"/>
        <v>75</v>
      </c>
      <c r="E129" t="s">
        <v>614</v>
      </c>
      <c r="F129" t="s">
        <v>1130</v>
      </c>
      <c r="G129" t="s">
        <v>1131</v>
      </c>
      <c r="H129" t="s">
        <v>1131</v>
      </c>
      <c r="I129">
        <v>242</v>
      </c>
      <c r="J129">
        <v>551</v>
      </c>
      <c r="K129">
        <v>0.43920145190562615</v>
      </c>
      <c r="L129">
        <v>0.77777777777777779</v>
      </c>
      <c r="M129">
        <f t="shared" si="5"/>
        <v>0.5777919099108173</v>
      </c>
      <c r="N129">
        <f t="shared" si="7"/>
        <v>0.19998586786696049</v>
      </c>
      <c r="O129">
        <f t="shared" si="6"/>
        <v>42</v>
      </c>
    </row>
    <row r="130" spans="4:15" hidden="1" x14ac:dyDescent="0.2">
      <c r="D130">
        <f t="shared" si="4"/>
        <v>612</v>
      </c>
      <c r="E130" t="s">
        <v>62</v>
      </c>
      <c r="F130" t="s">
        <v>1136</v>
      </c>
      <c r="G130" t="s">
        <v>1137</v>
      </c>
      <c r="H130" t="s">
        <v>1137</v>
      </c>
      <c r="I130">
        <v>527</v>
      </c>
      <c r="J130">
        <v>987</v>
      </c>
      <c r="K130">
        <v>0.53394123606889565</v>
      </c>
      <c r="L130">
        <v>0.43448275862068964</v>
      </c>
      <c r="M130">
        <f t="shared" si="5"/>
        <v>0.52167111927518317</v>
      </c>
      <c r="N130">
        <f t="shared" si="7"/>
        <v>-8.7188360654493535E-2</v>
      </c>
      <c r="O130">
        <f t="shared" si="6"/>
        <v>654</v>
      </c>
    </row>
    <row r="131" spans="4:15" hidden="1" x14ac:dyDescent="0.2">
      <c r="D131">
        <f t="shared" si="4"/>
        <v>816</v>
      </c>
      <c r="E131" t="s">
        <v>64</v>
      </c>
      <c r="F131" t="s">
        <v>1140</v>
      </c>
      <c r="G131" t="s">
        <v>1141</v>
      </c>
      <c r="H131" t="s">
        <v>1141</v>
      </c>
      <c r="I131">
        <v>240</v>
      </c>
      <c r="J131">
        <v>425</v>
      </c>
      <c r="K131">
        <v>0.56470588235294117</v>
      </c>
      <c r="L131">
        <v>0.21153846153846154</v>
      </c>
      <c r="M131">
        <f t="shared" si="5"/>
        <v>0.50344713567278399</v>
      </c>
      <c r="N131">
        <f t="shared" si="7"/>
        <v>-0.29190867413432242</v>
      </c>
      <c r="O131">
        <f t="shared" si="6"/>
        <v>842</v>
      </c>
    </row>
    <row r="132" spans="4:15" hidden="1" x14ac:dyDescent="0.2">
      <c r="D132">
        <f t="shared" si="4"/>
        <v>712</v>
      </c>
      <c r="E132" t="s">
        <v>64</v>
      </c>
      <c r="F132" t="s">
        <v>1142</v>
      </c>
      <c r="G132" t="s">
        <v>1143</v>
      </c>
      <c r="H132" t="s">
        <v>1143</v>
      </c>
      <c r="I132">
        <v>121</v>
      </c>
      <c r="J132">
        <v>304</v>
      </c>
      <c r="K132">
        <v>0.39802631578947367</v>
      </c>
      <c r="L132">
        <v>0.35897435897435898</v>
      </c>
      <c r="M132">
        <f t="shared" si="5"/>
        <v>0.60218273171579484</v>
      </c>
      <c r="N132">
        <f t="shared" si="7"/>
        <v>-0.24320837274143586</v>
      </c>
      <c r="O132">
        <f t="shared" si="6"/>
        <v>828</v>
      </c>
    </row>
    <row r="133" spans="4:15" hidden="1" x14ac:dyDescent="0.2">
      <c r="D133">
        <f t="shared" ref="D133:D196" si="8">RANK(L133,Both_Math_and_ELA__Percent_Pass,0)</f>
        <v>502</v>
      </c>
      <c r="E133" t="s">
        <v>615</v>
      </c>
      <c r="F133" t="s">
        <v>1144</v>
      </c>
      <c r="G133" t="s">
        <v>1145</v>
      </c>
      <c r="H133" t="s">
        <v>1145</v>
      </c>
      <c r="I133">
        <v>394</v>
      </c>
      <c r="J133">
        <v>768</v>
      </c>
      <c r="K133">
        <v>0.51302083333333337</v>
      </c>
      <c r="L133">
        <v>0.50359712230215825</v>
      </c>
      <c r="M133">
        <f t="shared" ref="M133:M196" si="9">int+slope*K133</f>
        <v>0.53406369069916182</v>
      </c>
      <c r="N133">
        <f t="shared" si="7"/>
        <v>-3.0466568397003568E-2</v>
      </c>
      <c r="O133">
        <f t="shared" ref="O133:O196" si="10">RANK(N133,Error,0)</f>
        <v>517</v>
      </c>
    </row>
    <row r="134" spans="4:15" hidden="1" x14ac:dyDescent="0.2">
      <c r="D134">
        <f t="shared" si="8"/>
        <v>441</v>
      </c>
      <c r="E134" t="s">
        <v>67</v>
      </c>
      <c r="F134" t="s">
        <v>1152</v>
      </c>
      <c r="G134" t="s">
        <v>1153</v>
      </c>
      <c r="H134" t="s">
        <v>1153</v>
      </c>
      <c r="I134">
        <v>236</v>
      </c>
      <c r="J134">
        <v>605</v>
      </c>
      <c r="K134">
        <v>0.39008264462809916</v>
      </c>
      <c r="L134">
        <v>0.54255319148936165</v>
      </c>
      <c r="M134">
        <f t="shared" si="9"/>
        <v>0.60688830614857536</v>
      </c>
      <c r="N134">
        <f t="shared" ref="N134:N197" si="11">L134-M134</f>
        <v>-6.433511465921371E-2</v>
      </c>
      <c r="O134">
        <f t="shared" si="10"/>
        <v>612</v>
      </c>
    </row>
    <row r="135" spans="4:15" hidden="1" x14ac:dyDescent="0.2">
      <c r="D135">
        <f t="shared" si="8"/>
        <v>575</v>
      </c>
      <c r="E135" t="s">
        <v>67</v>
      </c>
      <c r="F135" t="s">
        <v>1154</v>
      </c>
      <c r="G135" t="s">
        <v>1155</v>
      </c>
      <c r="H135" t="s">
        <v>1155</v>
      </c>
      <c r="I135">
        <v>221</v>
      </c>
      <c r="J135">
        <v>502</v>
      </c>
      <c r="K135">
        <v>0.44023904382470119</v>
      </c>
      <c r="L135">
        <v>0.46341463414634149</v>
      </c>
      <c r="M135">
        <f t="shared" si="9"/>
        <v>0.57717727394378493</v>
      </c>
      <c r="N135">
        <f t="shared" si="11"/>
        <v>-0.11376263979744344</v>
      </c>
      <c r="O135">
        <f t="shared" si="10"/>
        <v>711</v>
      </c>
    </row>
    <row r="136" spans="4:15" hidden="1" x14ac:dyDescent="0.2">
      <c r="D136">
        <f t="shared" si="8"/>
        <v>343</v>
      </c>
      <c r="E136" t="s">
        <v>67</v>
      </c>
      <c r="F136" t="s">
        <v>1156</v>
      </c>
      <c r="G136" t="s">
        <v>1157</v>
      </c>
      <c r="H136" t="s">
        <v>1157</v>
      </c>
      <c r="I136">
        <v>135</v>
      </c>
      <c r="J136">
        <v>287</v>
      </c>
      <c r="K136">
        <v>0.47038327526132406</v>
      </c>
      <c r="L136">
        <v>0.5957446808510638</v>
      </c>
      <c r="M136">
        <f t="shared" si="9"/>
        <v>0.55932080407457563</v>
      </c>
      <c r="N136">
        <f t="shared" si="11"/>
        <v>3.6423876776488173E-2</v>
      </c>
      <c r="O136">
        <f t="shared" si="10"/>
        <v>312</v>
      </c>
    </row>
    <row r="137" spans="4:15" hidden="1" x14ac:dyDescent="0.2">
      <c r="D137">
        <f t="shared" si="8"/>
        <v>62</v>
      </c>
      <c r="E137" t="s">
        <v>69</v>
      </c>
      <c r="F137" t="s">
        <v>1158</v>
      </c>
      <c r="G137" t="s">
        <v>1159</v>
      </c>
      <c r="H137" t="s">
        <v>1159</v>
      </c>
      <c r="I137">
        <v>202</v>
      </c>
      <c r="J137">
        <v>574</v>
      </c>
      <c r="K137">
        <v>0.3519163763066202</v>
      </c>
      <c r="L137">
        <v>0.79245283018867929</v>
      </c>
      <c r="M137">
        <f t="shared" si="9"/>
        <v>0.62949677177608709</v>
      </c>
      <c r="N137">
        <f t="shared" si="11"/>
        <v>0.1629560584125922</v>
      </c>
      <c r="O137">
        <f t="shared" si="10"/>
        <v>75</v>
      </c>
    </row>
    <row r="138" spans="4:15" hidden="1" x14ac:dyDescent="0.2">
      <c r="D138">
        <f t="shared" si="8"/>
        <v>188</v>
      </c>
      <c r="E138" t="s">
        <v>69</v>
      </c>
      <c r="F138" t="s">
        <v>1162</v>
      </c>
      <c r="G138" t="s">
        <v>1163</v>
      </c>
      <c r="H138" t="s">
        <v>1163</v>
      </c>
      <c r="I138">
        <v>144</v>
      </c>
      <c r="J138">
        <v>270</v>
      </c>
      <c r="K138">
        <v>0.53333333333333333</v>
      </c>
      <c r="L138">
        <v>0.68085106382978722</v>
      </c>
      <c r="M138">
        <f t="shared" si="9"/>
        <v>0.52203122123710588</v>
      </c>
      <c r="N138">
        <f t="shared" si="11"/>
        <v>0.15881984259268134</v>
      </c>
      <c r="O138">
        <f t="shared" si="10"/>
        <v>80</v>
      </c>
    </row>
    <row r="139" spans="4:15" hidden="1" x14ac:dyDescent="0.2">
      <c r="D139">
        <f t="shared" si="8"/>
        <v>668</v>
      </c>
      <c r="E139" t="s">
        <v>69</v>
      </c>
      <c r="F139" t="s">
        <v>1164</v>
      </c>
      <c r="G139" t="s">
        <v>1165</v>
      </c>
      <c r="H139" t="s">
        <v>1165</v>
      </c>
      <c r="I139">
        <v>178</v>
      </c>
      <c r="J139">
        <v>294</v>
      </c>
      <c r="K139">
        <v>0.60544217687074831</v>
      </c>
      <c r="L139">
        <v>0.39583333333333331</v>
      </c>
      <c r="M139">
        <f t="shared" si="9"/>
        <v>0.47931626946809053</v>
      </c>
      <c r="N139">
        <f t="shared" si="11"/>
        <v>-8.3482936134757213E-2</v>
      </c>
      <c r="O139">
        <f t="shared" si="10"/>
        <v>646</v>
      </c>
    </row>
    <row r="140" spans="4:15" hidden="1" x14ac:dyDescent="0.2">
      <c r="D140">
        <f t="shared" si="8"/>
        <v>250</v>
      </c>
      <c r="E140" t="s">
        <v>71</v>
      </c>
      <c r="F140" t="s">
        <v>1168</v>
      </c>
      <c r="G140" t="s">
        <v>1169</v>
      </c>
      <c r="H140" t="s">
        <v>1169</v>
      </c>
      <c r="I140">
        <v>184</v>
      </c>
      <c r="J140">
        <v>356</v>
      </c>
      <c r="K140">
        <v>0.5168539325842697</v>
      </c>
      <c r="L140">
        <v>0.64516129032258063</v>
      </c>
      <c r="M140">
        <f t="shared" si="9"/>
        <v>0.53179308640712875</v>
      </c>
      <c r="N140">
        <f t="shared" si="11"/>
        <v>0.11336820391545188</v>
      </c>
      <c r="O140">
        <f t="shared" si="10"/>
        <v>142</v>
      </c>
    </row>
    <row r="141" spans="4:15" hidden="1" x14ac:dyDescent="0.2">
      <c r="D141">
        <f t="shared" si="8"/>
        <v>246</v>
      </c>
      <c r="E141" t="s">
        <v>616</v>
      </c>
      <c r="F141" t="s">
        <v>1172</v>
      </c>
      <c r="G141" t="s">
        <v>1173</v>
      </c>
      <c r="H141" t="s">
        <v>1173</v>
      </c>
      <c r="I141">
        <v>270</v>
      </c>
      <c r="J141">
        <v>513</v>
      </c>
      <c r="K141">
        <v>0.52631578947368418</v>
      </c>
      <c r="L141">
        <v>0.6470588235294118</v>
      </c>
      <c r="M141">
        <f t="shared" si="9"/>
        <v>0.5261881877449146</v>
      </c>
      <c r="N141">
        <f t="shared" si="11"/>
        <v>0.12087063578449719</v>
      </c>
      <c r="O141">
        <f t="shared" si="10"/>
        <v>131</v>
      </c>
    </row>
    <row r="142" spans="4:15" hidden="1" x14ac:dyDescent="0.2">
      <c r="D142">
        <f t="shared" si="8"/>
        <v>594</v>
      </c>
      <c r="E142" t="s">
        <v>74</v>
      </c>
      <c r="F142" t="s">
        <v>1174</v>
      </c>
      <c r="G142" t="s">
        <v>1175</v>
      </c>
      <c r="H142" t="s">
        <v>1175</v>
      </c>
      <c r="I142">
        <v>212</v>
      </c>
      <c r="J142">
        <v>426</v>
      </c>
      <c r="K142">
        <v>0.49765258215962443</v>
      </c>
      <c r="L142">
        <v>0.45161290322580644</v>
      </c>
      <c r="M142">
        <f t="shared" si="9"/>
        <v>0.54316734672047184</v>
      </c>
      <c r="N142">
        <f t="shared" si="11"/>
        <v>-9.1554443494665405E-2</v>
      </c>
      <c r="O142">
        <f t="shared" si="10"/>
        <v>663</v>
      </c>
    </row>
    <row r="143" spans="4:15" hidden="1" x14ac:dyDescent="0.2">
      <c r="D143">
        <f t="shared" si="8"/>
        <v>337</v>
      </c>
      <c r="E143" t="s">
        <v>76</v>
      </c>
      <c r="F143" t="s">
        <v>1180</v>
      </c>
      <c r="G143" t="s">
        <v>1181</v>
      </c>
      <c r="H143" t="s">
        <v>1181</v>
      </c>
      <c r="I143">
        <v>215</v>
      </c>
      <c r="J143">
        <v>579</v>
      </c>
      <c r="K143">
        <v>0.37132987910189985</v>
      </c>
      <c r="L143">
        <v>0.59900990099009899</v>
      </c>
      <c r="M143">
        <f t="shared" si="9"/>
        <v>0.61799683924509674</v>
      </c>
      <c r="N143">
        <f t="shared" si="11"/>
        <v>-1.8986938254997754E-2</v>
      </c>
      <c r="O143">
        <f t="shared" si="10"/>
        <v>483</v>
      </c>
    </row>
    <row r="144" spans="4:15" hidden="1" x14ac:dyDescent="0.2">
      <c r="D144">
        <f t="shared" si="8"/>
        <v>542</v>
      </c>
      <c r="E144" t="s">
        <v>78</v>
      </c>
      <c r="F144" t="s">
        <v>55</v>
      </c>
      <c r="G144" t="s">
        <v>1184</v>
      </c>
      <c r="H144" t="s">
        <v>1184</v>
      </c>
      <c r="I144">
        <v>263</v>
      </c>
      <c r="J144">
        <v>505</v>
      </c>
      <c r="K144">
        <v>0.52079207920792081</v>
      </c>
      <c r="L144">
        <v>0.48</v>
      </c>
      <c r="M144">
        <f t="shared" si="9"/>
        <v>0.5294602554416552</v>
      </c>
      <c r="N144">
        <f t="shared" si="11"/>
        <v>-4.9460255441655221E-2</v>
      </c>
      <c r="O144">
        <f t="shared" si="10"/>
        <v>565</v>
      </c>
    </row>
    <row r="145" spans="4:15" hidden="1" x14ac:dyDescent="0.2">
      <c r="D145">
        <f t="shared" si="8"/>
        <v>430</v>
      </c>
      <c r="E145" t="s">
        <v>80</v>
      </c>
      <c r="F145" t="s">
        <v>1185</v>
      </c>
      <c r="G145" t="s">
        <v>1186</v>
      </c>
      <c r="H145" t="s">
        <v>1186</v>
      </c>
      <c r="I145">
        <v>119</v>
      </c>
      <c r="J145">
        <v>260</v>
      </c>
      <c r="K145">
        <v>0.45769230769230768</v>
      </c>
      <c r="L145">
        <v>0.55172413793103448</v>
      </c>
      <c r="M145">
        <f t="shared" si="9"/>
        <v>0.56683852369146837</v>
      </c>
      <c r="N145">
        <f t="shared" si="11"/>
        <v>-1.511438576043389E-2</v>
      </c>
      <c r="O145">
        <f t="shared" si="10"/>
        <v>470</v>
      </c>
    </row>
    <row r="146" spans="4:15" hidden="1" x14ac:dyDescent="0.2">
      <c r="D146">
        <f t="shared" si="8"/>
        <v>841</v>
      </c>
      <c r="E146" t="s">
        <v>80</v>
      </c>
      <c r="F146" t="s">
        <v>1190</v>
      </c>
      <c r="G146" t="s">
        <v>1191</v>
      </c>
      <c r="H146" t="s">
        <v>1191</v>
      </c>
      <c r="I146">
        <v>316</v>
      </c>
      <c r="J146">
        <v>343</v>
      </c>
      <c r="K146">
        <v>0.92128279883381925</v>
      </c>
      <c r="L146">
        <v>0.12962962962962962</v>
      </c>
      <c r="M146">
        <f t="shared" si="9"/>
        <v>0.29222247802698598</v>
      </c>
      <c r="N146">
        <f t="shared" si="11"/>
        <v>-0.16259284839735635</v>
      </c>
      <c r="O146">
        <f t="shared" si="10"/>
        <v>770</v>
      </c>
    </row>
    <row r="147" spans="4:15" hidden="1" x14ac:dyDescent="0.2">
      <c r="D147">
        <f t="shared" si="8"/>
        <v>773</v>
      </c>
      <c r="E147" t="s">
        <v>80</v>
      </c>
      <c r="F147" t="s">
        <v>1192</v>
      </c>
      <c r="G147" t="s">
        <v>1193</v>
      </c>
      <c r="H147" t="s">
        <v>1193</v>
      </c>
      <c r="I147">
        <v>382</v>
      </c>
      <c r="J147">
        <v>421</v>
      </c>
      <c r="K147">
        <v>0.90736342042755347</v>
      </c>
      <c r="L147">
        <v>0.28749999999999998</v>
      </c>
      <c r="M147">
        <f t="shared" si="9"/>
        <v>0.3004678685798079</v>
      </c>
      <c r="N147">
        <f t="shared" si="11"/>
        <v>-1.2967868579807917E-2</v>
      </c>
      <c r="O147">
        <f t="shared" si="10"/>
        <v>457</v>
      </c>
    </row>
    <row r="148" spans="4:15" x14ac:dyDescent="0.2">
      <c r="D148">
        <f t="shared" si="8"/>
        <v>698</v>
      </c>
      <c r="E148" t="s">
        <v>80</v>
      </c>
      <c r="F148" t="s">
        <v>1194</v>
      </c>
      <c r="G148" t="s">
        <v>1195</v>
      </c>
      <c r="H148" t="s">
        <v>1195</v>
      </c>
      <c r="I148">
        <v>313</v>
      </c>
      <c r="J148">
        <v>336</v>
      </c>
      <c r="K148">
        <v>0.93154761904761907</v>
      </c>
      <c r="L148">
        <v>0.36956521739130432</v>
      </c>
      <c r="M148">
        <f t="shared" si="9"/>
        <v>0.28614192980515007</v>
      </c>
      <c r="N148">
        <f t="shared" si="11"/>
        <v>8.3423287586154249E-2</v>
      </c>
      <c r="O148">
        <f t="shared" si="10"/>
        <v>213</v>
      </c>
    </row>
    <row r="149" spans="4:15" hidden="1" x14ac:dyDescent="0.2">
      <c r="D149">
        <f t="shared" si="8"/>
        <v>573</v>
      </c>
      <c r="E149" t="s">
        <v>80</v>
      </c>
      <c r="F149" t="s">
        <v>1196</v>
      </c>
      <c r="G149" t="s">
        <v>1197</v>
      </c>
      <c r="H149" t="s">
        <v>1197</v>
      </c>
      <c r="I149">
        <v>116</v>
      </c>
      <c r="J149">
        <v>219</v>
      </c>
      <c r="K149">
        <v>0.52968036529680362</v>
      </c>
      <c r="L149">
        <v>0.4642857142857143</v>
      </c>
      <c r="M149">
        <f t="shared" si="9"/>
        <v>0.52419512161103365</v>
      </c>
      <c r="N149">
        <f t="shared" si="11"/>
        <v>-5.9909407325319353E-2</v>
      </c>
      <c r="O149">
        <f t="shared" si="10"/>
        <v>599</v>
      </c>
    </row>
    <row r="150" spans="4:15" hidden="1" x14ac:dyDescent="0.2">
      <c r="D150">
        <f t="shared" si="8"/>
        <v>426</v>
      </c>
      <c r="E150" t="s">
        <v>80</v>
      </c>
      <c r="F150" t="s">
        <v>1198</v>
      </c>
      <c r="G150" t="s">
        <v>1199</v>
      </c>
      <c r="H150" t="s">
        <v>1199</v>
      </c>
      <c r="I150">
        <v>214</v>
      </c>
      <c r="J150">
        <v>282</v>
      </c>
      <c r="K150">
        <v>0.75886524822695034</v>
      </c>
      <c r="L150">
        <v>0.55319148936170215</v>
      </c>
      <c r="M150">
        <f t="shared" si="9"/>
        <v>0.38843339336380278</v>
      </c>
      <c r="N150">
        <f t="shared" si="11"/>
        <v>0.16475809599789937</v>
      </c>
      <c r="O150">
        <f t="shared" si="10"/>
        <v>72</v>
      </c>
    </row>
    <row r="151" spans="4:15" hidden="1" x14ac:dyDescent="0.2">
      <c r="D151">
        <f t="shared" si="8"/>
        <v>815</v>
      </c>
      <c r="E151" t="s">
        <v>80</v>
      </c>
      <c r="F151" t="s">
        <v>1200</v>
      </c>
      <c r="G151" t="s">
        <v>1201</v>
      </c>
      <c r="H151" t="s">
        <v>1201</v>
      </c>
      <c r="I151">
        <v>311</v>
      </c>
      <c r="J151">
        <v>352</v>
      </c>
      <c r="K151">
        <v>0.88352272727272729</v>
      </c>
      <c r="L151">
        <v>0.21666666666666667</v>
      </c>
      <c r="M151">
        <f t="shared" si="9"/>
        <v>0.3145903258026852</v>
      </c>
      <c r="N151">
        <f t="shared" si="11"/>
        <v>-9.7923659136018526E-2</v>
      </c>
      <c r="O151">
        <f t="shared" si="10"/>
        <v>679</v>
      </c>
    </row>
    <row r="152" spans="4:15" hidden="1" x14ac:dyDescent="0.2">
      <c r="D152">
        <f t="shared" si="8"/>
        <v>564</v>
      </c>
      <c r="E152" t="s">
        <v>80</v>
      </c>
      <c r="F152" t="s">
        <v>1204</v>
      </c>
      <c r="G152" t="s">
        <v>1205</v>
      </c>
      <c r="H152" t="s">
        <v>1205</v>
      </c>
      <c r="I152">
        <v>157</v>
      </c>
      <c r="J152">
        <v>248</v>
      </c>
      <c r="K152">
        <v>0.63306451612903225</v>
      </c>
      <c r="L152">
        <v>0.46938775510204084</v>
      </c>
      <c r="M152">
        <f t="shared" si="9"/>
        <v>0.4629536871372178</v>
      </c>
      <c r="N152">
        <f t="shared" si="11"/>
        <v>6.4340679648230426E-3</v>
      </c>
      <c r="O152">
        <f t="shared" si="10"/>
        <v>398</v>
      </c>
    </row>
    <row r="153" spans="4:15" hidden="1" x14ac:dyDescent="0.2">
      <c r="D153">
        <f t="shared" si="8"/>
        <v>56</v>
      </c>
      <c r="E153" t="s">
        <v>82</v>
      </c>
      <c r="F153" t="s">
        <v>1206</v>
      </c>
      <c r="G153" t="s">
        <v>1207</v>
      </c>
      <c r="H153" t="s">
        <v>1207</v>
      </c>
      <c r="I153">
        <v>8</v>
      </c>
      <c r="J153">
        <v>89</v>
      </c>
      <c r="K153">
        <v>8.98876404494382E-2</v>
      </c>
      <c r="L153">
        <v>0.8</v>
      </c>
      <c r="M153">
        <f t="shared" si="9"/>
        <v>0.78471413853954264</v>
      </c>
      <c r="N153">
        <f t="shared" si="11"/>
        <v>1.5285861460457406E-2</v>
      </c>
      <c r="O153">
        <f t="shared" si="10"/>
        <v>378</v>
      </c>
    </row>
    <row r="154" spans="4:15" hidden="1" x14ac:dyDescent="0.2">
      <c r="D154">
        <f t="shared" si="8"/>
        <v>182</v>
      </c>
      <c r="E154" t="s">
        <v>82</v>
      </c>
      <c r="F154" t="s">
        <v>1210</v>
      </c>
      <c r="G154" t="s">
        <v>1211</v>
      </c>
      <c r="H154" t="s">
        <v>1211</v>
      </c>
      <c r="I154">
        <v>76</v>
      </c>
      <c r="J154">
        <v>297</v>
      </c>
      <c r="K154">
        <v>0.25589225589225589</v>
      </c>
      <c r="L154">
        <v>0.68571428571428572</v>
      </c>
      <c r="M154">
        <f t="shared" si="9"/>
        <v>0.68637836175795197</v>
      </c>
      <c r="N154">
        <f t="shared" si="11"/>
        <v>-6.6407604366625073E-4</v>
      </c>
      <c r="O154">
        <f t="shared" si="10"/>
        <v>419</v>
      </c>
    </row>
    <row r="155" spans="4:15" hidden="1" x14ac:dyDescent="0.2">
      <c r="D155">
        <f t="shared" si="8"/>
        <v>41</v>
      </c>
      <c r="E155" t="s">
        <v>84</v>
      </c>
      <c r="F155" t="s">
        <v>1212</v>
      </c>
      <c r="G155" t="s">
        <v>1213</v>
      </c>
      <c r="H155" t="s">
        <v>1213</v>
      </c>
      <c r="I155">
        <v>71</v>
      </c>
      <c r="J155">
        <v>221</v>
      </c>
      <c r="K155">
        <v>0.32126696832579188</v>
      </c>
      <c r="L155">
        <v>0.82499999999999996</v>
      </c>
      <c r="M155">
        <f t="shared" si="9"/>
        <v>0.64765249192670438</v>
      </c>
      <c r="N155">
        <f t="shared" si="11"/>
        <v>0.17734750807329558</v>
      </c>
      <c r="O155">
        <f t="shared" si="10"/>
        <v>58</v>
      </c>
    </row>
    <row r="156" spans="4:15" hidden="1" x14ac:dyDescent="0.2">
      <c r="D156">
        <f t="shared" si="8"/>
        <v>15</v>
      </c>
      <c r="E156" t="s">
        <v>84</v>
      </c>
      <c r="F156" t="s">
        <v>1214</v>
      </c>
      <c r="G156" t="s">
        <v>1215</v>
      </c>
      <c r="H156" t="s">
        <v>1215</v>
      </c>
      <c r="I156">
        <v>63</v>
      </c>
      <c r="J156">
        <v>292</v>
      </c>
      <c r="K156">
        <v>0.21575342465753425</v>
      </c>
      <c r="L156">
        <v>0.875</v>
      </c>
      <c r="M156">
        <f t="shared" si="9"/>
        <v>0.71015530999546139</v>
      </c>
      <c r="N156">
        <f t="shared" si="11"/>
        <v>0.16484469000453861</v>
      </c>
      <c r="O156">
        <f t="shared" si="10"/>
        <v>71</v>
      </c>
    </row>
    <row r="157" spans="4:15" hidden="1" x14ac:dyDescent="0.2">
      <c r="D157">
        <f t="shared" si="8"/>
        <v>2</v>
      </c>
      <c r="E157" t="s">
        <v>86</v>
      </c>
      <c r="F157" t="s">
        <v>1220</v>
      </c>
      <c r="G157" t="s">
        <v>1221</v>
      </c>
      <c r="H157" t="s">
        <v>1221</v>
      </c>
      <c r="I157">
        <v>57</v>
      </c>
      <c r="J157">
        <v>186</v>
      </c>
      <c r="K157">
        <v>0.30645161290322581</v>
      </c>
      <c r="L157">
        <v>0.9642857142857143</v>
      </c>
      <c r="M157">
        <f t="shared" si="9"/>
        <v>0.65642863034844134</v>
      </c>
      <c r="N157">
        <f t="shared" si="11"/>
        <v>0.30785708393727296</v>
      </c>
      <c r="O157">
        <f t="shared" si="10"/>
        <v>9</v>
      </c>
    </row>
    <row r="158" spans="4:15" hidden="1" x14ac:dyDescent="0.2">
      <c r="D158">
        <f t="shared" si="8"/>
        <v>551</v>
      </c>
      <c r="E158" t="s">
        <v>86</v>
      </c>
      <c r="F158" t="s">
        <v>1224</v>
      </c>
      <c r="G158" t="s">
        <v>1225</v>
      </c>
      <c r="H158" t="s">
        <v>1225</v>
      </c>
      <c r="I158">
        <v>387</v>
      </c>
      <c r="J158">
        <v>636</v>
      </c>
      <c r="K158">
        <v>0.60849056603773588</v>
      </c>
      <c r="L158">
        <v>0.47572815533980584</v>
      </c>
      <c r="M158">
        <f t="shared" si="9"/>
        <v>0.47751050210512486</v>
      </c>
      <c r="N158">
        <f t="shared" si="11"/>
        <v>-1.7823467653190206E-3</v>
      </c>
      <c r="O158">
        <f t="shared" si="10"/>
        <v>424</v>
      </c>
    </row>
    <row r="159" spans="4:15" hidden="1" x14ac:dyDescent="0.2">
      <c r="D159">
        <f t="shared" si="8"/>
        <v>16</v>
      </c>
      <c r="E159" t="s">
        <v>617</v>
      </c>
      <c r="F159" t="s">
        <v>1226</v>
      </c>
      <c r="G159" t="s">
        <v>1227</v>
      </c>
      <c r="H159" t="s">
        <v>1227</v>
      </c>
      <c r="I159">
        <v>57</v>
      </c>
      <c r="J159">
        <v>553</v>
      </c>
      <c r="K159">
        <v>0.10307414104882459</v>
      </c>
      <c r="L159">
        <v>0.86956521739130432</v>
      </c>
      <c r="M159">
        <f t="shared" si="9"/>
        <v>0.77690288114761641</v>
      </c>
      <c r="N159">
        <f t="shared" si="11"/>
        <v>9.2662336243687915E-2</v>
      </c>
      <c r="O159">
        <f t="shared" si="10"/>
        <v>194</v>
      </c>
    </row>
    <row r="160" spans="4:15" hidden="1" x14ac:dyDescent="0.2">
      <c r="D160">
        <f t="shared" si="8"/>
        <v>263</v>
      </c>
      <c r="E160" t="s">
        <v>89</v>
      </c>
      <c r="F160" t="s">
        <v>1234</v>
      </c>
      <c r="G160" t="s">
        <v>1235</v>
      </c>
      <c r="H160" t="s">
        <v>1235</v>
      </c>
      <c r="I160">
        <v>95</v>
      </c>
      <c r="J160">
        <v>445</v>
      </c>
      <c r="K160">
        <v>0.21348314606741572</v>
      </c>
      <c r="L160">
        <v>0.63934426229508201</v>
      </c>
      <c r="M160">
        <f t="shared" si="9"/>
        <v>0.71150014976437026</v>
      </c>
      <c r="N160">
        <f t="shared" si="11"/>
        <v>-7.2155887469288249E-2</v>
      </c>
      <c r="O160">
        <f t="shared" si="10"/>
        <v>625</v>
      </c>
    </row>
    <row r="161" spans="4:15" hidden="1" x14ac:dyDescent="0.2">
      <c r="D161">
        <f t="shared" si="8"/>
        <v>114</v>
      </c>
      <c r="E161" t="s">
        <v>89</v>
      </c>
      <c r="F161" t="s">
        <v>1236</v>
      </c>
      <c r="G161" t="s">
        <v>1237</v>
      </c>
      <c r="H161" t="s">
        <v>1237</v>
      </c>
      <c r="I161">
        <v>87</v>
      </c>
      <c r="J161">
        <v>405</v>
      </c>
      <c r="K161">
        <v>0.21481481481481482</v>
      </c>
      <c r="L161">
        <v>0.7384615384615385</v>
      </c>
      <c r="M161">
        <f t="shared" si="9"/>
        <v>0.71071131217487338</v>
      </c>
      <c r="N161">
        <f t="shared" si="11"/>
        <v>2.7750226286665125E-2</v>
      </c>
      <c r="O161">
        <f t="shared" si="10"/>
        <v>334</v>
      </c>
    </row>
    <row r="162" spans="4:15" hidden="1" x14ac:dyDescent="0.2">
      <c r="D162">
        <f t="shared" si="8"/>
        <v>524</v>
      </c>
      <c r="E162" t="s">
        <v>89</v>
      </c>
      <c r="F162" t="s">
        <v>1238</v>
      </c>
      <c r="G162" t="s">
        <v>1239</v>
      </c>
      <c r="H162" t="s">
        <v>1239</v>
      </c>
      <c r="I162">
        <v>88</v>
      </c>
      <c r="J162">
        <v>467</v>
      </c>
      <c r="K162">
        <v>0.18843683083511778</v>
      </c>
      <c r="L162">
        <v>0.4925373134328358</v>
      </c>
      <c r="M162">
        <f t="shared" si="9"/>
        <v>0.72633677859733781</v>
      </c>
      <c r="N162">
        <f t="shared" si="11"/>
        <v>-0.23379946516450201</v>
      </c>
      <c r="O162">
        <f t="shared" si="10"/>
        <v>824</v>
      </c>
    </row>
    <row r="163" spans="4:15" hidden="1" x14ac:dyDescent="0.2">
      <c r="D163">
        <f t="shared" si="8"/>
        <v>361</v>
      </c>
      <c r="E163" t="s">
        <v>93</v>
      </c>
      <c r="F163" t="s">
        <v>1248</v>
      </c>
      <c r="G163" t="s">
        <v>1249</v>
      </c>
      <c r="H163" t="s">
        <v>1249</v>
      </c>
      <c r="I163">
        <v>302</v>
      </c>
      <c r="J163">
        <v>565</v>
      </c>
      <c r="K163">
        <v>0.53451327433628315</v>
      </c>
      <c r="L163">
        <v>0.5855855855855856</v>
      </c>
      <c r="M163">
        <f t="shared" si="9"/>
        <v>0.52133226226676621</v>
      </c>
      <c r="N163">
        <f t="shared" si="11"/>
        <v>6.4253323318819389E-2</v>
      </c>
      <c r="O163">
        <f t="shared" si="10"/>
        <v>246</v>
      </c>
    </row>
    <row r="164" spans="4:15" hidden="1" x14ac:dyDescent="0.2">
      <c r="D164">
        <f t="shared" si="8"/>
        <v>291</v>
      </c>
      <c r="E164" t="s">
        <v>93</v>
      </c>
      <c r="F164" t="s">
        <v>1250</v>
      </c>
      <c r="G164" t="s">
        <v>1251</v>
      </c>
      <c r="H164" t="s">
        <v>1251</v>
      </c>
      <c r="I164">
        <v>206</v>
      </c>
      <c r="J164">
        <v>445</v>
      </c>
      <c r="K164">
        <v>0.46292134831460674</v>
      </c>
      <c r="L164">
        <v>0.62376237623762376</v>
      </c>
      <c r="M164">
        <f t="shared" si="9"/>
        <v>0.56374100878174949</v>
      </c>
      <c r="N164">
        <f t="shared" si="11"/>
        <v>6.0021367455874275E-2</v>
      </c>
      <c r="O164">
        <f t="shared" si="10"/>
        <v>255</v>
      </c>
    </row>
    <row r="165" spans="4:15" hidden="1" x14ac:dyDescent="0.2">
      <c r="D165">
        <f t="shared" si="8"/>
        <v>679</v>
      </c>
      <c r="E165" t="s">
        <v>93</v>
      </c>
      <c r="F165" t="s">
        <v>1252</v>
      </c>
      <c r="G165" t="s">
        <v>1253</v>
      </c>
      <c r="H165" t="s">
        <v>1253</v>
      </c>
      <c r="I165">
        <v>281</v>
      </c>
      <c r="J165">
        <v>434</v>
      </c>
      <c r="K165">
        <v>0.64746543778801846</v>
      </c>
      <c r="L165">
        <v>0.38554216867469882</v>
      </c>
      <c r="M165">
        <f t="shared" si="9"/>
        <v>0.45442304590215499</v>
      </c>
      <c r="N165">
        <f t="shared" si="11"/>
        <v>-6.8880877227456172E-2</v>
      </c>
      <c r="O165">
        <f t="shared" si="10"/>
        <v>621</v>
      </c>
    </row>
    <row r="166" spans="4:15" hidden="1" x14ac:dyDescent="0.2">
      <c r="D166">
        <f t="shared" si="8"/>
        <v>158</v>
      </c>
      <c r="E166" t="s">
        <v>95</v>
      </c>
      <c r="F166" t="s">
        <v>1256</v>
      </c>
      <c r="G166" t="s">
        <v>1257</v>
      </c>
      <c r="H166" t="s">
        <v>1257</v>
      </c>
      <c r="I166">
        <v>168</v>
      </c>
      <c r="J166">
        <v>412</v>
      </c>
      <c r="K166">
        <v>0.40776699029126212</v>
      </c>
      <c r="L166">
        <v>0.7010309278350515</v>
      </c>
      <c r="M166">
        <f t="shared" si="9"/>
        <v>0.59641267049819002</v>
      </c>
      <c r="N166">
        <f t="shared" si="11"/>
        <v>0.10461825733686148</v>
      </c>
      <c r="O166">
        <f t="shared" si="10"/>
        <v>157</v>
      </c>
    </row>
    <row r="167" spans="4:15" hidden="1" x14ac:dyDescent="0.2">
      <c r="D167">
        <f t="shared" si="8"/>
        <v>586</v>
      </c>
      <c r="E167" t="s">
        <v>95</v>
      </c>
      <c r="F167" t="s">
        <v>1260</v>
      </c>
      <c r="G167" t="s">
        <v>1261</v>
      </c>
      <c r="H167" t="s">
        <v>1261</v>
      </c>
      <c r="I167">
        <v>128</v>
      </c>
      <c r="J167">
        <v>301</v>
      </c>
      <c r="K167">
        <v>0.42524916943521596</v>
      </c>
      <c r="L167">
        <v>0.45569620253164556</v>
      </c>
      <c r="M167">
        <f t="shared" si="9"/>
        <v>0.58605679176933756</v>
      </c>
      <c r="N167">
        <f t="shared" si="11"/>
        <v>-0.130360589237692</v>
      </c>
      <c r="O167">
        <f t="shared" si="10"/>
        <v>738</v>
      </c>
    </row>
    <row r="168" spans="4:15" hidden="1" x14ac:dyDescent="0.2">
      <c r="D168">
        <f t="shared" si="8"/>
        <v>265</v>
      </c>
      <c r="E168" t="s">
        <v>95</v>
      </c>
      <c r="F168" t="s">
        <v>1264</v>
      </c>
      <c r="G168" t="s">
        <v>1265</v>
      </c>
      <c r="H168" t="s">
        <v>1265</v>
      </c>
      <c r="I168">
        <v>70</v>
      </c>
      <c r="J168">
        <v>291</v>
      </c>
      <c r="K168">
        <v>0.24054982817869416</v>
      </c>
      <c r="L168">
        <v>0.6376811594202898</v>
      </c>
      <c r="M168">
        <f t="shared" si="9"/>
        <v>0.69546672079486194</v>
      </c>
      <c r="N168">
        <f t="shared" si="11"/>
        <v>-5.7785561374572136E-2</v>
      </c>
      <c r="O168">
        <f t="shared" si="10"/>
        <v>588</v>
      </c>
    </row>
    <row r="169" spans="4:15" hidden="1" x14ac:dyDescent="0.2">
      <c r="D169">
        <f t="shared" si="8"/>
        <v>411</v>
      </c>
      <c r="E169" t="s">
        <v>97</v>
      </c>
      <c r="F169" t="s">
        <v>1270</v>
      </c>
      <c r="G169" t="s">
        <v>1271</v>
      </c>
      <c r="H169" t="s">
        <v>1271</v>
      </c>
      <c r="I169">
        <v>141</v>
      </c>
      <c r="J169">
        <v>522</v>
      </c>
      <c r="K169">
        <v>0.27011494252873564</v>
      </c>
      <c r="L169">
        <v>0.56043956043956045</v>
      </c>
      <c r="M169">
        <f t="shared" si="9"/>
        <v>0.67795330119810782</v>
      </c>
      <c r="N169">
        <f t="shared" si="11"/>
        <v>-0.11751374075854737</v>
      </c>
      <c r="O169">
        <f t="shared" si="10"/>
        <v>719</v>
      </c>
    </row>
    <row r="170" spans="4:15" hidden="1" x14ac:dyDescent="0.2">
      <c r="D170">
        <f t="shared" si="8"/>
        <v>265</v>
      </c>
      <c r="E170" t="s">
        <v>97</v>
      </c>
      <c r="F170" t="s">
        <v>1272</v>
      </c>
      <c r="G170" t="s">
        <v>1273</v>
      </c>
      <c r="H170" t="s">
        <v>1273</v>
      </c>
      <c r="I170">
        <v>162</v>
      </c>
      <c r="J170">
        <v>401</v>
      </c>
      <c r="K170">
        <v>0.40399002493765584</v>
      </c>
      <c r="L170">
        <v>0.6376811594202898</v>
      </c>
      <c r="M170">
        <f t="shared" si="9"/>
        <v>0.59865002288103364</v>
      </c>
      <c r="N170">
        <f t="shared" si="11"/>
        <v>3.9031136539256162E-2</v>
      </c>
      <c r="O170">
        <f t="shared" si="10"/>
        <v>302</v>
      </c>
    </row>
    <row r="171" spans="4:15" hidden="1" x14ac:dyDescent="0.2">
      <c r="D171">
        <f t="shared" si="8"/>
        <v>259</v>
      </c>
      <c r="E171" t="s">
        <v>97</v>
      </c>
      <c r="F171" t="s">
        <v>1274</v>
      </c>
      <c r="G171" t="s">
        <v>1275</v>
      </c>
      <c r="H171" t="s">
        <v>1275</v>
      </c>
      <c r="I171">
        <v>166</v>
      </c>
      <c r="J171">
        <v>470</v>
      </c>
      <c r="K171">
        <v>0.35319148936170214</v>
      </c>
      <c r="L171">
        <v>0.64102564102564108</v>
      </c>
      <c r="M171">
        <f t="shared" si="9"/>
        <v>0.62874143595351761</v>
      </c>
      <c r="N171">
        <f t="shared" si="11"/>
        <v>1.2284205072123466E-2</v>
      </c>
      <c r="O171">
        <f t="shared" si="10"/>
        <v>387</v>
      </c>
    </row>
    <row r="172" spans="4:15" hidden="1" x14ac:dyDescent="0.2">
      <c r="D172">
        <f t="shared" si="8"/>
        <v>587</v>
      </c>
      <c r="E172" t="s">
        <v>99</v>
      </c>
      <c r="F172" t="s">
        <v>1276</v>
      </c>
      <c r="G172" t="s">
        <v>1277</v>
      </c>
      <c r="H172" t="s">
        <v>1277</v>
      </c>
      <c r="I172">
        <v>366</v>
      </c>
      <c r="J172">
        <v>661</v>
      </c>
      <c r="K172">
        <v>0.55370650529500753</v>
      </c>
      <c r="L172">
        <v>0.45535714285714285</v>
      </c>
      <c r="M172">
        <f t="shared" si="9"/>
        <v>0.50996281166299817</v>
      </c>
      <c r="N172">
        <f t="shared" si="11"/>
        <v>-5.4605668805855323E-2</v>
      </c>
      <c r="O172">
        <f t="shared" si="10"/>
        <v>581</v>
      </c>
    </row>
    <row r="173" spans="4:15" hidden="1" x14ac:dyDescent="0.2">
      <c r="D173">
        <f t="shared" si="8"/>
        <v>603</v>
      </c>
      <c r="E173" t="s">
        <v>99</v>
      </c>
      <c r="F173" t="s">
        <v>1278</v>
      </c>
      <c r="G173" t="s">
        <v>1279</v>
      </c>
      <c r="H173" t="s">
        <v>1279</v>
      </c>
      <c r="I173">
        <v>358</v>
      </c>
      <c r="J173">
        <v>537</v>
      </c>
      <c r="K173">
        <v>0.66666666666666663</v>
      </c>
      <c r="L173">
        <v>0.44117647058823528</v>
      </c>
      <c r="M173">
        <f t="shared" si="9"/>
        <v>0.44304885758873802</v>
      </c>
      <c r="N173">
        <f t="shared" si="11"/>
        <v>-1.8723870005027399E-3</v>
      </c>
      <c r="O173">
        <f t="shared" si="10"/>
        <v>427</v>
      </c>
    </row>
    <row r="174" spans="4:15" hidden="1" x14ac:dyDescent="0.2">
      <c r="D174">
        <f t="shared" si="8"/>
        <v>640</v>
      </c>
      <c r="E174" t="s">
        <v>99</v>
      </c>
      <c r="F174" t="s">
        <v>1280</v>
      </c>
      <c r="G174" t="s">
        <v>1281</v>
      </c>
      <c r="H174" t="s">
        <v>1281</v>
      </c>
      <c r="I174">
        <v>110</v>
      </c>
      <c r="J174">
        <v>435</v>
      </c>
      <c r="K174">
        <v>0.25287356321839083</v>
      </c>
      <c r="L174">
        <v>0.41538461538461541</v>
      </c>
      <c r="M174">
        <f t="shared" si="9"/>
        <v>0.68816653787677606</v>
      </c>
      <c r="N174">
        <f t="shared" si="11"/>
        <v>-0.27278192249216066</v>
      </c>
      <c r="O174">
        <f t="shared" si="10"/>
        <v>837</v>
      </c>
    </row>
    <row r="175" spans="4:15" hidden="1" x14ac:dyDescent="0.2">
      <c r="D175">
        <f t="shared" si="8"/>
        <v>674</v>
      </c>
      <c r="E175" t="s">
        <v>99</v>
      </c>
      <c r="F175" t="s">
        <v>1282</v>
      </c>
      <c r="G175" t="s">
        <v>1283</v>
      </c>
      <c r="H175" t="s">
        <v>1283</v>
      </c>
      <c r="I175">
        <v>295</v>
      </c>
      <c r="J175">
        <v>572</v>
      </c>
      <c r="K175">
        <v>0.51573426573426573</v>
      </c>
      <c r="L175">
        <v>0.3902439024390244</v>
      </c>
      <c r="M175">
        <f t="shared" si="9"/>
        <v>0.53245634091446903</v>
      </c>
      <c r="N175">
        <f t="shared" si="11"/>
        <v>-0.14221243847544462</v>
      </c>
      <c r="O175">
        <f t="shared" si="10"/>
        <v>752</v>
      </c>
    </row>
    <row r="176" spans="4:15" hidden="1" x14ac:dyDescent="0.2">
      <c r="D176">
        <f t="shared" si="8"/>
        <v>771</v>
      </c>
      <c r="E176" t="s">
        <v>99</v>
      </c>
      <c r="F176" t="s">
        <v>1284</v>
      </c>
      <c r="G176" t="s">
        <v>1285</v>
      </c>
      <c r="H176" t="s">
        <v>1285</v>
      </c>
      <c r="I176">
        <v>297</v>
      </c>
      <c r="J176">
        <v>499</v>
      </c>
      <c r="K176">
        <v>0.59519038076152309</v>
      </c>
      <c r="L176">
        <v>0.29090909090909089</v>
      </c>
      <c r="M176">
        <f t="shared" si="9"/>
        <v>0.48538910263069868</v>
      </c>
      <c r="N176">
        <f t="shared" si="11"/>
        <v>-0.19448001172160778</v>
      </c>
      <c r="O176">
        <f t="shared" si="10"/>
        <v>800</v>
      </c>
    </row>
    <row r="177" spans="4:15" hidden="1" x14ac:dyDescent="0.2">
      <c r="D177">
        <f t="shared" si="8"/>
        <v>799</v>
      </c>
      <c r="E177" t="s">
        <v>99</v>
      </c>
      <c r="F177" t="s">
        <v>1292</v>
      </c>
      <c r="G177" t="s">
        <v>1293</v>
      </c>
      <c r="H177" t="s">
        <v>1293</v>
      </c>
      <c r="I177">
        <v>326</v>
      </c>
      <c r="J177">
        <v>419</v>
      </c>
      <c r="K177">
        <v>0.77804295942720769</v>
      </c>
      <c r="L177">
        <v>0.25</v>
      </c>
      <c r="M177">
        <f t="shared" si="9"/>
        <v>0.37707313616408705</v>
      </c>
      <c r="N177">
        <f t="shared" si="11"/>
        <v>-0.12707313616408705</v>
      </c>
      <c r="O177">
        <f t="shared" si="10"/>
        <v>736</v>
      </c>
    </row>
    <row r="178" spans="4:15" hidden="1" x14ac:dyDescent="0.2">
      <c r="D178">
        <f t="shared" si="8"/>
        <v>847</v>
      </c>
      <c r="E178" t="s">
        <v>99</v>
      </c>
      <c r="F178" t="s">
        <v>1294</v>
      </c>
      <c r="G178" t="s">
        <v>1295</v>
      </c>
      <c r="H178" t="s">
        <v>1295</v>
      </c>
      <c r="I178">
        <v>321</v>
      </c>
      <c r="J178">
        <v>558</v>
      </c>
      <c r="K178">
        <v>0.57526881720430112</v>
      </c>
      <c r="L178">
        <v>2.9411764705882353E-2</v>
      </c>
      <c r="M178">
        <f t="shared" si="9"/>
        <v>0.49718999396060298</v>
      </c>
      <c r="N178">
        <f t="shared" si="11"/>
        <v>-0.46777822925472062</v>
      </c>
      <c r="O178">
        <f t="shared" si="10"/>
        <v>849</v>
      </c>
    </row>
    <row r="179" spans="4:15" hidden="1" x14ac:dyDescent="0.2">
      <c r="D179">
        <f t="shared" si="8"/>
        <v>807</v>
      </c>
      <c r="E179" t="s">
        <v>99</v>
      </c>
      <c r="F179" t="s">
        <v>1296</v>
      </c>
      <c r="G179" t="s">
        <v>1297</v>
      </c>
      <c r="H179" t="s">
        <v>1297</v>
      </c>
      <c r="I179">
        <v>447</v>
      </c>
      <c r="J179">
        <v>576</v>
      </c>
      <c r="K179">
        <v>0.77604166666666663</v>
      </c>
      <c r="L179">
        <v>0.23853211009174313</v>
      </c>
      <c r="M179">
        <f t="shared" si="9"/>
        <v>0.37825863740843629</v>
      </c>
      <c r="N179">
        <f t="shared" si="11"/>
        <v>-0.13972652731669316</v>
      </c>
      <c r="O179">
        <f t="shared" si="10"/>
        <v>747</v>
      </c>
    </row>
    <row r="180" spans="4:15" hidden="1" x14ac:dyDescent="0.2">
      <c r="D180">
        <f t="shared" si="8"/>
        <v>814</v>
      </c>
      <c r="E180" t="s">
        <v>99</v>
      </c>
      <c r="F180" t="s">
        <v>1298</v>
      </c>
      <c r="G180" t="s">
        <v>1299</v>
      </c>
      <c r="H180" t="s">
        <v>1299</v>
      </c>
      <c r="I180">
        <v>410</v>
      </c>
      <c r="J180">
        <v>509</v>
      </c>
      <c r="K180">
        <v>0.80550098231827116</v>
      </c>
      <c r="L180">
        <v>0.21739130434782608</v>
      </c>
      <c r="M180">
        <f t="shared" si="9"/>
        <v>0.36080788954623316</v>
      </c>
      <c r="N180">
        <f t="shared" si="11"/>
        <v>-0.14341658519840708</v>
      </c>
      <c r="O180">
        <f t="shared" si="10"/>
        <v>754</v>
      </c>
    </row>
    <row r="181" spans="4:15" hidden="1" x14ac:dyDescent="0.2">
      <c r="D181">
        <f t="shared" si="8"/>
        <v>606</v>
      </c>
      <c r="E181" t="s">
        <v>99</v>
      </c>
      <c r="F181" t="s">
        <v>1300</v>
      </c>
      <c r="G181" t="s">
        <v>1301</v>
      </c>
      <c r="H181" t="s">
        <v>1301</v>
      </c>
      <c r="I181">
        <v>373</v>
      </c>
      <c r="J181">
        <v>701</v>
      </c>
      <c r="K181">
        <v>0.5320970042796006</v>
      </c>
      <c r="L181">
        <v>0.43965517241379309</v>
      </c>
      <c r="M181">
        <f t="shared" si="9"/>
        <v>0.52276358266893808</v>
      </c>
      <c r="N181">
        <f t="shared" si="11"/>
        <v>-8.3108410255144982E-2</v>
      </c>
      <c r="O181">
        <f t="shared" si="10"/>
        <v>645</v>
      </c>
    </row>
    <row r="182" spans="4:15" x14ac:dyDescent="0.2">
      <c r="D182">
        <f t="shared" si="8"/>
        <v>746</v>
      </c>
      <c r="E182" t="s">
        <v>99</v>
      </c>
      <c r="F182" t="s">
        <v>1302</v>
      </c>
      <c r="G182" t="s">
        <v>1303</v>
      </c>
      <c r="H182" t="s">
        <v>1303</v>
      </c>
      <c r="I182">
        <v>376</v>
      </c>
      <c r="J182">
        <v>421</v>
      </c>
      <c r="K182">
        <v>0.89311163895486934</v>
      </c>
      <c r="L182">
        <v>0.31818181818181818</v>
      </c>
      <c r="M182">
        <f t="shared" si="9"/>
        <v>0.3089101639816525</v>
      </c>
      <c r="N182">
        <f t="shared" si="11"/>
        <v>9.2716542001656799E-3</v>
      </c>
      <c r="O182">
        <f t="shared" si="10"/>
        <v>393</v>
      </c>
    </row>
    <row r="183" spans="4:15" hidden="1" x14ac:dyDescent="0.2">
      <c r="D183">
        <f t="shared" si="8"/>
        <v>672</v>
      </c>
      <c r="E183" t="s">
        <v>99</v>
      </c>
      <c r="F183" t="s">
        <v>1304</v>
      </c>
      <c r="G183" t="s">
        <v>1305</v>
      </c>
      <c r="H183" t="s">
        <v>1305</v>
      </c>
      <c r="I183">
        <v>245</v>
      </c>
      <c r="J183">
        <v>401</v>
      </c>
      <c r="K183">
        <v>0.61097256857855364</v>
      </c>
      <c r="L183">
        <v>0.39344262295081966</v>
      </c>
      <c r="M183">
        <f t="shared" si="9"/>
        <v>0.47604024390071203</v>
      </c>
      <c r="N183">
        <f t="shared" si="11"/>
        <v>-8.259762094989237E-2</v>
      </c>
      <c r="O183">
        <f t="shared" si="10"/>
        <v>644</v>
      </c>
    </row>
    <row r="184" spans="4:15" hidden="1" x14ac:dyDescent="0.2">
      <c r="D184">
        <f t="shared" si="8"/>
        <v>845</v>
      </c>
      <c r="E184" t="s">
        <v>99</v>
      </c>
      <c r="F184" t="s">
        <v>1306</v>
      </c>
      <c r="G184" t="s">
        <v>1307</v>
      </c>
      <c r="H184" t="s">
        <v>1307</v>
      </c>
      <c r="I184">
        <v>413</v>
      </c>
      <c r="J184">
        <v>618</v>
      </c>
      <c r="K184">
        <v>0.66828478964401294</v>
      </c>
      <c r="L184">
        <v>6.741573033707865E-2</v>
      </c>
      <c r="M184">
        <f t="shared" si="9"/>
        <v>0.4420903337580539</v>
      </c>
      <c r="N184">
        <f t="shared" si="11"/>
        <v>-0.37467460342097525</v>
      </c>
      <c r="O184">
        <f t="shared" si="10"/>
        <v>847</v>
      </c>
    </row>
    <row r="185" spans="4:15" hidden="1" x14ac:dyDescent="0.2">
      <c r="D185">
        <f t="shared" si="8"/>
        <v>789</v>
      </c>
      <c r="E185" t="s">
        <v>99</v>
      </c>
      <c r="F185" t="s">
        <v>1308</v>
      </c>
      <c r="G185" t="s">
        <v>1309</v>
      </c>
      <c r="H185" t="s">
        <v>1309</v>
      </c>
      <c r="I185">
        <v>389</v>
      </c>
      <c r="J185">
        <v>601</v>
      </c>
      <c r="K185">
        <v>0.64725457570715472</v>
      </c>
      <c r="L185">
        <v>0.27142857142857141</v>
      </c>
      <c r="M185">
        <f t="shared" si="9"/>
        <v>0.45454795379378321</v>
      </c>
      <c r="N185">
        <f t="shared" si="11"/>
        <v>-0.1831193823652118</v>
      </c>
      <c r="O185">
        <f t="shared" si="10"/>
        <v>788</v>
      </c>
    </row>
    <row r="186" spans="4:15" hidden="1" x14ac:dyDescent="0.2">
      <c r="D186">
        <f t="shared" si="8"/>
        <v>727</v>
      </c>
      <c r="E186" t="s">
        <v>101</v>
      </c>
      <c r="F186" t="s">
        <v>1312</v>
      </c>
      <c r="G186" t="s">
        <v>1313</v>
      </c>
      <c r="H186" t="s">
        <v>1313</v>
      </c>
      <c r="I186">
        <v>417</v>
      </c>
      <c r="J186">
        <v>626</v>
      </c>
      <c r="K186">
        <v>0.66613418530351443</v>
      </c>
      <c r="L186">
        <v>0.34020618556701032</v>
      </c>
      <c r="M186">
        <f t="shared" si="9"/>
        <v>0.44336428236369152</v>
      </c>
      <c r="N186">
        <f t="shared" si="11"/>
        <v>-0.1031580967966812</v>
      </c>
      <c r="O186">
        <f t="shared" si="10"/>
        <v>693</v>
      </c>
    </row>
    <row r="187" spans="4:15" hidden="1" x14ac:dyDescent="0.2">
      <c r="D187">
        <f t="shared" si="8"/>
        <v>677</v>
      </c>
      <c r="E187" t="s">
        <v>101</v>
      </c>
      <c r="F187" t="s">
        <v>1314</v>
      </c>
      <c r="G187" t="s">
        <v>1315</v>
      </c>
      <c r="H187" t="s">
        <v>1315</v>
      </c>
      <c r="I187">
        <v>338</v>
      </c>
      <c r="J187">
        <v>483</v>
      </c>
      <c r="K187">
        <v>0.69979296066252583</v>
      </c>
      <c r="L187">
        <v>0.38636363636363635</v>
      </c>
      <c r="M187">
        <f t="shared" si="9"/>
        <v>0.42342591009846031</v>
      </c>
      <c r="N187">
        <f t="shared" si="11"/>
        <v>-3.7062273734823958E-2</v>
      </c>
      <c r="O187">
        <f t="shared" si="10"/>
        <v>534</v>
      </c>
    </row>
    <row r="188" spans="4:15" hidden="1" x14ac:dyDescent="0.2">
      <c r="D188">
        <f t="shared" si="8"/>
        <v>791</v>
      </c>
      <c r="E188" t="s">
        <v>101</v>
      </c>
      <c r="F188" t="s">
        <v>1316</v>
      </c>
      <c r="G188" t="s">
        <v>1317</v>
      </c>
      <c r="H188" t="s">
        <v>1317</v>
      </c>
      <c r="I188">
        <v>277</v>
      </c>
      <c r="J188">
        <v>348</v>
      </c>
      <c r="K188">
        <v>0.79597701149425293</v>
      </c>
      <c r="L188">
        <v>0.26666666666666666</v>
      </c>
      <c r="M188">
        <f t="shared" si="9"/>
        <v>0.36644958249872606</v>
      </c>
      <c r="N188">
        <f t="shared" si="11"/>
        <v>-9.9782915832059393E-2</v>
      </c>
      <c r="O188">
        <f t="shared" si="10"/>
        <v>686</v>
      </c>
    </row>
    <row r="189" spans="4:15" hidden="1" x14ac:dyDescent="0.2">
      <c r="D189">
        <f t="shared" si="8"/>
        <v>766</v>
      </c>
      <c r="E189" t="s">
        <v>101</v>
      </c>
      <c r="F189" t="s">
        <v>1318</v>
      </c>
      <c r="G189" t="s">
        <v>1319</v>
      </c>
      <c r="H189" t="s">
        <v>1319</v>
      </c>
      <c r="I189">
        <v>343</v>
      </c>
      <c r="J189">
        <v>505</v>
      </c>
      <c r="K189">
        <v>0.67920792079207926</v>
      </c>
      <c r="L189">
        <v>0.29629629629629628</v>
      </c>
      <c r="M189">
        <f t="shared" si="9"/>
        <v>0.43561982338418853</v>
      </c>
      <c r="N189">
        <f t="shared" si="11"/>
        <v>-0.13932352708789225</v>
      </c>
      <c r="O189">
        <f t="shared" si="10"/>
        <v>746</v>
      </c>
    </row>
    <row r="190" spans="4:15" hidden="1" x14ac:dyDescent="0.2">
      <c r="D190">
        <f t="shared" si="8"/>
        <v>407</v>
      </c>
      <c r="E190" t="s">
        <v>101</v>
      </c>
      <c r="F190" t="s">
        <v>1320</v>
      </c>
      <c r="G190" t="s">
        <v>892</v>
      </c>
      <c r="H190" t="s">
        <v>892</v>
      </c>
      <c r="I190">
        <v>244</v>
      </c>
      <c r="J190">
        <v>382</v>
      </c>
      <c r="K190">
        <v>0.63874345549738221</v>
      </c>
      <c r="L190">
        <v>0.5625</v>
      </c>
      <c r="M190">
        <f t="shared" si="9"/>
        <v>0.45958966672975743</v>
      </c>
      <c r="N190">
        <f t="shared" si="11"/>
        <v>0.10291033327024257</v>
      </c>
      <c r="O190">
        <f t="shared" si="10"/>
        <v>164</v>
      </c>
    </row>
    <row r="191" spans="4:15" hidden="1" x14ac:dyDescent="0.2">
      <c r="D191">
        <f t="shared" si="8"/>
        <v>381</v>
      </c>
      <c r="E191" t="s">
        <v>101</v>
      </c>
      <c r="F191" t="s">
        <v>1321</v>
      </c>
      <c r="G191" t="s">
        <v>1322</v>
      </c>
      <c r="H191" t="s">
        <v>1322</v>
      </c>
      <c r="I191">
        <v>305</v>
      </c>
      <c r="J191">
        <v>513</v>
      </c>
      <c r="K191">
        <v>0.59454191033138404</v>
      </c>
      <c r="L191">
        <v>0.5757575757575758</v>
      </c>
      <c r="M191">
        <f t="shared" si="9"/>
        <v>0.4857732355856621</v>
      </c>
      <c r="N191">
        <f t="shared" si="11"/>
        <v>8.9984340171913701E-2</v>
      </c>
      <c r="O191">
        <f t="shared" si="10"/>
        <v>200</v>
      </c>
    </row>
    <row r="192" spans="4:15" hidden="1" x14ac:dyDescent="0.2">
      <c r="D192">
        <f t="shared" si="8"/>
        <v>715</v>
      </c>
      <c r="E192" t="s">
        <v>101</v>
      </c>
      <c r="F192" t="s">
        <v>1323</v>
      </c>
      <c r="G192" t="s">
        <v>1324</v>
      </c>
      <c r="H192" t="s">
        <v>1324</v>
      </c>
      <c r="I192">
        <v>273</v>
      </c>
      <c r="J192">
        <v>368</v>
      </c>
      <c r="K192">
        <v>0.74184782608695654</v>
      </c>
      <c r="L192">
        <v>0.35714285714285715</v>
      </c>
      <c r="M192">
        <f t="shared" si="9"/>
        <v>0.39851396504244363</v>
      </c>
      <c r="N192">
        <f t="shared" si="11"/>
        <v>-4.1371107899586479E-2</v>
      </c>
      <c r="O192">
        <f t="shared" si="10"/>
        <v>544</v>
      </c>
    </row>
    <row r="193" spans="4:15" hidden="1" x14ac:dyDescent="0.2">
      <c r="D193">
        <f t="shared" si="8"/>
        <v>822</v>
      </c>
      <c r="E193" t="s">
        <v>618</v>
      </c>
      <c r="F193" t="s">
        <v>1325</v>
      </c>
      <c r="G193" t="s">
        <v>1326</v>
      </c>
      <c r="H193" t="s">
        <v>1326</v>
      </c>
      <c r="I193">
        <v>150</v>
      </c>
      <c r="J193">
        <v>269</v>
      </c>
      <c r="K193">
        <v>0.55762081784386619</v>
      </c>
      <c r="L193">
        <v>0.2</v>
      </c>
      <c r="M193">
        <f t="shared" si="9"/>
        <v>0.50764409923424325</v>
      </c>
      <c r="N193">
        <f t="shared" si="11"/>
        <v>-0.30764409923424324</v>
      </c>
      <c r="O193">
        <f t="shared" si="10"/>
        <v>845</v>
      </c>
    </row>
    <row r="194" spans="4:15" hidden="1" x14ac:dyDescent="0.2">
      <c r="D194">
        <f t="shared" si="8"/>
        <v>532</v>
      </c>
      <c r="E194" t="s">
        <v>618</v>
      </c>
      <c r="F194" t="s">
        <v>1328</v>
      </c>
      <c r="G194" t="s">
        <v>1329</v>
      </c>
      <c r="H194" t="s">
        <v>1329</v>
      </c>
      <c r="I194">
        <v>188</v>
      </c>
      <c r="J194">
        <v>305</v>
      </c>
      <c r="K194">
        <v>0.61639344262295082</v>
      </c>
      <c r="L194">
        <v>0.48837209302325579</v>
      </c>
      <c r="M194">
        <f t="shared" si="9"/>
        <v>0.47282909306271276</v>
      </c>
      <c r="N194">
        <f t="shared" si="11"/>
        <v>1.5542999960543036E-2</v>
      </c>
      <c r="O194">
        <f t="shared" si="10"/>
        <v>377</v>
      </c>
    </row>
    <row r="195" spans="4:15" hidden="1" x14ac:dyDescent="0.2">
      <c r="D195">
        <f t="shared" si="8"/>
        <v>444</v>
      </c>
      <c r="E195" t="s">
        <v>618</v>
      </c>
      <c r="F195" t="s">
        <v>1330</v>
      </c>
      <c r="G195" t="s">
        <v>1331</v>
      </c>
      <c r="H195" t="s">
        <v>1331</v>
      </c>
      <c r="I195">
        <v>218</v>
      </c>
      <c r="J195">
        <v>325</v>
      </c>
      <c r="K195">
        <v>0.67076923076923078</v>
      </c>
      <c r="L195">
        <v>0.54054054054054057</v>
      </c>
      <c r="M195">
        <f t="shared" si="9"/>
        <v>0.44061863101494203</v>
      </c>
      <c r="N195">
        <f t="shared" si="11"/>
        <v>9.992190952559854E-2</v>
      </c>
      <c r="O195">
        <f t="shared" si="10"/>
        <v>170</v>
      </c>
    </row>
    <row r="196" spans="4:15" hidden="1" x14ac:dyDescent="0.2">
      <c r="D196">
        <f t="shared" si="8"/>
        <v>714</v>
      </c>
      <c r="E196" t="s">
        <v>618</v>
      </c>
      <c r="F196" t="s">
        <v>1332</v>
      </c>
      <c r="G196" t="s">
        <v>1333</v>
      </c>
      <c r="H196" t="s">
        <v>1333</v>
      </c>
      <c r="I196">
        <v>265</v>
      </c>
      <c r="J196">
        <v>338</v>
      </c>
      <c r="K196">
        <v>0.78402366863905326</v>
      </c>
      <c r="L196">
        <v>0.35849056603773582</v>
      </c>
      <c r="M196">
        <f t="shared" si="9"/>
        <v>0.37353035704024856</v>
      </c>
      <c r="N196">
        <f t="shared" si="11"/>
        <v>-1.5039791002512737E-2</v>
      </c>
      <c r="O196">
        <f t="shared" si="10"/>
        <v>469</v>
      </c>
    </row>
    <row r="197" spans="4:15" hidden="1" x14ac:dyDescent="0.2">
      <c r="D197">
        <f t="shared" ref="D197:D260" si="12">RANK(L197,Both_Math_and_ELA__Percent_Pass,0)</f>
        <v>582</v>
      </c>
      <c r="E197" t="s">
        <v>618</v>
      </c>
      <c r="F197" t="s">
        <v>1334</v>
      </c>
      <c r="G197" t="s">
        <v>834</v>
      </c>
      <c r="H197" t="s">
        <v>834</v>
      </c>
      <c r="I197">
        <v>275</v>
      </c>
      <c r="J197">
        <v>348</v>
      </c>
      <c r="K197">
        <v>0.79022988505747127</v>
      </c>
      <c r="L197">
        <v>0.45833333333333331</v>
      </c>
      <c r="M197">
        <f t="shared" ref="M197:M260" si="13">int+slope*K197</f>
        <v>0.36985399472494884</v>
      </c>
      <c r="N197">
        <f t="shared" si="11"/>
        <v>8.8479338608384472E-2</v>
      </c>
      <c r="O197">
        <f t="shared" ref="O197:O260" si="14">RANK(N197,Error,0)</f>
        <v>205</v>
      </c>
    </row>
    <row r="198" spans="4:15" hidden="1" x14ac:dyDescent="0.2">
      <c r="D198">
        <f t="shared" si="12"/>
        <v>482</v>
      </c>
      <c r="E198" t="s">
        <v>618</v>
      </c>
      <c r="F198" t="s">
        <v>1335</v>
      </c>
      <c r="G198" t="s">
        <v>1336</v>
      </c>
      <c r="H198" t="s">
        <v>1336</v>
      </c>
      <c r="I198">
        <v>196</v>
      </c>
      <c r="J198">
        <v>315</v>
      </c>
      <c r="K198">
        <v>0.62222222222222223</v>
      </c>
      <c r="L198">
        <v>0.51282051282051277</v>
      </c>
      <c r="M198">
        <f t="shared" si="13"/>
        <v>0.46937631213819392</v>
      </c>
      <c r="N198">
        <f t="shared" ref="N198:N261" si="15">L198-M198</f>
        <v>4.3444200682318856E-2</v>
      </c>
      <c r="O198">
        <f t="shared" si="14"/>
        <v>289</v>
      </c>
    </row>
    <row r="199" spans="4:15" hidden="1" x14ac:dyDescent="0.2">
      <c r="D199">
        <f t="shared" si="12"/>
        <v>133</v>
      </c>
      <c r="E199" t="s">
        <v>104</v>
      </c>
      <c r="F199" t="s">
        <v>1337</v>
      </c>
      <c r="G199" t="s">
        <v>1338</v>
      </c>
      <c r="H199" t="s">
        <v>1338</v>
      </c>
      <c r="I199">
        <v>137</v>
      </c>
      <c r="J199">
        <v>588</v>
      </c>
      <c r="K199">
        <v>0.23299319727891157</v>
      </c>
      <c r="L199">
        <v>0.72093023255813948</v>
      </c>
      <c r="M199">
        <f t="shared" si="13"/>
        <v>0.6999430250674854</v>
      </c>
      <c r="N199">
        <f t="shared" si="15"/>
        <v>2.0987207490654081E-2</v>
      </c>
      <c r="O199">
        <f t="shared" si="14"/>
        <v>357</v>
      </c>
    </row>
    <row r="200" spans="4:15" hidden="1" x14ac:dyDescent="0.2">
      <c r="D200">
        <f t="shared" si="12"/>
        <v>651</v>
      </c>
      <c r="E200" t="s">
        <v>104</v>
      </c>
      <c r="F200" t="s">
        <v>1345</v>
      </c>
      <c r="G200" t="s">
        <v>1346</v>
      </c>
      <c r="H200" t="s">
        <v>1346</v>
      </c>
      <c r="I200">
        <v>219</v>
      </c>
      <c r="J200">
        <v>308</v>
      </c>
      <c r="K200">
        <v>0.71103896103896103</v>
      </c>
      <c r="L200">
        <v>0.40740740740740738</v>
      </c>
      <c r="M200">
        <f t="shared" si="13"/>
        <v>0.41676414241355064</v>
      </c>
      <c r="N200">
        <f t="shared" si="15"/>
        <v>-9.3567350061432575E-3</v>
      </c>
      <c r="O200">
        <f t="shared" si="14"/>
        <v>444</v>
      </c>
    </row>
    <row r="201" spans="4:15" hidden="1" x14ac:dyDescent="0.2">
      <c r="D201">
        <f t="shared" si="12"/>
        <v>128</v>
      </c>
      <c r="E201" t="s">
        <v>104</v>
      </c>
      <c r="F201" t="s">
        <v>1347</v>
      </c>
      <c r="G201" t="s">
        <v>1348</v>
      </c>
      <c r="H201" t="s">
        <v>1348</v>
      </c>
      <c r="I201">
        <v>287</v>
      </c>
      <c r="J201">
        <v>353</v>
      </c>
      <c r="K201">
        <v>0.81303116147308785</v>
      </c>
      <c r="L201">
        <v>0.72602739726027399</v>
      </c>
      <c r="M201">
        <f t="shared" si="13"/>
        <v>0.35634725443366</v>
      </c>
      <c r="N201">
        <f t="shared" si="15"/>
        <v>0.36968014282661399</v>
      </c>
      <c r="O201">
        <f t="shared" si="14"/>
        <v>4</v>
      </c>
    </row>
    <row r="202" spans="4:15" hidden="1" x14ac:dyDescent="0.2">
      <c r="D202">
        <f t="shared" si="12"/>
        <v>175</v>
      </c>
      <c r="E202" t="s">
        <v>104</v>
      </c>
      <c r="F202" t="s">
        <v>1349</v>
      </c>
      <c r="G202" t="s">
        <v>1350</v>
      </c>
      <c r="H202" t="s">
        <v>1350</v>
      </c>
      <c r="I202">
        <v>77</v>
      </c>
      <c r="J202">
        <v>392</v>
      </c>
      <c r="K202">
        <v>0.19642857142857142</v>
      </c>
      <c r="L202">
        <v>0.69047619047619047</v>
      </c>
      <c r="M202">
        <f t="shared" si="13"/>
        <v>0.72160272938432091</v>
      </c>
      <c r="N202">
        <f t="shared" si="15"/>
        <v>-3.1126538908130441E-2</v>
      </c>
      <c r="O202">
        <f t="shared" si="14"/>
        <v>521</v>
      </c>
    </row>
    <row r="203" spans="4:15" hidden="1" x14ac:dyDescent="0.2">
      <c r="D203">
        <f t="shared" si="12"/>
        <v>356</v>
      </c>
      <c r="E203" t="s">
        <v>104</v>
      </c>
      <c r="F203" t="s">
        <v>1351</v>
      </c>
      <c r="G203" t="s">
        <v>1352</v>
      </c>
      <c r="H203" t="s">
        <v>1352</v>
      </c>
      <c r="I203">
        <v>178</v>
      </c>
      <c r="J203">
        <v>583</v>
      </c>
      <c r="K203">
        <v>0.30531732418524871</v>
      </c>
      <c r="L203">
        <v>0.58695652173913049</v>
      </c>
      <c r="M203">
        <f t="shared" si="13"/>
        <v>0.6571005463784827</v>
      </c>
      <c r="N203">
        <f t="shared" si="15"/>
        <v>-7.0144024639352209E-2</v>
      </c>
      <c r="O203">
        <f t="shared" si="14"/>
        <v>623</v>
      </c>
    </row>
    <row r="204" spans="4:15" hidden="1" x14ac:dyDescent="0.2">
      <c r="D204">
        <f t="shared" si="12"/>
        <v>775</v>
      </c>
      <c r="E204" t="s">
        <v>104</v>
      </c>
      <c r="F204" t="s">
        <v>1353</v>
      </c>
      <c r="G204" t="s">
        <v>1354</v>
      </c>
      <c r="H204" t="s">
        <v>1354</v>
      </c>
      <c r="I204">
        <v>234</v>
      </c>
      <c r="J204">
        <v>282</v>
      </c>
      <c r="K204">
        <v>0.82978723404255317</v>
      </c>
      <c r="L204">
        <v>0.2857142857142857</v>
      </c>
      <c r="M204">
        <f t="shared" si="13"/>
        <v>0.34642149780616033</v>
      </c>
      <c r="N204">
        <f t="shared" si="15"/>
        <v>-6.0707212091874629E-2</v>
      </c>
      <c r="O204">
        <f t="shared" si="14"/>
        <v>601</v>
      </c>
    </row>
    <row r="205" spans="4:15" hidden="1" x14ac:dyDescent="0.2">
      <c r="D205">
        <f t="shared" si="12"/>
        <v>80</v>
      </c>
      <c r="E205" t="s">
        <v>104</v>
      </c>
      <c r="F205" t="s">
        <v>1355</v>
      </c>
      <c r="G205" t="s">
        <v>1356</v>
      </c>
      <c r="H205" t="s">
        <v>1356</v>
      </c>
      <c r="I205">
        <v>85</v>
      </c>
      <c r="J205">
        <v>687</v>
      </c>
      <c r="K205">
        <v>0.12372634643377002</v>
      </c>
      <c r="L205">
        <v>0.76923076923076927</v>
      </c>
      <c r="M205">
        <f t="shared" si="13"/>
        <v>0.76466918117870741</v>
      </c>
      <c r="N205">
        <f t="shared" si="15"/>
        <v>4.5615880520618601E-3</v>
      </c>
      <c r="O205">
        <f t="shared" si="14"/>
        <v>401</v>
      </c>
    </row>
    <row r="206" spans="4:15" hidden="1" x14ac:dyDescent="0.2">
      <c r="D206">
        <f t="shared" si="12"/>
        <v>224</v>
      </c>
      <c r="E206" t="s">
        <v>104</v>
      </c>
      <c r="F206" t="s">
        <v>1357</v>
      </c>
      <c r="G206" t="s">
        <v>1358</v>
      </c>
      <c r="H206" t="s">
        <v>1358</v>
      </c>
      <c r="I206">
        <v>401</v>
      </c>
      <c r="J206">
        <v>755</v>
      </c>
      <c r="K206">
        <v>0.53112582781456952</v>
      </c>
      <c r="L206">
        <v>0.65753424657534243</v>
      </c>
      <c r="M206">
        <f t="shared" si="13"/>
        <v>0.52333887626439668</v>
      </c>
      <c r="N206">
        <f t="shared" si="15"/>
        <v>0.13419537031094575</v>
      </c>
      <c r="O206">
        <f t="shared" si="14"/>
        <v>110</v>
      </c>
    </row>
    <row r="207" spans="4:15" hidden="1" x14ac:dyDescent="0.2">
      <c r="D207">
        <f t="shared" si="12"/>
        <v>786</v>
      </c>
      <c r="E207" t="s">
        <v>104</v>
      </c>
      <c r="F207" t="s">
        <v>1359</v>
      </c>
      <c r="G207" t="s">
        <v>1360</v>
      </c>
      <c r="H207" t="s">
        <v>1360</v>
      </c>
      <c r="I207">
        <v>202</v>
      </c>
      <c r="J207">
        <v>250</v>
      </c>
      <c r="K207">
        <v>0.80800000000000005</v>
      </c>
      <c r="L207">
        <v>0.27692307692307694</v>
      </c>
      <c r="M207">
        <f t="shared" si="13"/>
        <v>0.35932755212146805</v>
      </c>
      <c r="N207">
        <f t="shared" si="15"/>
        <v>-8.2404475198391114E-2</v>
      </c>
      <c r="O207">
        <f t="shared" si="14"/>
        <v>642</v>
      </c>
    </row>
    <row r="208" spans="4:15" hidden="1" x14ac:dyDescent="0.2">
      <c r="D208">
        <f t="shared" si="12"/>
        <v>770</v>
      </c>
      <c r="E208" t="s">
        <v>597</v>
      </c>
      <c r="F208" t="s">
        <v>1363</v>
      </c>
      <c r="G208" t="s">
        <v>1364</v>
      </c>
      <c r="H208" t="s">
        <v>1364</v>
      </c>
      <c r="I208">
        <v>233</v>
      </c>
      <c r="J208">
        <v>418</v>
      </c>
      <c r="K208">
        <v>0.5574162679425837</v>
      </c>
      <c r="L208">
        <v>0.29166666666666669</v>
      </c>
      <c r="M208">
        <f t="shared" si="13"/>
        <v>0.50776526799439825</v>
      </c>
      <c r="N208">
        <f t="shared" si="15"/>
        <v>-0.21609860132773157</v>
      </c>
      <c r="O208">
        <f t="shared" si="14"/>
        <v>818</v>
      </c>
    </row>
    <row r="209" spans="4:15" hidden="1" x14ac:dyDescent="0.2">
      <c r="D209">
        <f t="shared" si="12"/>
        <v>498</v>
      </c>
      <c r="E209" t="s">
        <v>619</v>
      </c>
      <c r="F209" t="s">
        <v>1365</v>
      </c>
      <c r="G209" t="s">
        <v>763</v>
      </c>
      <c r="H209" t="s">
        <v>763</v>
      </c>
      <c r="I209">
        <v>173</v>
      </c>
      <c r="J209">
        <v>421</v>
      </c>
      <c r="K209">
        <v>0.41092636579572445</v>
      </c>
      <c r="L209">
        <v>0.50666666666666671</v>
      </c>
      <c r="M209">
        <f t="shared" si="13"/>
        <v>0.59454115841072619</v>
      </c>
      <c r="N209">
        <f t="shared" si="15"/>
        <v>-8.787449174405948E-2</v>
      </c>
      <c r="O209">
        <f t="shared" si="14"/>
        <v>655</v>
      </c>
    </row>
    <row r="210" spans="4:15" hidden="1" x14ac:dyDescent="0.2">
      <c r="D210">
        <f t="shared" si="12"/>
        <v>340</v>
      </c>
      <c r="E210" t="s">
        <v>108</v>
      </c>
      <c r="F210" t="s">
        <v>1368</v>
      </c>
      <c r="G210" t="s">
        <v>1369</v>
      </c>
      <c r="H210" t="s">
        <v>1369</v>
      </c>
      <c r="I210">
        <v>298</v>
      </c>
      <c r="J210">
        <v>546</v>
      </c>
      <c r="K210">
        <v>0.54578754578754574</v>
      </c>
      <c r="L210">
        <v>0.59722222222222221</v>
      </c>
      <c r="M210">
        <f t="shared" si="13"/>
        <v>0.514653747709511</v>
      </c>
      <c r="N210">
        <f t="shared" si="15"/>
        <v>8.256847451271121E-2</v>
      </c>
      <c r="O210">
        <f t="shared" si="14"/>
        <v>216</v>
      </c>
    </row>
    <row r="211" spans="4:15" hidden="1" x14ac:dyDescent="0.2">
      <c r="D211">
        <f t="shared" si="12"/>
        <v>503</v>
      </c>
      <c r="E211" t="s">
        <v>620</v>
      </c>
      <c r="F211" t="s">
        <v>1375</v>
      </c>
      <c r="G211" t="s">
        <v>1376</v>
      </c>
      <c r="H211" t="s">
        <v>1376</v>
      </c>
      <c r="I211">
        <v>245</v>
      </c>
      <c r="J211">
        <v>444</v>
      </c>
      <c r="K211">
        <v>0.55180180180180183</v>
      </c>
      <c r="L211">
        <v>0.5</v>
      </c>
      <c r="M211">
        <f t="shared" si="13"/>
        <v>0.51109109654256835</v>
      </c>
      <c r="N211">
        <f t="shared" si="15"/>
        <v>-1.1091096542568346E-2</v>
      </c>
      <c r="O211">
        <f t="shared" si="14"/>
        <v>450</v>
      </c>
    </row>
    <row r="212" spans="4:15" hidden="1" x14ac:dyDescent="0.2">
      <c r="D212">
        <f t="shared" si="12"/>
        <v>844</v>
      </c>
      <c r="E212" t="s">
        <v>621</v>
      </c>
      <c r="F212" t="s">
        <v>1381</v>
      </c>
      <c r="G212" t="s">
        <v>1382</v>
      </c>
      <c r="H212" t="s">
        <v>1382</v>
      </c>
      <c r="I212">
        <v>241</v>
      </c>
      <c r="J212">
        <v>438</v>
      </c>
      <c r="K212">
        <v>0.55022831050228316</v>
      </c>
      <c r="L212">
        <v>9.0909090909090912E-2</v>
      </c>
      <c r="M212">
        <f t="shared" si="13"/>
        <v>0.51202318200768926</v>
      </c>
      <c r="N212">
        <f t="shared" si="15"/>
        <v>-0.42111409109859832</v>
      </c>
      <c r="O212">
        <f t="shared" si="14"/>
        <v>848</v>
      </c>
    </row>
    <row r="213" spans="4:15" hidden="1" x14ac:dyDescent="0.2">
      <c r="D213">
        <f t="shared" si="12"/>
        <v>568</v>
      </c>
      <c r="E213" t="s">
        <v>112</v>
      </c>
      <c r="F213" t="s">
        <v>1383</v>
      </c>
      <c r="G213" t="s">
        <v>1384</v>
      </c>
      <c r="H213" t="s">
        <v>1384</v>
      </c>
      <c r="I213">
        <v>161</v>
      </c>
      <c r="J213">
        <v>351</v>
      </c>
      <c r="K213">
        <v>0.45868945868945871</v>
      </c>
      <c r="L213">
        <v>0.46666666666666667</v>
      </c>
      <c r="M213">
        <f t="shared" si="13"/>
        <v>0.56624784362144842</v>
      </c>
      <c r="N213">
        <f t="shared" si="15"/>
        <v>-9.9581176954781747E-2</v>
      </c>
      <c r="O213">
        <f t="shared" si="14"/>
        <v>684</v>
      </c>
    </row>
    <row r="214" spans="4:15" hidden="1" x14ac:dyDescent="0.2">
      <c r="D214">
        <f t="shared" si="12"/>
        <v>98</v>
      </c>
      <c r="E214" t="s">
        <v>114</v>
      </c>
      <c r="F214" t="s">
        <v>1387</v>
      </c>
      <c r="G214" t="s">
        <v>1388</v>
      </c>
      <c r="H214" t="s">
        <v>1388</v>
      </c>
      <c r="I214">
        <v>39</v>
      </c>
      <c r="J214">
        <v>113</v>
      </c>
      <c r="K214">
        <v>0.34513274336283184</v>
      </c>
      <c r="L214">
        <v>0.75</v>
      </c>
      <c r="M214">
        <f t="shared" si="13"/>
        <v>0.63351517700626214</v>
      </c>
      <c r="N214">
        <f t="shared" si="15"/>
        <v>0.11648482299373786</v>
      </c>
      <c r="O214">
        <f t="shared" si="14"/>
        <v>137</v>
      </c>
    </row>
    <row r="215" spans="4:15" hidden="1" x14ac:dyDescent="0.2">
      <c r="D215">
        <f t="shared" si="12"/>
        <v>503</v>
      </c>
      <c r="E215" t="s">
        <v>114</v>
      </c>
      <c r="F215" t="s">
        <v>1391</v>
      </c>
      <c r="G215" t="s">
        <v>1392</v>
      </c>
      <c r="H215" t="s">
        <v>1392</v>
      </c>
      <c r="I215">
        <v>42</v>
      </c>
      <c r="J215">
        <v>89</v>
      </c>
      <c r="K215">
        <v>0.47191011235955055</v>
      </c>
      <c r="L215">
        <v>0.5</v>
      </c>
      <c r="M215">
        <f t="shared" si="13"/>
        <v>0.55841635505264597</v>
      </c>
      <c r="N215">
        <f t="shared" si="15"/>
        <v>-5.8416355052645974E-2</v>
      </c>
      <c r="O215">
        <f t="shared" si="14"/>
        <v>593</v>
      </c>
    </row>
    <row r="216" spans="4:15" hidden="1" x14ac:dyDescent="0.2">
      <c r="D216">
        <f t="shared" si="12"/>
        <v>533</v>
      </c>
      <c r="E216" t="s">
        <v>114</v>
      </c>
      <c r="F216" t="s">
        <v>1393</v>
      </c>
      <c r="G216" t="s">
        <v>1394</v>
      </c>
      <c r="H216" t="s">
        <v>1394</v>
      </c>
      <c r="I216">
        <v>160</v>
      </c>
      <c r="J216">
        <v>279</v>
      </c>
      <c r="K216">
        <v>0.57347670250896055</v>
      </c>
      <c r="L216">
        <v>0.48717948717948717</v>
      </c>
      <c r="M216">
        <f t="shared" si="13"/>
        <v>0.49825158486985527</v>
      </c>
      <c r="N216">
        <f t="shared" si="15"/>
        <v>-1.1072097690368099E-2</v>
      </c>
      <c r="O216">
        <f t="shared" si="14"/>
        <v>449</v>
      </c>
    </row>
    <row r="217" spans="4:15" hidden="1" x14ac:dyDescent="0.2">
      <c r="D217">
        <f t="shared" si="12"/>
        <v>186</v>
      </c>
      <c r="E217" t="s">
        <v>119</v>
      </c>
      <c r="F217" t="s">
        <v>1405</v>
      </c>
      <c r="G217" t="s">
        <v>1406</v>
      </c>
      <c r="H217" t="s">
        <v>1406</v>
      </c>
      <c r="I217">
        <v>153</v>
      </c>
      <c r="J217">
        <v>453</v>
      </c>
      <c r="K217">
        <v>0.33774834437086093</v>
      </c>
      <c r="L217">
        <v>0.68181818181818177</v>
      </c>
      <c r="M217">
        <f t="shared" si="13"/>
        <v>0.63788945665507579</v>
      </c>
      <c r="N217">
        <f t="shared" si="15"/>
        <v>4.3928725163105975E-2</v>
      </c>
      <c r="O217">
        <f t="shared" si="14"/>
        <v>287</v>
      </c>
    </row>
    <row r="218" spans="4:15" hidden="1" x14ac:dyDescent="0.2">
      <c r="D218">
        <f t="shared" si="12"/>
        <v>440</v>
      </c>
      <c r="E218" t="s">
        <v>119</v>
      </c>
      <c r="F218" t="s">
        <v>1407</v>
      </c>
      <c r="G218" t="s">
        <v>1408</v>
      </c>
      <c r="H218" t="s">
        <v>1408</v>
      </c>
      <c r="I218">
        <v>197</v>
      </c>
      <c r="J218">
        <v>372</v>
      </c>
      <c r="K218">
        <v>0.52956989247311825</v>
      </c>
      <c r="L218">
        <v>0.54347826086956519</v>
      </c>
      <c r="M218">
        <f t="shared" si="13"/>
        <v>0.52426056214653549</v>
      </c>
      <c r="N218">
        <f t="shared" si="15"/>
        <v>1.9217698723029697E-2</v>
      </c>
      <c r="O218">
        <f t="shared" si="14"/>
        <v>366</v>
      </c>
    </row>
    <row r="219" spans="4:15" hidden="1" x14ac:dyDescent="0.2">
      <c r="D219">
        <f t="shared" si="12"/>
        <v>667</v>
      </c>
      <c r="E219" t="s">
        <v>623</v>
      </c>
      <c r="F219" t="s">
        <v>1413</v>
      </c>
      <c r="G219" t="s">
        <v>1414</v>
      </c>
      <c r="H219" t="s">
        <v>1414</v>
      </c>
      <c r="I219">
        <v>198</v>
      </c>
      <c r="J219">
        <v>372</v>
      </c>
      <c r="K219">
        <v>0.532258064516129</v>
      </c>
      <c r="L219">
        <v>0.39622641509433965</v>
      </c>
      <c r="M219">
        <f t="shared" si="13"/>
        <v>0.52266817578265723</v>
      </c>
      <c r="N219">
        <f t="shared" si="15"/>
        <v>-0.12644176068831758</v>
      </c>
      <c r="O219">
        <f t="shared" si="14"/>
        <v>733</v>
      </c>
    </row>
    <row r="220" spans="4:15" hidden="1" x14ac:dyDescent="0.2">
      <c r="D220">
        <f t="shared" si="12"/>
        <v>482</v>
      </c>
      <c r="E220" t="s">
        <v>122</v>
      </c>
      <c r="F220" t="s">
        <v>1419</v>
      </c>
      <c r="G220" t="s">
        <v>1420</v>
      </c>
      <c r="H220" t="s">
        <v>1420</v>
      </c>
      <c r="I220">
        <v>443</v>
      </c>
      <c r="J220">
        <v>687</v>
      </c>
      <c r="K220">
        <v>0.64483260553129551</v>
      </c>
      <c r="L220">
        <v>0.51282051282051277</v>
      </c>
      <c r="M220">
        <f t="shared" si="13"/>
        <v>0.45598265076259731</v>
      </c>
      <c r="N220">
        <f t="shared" si="15"/>
        <v>5.6837862057915467E-2</v>
      </c>
      <c r="O220">
        <f t="shared" si="14"/>
        <v>258</v>
      </c>
    </row>
    <row r="221" spans="4:15" hidden="1" x14ac:dyDescent="0.2">
      <c r="D221">
        <f t="shared" si="12"/>
        <v>817</v>
      </c>
      <c r="E221" t="s">
        <v>124</v>
      </c>
      <c r="F221" t="s">
        <v>1425</v>
      </c>
      <c r="G221" t="s">
        <v>1426</v>
      </c>
      <c r="H221" t="s">
        <v>1426</v>
      </c>
      <c r="I221">
        <v>326</v>
      </c>
      <c r="J221">
        <v>353</v>
      </c>
      <c r="K221">
        <v>0.92351274787535409</v>
      </c>
      <c r="L221">
        <v>0.20987654320987653</v>
      </c>
      <c r="M221">
        <f t="shared" si="13"/>
        <v>0.29090152818111725</v>
      </c>
      <c r="N221">
        <f t="shared" si="15"/>
        <v>-8.1024984971240721E-2</v>
      </c>
      <c r="O221">
        <f t="shared" si="14"/>
        <v>640</v>
      </c>
    </row>
    <row r="222" spans="4:15" hidden="1" x14ac:dyDescent="0.2">
      <c r="D222">
        <f t="shared" si="12"/>
        <v>631</v>
      </c>
      <c r="E222" t="s">
        <v>124</v>
      </c>
      <c r="F222" t="s">
        <v>1429</v>
      </c>
      <c r="G222" t="s">
        <v>1305</v>
      </c>
      <c r="H222" t="s">
        <v>1305</v>
      </c>
      <c r="I222">
        <v>239</v>
      </c>
      <c r="J222">
        <v>356</v>
      </c>
      <c r="K222">
        <v>0.6713483146067416</v>
      </c>
      <c r="L222">
        <v>0.42028985507246375</v>
      </c>
      <c r="M222">
        <f t="shared" si="13"/>
        <v>0.44027560043816327</v>
      </c>
      <c r="N222">
        <f t="shared" si="15"/>
        <v>-1.9985745365699525E-2</v>
      </c>
      <c r="O222">
        <f t="shared" si="14"/>
        <v>487</v>
      </c>
    </row>
    <row r="223" spans="4:15" hidden="1" x14ac:dyDescent="0.2">
      <c r="D223">
        <f t="shared" si="12"/>
        <v>398</v>
      </c>
      <c r="E223" t="s">
        <v>126</v>
      </c>
      <c r="F223" t="s">
        <v>1432</v>
      </c>
      <c r="G223" t="s">
        <v>1433</v>
      </c>
      <c r="H223" t="s">
        <v>1433</v>
      </c>
      <c r="I223">
        <v>206</v>
      </c>
      <c r="J223">
        <v>457</v>
      </c>
      <c r="K223">
        <v>0.45076586433260396</v>
      </c>
      <c r="L223">
        <v>0.56716417910447758</v>
      </c>
      <c r="M223">
        <f t="shared" si="13"/>
        <v>0.57094152520316288</v>
      </c>
      <c r="N223">
        <f t="shared" si="15"/>
        <v>-3.7773460986852969E-3</v>
      </c>
      <c r="O223">
        <f t="shared" si="14"/>
        <v>433</v>
      </c>
    </row>
    <row r="224" spans="4:15" hidden="1" x14ac:dyDescent="0.2">
      <c r="D224">
        <f t="shared" si="12"/>
        <v>202</v>
      </c>
      <c r="E224" t="s">
        <v>128</v>
      </c>
      <c r="F224" t="s">
        <v>1436</v>
      </c>
      <c r="G224" t="s">
        <v>1437</v>
      </c>
      <c r="H224" t="s">
        <v>1437</v>
      </c>
      <c r="I224">
        <v>237</v>
      </c>
      <c r="J224">
        <v>484</v>
      </c>
      <c r="K224">
        <v>0.48966942148760328</v>
      </c>
      <c r="L224">
        <v>0.67105263157894735</v>
      </c>
      <c r="M224">
        <f t="shared" si="13"/>
        <v>0.54789631346492873</v>
      </c>
      <c r="N224">
        <f t="shared" si="15"/>
        <v>0.12315631811401861</v>
      </c>
      <c r="O224">
        <f t="shared" si="14"/>
        <v>125</v>
      </c>
    </row>
    <row r="225" spans="4:15" hidden="1" x14ac:dyDescent="0.2">
      <c r="D225">
        <f t="shared" si="12"/>
        <v>129</v>
      </c>
      <c r="E225" t="s">
        <v>624</v>
      </c>
      <c r="F225" t="s">
        <v>1442</v>
      </c>
      <c r="G225" t="s">
        <v>1443</v>
      </c>
      <c r="H225" t="s">
        <v>1443</v>
      </c>
      <c r="I225">
        <v>347</v>
      </c>
      <c r="J225">
        <v>704</v>
      </c>
      <c r="K225">
        <v>0.49289772727272729</v>
      </c>
      <c r="L225">
        <v>0.72448979591836737</v>
      </c>
      <c r="M225">
        <f t="shared" si="13"/>
        <v>0.54598396930376281</v>
      </c>
      <c r="N225">
        <f t="shared" si="15"/>
        <v>0.17850582661460457</v>
      </c>
      <c r="O225">
        <f t="shared" si="14"/>
        <v>55</v>
      </c>
    </row>
    <row r="226" spans="4:15" hidden="1" x14ac:dyDescent="0.2">
      <c r="D226">
        <f t="shared" si="12"/>
        <v>267</v>
      </c>
      <c r="E226" t="s">
        <v>131</v>
      </c>
      <c r="F226" t="s">
        <v>1446</v>
      </c>
      <c r="G226" t="s">
        <v>1447</v>
      </c>
      <c r="H226" t="s">
        <v>1447</v>
      </c>
      <c r="I226">
        <v>257</v>
      </c>
      <c r="J226">
        <v>444</v>
      </c>
      <c r="K226">
        <v>0.5788288288288288</v>
      </c>
      <c r="L226">
        <v>0.63636363636363635</v>
      </c>
      <c r="M226">
        <f t="shared" si="13"/>
        <v>0.49508115796519653</v>
      </c>
      <c r="N226">
        <f t="shared" si="15"/>
        <v>0.14128247839843983</v>
      </c>
      <c r="O226">
        <f t="shared" si="14"/>
        <v>102</v>
      </c>
    </row>
    <row r="227" spans="4:15" hidden="1" x14ac:dyDescent="0.2">
      <c r="D227">
        <f t="shared" si="12"/>
        <v>228</v>
      </c>
      <c r="E227" t="s">
        <v>625</v>
      </c>
      <c r="F227" t="s">
        <v>1452</v>
      </c>
      <c r="G227" t="s">
        <v>1453</v>
      </c>
      <c r="H227" t="s">
        <v>1453</v>
      </c>
      <c r="I227">
        <v>169</v>
      </c>
      <c r="J227">
        <v>297</v>
      </c>
      <c r="K227">
        <v>0.56902356902356899</v>
      </c>
      <c r="L227">
        <v>0.65454545454545454</v>
      </c>
      <c r="M227">
        <f t="shared" si="13"/>
        <v>0.50088947743223966</v>
      </c>
      <c r="N227">
        <f t="shared" si="15"/>
        <v>0.15365597711321488</v>
      </c>
      <c r="O227">
        <f t="shared" si="14"/>
        <v>88</v>
      </c>
    </row>
    <row r="228" spans="4:15" hidden="1" x14ac:dyDescent="0.2">
      <c r="D228">
        <f t="shared" si="12"/>
        <v>142</v>
      </c>
      <c r="E228" t="s">
        <v>134</v>
      </c>
      <c r="F228" t="s">
        <v>1454</v>
      </c>
      <c r="G228" t="s">
        <v>1455</v>
      </c>
      <c r="H228" t="s">
        <v>1455</v>
      </c>
      <c r="I228">
        <v>98</v>
      </c>
      <c r="J228">
        <v>951</v>
      </c>
      <c r="K228">
        <v>0.10304942166140904</v>
      </c>
      <c r="L228">
        <v>0.71186440677966101</v>
      </c>
      <c r="M228">
        <f t="shared" si="13"/>
        <v>0.77691752411496162</v>
      </c>
      <c r="N228">
        <f t="shared" si="15"/>
        <v>-6.5053117335300614E-2</v>
      </c>
      <c r="O228">
        <f t="shared" si="14"/>
        <v>616</v>
      </c>
    </row>
    <row r="229" spans="4:15" hidden="1" x14ac:dyDescent="0.2">
      <c r="D229">
        <f t="shared" si="12"/>
        <v>95</v>
      </c>
      <c r="E229" t="s">
        <v>134</v>
      </c>
      <c r="F229" t="s">
        <v>1456</v>
      </c>
      <c r="G229" t="s">
        <v>1457</v>
      </c>
      <c r="H229" t="s">
        <v>1457</v>
      </c>
      <c r="I229">
        <v>118</v>
      </c>
      <c r="J229">
        <v>719</v>
      </c>
      <c r="K229">
        <v>0.16411682892906815</v>
      </c>
      <c r="L229">
        <v>0.7533333333333333</v>
      </c>
      <c r="M229">
        <f t="shared" si="13"/>
        <v>0.74074316285588238</v>
      </c>
      <c r="N229">
        <f t="shared" si="15"/>
        <v>1.2590170477450924E-2</v>
      </c>
      <c r="O229">
        <f t="shared" si="14"/>
        <v>384</v>
      </c>
    </row>
    <row r="230" spans="4:15" hidden="1" x14ac:dyDescent="0.2">
      <c r="D230">
        <f t="shared" si="12"/>
        <v>288</v>
      </c>
      <c r="E230" t="s">
        <v>134</v>
      </c>
      <c r="F230" t="s">
        <v>1458</v>
      </c>
      <c r="G230" t="s">
        <v>1459</v>
      </c>
      <c r="H230" t="s">
        <v>1459</v>
      </c>
      <c r="I230">
        <v>92</v>
      </c>
      <c r="J230">
        <v>493</v>
      </c>
      <c r="K230">
        <v>0.18661257606490872</v>
      </c>
      <c r="L230">
        <v>0.6262626262626263</v>
      </c>
      <c r="M230">
        <f t="shared" si="13"/>
        <v>0.72741740824969714</v>
      </c>
      <c r="N230">
        <f t="shared" si="15"/>
        <v>-0.10115478198707084</v>
      </c>
      <c r="O230">
        <f t="shared" si="14"/>
        <v>688</v>
      </c>
    </row>
    <row r="231" spans="4:15" hidden="1" x14ac:dyDescent="0.2">
      <c r="D231">
        <f t="shared" si="12"/>
        <v>267</v>
      </c>
      <c r="E231" t="s">
        <v>134</v>
      </c>
      <c r="F231" t="s">
        <v>1462</v>
      </c>
      <c r="G231" t="s">
        <v>1463</v>
      </c>
      <c r="H231" t="s">
        <v>1463</v>
      </c>
      <c r="I231">
        <v>113</v>
      </c>
      <c r="J231">
        <v>725</v>
      </c>
      <c r="K231">
        <v>0.15586206896551724</v>
      </c>
      <c r="L231">
        <v>0.63636363636363635</v>
      </c>
      <c r="M231">
        <f t="shared" si="13"/>
        <v>0.74563301625541611</v>
      </c>
      <c r="N231">
        <f t="shared" si="15"/>
        <v>-0.10926937989177976</v>
      </c>
      <c r="O231">
        <f t="shared" si="14"/>
        <v>702</v>
      </c>
    </row>
    <row r="232" spans="4:15" hidden="1" x14ac:dyDescent="0.2">
      <c r="D232">
        <f t="shared" si="12"/>
        <v>20</v>
      </c>
      <c r="E232" t="s">
        <v>134</v>
      </c>
      <c r="F232" t="s">
        <v>1464</v>
      </c>
      <c r="G232" t="s">
        <v>1465</v>
      </c>
      <c r="H232" t="s">
        <v>1465</v>
      </c>
      <c r="I232">
        <v>30</v>
      </c>
      <c r="J232">
        <v>686</v>
      </c>
      <c r="K232">
        <v>4.3731778425655975E-2</v>
      </c>
      <c r="L232">
        <v>0.8571428571428571</v>
      </c>
      <c r="M232">
        <f t="shared" si="13"/>
        <v>0.81205538163103952</v>
      </c>
      <c r="N232">
        <f t="shared" si="15"/>
        <v>4.5087475511817576E-2</v>
      </c>
      <c r="O232">
        <f t="shared" si="14"/>
        <v>283</v>
      </c>
    </row>
    <row r="233" spans="4:15" hidden="1" x14ac:dyDescent="0.2">
      <c r="D233">
        <f t="shared" si="12"/>
        <v>102</v>
      </c>
      <c r="E233" t="s">
        <v>134</v>
      </c>
      <c r="F233" t="s">
        <v>1466</v>
      </c>
      <c r="G233" t="s">
        <v>1467</v>
      </c>
      <c r="H233" t="s">
        <v>1467</v>
      </c>
      <c r="I233">
        <v>40</v>
      </c>
      <c r="J233">
        <v>781</v>
      </c>
      <c r="K233">
        <v>5.1216389244558257E-2</v>
      </c>
      <c r="L233">
        <v>0.74509803921568629</v>
      </c>
      <c r="M233">
        <f t="shared" si="13"/>
        <v>0.80762173973005169</v>
      </c>
      <c r="N233">
        <f t="shared" si="15"/>
        <v>-6.2523700514365399E-2</v>
      </c>
      <c r="O233">
        <f t="shared" si="14"/>
        <v>604</v>
      </c>
    </row>
    <row r="234" spans="4:15" hidden="1" x14ac:dyDescent="0.2">
      <c r="D234">
        <f t="shared" si="12"/>
        <v>85</v>
      </c>
      <c r="E234" t="s">
        <v>134</v>
      </c>
      <c r="F234" t="s">
        <v>109</v>
      </c>
      <c r="G234" t="s">
        <v>1468</v>
      </c>
      <c r="H234" t="s">
        <v>1468</v>
      </c>
      <c r="I234">
        <v>56</v>
      </c>
      <c r="J234">
        <v>765</v>
      </c>
      <c r="K234">
        <v>7.3202614379084971E-2</v>
      </c>
      <c r="L234">
        <v>0.76315789473684215</v>
      </c>
      <c r="M234">
        <f t="shared" si="13"/>
        <v>0.79459780951382608</v>
      </c>
      <c r="N234">
        <f t="shared" si="15"/>
        <v>-3.1439914776983935E-2</v>
      </c>
      <c r="O234">
        <f t="shared" si="14"/>
        <v>523</v>
      </c>
    </row>
    <row r="235" spans="4:15" hidden="1" x14ac:dyDescent="0.2">
      <c r="D235">
        <f t="shared" si="12"/>
        <v>240</v>
      </c>
      <c r="E235" t="s">
        <v>134</v>
      </c>
      <c r="F235" t="s">
        <v>1473</v>
      </c>
      <c r="G235" t="s">
        <v>1474</v>
      </c>
      <c r="H235" t="s">
        <v>1474</v>
      </c>
      <c r="I235">
        <v>148</v>
      </c>
      <c r="J235">
        <v>621</v>
      </c>
      <c r="K235">
        <v>0.23832528180354268</v>
      </c>
      <c r="L235">
        <v>0.64912280701754388</v>
      </c>
      <c r="M235">
        <f t="shared" si="13"/>
        <v>0.69678447027552348</v>
      </c>
      <c r="N235">
        <f t="shared" si="15"/>
        <v>-4.7661663257979603E-2</v>
      </c>
      <c r="O235">
        <f t="shared" si="14"/>
        <v>561</v>
      </c>
    </row>
    <row r="236" spans="4:15" hidden="1" x14ac:dyDescent="0.2">
      <c r="D236">
        <f t="shared" si="12"/>
        <v>160</v>
      </c>
      <c r="E236" t="s">
        <v>134</v>
      </c>
      <c r="F236" t="s">
        <v>1475</v>
      </c>
      <c r="G236" t="s">
        <v>1476</v>
      </c>
      <c r="H236" t="s">
        <v>1476</v>
      </c>
      <c r="I236">
        <v>118</v>
      </c>
      <c r="J236">
        <v>644</v>
      </c>
      <c r="K236">
        <v>0.18322981366459629</v>
      </c>
      <c r="L236">
        <v>0.7</v>
      </c>
      <c r="M236">
        <f t="shared" si="13"/>
        <v>0.72942124752497839</v>
      </c>
      <c r="N236">
        <f t="shared" si="15"/>
        <v>-2.9421247524978433E-2</v>
      </c>
      <c r="O236">
        <f t="shared" si="14"/>
        <v>512</v>
      </c>
    </row>
    <row r="237" spans="4:15" hidden="1" x14ac:dyDescent="0.2">
      <c r="D237">
        <f t="shared" si="12"/>
        <v>90</v>
      </c>
      <c r="E237" t="s">
        <v>134</v>
      </c>
      <c r="F237" t="s">
        <v>1477</v>
      </c>
      <c r="G237" t="s">
        <v>1478</v>
      </c>
      <c r="H237" t="s">
        <v>1478</v>
      </c>
      <c r="I237">
        <v>82</v>
      </c>
      <c r="J237">
        <v>775</v>
      </c>
      <c r="K237">
        <v>0.10580645161290322</v>
      </c>
      <c r="L237">
        <v>0.75757575757575757</v>
      </c>
      <c r="M237">
        <f t="shared" si="13"/>
        <v>0.77528434854832395</v>
      </c>
      <c r="N237">
        <f t="shared" si="15"/>
        <v>-1.7708590972566385E-2</v>
      </c>
      <c r="O237">
        <f t="shared" si="14"/>
        <v>482</v>
      </c>
    </row>
    <row r="238" spans="4:15" hidden="1" x14ac:dyDescent="0.2">
      <c r="D238">
        <f t="shared" si="12"/>
        <v>141</v>
      </c>
      <c r="E238" t="s">
        <v>134</v>
      </c>
      <c r="F238" t="s">
        <v>1487</v>
      </c>
      <c r="G238" t="s">
        <v>1488</v>
      </c>
      <c r="H238" t="s">
        <v>1488</v>
      </c>
      <c r="I238">
        <v>91</v>
      </c>
      <c r="J238">
        <v>379</v>
      </c>
      <c r="K238">
        <v>0.24010554089709762</v>
      </c>
      <c r="L238">
        <v>0.71212121212121215</v>
      </c>
      <c r="M238">
        <f t="shared" si="13"/>
        <v>0.69572990224215747</v>
      </c>
      <c r="N238">
        <f t="shared" si="15"/>
        <v>1.6391309879054683E-2</v>
      </c>
      <c r="O238">
        <f t="shared" si="14"/>
        <v>374</v>
      </c>
    </row>
    <row r="239" spans="4:15" hidden="1" x14ac:dyDescent="0.2">
      <c r="D239">
        <f t="shared" si="12"/>
        <v>370</v>
      </c>
      <c r="E239" t="s">
        <v>136</v>
      </c>
      <c r="F239" t="s">
        <v>1491</v>
      </c>
      <c r="G239" t="s">
        <v>1492</v>
      </c>
      <c r="H239" t="s">
        <v>1492</v>
      </c>
      <c r="I239">
        <v>180</v>
      </c>
      <c r="J239">
        <v>526</v>
      </c>
      <c r="K239">
        <v>0.34220532319391633</v>
      </c>
      <c r="L239">
        <v>0.5816993464052288</v>
      </c>
      <c r="M239">
        <f t="shared" si="13"/>
        <v>0.63524928623875854</v>
      </c>
      <c r="N239">
        <f t="shared" si="15"/>
        <v>-5.3549939833529736E-2</v>
      </c>
      <c r="O239">
        <f t="shared" si="14"/>
        <v>578</v>
      </c>
    </row>
    <row r="240" spans="4:15" hidden="1" x14ac:dyDescent="0.2">
      <c r="D240">
        <f t="shared" si="12"/>
        <v>158</v>
      </c>
      <c r="E240" t="s">
        <v>138</v>
      </c>
      <c r="F240" t="s">
        <v>1497</v>
      </c>
      <c r="G240" t="s">
        <v>1498</v>
      </c>
      <c r="H240" t="s">
        <v>1498</v>
      </c>
      <c r="I240">
        <v>33</v>
      </c>
      <c r="J240">
        <v>441</v>
      </c>
      <c r="K240">
        <v>7.4829931972789115E-2</v>
      </c>
      <c r="L240">
        <v>0.7010309278350515</v>
      </c>
      <c r="M240">
        <f t="shared" si="13"/>
        <v>0.7936338390891462</v>
      </c>
      <c r="N240">
        <f t="shared" si="15"/>
        <v>-9.26029112540947E-2</v>
      </c>
      <c r="O240">
        <f t="shared" si="14"/>
        <v>667</v>
      </c>
    </row>
    <row r="241" spans="4:15" hidden="1" x14ac:dyDescent="0.2">
      <c r="D241">
        <f t="shared" si="12"/>
        <v>139</v>
      </c>
      <c r="E241" t="s">
        <v>138</v>
      </c>
      <c r="F241" t="s">
        <v>1499</v>
      </c>
      <c r="G241" t="s">
        <v>1500</v>
      </c>
      <c r="H241" t="s">
        <v>1500</v>
      </c>
      <c r="I241">
        <v>98</v>
      </c>
      <c r="J241">
        <v>594</v>
      </c>
      <c r="K241">
        <v>0.16498316498316498</v>
      </c>
      <c r="L241">
        <v>0.71527777777777779</v>
      </c>
      <c r="M241">
        <f t="shared" si="13"/>
        <v>0.74022997333638463</v>
      </c>
      <c r="N241">
        <f t="shared" si="15"/>
        <v>-2.4952195558606838E-2</v>
      </c>
      <c r="O241">
        <f t="shared" si="14"/>
        <v>498</v>
      </c>
    </row>
    <row r="242" spans="4:15" hidden="1" x14ac:dyDescent="0.2">
      <c r="D242">
        <f t="shared" si="12"/>
        <v>303</v>
      </c>
      <c r="E242" t="s">
        <v>138</v>
      </c>
      <c r="F242" t="s">
        <v>1501</v>
      </c>
      <c r="G242" t="s">
        <v>1502</v>
      </c>
      <c r="H242" t="s">
        <v>1502</v>
      </c>
      <c r="I242">
        <v>133</v>
      </c>
      <c r="J242">
        <v>445</v>
      </c>
      <c r="K242">
        <v>0.29887640449438202</v>
      </c>
      <c r="L242">
        <v>0.61627906976744184</v>
      </c>
      <c r="M242">
        <f t="shared" si="13"/>
        <v>0.66091593933788739</v>
      </c>
      <c r="N242">
        <f t="shared" si="15"/>
        <v>-4.4636869570445548E-2</v>
      </c>
      <c r="O242">
        <f t="shared" si="14"/>
        <v>551</v>
      </c>
    </row>
    <row r="243" spans="4:15" hidden="1" x14ac:dyDescent="0.2">
      <c r="D243">
        <f t="shared" si="12"/>
        <v>4</v>
      </c>
      <c r="E243" t="s">
        <v>138</v>
      </c>
      <c r="F243" t="s">
        <v>1503</v>
      </c>
      <c r="G243" t="s">
        <v>1504</v>
      </c>
      <c r="H243" t="s">
        <v>1504</v>
      </c>
      <c r="I243">
        <v>18</v>
      </c>
      <c r="J243">
        <v>627</v>
      </c>
      <c r="K243">
        <v>2.8708133971291867E-2</v>
      </c>
      <c r="L243">
        <v>0.92307692307692313</v>
      </c>
      <c r="M243">
        <f t="shared" si="13"/>
        <v>0.82095490375317737</v>
      </c>
      <c r="N243">
        <f t="shared" si="15"/>
        <v>0.10212201932374576</v>
      </c>
      <c r="O243">
        <f t="shared" si="14"/>
        <v>165</v>
      </c>
    </row>
    <row r="244" spans="4:15" hidden="1" x14ac:dyDescent="0.2">
      <c r="D244">
        <f t="shared" si="12"/>
        <v>474</v>
      </c>
      <c r="E244" t="s">
        <v>138</v>
      </c>
      <c r="F244" t="s">
        <v>1505</v>
      </c>
      <c r="G244" t="s">
        <v>1506</v>
      </c>
      <c r="H244" t="s">
        <v>1506</v>
      </c>
      <c r="I244">
        <v>162</v>
      </c>
      <c r="J244">
        <v>426</v>
      </c>
      <c r="K244">
        <v>0.38028169014084506</v>
      </c>
      <c r="L244">
        <v>0.51948051948051943</v>
      </c>
      <c r="M244">
        <f t="shared" si="13"/>
        <v>0.61269407528417585</v>
      </c>
      <c r="N244">
        <f t="shared" si="15"/>
        <v>-9.3213555803656423E-2</v>
      </c>
      <c r="O244">
        <f t="shared" si="14"/>
        <v>668</v>
      </c>
    </row>
    <row r="245" spans="4:15" hidden="1" x14ac:dyDescent="0.2">
      <c r="D245">
        <f t="shared" si="12"/>
        <v>150</v>
      </c>
      <c r="E245" t="s">
        <v>138</v>
      </c>
      <c r="F245" t="s">
        <v>1509</v>
      </c>
      <c r="G245" t="s">
        <v>1510</v>
      </c>
      <c r="H245" t="s">
        <v>1510</v>
      </c>
      <c r="I245">
        <v>39</v>
      </c>
      <c r="J245">
        <v>563</v>
      </c>
      <c r="K245">
        <v>6.9271758436944941E-2</v>
      </c>
      <c r="L245">
        <v>0.70588235294117652</v>
      </c>
      <c r="M245">
        <f t="shared" si="13"/>
        <v>0.796926321714862</v>
      </c>
      <c r="N245">
        <f t="shared" si="15"/>
        <v>-9.104396877368548E-2</v>
      </c>
      <c r="O245">
        <f t="shared" si="14"/>
        <v>660</v>
      </c>
    </row>
    <row r="246" spans="4:15" hidden="1" x14ac:dyDescent="0.2">
      <c r="D246">
        <f t="shared" si="12"/>
        <v>354</v>
      </c>
      <c r="E246" t="s">
        <v>140</v>
      </c>
      <c r="F246" t="s">
        <v>1511</v>
      </c>
      <c r="G246" t="s">
        <v>1512</v>
      </c>
      <c r="H246" t="s">
        <v>1512</v>
      </c>
      <c r="I246">
        <v>191</v>
      </c>
      <c r="J246">
        <v>459</v>
      </c>
      <c r="K246">
        <v>0.41612200435729846</v>
      </c>
      <c r="L246">
        <v>0.58904109589041098</v>
      </c>
      <c r="M246">
        <f t="shared" si="13"/>
        <v>0.59146342980380828</v>
      </c>
      <c r="N246">
        <f t="shared" si="15"/>
        <v>-2.422333913397301E-3</v>
      </c>
      <c r="O246">
        <f t="shared" si="14"/>
        <v>428</v>
      </c>
    </row>
    <row r="247" spans="4:15" hidden="1" x14ac:dyDescent="0.2">
      <c r="D247">
        <f t="shared" si="12"/>
        <v>68</v>
      </c>
      <c r="E247" t="s">
        <v>142</v>
      </c>
      <c r="F247" t="s">
        <v>1517</v>
      </c>
      <c r="G247" t="s">
        <v>1518</v>
      </c>
      <c r="H247" t="s">
        <v>1518</v>
      </c>
      <c r="I247">
        <v>32</v>
      </c>
      <c r="J247">
        <v>480</v>
      </c>
      <c r="K247">
        <v>6.6666666666666666E-2</v>
      </c>
      <c r="L247">
        <v>0.7857142857142857</v>
      </c>
      <c r="M247">
        <f t="shared" si="13"/>
        <v>0.79846949400639322</v>
      </c>
      <c r="N247">
        <f t="shared" si="15"/>
        <v>-1.2755208292107523E-2</v>
      </c>
      <c r="O247">
        <f t="shared" si="14"/>
        <v>456</v>
      </c>
    </row>
    <row r="248" spans="4:15" hidden="1" x14ac:dyDescent="0.2">
      <c r="D248">
        <f t="shared" si="12"/>
        <v>80</v>
      </c>
      <c r="E248" t="s">
        <v>142</v>
      </c>
      <c r="F248" t="s">
        <v>1519</v>
      </c>
      <c r="G248" t="s">
        <v>1520</v>
      </c>
      <c r="H248" t="s">
        <v>1520</v>
      </c>
      <c r="I248">
        <v>60</v>
      </c>
      <c r="J248">
        <v>726</v>
      </c>
      <c r="K248">
        <v>8.2644628099173556E-2</v>
      </c>
      <c r="L248">
        <v>0.76923076923076927</v>
      </c>
      <c r="M248">
        <f t="shared" si="13"/>
        <v>0.78900466530472924</v>
      </c>
      <c r="N248">
        <f t="shared" si="15"/>
        <v>-1.9773896073959962E-2</v>
      </c>
      <c r="O248">
        <f t="shared" si="14"/>
        <v>485</v>
      </c>
    </row>
    <row r="249" spans="4:15" hidden="1" x14ac:dyDescent="0.2">
      <c r="D249">
        <f t="shared" si="12"/>
        <v>23</v>
      </c>
      <c r="E249" t="s">
        <v>142</v>
      </c>
      <c r="F249" t="s">
        <v>1521</v>
      </c>
      <c r="G249" t="s">
        <v>1522</v>
      </c>
      <c r="H249" t="s">
        <v>1522</v>
      </c>
      <c r="I249">
        <v>81</v>
      </c>
      <c r="J249">
        <v>518</v>
      </c>
      <c r="K249">
        <v>0.15637065637065636</v>
      </c>
      <c r="L249">
        <v>0.85526315789473684</v>
      </c>
      <c r="M249">
        <f t="shared" si="13"/>
        <v>0.74533174549006853</v>
      </c>
      <c r="N249">
        <f t="shared" si="15"/>
        <v>0.1099314124046683</v>
      </c>
      <c r="O249">
        <f t="shared" si="14"/>
        <v>150</v>
      </c>
    </row>
    <row r="250" spans="4:15" hidden="1" x14ac:dyDescent="0.2">
      <c r="D250">
        <f t="shared" si="12"/>
        <v>10</v>
      </c>
      <c r="E250" t="s">
        <v>142</v>
      </c>
      <c r="F250" t="s">
        <v>1523</v>
      </c>
      <c r="G250" t="s">
        <v>1524</v>
      </c>
      <c r="H250" t="s">
        <v>1524</v>
      </c>
      <c r="I250">
        <v>13</v>
      </c>
      <c r="J250">
        <v>721</v>
      </c>
      <c r="K250">
        <v>1.8030513176144243E-2</v>
      </c>
      <c r="L250">
        <v>0.890625</v>
      </c>
      <c r="M250">
        <f t="shared" si="13"/>
        <v>0.82727998171724026</v>
      </c>
      <c r="N250">
        <f t="shared" si="15"/>
        <v>6.3345018282759735E-2</v>
      </c>
      <c r="O250">
        <f t="shared" si="14"/>
        <v>247</v>
      </c>
    </row>
    <row r="251" spans="4:15" hidden="1" x14ac:dyDescent="0.2">
      <c r="D251">
        <f t="shared" si="12"/>
        <v>19</v>
      </c>
      <c r="E251" t="s">
        <v>142</v>
      </c>
      <c r="F251" t="s">
        <v>1527</v>
      </c>
      <c r="G251" t="s">
        <v>1528</v>
      </c>
      <c r="H251" t="s">
        <v>1528</v>
      </c>
      <c r="I251">
        <v>17</v>
      </c>
      <c r="J251">
        <v>710</v>
      </c>
      <c r="K251">
        <v>2.3943661971830985E-2</v>
      </c>
      <c r="L251">
        <v>0.86086956521739133</v>
      </c>
      <c r="M251">
        <f t="shared" si="13"/>
        <v>0.82377722320358149</v>
      </c>
      <c r="N251">
        <f t="shared" si="15"/>
        <v>3.7092342013809843E-2</v>
      </c>
      <c r="O251">
        <f t="shared" si="14"/>
        <v>310</v>
      </c>
    </row>
    <row r="252" spans="4:15" hidden="1" x14ac:dyDescent="0.2">
      <c r="D252">
        <f t="shared" si="12"/>
        <v>305</v>
      </c>
      <c r="E252" t="s">
        <v>142</v>
      </c>
      <c r="F252" t="s">
        <v>1529</v>
      </c>
      <c r="G252" t="s">
        <v>1530</v>
      </c>
      <c r="H252" t="s">
        <v>1530</v>
      </c>
      <c r="I252">
        <v>207</v>
      </c>
      <c r="J252">
        <v>695</v>
      </c>
      <c r="K252">
        <v>0.29784172661870506</v>
      </c>
      <c r="L252">
        <v>0.61467889908256879</v>
      </c>
      <c r="M252">
        <f t="shared" si="13"/>
        <v>0.6615288491196547</v>
      </c>
      <c r="N252">
        <f t="shared" si="15"/>
        <v>-4.6849950037085919E-2</v>
      </c>
      <c r="O252">
        <f t="shared" si="14"/>
        <v>557</v>
      </c>
    </row>
    <row r="253" spans="4:15" hidden="1" x14ac:dyDescent="0.2">
      <c r="D253">
        <f t="shared" si="12"/>
        <v>4</v>
      </c>
      <c r="E253" t="s">
        <v>142</v>
      </c>
      <c r="F253" t="s">
        <v>1531</v>
      </c>
      <c r="G253" t="s">
        <v>1532</v>
      </c>
      <c r="H253" t="s">
        <v>1532</v>
      </c>
      <c r="I253">
        <v>17</v>
      </c>
      <c r="J253">
        <v>630</v>
      </c>
      <c r="K253">
        <v>2.6984126984126985E-2</v>
      </c>
      <c r="L253">
        <v>0.92307692307692313</v>
      </c>
      <c r="M253">
        <f t="shared" si="13"/>
        <v>0.82197614985412171</v>
      </c>
      <c r="N253">
        <f t="shared" si="15"/>
        <v>0.10110077322280142</v>
      </c>
      <c r="O253">
        <f t="shared" si="14"/>
        <v>166</v>
      </c>
    </row>
    <row r="254" spans="4:15" hidden="1" x14ac:dyDescent="0.2">
      <c r="D254">
        <f t="shared" si="12"/>
        <v>40</v>
      </c>
      <c r="E254" t="s">
        <v>142</v>
      </c>
      <c r="F254" t="s">
        <v>1533</v>
      </c>
      <c r="G254" t="s">
        <v>1534</v>
      </c>
      <c r="H254" t="s">
        <v>1534</v>
      </c>
      <c r="I254">
        <v>43</v>
      </c>
      <c r="J254">
        <v>575</v>
      </c>
      <c r="K254">
        <v>7.4782608695652175E-2</v>
      </c>
      <c r="L254">
        <v>0.82558139534883723</v>
      </c>
      <c r="M254">
        <f t="shared" si="13"/>
        <v>0.79366187187127513</v>
      </c>
      <c r="N254">
        <f t="shared" si="15"/>
        <v>3.1919523477562106E-2</v>
      </c>
      <c r="O254">
        <f t="shared" si="14"/>
        <v>325</v>
      </c>
    </row>
    <row r="255" spans="4:15" hidden="1" x14ac:dyDescent="0.2">
      <c r="D255">
        <f t="shared" si="12"/>
        <v>155</v>
      </c>
      <c r="E255" t="s">
        <v>142</v>
      </c>
      <c r="F255" t="s">
        <v>1535</v>
      </c>
      <c r="G255" t="s">
        <v>1536</v>
      </c>
      <c r="H255" t="s">
        <v>1536</v>
      </c>
      <c r="I255">
        <v>102</v>
      </c>
      <c r="J255">
        <v>604</v>
      </c>
      <c r="K255">
        <v>0.16887417218543047</v>
      </c>
      <c r="L255">
        <v>0.70192307692307687</v>
      </c>
      <c r="M255">
        <f t="shared" si="13"/>
        <v>0.7379250662428265</v>
      </c>
      <c r="N255">
        <f t="shared" si="15"/>
        <v>-3.6001989319749628E-2</v>
      </c>
      <c r="O255">
        <f t="shared" si="14"/>
        <v>533</v>
      </c>
    </row>
    <row r="256" spans="4:15" hidden="1" x14ac:dyDescent="0.2">
      <c r="D256">
        <f t="shared" si="12"/>
        <v>58</v>
      </c>
      <c r="E256" t="s">
        <v>142</v>
      </c>
      <c r="F256" t="s">
        <v>1539</v>
      </c>
      <c r="G256" t="s">
        <v>1540</v>
      </c>
      <c r="H256" t="s">
        <v>1540</v>
      </c>
      <c r="I256">
        <v>43</v>
      </c>
      <c r="J256">
        <v>655</v>
      </c>
      <c r="K256">
        <v>6.5648854961832065E-2</v>
      </c>
      <c r="L256">
        <v>0.7978723404255319</v>
      </c>
      <c r="M256">
        <f t="shared" si="13"/>
        <v>0.79907241281286923</v>
      </c>
      <c r="N256">
        <f t="shared" si="15"/>
        <v>-1.2000723873373254E-3</v>
      </c>
      <c r="O256">
        <f t="shared" si="14"/>
        <v>421</v>
      </c>
    </row>
    <row r="257" spans="4:15" hidden="1" x14ac:dyDescent="0.2">
      <c r="D257">
        <f t="shared" si="12"/>
        <v>9</v>
      </c>
      <c r="E257" t="s">
        <v>142</v>
      </c>
      <c r="F257" t="s">
        <v>1541</v>
      </c>
      <c r="G257" t="s">
        <v>1542</v>
      </c>
      <c r="H257" t="s">
        <v>1542</v>
      </c>
      <c r="I257">
        <v>22</v>
      </c>
      <c r="J257">
        <v>753</v>
      </c>
      <c r="K257">
        <v>2.9216467463479414E-2</v>
      </c>
      <c r="L257">
        <v>0.8925619834710744</v>
      </c>
      <c r="M257">
        <f t="shared" si="13"/>
        <v>0.82065378339766781</v>
      </c>
      <c r="N257">
        <f t="shared" si="15"/>
        <v>7.1908200073406592E-2</v>
      </c>
      <c r="O257">
        <f t="shared" si="14"/>
        <v>236</v>
      </c>
    </row>
    <row r="258" spans="4:15" hidden="1" x14ac:dyDescent="0.2">
      <c r="D258">
        <f t="shared" si="12"/>
        <v>98</v>
      </c>
      <c r="E258" t="s">
        <v>144</v>
      </c>
      <c r="F258" t="s">
        <v>1545</v>
      </c>
      <c r="G258" t="s">
        <v>1546</v>
      </c>
      <c r="H258" t="s">
        <v>1546</v>
      </c>
      <c r="I258">
        <v>184</v>
      </c>
      <c r="J258">
        <v>961</v>
      </c>
      <c r="K258">
        <v>0.19146722164412069</v>
      </c>
      <c r="L258">
        <v>0.75</v>
      </c>
      <c r="M258">
        <f t="shared" si="13"/>
        <v>0.72454167288078775</v>
      </c>
      <c r="N258">
        <f t="shared" si="15"/>
        <v>2.5458327119212254E-2</v>
      </c>
      <c r="O258">
        <f t="shared" si="14"/>
        <v>342</v>
      </c>
    </row>
    <row r="259" spans="4:15" hidden="1" x14ac:dyDescent="0.2">
      <c r="D259">
        <f t="shared" si="12"/>
        <v>202</v>
      </c>
      <c r="E259" t="s">
        <v>144</v>
      </c>
      <c r="F259" t="s">
        <v>1547</v>
      </c>
      <c r="G259" t="s">
        <v>1102</v>
      </c>
      <c r="H259" t="s">
        <v>1102</v>
      </c>
      <c r="I259">
        <v>165</v>
      </c>
      <c r="J259">
        <v>529</v>
      </c>
      <c r="K259">
        <v>0.31190926275992437</v>
      </c>
      <c r="L259">
        <v>0.67105263157894735</v>
      </c>
      <c r="M259">
        <f t="shared" si="13"/>
        <v>0.65319569470608718</v>
      </c>
      <c r="N259">
        <f t="shared" si="15"/>
        <v>1.7856936872860163E-2</v>
      </c>
      <c r="O259">
        <f t="shared" si="14"/>
        <v>370</v>
      </c>
    </row>
    <row r="260" spans="4:15" hidden="1" x14ac:dyDescent="0.2">
      <c r="D260">
        <f t="shared" si="12"/>
        <v>105</v>
      </c>
      <c r="E260" t="s">
        <v>144</v>
      </c>
      <c r="F260" t="s">
        <v>1548</v>
      </c>
      <c r="G260" t="s">
        <v>1549</v>
      </c>
      <c r="H260" t="s">
        <v>1549</v>
      </c>
      <c r="I260">
        <v>150</v>
      </c>
      <c r="J260">
        <v>640</v>
      </c>
      <c r="K260">
        <v>0.234375</v>
      </c>
      <c r="L260">
        <v>0.74257425742574257</v>
      </c>
      <c r="M260">
        <f t="shared" si="13"/>
        <v>0.69912448972993047</v>
      </c>
      <c r="N260">
        <f t="shared" si="15"/>
        <v>4.3449767695812103E-2</v>
      </c>
      <c r="O260">
        <f t="shared" si="14"/>
        <v>288</v>
      </c>
    </row>
    <row r="261" spans="4:15" hidden="1" x14ac:dyDescent="0.2">
      <c r="D261">
        <f t="shared" ref="D261:D324" si="16">RANK(L261,Both_Math_and_ELA__Percent_Pass,0)</f>
        <v>226</v>
      </c>
      <c r="E261" t="s">
        <v>144</v>
      </c>
      <c r="F261" t="s">
        <v>1550</v>
      </c>
      <c r="G261" t="s">
        <v>1551</v>
      </c>
      <c r="H261" t="s">
        <v>1551</v>
      </c>
      <c r="I261">
        <v>133</v>
      </c>
      <c r="J261">
        <v>740</v>
      </c>
      <c r="K261">
        <v>0.17972972972972973</v>
      </c>
      <c r="L261">
        <v>0.65625</v>
      </c>
      <c r="M261">
        <f t="shared" ref="M261:M324" si="17">int+slope*K261</f>
        <v>0.7314945842910543</v>
      </c>
      <c r="N261">
        <f t="shared" si="15"/>
        <v>-7.5244584291054295E-2</v>
      </c>
      <c r="O261">
        <f t="shared" ref="O261:O324" si="18">RANK(N261,Error,0)</f>
        <v>630</v>
      </c>
    </row>
    <row r="262" spans="4:15" hidden="1" x14ac:dyDescent="0.2">
      <c r="D262">
        <f t="shared" si="16"/>
        <v>306</v>
      </c>
      <c r="E262" t="s">
        <v>144</v>
      </c>
      <c r="F262" t="s">
        <v>1552</v>
      </c>
      <c r="G262" t="s">
        <v>1553</v>
      </c>
      <c r="H262" t="s">
        <v>1553</v>
      </c>
      <c r="I262">
        <v>90</v>
      </c>
      <c r="J262">
        <v>738</v>
      </c>
      <c r="K262">
        <v>0.12195121951219512</v>
      </c>
      <c r="L262">
        <v>0.61403508771929827</v>
      </c>
      <c r="M262">
        <f t="shared" si="17"/>
        <v>0.76572070907902112</v>
      </c>
      <c r="N262">
        <f t="shared" ref="N262:N325" si="19">L262-M262</f>
        <v>-0.15168562135972286</v>
      </c>
      <c r="O262">
        <f t="shared" si="18"/>
        <v>767</v>
      </c>
    </row>
    <row r="263" spans="4:15" hidden="1" x14ac:dyDescent="0.2">
      <c r="D263">
        <f t="shared" si="16"/>
        <v>292</v>
      </c>
      <c r="E263" t="s">
        <v>144</v>
      </c>
      <c r="F263" t="s">
        <v>1554</v>
      </c>
      <c r="G263" t="s">
        <v>1555</v>
      </c>
      <c r="H263" t="s">
        <v>1555</v>
      </c>
      <c r="I263">
        <v>204</v>
      </c>
      <c r="J263">
        <v>802</v>
      </c>
      <c r="K263">
        <v>0.25436408977556108</v>
      </c>
      <c r="L263">
        <v>0.62307692307692308</v>
      </c>
      <c r="M263">
        <f t="shared" si="17"/>
        <v>0.68728359804753125</v>
      </c>
      <c r="N263">
        <f t="shared" si="19"/>
        <v>-6.4206674970608169E-2</v>
      </c>
      <c r="O263">
        <f t="shared" si="18"/>
        <v>611</v>
      </c>
    </row>
    <row r="264" spans="4:15" hidden="1" x14ac:dyDescent="0.2">
      <c r="D264">
        <f t="shared" si="16"/>
        <v>338</v>
      </c>
      <c r="E264" t="s">
        <v>144</v>
      </c>
      <c r="F264" t="s">
        <v>1558</v>
      </c>
      <c r="G264" t="s">
        <v>1559</v>
      </c>
      <c r="H264" t="s">
        <v>1559</v>
      </c>
      <c r="I264">
        <v>239</v>
      </c>
      <c r="J264">
        <v>704</v>
      </c>
      <c r="K264">
        <v>0.33948863636363635</v>
      </c>
      <c r="L264">
        <v>0.59829059829059827</v>
      </c>
      <c r="M264">
        <f t="shared" si="17"/>
        <v>0.63685856384236783</v>
      </c>
      <c r="N264">
        <f t="shared" si="19"/>
        <v>-3.8567965551769556E-2</v>
      </c>
      <c r="O264">
        <f t="shared" si="18"/>
        <v>539</v>
      </c>
    </row>
    <row r="265" spans="4:15" hidden="1" x14ac:dyDescent="0.2">
      <c r="D265">
        <f t="shared" si="16"/>
        <v>475</v>
      </c>
      <c r="E265" t="s">
        <v>146</v>
      </c>
      <c r="F265" t="s">
        <v>1560</v>
      </c>
      <c r="G265" t="s">
        <v>1561</v>
      </c>
      <c r="H265" t="s">
        <v>1561</v>
      </c>
      <c r="I265">
        <v>104</v>
      </c>
      <c r="J265">
        <v>334</v>
      </c>
      <c r="K265">
        <v>0.31137724550898205</v>
      </c>
      <c r="L265">
        <v>0.51923076923076927</v>
      </c>
      <c r="M265">
        <f t="shared" si="17"/>
        <v>0.65351084455594566</v>
      </c>
      <c r="N265">
        <f t="shared" si="19"/>
        <v>-0.13428007532517638</v>
      </c>
      <c r="O265">
        <f t="shared" si="18"/>
        <v>743</v>
      </c>
    </row>
    <row r="266" spans="4:15" hidden="1" x14ac:dyDescent="0.2">
      <c r="D266">
        <f t="shared" si="16"/>
        <v>242</v>
      </c>
      <c r="E266" t="s">
        <v>146</v>
      </c>
      <c r="F266" t="s">
        <v>1562</v>
      </c>
      <c r="G266" t="s">
        <v>1563</v>
      </c>
      <c r="H266" t="s">
        <v>1563</v>
      </c>
      <c r="I266">
        <v>116</v>
      </c>
      <c r="J266">
        <v>711</v>
      </c>
      <c r="K266">
        <v>0.1631504922644163</v>
      </c>
      <c r="L266">
        <v>0.64893617021276595</v>
      </c>
      <c r="M266">
        <f t="shared" si="17"/>
        <v>0.74131558950978949</v>
      </c>
      <c r="N266">
        <f t="shared" si="19"/>
        <v>-9.2379419297023535E-2</v>
      </c>
      <c r="O266">
        <f t="shared" si="18"/>
        <v>664</v>
      </c>
    </row>
    <row r="267" spans="4:15" hidden="1" x14ac:dyDescent="0.2">
      <c r="D267">
        <f t="shared" si="16"/>
        <v>190</v>
      </c>
      <c r="E267" t="s">
        <v>146</v>
      </c>
      <c r="F267" t="s">
        <v>1566</v>
      </c>
      <c r="G267" t="s">
        <v>1567</v>
      </c>
      <c r="H267" t="s">
        <v>1567</v>
      </c>
      <c r="I267">
        <v>181</v>
      </c>
      <c r="J267">
        <v>801</v>
      </c>
      <c r="K267">
        <v>0.22596754057428214</v>
      </c>
      <c r="L267">
        <v>0.67796610169491522</v>
      </c>
      <c r="M267">
        <f t="shared" si="17"/>
        <v>0.7041047973628376</v>
      </c>
      <c r="N267">
        <f t="shared" si="19"/>
        <v>-2.6138695667922374E-2</v>
      </c>
      <c r="O267">
        <f t="shared" si="18"/>
        <v>502</v>
      </c>
    </row>
    <row r="268" spans="4:15" hidden="1" x14ac:dyDescent="0.2">
      <c r="D268">
        <f t="shared" si="16"/>
        <v>59</v>
      </c>
      <c r="E268" t="s">
        <v>148</v>
      </c>
      <c r="F268" t="s">
        <v>1572</v>
      </c>
      <c r="G268" t="s">
        <v>1573</v>
      </c>
      <c r="H268" t="s">
        <v>1573</v>
      </c>
      <c r="I268">
        <v>43</v>
      </c>
      <c r="J268">
        <v>173</v>
      </c>
      <c r="K268">
        <v>0.24855491329479767</v>
      </c>
      <c r="L268">
        <v>0.79487179487179482</v>
      </c>
      <c r="M268">
        <f t="shared" si="17"/>
        <v>0.69072476671729022</v>
      </c>
      <c r="N268">
        <f t="shared" si="19"/>
        <v>0.10414702815450461</v>
      </c>
      <c r="O268">
        <f t="shared" si="18"/>
        <v>158</v>
      </c>
    </row>
    <row r="269" spans="4:15" hidden="1" x14ac:dyDescent="0.2">
      <c r="D269">
        <f t="shared" si="16"/>
        <v>311</v>
      </c>
      <c r="E269" t="s">
        <v>148</v>
      </c>
      <c r="F269" t="s">
        <v>1574</v>
      </c>
      <c r="G269" t="s">
        <v>1575</v>
      </c>
      <c r="H269" t="s">
        <v>1575</v>
      </c>
      <c r="I269">
        <v>207</v>
      </c>
      <c r="J269">
        <v>512</v>
      </c>
      <c r="K269">
        <v>0.404296875</v>
      </c>
      <c r="L269">
        <v>0.61111111111111116</v>
      </c>
      <c r="M269">
        <f t="shared" si="17"/>
        <v>0.59846825480696175</v>
      </c>
      <c r="N269">
        <f t="shared" si="19"/>
        <v>1.2642856304149408E-2</v>
      </c>
      <c r="O269">
        <f t="shared" si="18"/>
        <v>383</v>
      </c>
    </row>
    <row r="270" spans="4:15" hidden="1" x14ac:dyDescent="0.2">
      <c r="D270">
        <f t="shared" si="16"/>
        <v>261</v>
      </c>
      <c r="E270" t="s">
        <v>148</v>
      </c>
      <c r="F270" t="s">
        <v>1578</v>
      </c>
      <c r="G270" t="s">
        <v>1579</v>
      </c>
      <c r="H270" t="s">
        <v>1579</v>
      </c>
      <c r="I270">
        <v>144</v>
      </c>
      <c r="J270">
        <v>304</v>
      </c>
      <c r="K270">
        <v>0.47368421052631576</v>
      </c>
      <c r="L270">
        <v>0.6404494382022472</v>
      </c>
      <c r="M270">
        <f t="shared" si="17"/>
        <v>0.55736543655348092</v>
      </c>
      <c r="N270">
        <f t="shared" si="19"/>
        <v>8.3084001648766281E-2</v>
      </c>
      <c r="O270">
        <f t="shared" si="18"/>
        <v>215</v>
      </c>
    </row>
    <row r="271" spans="4:15" hidden="1" x14ac:dyDescent="0.2">
      <c r="D271">
        <f t="shared" si="16"/>
        <v>165</v>
      </c>
      <c r="E271" t="s">
        <v>148</v>
      </c>
      <c r="F271" t="s">
        <v>1580</v>
      </c>
      <c r="G271" t="s">
        <v>1581</v>
      </c>
      <c r="H271" t="s">
        <v>1581</v>
      </c>
      <c r="I271">
        <v>107</v>
      </c>
      <c r="J271">
        <v>329</v>
      </c>
      <c r="K271">
        <v>0.32522796352583588</v>
      </c>
      <c r="L271">
        <v>0.69892473118279574</v>
      </c>
      <c r="M271">
        <f t="shared" si="17"/>
        <v>0.64530612620195948</v>
      </c>
      <c r="N271">
        <f t="shared" si="19"/>
        <v>5.361860498083626E-2</v>
      </c>
      <c r="O271">
        <f t="shared" si="18"/>
        <v>264</v>
      </c>
    </row>
    <row r="272" spans="4:15" hidden="1" x14ac:dyDescent="0.2">
      <c r="D272">
        <f t="shared" si="16"/>
        <v>372</v>
      </c>
      <c r="E272" t="s">
        <v>626</v>
      </c>
      <c r="F272" t="s">
        <v>1582</v>
      </c>
      <c r="G272" t="s">
        <v>1583</v>
      </c>
      <c r="H272" t="s">
        <v>1583</v>
      </c>
      <c r="I272">
        <v>171</v>
      </c>
      <c r="J272">
        <v>466</v>
      </c>
      <c r="K272">
        <v>0.36695278969957079</v>
      </c>
      <c r="L272">
        <v>0.58139534883720934</v>
      </c>
      <c r="M272">
        <f t="shared" si="17"/>
        <v>0.62058968574681805</v>
      </c>
      <c r="N272">
        <f t="shared" si="19"/>
        <v>-3.9194336909608718E-2</v>
      </c>
      <c r="O272">
        <f t="shared" si="18"/>
        <v>542</v>
      </c>
    </row>
    <row r="273" spans="4:15" hidden="1" x14ac:dyDescent="0.2">
      <c r="D273">
        <f t="shared" si="16"/>
        <v>257</v>
      </c>
      <c r="E273" t="s">
        <v>626</v>
      </c>
      <c r="F273" t="s">
        <v>1586</v>
      </c>
      <c r="G273" t="s">
        <v>1587</v>
      </c>
      <c r="H273" t="s">
        <v>1587</v>
      </c>
      <c r="I273">
        <v>179</v>
      </c>
      <c r="J273">
        <v>680</v>
      </c>
      <c r="K273">
        <v>0.26323529411764707</v>
      </c>
      <c r="L273">
        <v>0.64150943396226412</v>
      </c>
      <c r="M273">
        <f t="shared" si="17"/>
        <v>0.68202858289243917</v>
      </c>
      <c r="N273">
        <f t="shared" si="19"/>
        <v>-4.0519148930175053E-2</v>
      </c>
      <c r="O273">
        <f t="shared" si="18"/>
        <v>543</v>
      </c>
    </row>
    <row r="274" spans="4:15" hidden="1" x14ac:dyDescent="0.2">
      <c r="D274">
        <f t="shared" si="16"/>
        <v>194</v>
      </c>
      <c r="E274" t="s">
        <v>626</v>
      </c>
      <c r="F274" t="s">
        <v>1588</v>
      </c>
      <c r="G274" t="s">
        <v>1589</v>
      </c>
      <c r="H274" t="s">
        <v>1589</v>
      </c>
      <c r="I274">
        <v>88</v>
      </c>
      <c r="J274">
        <v>630</v>
      </c>
      <c r="K274">
        <v>0.13968253968253969</v>
      </c>
      <c r="L274">
        <v>0.67647058823529416</v>
      </c>
      <c r="M274">
        <f t="shared" si="17"/>
        <v>0.75521724724657269</v>
      </c>
      <c r="N274">
        <f t="shared" si="19"/>
        <v>-7.874665901127853E-2</v>
      </c>
      <c r="O274">
        <f t="shared" si="18"/>
        <v>635</v>
      </c>
    </row>
    <row r="275" spans="4:15" hidden="1" x14ac:dyDescent="0.2">
      <c r="D275">
        <f t="shared" si="16"/>
        <v>382</v>
      </c>
      <c r="E275" t="s">
        <v>151</v>
      </c>
      <c r="F275" t="s">
        <v>1592</v>
      </c>
      <c r="G275" t="s">
        <v>1593</v>
      </c>
      <c r="H275" t="s">
        <v>1593</v>
      </c>
      <c r="I275">
        <v>180</v>
      </c>
      <c r="J275">
        <v>518</v>
      </c>
      <c r="K275">
        <v>0.34749034749034752</v>
      </c>
      <c r="L275">
        <v>0.57471264367816088</v>
      </c>
      <c r="M275">
        <f t="shared" si="17"/>
        <v>0.63211860840722467</v>
      </c>
      <c r="N275">
        <f t="shared" si="19"/>
        <v>-5.7405964729063785E-2</v>
      </c>
      <c r="O275">
        <f t="shared" si="18"/>
        <v>587</v>
      </c>
    </row>
    <row r="276" spans="4:15" hidden="1" x14ac:dyDescent="0.2">
      <c r="D276">
        <f t="shared" si="16"/>
        <v>494</v>
      </c>
      <c r="E276" t="s">
        <v>153</v>
      </c>
      <c r="F276" t="s">
        <v>1594</v>
      </c>
      <c r="G276" t="s">
        <v>1595</v>
      </c>
      <c r="H276" t="s">
        <v>1595</v>
      </c>
      <c r="I276">
        <v>69</v>
      </c>
      <c r="J276">
        <v>379</v>
      </c>
      <c r="K276">
        <v>0.18205804749340371</v>
      </c>
      <c r="L276">
        <v>0.50793650793650791</v>
      </c>
      <c r="M276">
        <f t="shared" si="17"/>
        <v>0.73011536398880839</v>
      </c>
      <c r="N276">
        <f t="shared" si="19"/>
        <v>-0.22217885605230048</v>
      </c>
      <c r="O276">
        <f t="shared" si="18"/>
        <v>821</v>
      </c>
    </row>
    <row r="277" spans="4:15" hidden="1" x14ac:dyDescent="0.2">
      <c r="D277">
        <f t="shared" si="16"/>
        <v>91</v>
      </c>
      <c r="E277" t="s">
        <v>155</v>
      </c>
      <c r="F277" t="s">
        <v>1598</v>
      </c>
      <c r="G277" t="s">
        <v>1599</v>
      </c>
      <c r="H277" t="s">
        <v>1599</v>
      </c>
      <c r="I277">
        <v>236</v>
      </c>
      <c r="J277">
        <v>426</v>
      </c>
      <c r="K277">
        <v>0.5539906103286385</v>
      </c>
      <c r="L277">
        <v>0.7567567567567568</v>
      </c>
      <c r="M277">
        <f t="shared" si="17"/>
        <v>0.50979451700989387</v>
      </c>
      <c r="N277">
        <f t="shared" si="19"/>
        <v>0.24696223974686293</v>
      </c>
      <c r="O277">
        <f t="shared" si="18"/>
        <v>20</v>
      </c>
    </row>
    <row r="278" spans="4:15" hidden="1" x14ac:dyDescent="0.2">
      <c r="D278">
        <f t="shared" si="16"/>
        <v>151</v>
      </c>
      <c r="E278" t="s">
        <v>155</v>
      </c>
      <c r="F278" t="s">
        <v>1602</v>
      </c>
      <c r="G278" t="s">
        <v>1603</v>
      </c>
      <c r="H278" t="s">
        <v>1603</v>
      </c>
      <c r="I278">
        <v>270</v>
      </c>
      <c r="J278">
        <v>578</v>
      </c>
      <c r="K278">
        <v>0.4671280276816609</v>
      </c>
      <c r="L278">
        <v>0.70454545454545459</v>
      </c>
      <c r="M278">
        <f t="shared" si="17"/>
        <v>0.56124910768534386</v>
      </c>
      <c r="N278">
        <f t="shared" si="19"/>
        <v>0.14329634686011072</v>
      </c>
      <c r="O278">
        <f t="shared" si="18"/>
        <v>96</v>
      </c>
    </row>
    <row r="279" spans="4:15" hidden="1" x14ac:dyDescent="0.2">
      <c r="D279">
        <f t="shared" si="16"/>
        <v>383</v>
      </c>
      <c r="E279" t="s">
        <v>157</v>
      </c>
      <c r="F279" t="s">
        <v>110</v>
      </c>
      <c r="G279" t="s">
        <v>1606</v>
      </c>
      <c r="H279" t="s">
        <v>1606</v>
      </c>
      <c r="I279">
        <v>331</v>
      </c>
      <c r="J279">
        <v>630</v>
      </c>
      <c r="K279">
        <v>0.52539682539682542</v>
      </c>
      <c r="L279">
        <v>0.57446808510638303</v>
      </c>
      <c r="M279">
        <f t="shared" si="17"/>
        <v>0.52673255240665151</v>
      </c>
      <c r="N279">
        <f t="shared" si="19"/>
        <v>4.773553269973152E-2</v>
      </c>
      <c r="O279">
        <f t="shared" si="18"/>
        <v>276</v>
      </c>
    </row>
    <row r="280" spans="4:15" hidden="1" x14ac:dyDescent="0.2">
      <c r="D280">
        <f t="shared" si="16"/>
        <v>72</v>
      </c>
      <c r="E280" t="s">
        <v>157</v>
      </c>
      <c r="F280" t="s">
        <v>1607</v>
      </c>
      <c r="G280" t="s">
        <v>1608</v>
      </c>
      <c r="H280" t="s">
        <v>1608</v>
      </c>
      <c r="I280">
        <v>59</v>
      </c>
      <c r="J280">
        <v>137</v>
      </c>
      <c r="K280">
        <v>0.43065693430656932</v>
      </c>
      <c r="L280">
        <v>0.78260869565217395</v>
      </c>
      <c r="M280">
        <f t="shared" si="17"/>
        <v>0.58285340638238181</v>
      </c>
      <c r="N280">
        <f t="shared" si="19"/>
        <v>0.19975528926979214</v>
      </c>
      <c r="O280">
        <f t="shared" si="18"/>
        <v>43</v>
      </c>
    </row>
    <row r="281" spans="4:15" hidden="1" x14ac:dyDescent="0.2">
      <c r="D281">
        <f t="shared" si="16"/>
        <v>766</v>
      </c>
      <c r="E281" t="s">
        <v>157</v>
      </c>
      <c r="F281" t="s">
        <v>1609</v>
      </c>
      <c r="G281" t="s">
        <v>1610</v>
      </c>
      <c r="H281" t="s">
        <v>1610</v>
      </c>
      <c r="I281">
        <v>129</v>
      </c>
      <c r="J281">
        <v>182</v>
      </c>
      <c r="K281">
        <v>0.70879120879120883</v>
      </c>
      <c r="L281">
        <v>0.29629629629629628</v>
      </c>
      <c r="M281">
        <f t="shared" si="17"/>
        <v>0.41809563830422614</v>
      </c>
      <c r="N281">
        <f t="shared" si="19"/>
        <v>-0.12179934200792986</v>
      </c>
      <c r="O281">
        <f t="shared" si="18"/>
        <v>724</v>
      </c>
    </row>
    <row r="282" spans="4:15" hidden="1" x14ac:dyDescent="0.2">
      <c r="D282">
        <f t="shared" si="16"/>
        <v>317</v>
      </c>
      <c r="E282" t="s">
        <v>157</v>
      </c>
      <c r="F282" t="s">
        <v>1613</v>
      </c>
      <c r="G282" t="s">
        <v>1614</v>
      </c>
      <c r="H282" t="s">
        <v>1614</v>
      </c>
      <c r="I282">
        <v>158</v>
      </c>
      <c r="J282">
        <v>315</v>
      </c>
      <c r="K282">
        <v>0.50158730158730158</v>
      </c>
      <c r="L282">
        <v>0.60869565217391308</v>
      </c>
      <c r="M282">
        <f t="shared" si="17"/>
        <v>0.54083654591528862</v>
      </c>
      <c r="N282">
        <f t="shared" si="19"/>
        <v>6.7859106258624458E-2</v>
      </c>
      <c r="O282">
        <f t="shared" si="18"/>
        <v>241</v>
      </c>
    </row>
    <row r="283" spans="4:15" hidden="1" x14ac:dyDescent="0.2">
      <c r="D283">
        <f t="shared" si="16"/>
        <v>63</v>
      </c>
      <c r="E283" t="s">
        <v>159</v>
      </c>
      <c r="F283" t="s">
        <v>1619</v>
      </c>
      <c r="G283" t="s">
        <v>1620</v>
      </c>
      <c r="H283" t="s">
        <v>1620</v>
      </c>
      <c r="I283">
        <v>65</v>
      </c>
      <c r="J283">
        <v>241</v>
      </c>
      <c r="K283">
        <v>0.26970954356846472</v>
      </c>
      <c r="L283">
        <v>0.79069767441860461</v>
      </c>
      <c r="M283">
        <f t="shared" si="17"/>
        <v>0.67819344645887869</v>
      </c>
      <c r="N283">
        <f t="shared" si="19"/>
        <v>0.11250422795972592</v>
      </c>
      <c r="O283">
        <f t="shared" si="18"/>
        <v>145</v>
      </c>
    </row>
    <row r="284" spans="4:15" hidden="1" x14ac:dyDescent="0.2">
      <c r="D284">
        <f t="shared" si="16"/>
        <v>113</v>
      </c>
      <c r="E284" t="s">
        <v>159</v>
      </c>
      <c r="F284" t="s">
        <v>113</v>
      </c>
      <c r="G284" t="s">
        <v>1621</v>
      </c>
      <c r="H284" t="s">
        <v>1621</v>
      </c>
      <c r="I284">
        <v>47</v>
      </c>
      <c r="J284">
        <v>305</v>
      </c>
      <c r="K284">
        <v>0.1540983606557377</v>
      </c>
      <c r="L284">
        <v>0.73972602739726023</v>
      </c>
      <c r="M284">
        <f t="shared" si="17"/>
        <v>0.74667778013861097</v>
      </c>
      <c r="N284">
        <f t="shared" si="19"/>
        <v>-6.9517527413507363E-3</v>
      </c>
      <c r="O284">
        <f t="shared" si="18"/>
        <v>439</v>
      </c>
    </row>
    <row r="285" spans="4:15" hidden="1" x14ac:dyDescent="0.2">
      <c r="D285">
        <f t="shared" si="16"/>
        <v>17</v>
      </c>
      <c r="E285" t="s">
        <v>627</v>
      </c>
      <c r="F285" t="s">
        <v>1622</v>
      </c>
      <c r="G285" t="s">
        <v>1623</v>
      </c>
      <c r="H285" t="s">
        <v>1623</v>
      </c>
      <c r="I285">
        <v>162</v>
      </c>
      <c r="J285">
        <v>653</v>
      </c>
      <c r="K285">
        <v>0.24808575803981622</v>
      </c>
      <c r="L285">
        <v>0.86776859504132231</v>
      </c>
      <c r="M285">
        <f t="shared" si="17"/>
        <v>0.69100267914946389</v>
      </c>
      <c r="N285">
        <f t="shared" si="19"/>
        <v>0.17676591589185842</v>
      </c>
      <c r="O285">
        <f t="shared" si="18"/>
        <v>59</v>
      </c>
    </row>
    <row r="286" spans="4:15" hidden="1" x14ac:dyDescent="0.2">
      <c r="D286">
        <f t="shared" si="16"/>
        <v>74</v>
      </c>
      <c r="E286" t="s">
        <v>627</v>
      </c>
      <c r="F286" t="s">
        <v>1624</v>
      </c>
      <c r="G286" t="s">
        <v>940</v>
      </c>
      <c r="H286" t="s">
        <v>940</v>
      </c>
      <c r="I286">
        <v>158</v>
      </c>
      <c r="J286">
        <v>720</v>
      </c>
      <c r="K286">
        <v>0.21944444444444444</v>
      </c>
      <c r="L286">
        <v>0.77862595419847325</v>
      </c>
      <c r="M286">
        <f t="shared" si="17"/>
        <v>0.70796886899263844</v>
      </c>
      <c r="N286">
        <f t="shared" si="19"/>
        <v>7.0657085205834802E-2</v>
      </c>
      <c r="O286">
        <f t="shared" si="18"/>
        <v>237</v>
      </c>
    </row>
    <row r="287" spans="4:15" hidden="1" x14ac:dyDescent="0.2">
      <c r="D287">
        <f t="shared" si="16"/>
        <v>30</v>
      </c>
      <c r="E287" t="s">
        <v>627</v>
      </c>
      <c r="F287" t="s">
        <v>1627</v>
      </c>
      <c r="G287" t="s">
        <v>1628</v>
      </c>
      <c r="H287" t="s">
        <v>1628</v>
      </c>
      <c r="I287">
        <v>143</v>
      </c>
      <c r="J287">
        <v>631</v>
      </c>
      <c r="K287">
        <v>0.22662440570522979</v>
      </c>
      <c r="L287">
        <v>0.84761904761904761</v>
      </c>
      <c r="M287">
        <f t="shared" si="17"/>
        <v>0.70371569165803427</v>
      </c>
      <c r="N287">
        <f t="shared" si="19"/>
        <v>0.14390335596101334</v>
      </c>
      <c r="O287">
        <f t="shared" si="18"/>
        <v>95</v>
      </c>
    </row>
    <row r="288" spans="4:15" hidden="1" x14ac:dyDescent="0.2">
      <c r="D288">
        <f t="shared" si="16"/>
        <v>26</v>
      </c>
      <c r="E288" t="s">
        <v>627</v>
      </c>
      <c r="F288" t="s">
        <v>1629</v>
      </c>
      <c r="G288" t="s">
        <v>1630</v>
      </c>
      <c r="H288" t="s">
        <v>1630</v>
      </c>
      <c r="I288">
        <v>162</v>
      </c>
      <c r="J288">
        <v>637</v>
      </c>
      <c r="K288">
        <v>0.2543171114599686</v>
      </c>
      <c r="L288">
        <v>0.85123966942148765</v>
      </c>
      <c r="M288">
        <f t="shared" si="17"/>
        <v>0.68731142648557408</v>
      </c>
      <c r="N288">
        <f t="shared" si="19"/>
        <v>0.16392824293591357</v>
      </c>
      <c r="O288">
        <f t="shared" si="18"/>
        <v>74</v>
      </c>
    </row>
    <row r="289" spans="4:15" hidden="1" x14ac:dyDescent="0.2">
      <c r="D289">
        <f t="shared" si="16"/>
        <v>45</v>
      </c>
      <c r="E289" t="s">
        <v>627</v>
      </c>
      <c r="F289" t="s">
        <v>1633</v>
      </c>
      <c r="G289" t="s">
        <v>1634</v>
      </c>
      <c r="H289" t="s">
        <v>1634</v>
      </c>
      <c r="I289">
        <v>140</v>
      </c>
      <c r="J289">
        <v>625</v>
      </c>
      <c r="K289">
        <v>0.224</v>
      </c>
      <c r="L289">
        <v>0.82178217821782173</v>
      </c>
      <c r="M289">
        <f t="shared" si="17"/>
        <v>0.70527030490131914</v>
      </c>
      <c r="N289">
        <f t="shared" si="19"/>
        <v>0.11651187331650259</v>
      </c>
      <c r="O289">
        <f t="shared" si="18"/>
        <v>136</v>
      </c>
    </row>
    <row r="290" spans="4:15" hidden="1" x14ac:dyDescent="0.2">
      <c r="D290">
        <f t="shared" si="16"/>
        <v>37</v>
      </c>
      <c r="E290" t="s">
        <v>627</v>
      </c>
      <c r="F290" t="s">
        <v>1635</v>
      </c>
      <c r="G290" t="s">
        <v>1636</v>
      </c>
      <c r="H290" t="s">
        <v>1636</v>
      </c>
      <c r="I290">
        <v>165</v>
      </c>
      <c r="J290">
        <v>569</v>
      </c>
      <c r="K290">
        <v>0.28998242530755713</v>
      </c>
      <c r="L290">
        <v>0.82857142857142863</v>
      </c>
      <c r="M290">
        <f t="shared" si="17"/>
        <v>0.66618444557599854</v>
      </c>
      <c r="N290">
        <f t="shared" si="19"/>
        <v>0.16238698299543008</v>
      </c>
      <c r="O290">
        <f t="shared" si="18"/>
        <v>76</v>
      </c>
    </row>
    <row r="291" spans="4:15" hidden="1" x14ac:dyDescent="0.2">
      <c r="D291">
        <f t="shared" si="16"/>
        <v>156</v>
      </c>
      <c r="E291" t="s">
        <v>162</v>
      </c>
      <c r="F291" t="s">
        <v>1637</v>
      </c>
      <c r="G291" t="s">
        <v>1638</v>
      </c>
      <c r="H291" t="s">
        <v>1638</v>
      </c>
      <c r="I291">
        <v>207</v>
      </c>
      <c r="J291">
        <v>784</v>
      </c>
      <c r="K291">
        <v>0.26403061224489793</v>
      </c>
      <c r="L291">
        <v>0.70186335403726707</v>
      </c>
      <c r="M291">
        <f t="shared" si="17"/>
        <v>0.68155746210086909</v>
      </c>
      <c r="N291">
        <f t="shared" si="19"/>
        <v>2.030589193639798E-2</v>
      </c>
      <c r="O291">
        <f t="shared" si="18"/>
        <v>360</v>
      </c>
    </row>
    <row r="292" spans="4:15" hidden="1" x14ac:dyDescent="0.2">
      <c r="D292">
        <f t="shared" si="16"/>
        <v>80</v>
      </c>
      <c r="E292" t="s">
        <v>162</v>
      </c>
      <c r="F292" t="s">
        <v>1645</v>
      </c>
      <c r="G292" t="s">
        <v>1036</v>
      </c>
      <c r="H292" t="s">
        <v>1036</v>
      </c>
      <c r="I292">
        <v>88</v>
      </c>
      <c r="J292">
        <v>257</v>
      </c>
      <c r="K292">
        <v>0.34241245136186771</v>
      </c>
      <c r="L292">
        <v>0.76923076923076927</v>
      </c>
      <c r="M292">
        <f t="shared" si="17"/>
        <v>0.63512659019663642</v>
      </c>
      <c r="N292">
        <f t="shared" si="19"/>
        <v>0.13410417903413285</v>
      </c>
      <c r="O292">
        <f t="shared" si="18"/>
        <v>111</v>
      </c>
    </row>
    <row r="293" spans="4:15" hidden="1" x14ac:dyDescent="0.2">
      <c r="D293">
        <f t="shared" si="16"/>
        <v>246</v>
      </c>
      <c r="E293" t="s">
        <v>162</v>
      </c>
      <c r="F293" t="s">
        <v>1646</v>
      </c>
      <c r="G293" t="s">
        <v>1647</v>
      </c>
      <c r="H293" t="s">
        <v>1647</v>
      </c>
      <c r="I293">
        <v>128</v>
      </c>
      <c r="J293">
        <v>360</v>
      </c>
      <c r="K293">
        <v>0.35555555555555557</v>
      </c>
      <c r="L293">
        <v>0.6470588235294118</v>
      </c>
      <c r="M293">
        <f t="shared" si="17"/>
        <v>0.62734103943492958</v>
      </c>
      <c r="N293">
        <f t="shared" si="19"/>
        <v>1.9717784094482216E-2</v>
      </c>
      <c r="O293">
        <f t="shared" si="18"/>
        <v>365</v>
      </c>
    </row>
    <row r="294" spans="4:15" hidden="1" x14ac:dyDescent="0.2">
      <c r="D294">
        <f t="shared" si="16"/>
        <v>145</v>
      </c>
      <c r="E294" t="s">
        <v>162</v>
      </c>
      <c r="F294" t="s">
        <v>115</v>
      </c>
      <c r="G294" t="s">
        <v>1648</v>
      </c>
      <c r="H294" t="s">
        <v>1648</v>
      </c>
      <c r="I294">
        <v>132</v>
      </c>
      <c r="J294">
        <v>494</v>
      </c>
      <c r="K294">
        <v>0.26720647773279355</v>
      </c>
      <c r="L294">
        <v>0.70873786407766992</v>
      </c>
      <c r="M294">
        <f t="shared" si="17"/>
        <v>0.6796761818793946</v>
      </c>
      <c r="N294">
        <f t="shared" si="19"/>
        <v>2.9061682198275318E-2</v>
      </c>
      <c r="O294">
        <f t="shared" si="18"/>
        <v>329</v>
      </c>
    </row>
    <row r="295" spans="4:15" hidden="1" x14ac:dyDescent="0.2">
      <c r="D295">
        <f t="shared" si="16"/>
        <v>347</v>
      </c>
      <c r="E295" t="s">
        <v>162</v>
      </c>
      <c r="F295" t="s">
        <v>1651</v>
      </c>
      <c r="G295" t="s">
        <v>1652</v>
      </c>
      <c r="H295" t="s">
        <v>1652</v>
      </c>
      <c r="I295">
        <v>207</v>
      </c>
      <c r="J295">
        <v>717</v>
      </c>
      <c r="K295">
        <v>0.28870292887029286</v>
      </c>
      <c r="L295">
        <v>0.59285714285714286</v>
      </c>
      <c r="M295">
        <f t="shared" si="17"/>
        <v>0.6669423779727095</v>
      </c>
      <c r="N295">
        <f t="shared" si="19"/>
        <v>-7.4085235115566639E-2</v>
      </c>
      <c r="O295">
        <f t="shared" si="18"/>
        <v>627</v>
      </c>
    </row>
    <row r="296" spans="4:15" hidden="1" x14ac:dyDescent="0.2">
      <c r="D296">
        <f t="shared" si="16"/>
        <v>115</v>
      </c>
      <c r="E296" t="s">
        <v>162</v>
      </c>
      <c r="F296" t="s">
        <v>1653</v>
      </c>
      <c r="G296" t="s">
        <v>1654</v>
      </c>
      <c r="H296" t="s">
        <v>1654</v>
      </c>
      <c r="I296">
        <v>125</v>
      </c>
      <c r="J296">
        <v>350</v>
      </c>
      <c r="K296">
        <v>0.35714285714285715</v>
      </c>
      <c r="L296">
        <v>0.73770491803278693</v>
      </c>
      <c r="M296">
        <f t="shared" si="17"/>
        <v>0.62640077320102039</v>
      </c>
      <c r="N296">
        <f t="shared" si="19"/>
        <v>0.11130414483176654</v>
      </c>
      <c r="O296">
        <f t="shared" si="18"/>
        <v>147</v>
      </c>
    </row>
    <row r="297" spans="4:15" hidden="1" x14ac:dyDescent="0.2">
      <c r="D297">
        <f t="shared" si="16"/>
        <v>136</v>
      </c>
      <c r="E297" t="s">
        <v>162</v>
      </c>
      <c r="F297" t="s">
        <v>1655</v>
      </c>
      <c r="G297" t="s">
        <v>1656</v>
      </c>
      <c r="H297" t="s">
        <v>1656</v>
      </c>
      <c r="I297">
        <v>128</v>
      </c>
      <c r="J297">
        <v>520</v>
      </c>
      <c r="K297">
        <v>0.24615384615384617</v>
      </c>
      <c r="L297">
        <v>0.717741935483871</v>
      </c>
      <c r="M297">
        <f t="shared" si="17"/>
        <v>0.69214708140282111</v>
      </c>
      <c r="N297">
        <f t="shared" si="19"/>
        <v>2.5594854081049889E-2</v>
      </c>
      <c r="O297">
        <f t="shared" si="18"/>
        <v>340</v>
      </c>
    </row>
    <row r="298" spans="4:15" hidden="1" x14ac:dyDescent="0.2">
      <c r="D298">
        <f t="shared" si="16"/>
        <v>166</v>
      </c>
      <c r="E298" t="s">
        <v>164</v>
      </c>
      <c r="F298" t="s">
        <v>1659</v>
      </c>
      <c r="G298" t="s">
        <v>1660</v>
      </c>
      <c r="H298" t="s">
        <v>1660</v>
      </c>
      <c r="I298">
        <v>113</v>
      </c>
      <c r="J298">
        <v>373</v>
      </c>
      <c r="K298">
        <v>0.30294906166219837</v>
      </c>
      <c r="L298">
        <v>0.69841269841269837</v>
      </c>
      <c r="M298">
        <f t="shared" si="17"/>
        <v>0.65850342866706035</v>
      </c>
      <c r="N298">
        <f t="shared" si="19"/>
        <v>3.9909269745638021E-2</v>
      </c>
      <c r="O298">
        <f t="shared" si="18"/>
        <v>299</v>
      </c>
    </row>
    <row r="299" spans="4:15" hidden="1" x14ac:dyDescent="0.2">
      <c r="D299">
        <f t="shared" si="16"/>
        <v>118</v>
      </c>
      <c r="E299" t="s">
        <v>628</v>
      </c>
      <c r="F299" t="s">
        <v>1661</v>
      </c>
      <c r="G299" t="s">
        <v>1662</v>
      </c>
      <c r="H299" t="s">
        <v>1662</v>
      </c>
      <c r="I299">
        <v>234</v>
      </c>
      <c r="J299">
        <v>859</v>
      </c>
      <c r="K299">
        <v>0.27240977881257278</v>
      </c>
      <c r="L299">
        <v>0.73758865248226946</v>
      </c>
      <c r="M299">
        <f t="shared" si="17"/>
        <v>0.67659391424398163</v>
      </c>
      <c r="N299">
        <f t="shared" si="19"/>
        <v>6.0994738238287827E-2</v>
      </c>
      <c r="O299">
        <f t="shared" si="18"/>
        <v>252</v>
      </c>
    </row>
    <row r="300" spans="4:15" hidden="1" x14ac:dyDescent="0.2">
      <c r="D300">
        <f t="shared" si="16"/>
        <v>279</v>
      </c>
      <c r="E300" t="s">
        <v>628</v>
      </c>
      <c r="F300" t="s">
        <v>1665</v>
      </c>
      <c r="G300" t="s">
        <v>954</v>
      </c>
      <c r="H300" t="s">
        <v>954</v>
      </c>
      <c r="I300">
        <v>135</v>
      </c>
      <c r="J300">
        <v>570</v>
      </c>
      <c r="K300">
        <v>0.23684210526315788</v>
      </c>
      <c r="L300">
        <v>0.63157894736842102</v>
      </c>
      <c r="M300">
        <f t="shared" si="17"/>
        <v>0.69766305619202895</v>
      </c>
      <c r="N300">
        <f t="shared" si="19"/>
        <v>-6.6084108823607934E-2</v>
      </c>
      <c r="O300">
        <f t="shared" si="18"/>
        <v>619</v>
      </c>
    </row>
    <row r="301" spans="4:15" hidden="1" x14ac:dyDescent="0.2">
      <c r="D301">
        <f t="shared" si="16"/>
        <v>49</v>
      </c>
      <c r="E301" t="s">
        <v>628</v>
      </c>
      <c r="F301" t="s">
        <v>1666</v>
      </c>
      <c r="G301" t="s">
        <v>962</v>
      </c>
      <c r="H301" t="s">
        <v>962</v>
      </c>
      <c r="I301">
        <v>177</v>
      </c>
      <c r="J301">
        <v>528</v>
      </c>
      <c r="K301">
        <v>0.33522727272727271</v>
      </c>
      <c r="L301">
        <v>0.81333333333333335</v>
      </c>
      <c r="M301">
        <f t="shared" si="17"/>
        <v>0.63938285813510687</v>
      </c>
      <c r="N301">
        <f t="shared" si="19"/>
        <v>0.17395047519822648</v>
      </c>
      <c r="O301">
        <f t="shared" si="18"/>
        <v>62</v>
      </c>
    </row>
    <row r="302" spans="4:15" hidden="1" x14ac:dyDescent="0.2">
      <c r="D302">
        <f t="shared" si="16"/>
        <v>36</v>
      </c>
      <c r="E302" t="s">
        <v>628</v>
      </c>
      <c r="F302" t="s">
        <v>1667</v>
      </c>
      <c r="G302" t="s">
        <v>812</v>
      </c>
      <c r="H302" t="s">
        <v>812</v>
      </c>
      <c r="I302">
        <v>143</v>
      </c>
      <c r="J302">
        <v>462</v>
      </c>
      <c r="K302">
        <v>0.30952380952380953</v>
      </c>
      <c r="L302">
        <v>0.82894736842105265</v>
      </c>
      <c r="M302">
        <f t="shared" si="17"/>
        <v>0.65460876021829462</v>
      </c>
      <c r="N302">
        <f t="shared" si="19"/>
        <v>0.17433860820275804</v>
      </c>
      <c r="O302">
        <f t="shared" si="18"/>
        <v>61</v>
      </c>
    </row>
    <row r="303" spans="4:15" hidden="1" x14ac:dyDescent="0.2">
      <c r="D303">
        <f t="shared" si="16"/>
        <v>219</v>
      </c>
      <c r="E303" t="s">
        <v>167</v>
      </c>
      <c r="F303" t="s">
        <v>1668</v>
      </c>
      <c r="G303" t="s">
        <v>1669</v>
      </c>
      <c r="H303" t="s">
        <v>1669</v>
      </c>
      <c r="I303">
        <v>122</v>
      </c>
      <c r="J303">
        <v>410</v>
      </c>
      <c r="K303">
        <v>0.29756097560975608</v>
      </c>
      <c r="L303">
        <v>0.66129032258064513</v>
      </c>
      <c r="M303">
        <f t="shared" si="17"/>
        <v>0.66169515695678061</v>
      </c>
      <c r="N303">
        <f t="shared" si="19"/>
        <v>-4.0483437613547668E-4</v>
      </c>
      <c r="O303">
        <f t="shared" si="18"/>
        <v>418</v>
      </c>
    </row>
    <row r="304" spans="4:15" hidden="1" x14ac:dyDescent="0.2">
      <c r="D304">
        <f t="shared" si="16"/>
        <v>329</v>
      </c>
      <c r="E304" t="s">
        <v>167</v>
      </c>
      <c r="F304" t="s">
        <v>1670</v>
      </c>
      <c r="G304" t="s">
        <v>1671</v>
      </c>
      <c r="H304" t="s">
        <v>1671</v>
      </c>
      <c r="I304">
        <v>95</v>
      </c>
      <c r="J304">
        <v>299</v>
      </c>
      <c r="K304">
        <v>0.31772575250836121</v>
      </c>
      <c r="L304">
        <v>0.6</v>
      </c>
      <c r="M304">
        <f t="shared" si="17"/>
        <v>0.64975019389257682</v>
      </c>
      <c r="N304">
        <f t="shared" si="19"/>
        <v>-4.9750193892576844E-2</v>
      </c>
      <c r="O304">
        <f t="shared" si="18"/>
        <v>566</v>
      </c>
    </row>
    <row r="305" spans="4:15" hidden="1" x14ac:dyDescent="0.2">
      <c r="D305">
        <f t="shared" si="16"/>
        <v>395</v>
      </c>
      <c r="E305" t="s">
        <v>169</v>
      </c>
      <c r="F305" t="s">
        <v>1676</v>
      </c>
      <c r="G305" t="s">
        <v>1677</v>
      </c>
      <c r="H305" t="s">
        <v>1677</v>
      </c>
      <c r="I305">
        <v>156</v>
      </c>
      <c r="J305">
        <v>385</v>
      </c>
      <c r="K305">
        <v>0.40519480519480522</v>
      </c>
      <c r="L305">
        <v>0.56818181818181823</v>
      </c>
      <c r="M305">
        <f t="shared" si="17"/>
        <v>0.5979363499381346</v>
      </c>
      <c r="N305">
        <f t="shared" si="19"/>
        <v>-2.9754531756316371E-2</v>
      </c>
      <c r="O305">
        <f t="shared" si="18"/>
        <v>513</v>
      </c>
    </row>
    <row r="306" spans="4:15" hidden="1" x14ac:dyDescent="0.2">
      <c r="D306">
        <f t="shared" si="16"/>
        <v>231</v>
      </c>
      <c r="E306" t="s">
        <v>171</v>
      </c>
      <c r="F306" t="s">
        <v>1680</v>
      </c>
      <c r="G306" t="s">
        <v>1681</v>
      </c>
      <c r="H306" t="s">
        <v>1681</v>
      </c>
      <c r="I306">
        <v>206</v>
      </c>
      <c r="J306">
        <v>412</v>
      </c>
      <c r="K306">
        <v>0.5</v>
      </c>
      <c r="L306">
        <v>0.65333333333333332</v>
      </c>
      <c r="M306">
        <f t="shared" si="17"/>
        <v>0.54177681214919771</v>
      </c>
      <c r="N306">
        <f t="shared" si="19"/>
        <v>0.11155652118413562</v>
      </c>
      <c r="O306">
        <f t="shared" si="18"/>
        <v>146</v>
      </c>
    </row>
    <row r="307" spans="4:15" hidden="1" x14ac:dyDescent="0.2">
      <c r="D307">
        <f t="shared" si="16"/>
        <v>205</v>
      </c>
      <c r="E307" t="s">
        <v>173</v>
      </c>
      <c r="F307" t="s">
        <v>118</v>
      </c>
      <c r="G307" t="s">
        <v>1682</v>
      </c>
      <c r="H307" t="s">
        <v>1682</v>
      </c>
      <c r="I307">
        <v>243</v>
      </c>
      <c r="J307">
        <v>584</v>
      </c>
      <c r="K307">
        <v>0.4160958904109589</v>
      </c>
      <c r="L307">
        <v>0.66666666666666663</v>
      </c>
      <c r="M307">
        <f t="shared" si="17"/>
        <v>0.59147889886285387</v>
      </c>
      <c r="N307">
        <f t="shared" si="19"/>
        <v>7.5187767803812755E-2</v>
      </c>
      <c r="O307">
        <f t="shared" si="18"/>
        <v>229</v>
      </c>
    </row>
    <row r="308" spans="4:15" hidden="1" x14ac:dyDescent="0.2">
      <c r="D308">
        <f t="shared" si="16"/>
        <v>832</v>
      </c>
      <c r="E308" t="s">
        <v>629</v>
      </c>
      <c r="F308" t="s">
        <v>1687</v>
      </c>
      <c r="G308" t="s">
        <v>1281</v>
      </c>
      <c r="H308" t="s">
        <v>1281</v>
      </c>
      <c r="I308">
        <v>248</v>
      </c>
      <c r="J308">
        <v>312</v>
      </c>
      <c r="K308">
        <v>0.79487179487179482</v>
      </c>
      <c r="L308">
        <v>0.18181818181818182</v>
      </c>
      <c r="M308">
        <f t="shared" si="17"/>
        <v>0.36710427715761512</v>
      </c>
      <c r="N308">
        <f t="shared" si="19"/>
        <v>-0.1852860953394333</v>
      </c>
      <c r="O308">
        <f t="shared" si="18"/>
        <v>791</v>
      </c>
    </row>
    <row r="309" spans="4:15" hidden="1" x14ac:dyDescent="0.2">
      <c r="D309">
        <f t="shared" si="16"/>
        <v>700</v>
      </c>
      <c r="E309" t="s">
        <v>629</v>
      </c>
      <c r="F309" t="s">
        <v>1688</v>
      </c>
      <c r="G309" t="s">
        <v>1689</v>
      </c>
      <c r="H309" t="s">
        <v>1689</v>
      </c>
      <c r="I309">
        <v>304</v>
      </c>
      <c r="J309">
        <v>436</v>
      </c>
      <c r="K309">
        <v>0.69724770642201839</v>
      </c>
      <c r="L309">
        <v>0.36666666666666664</v>
      </c>
      <c r="M309">
        <f t="shared" si="17"/>
        <v>0.42493363656847011</v>
      </c>
      <c r="N309">
        <f t="shared" si="19"/>
        <v>-5.8266969901803467E-2</v>
      </c>
      <c r="O309">
        <f t="shared" si="18"/>
        <v>592</v>
      </c>
    </row>
    <row r="310" spans="4:15" hidden="1" x14ac:dyDescent="0.2">
      <c r="D310">
        <f t="shared" si="16"/>
        <v>608</v>
      </c>
      <c r="E310" t="s">
        <v>629</v>
      </c>
      <c r="F310" t="s">
        <v>1692</v>
      </c>
      <c r="G310" t="s">
        <v>1693</v>
      </c>
      <c r="H310" t="s">
        <v>1693</v>
      </c>
      <c r="I310">
        <v>105</v>
      </c>
      <c r="J310">
        <v>164</v>
      </c>
      <c r="K310">
        <v>0.6402439024390244</v>
      </c>
      <c r="L310">
        <v>0.4375</v>
      </c>
      <c r="M310">
        <f t="shared" si="17"/>
        <v>0.45870085038490843</v>
      </c>
      <c r="N310">
        <f t="shared" si="19"/>
        <v>-2.1200850384908432E-2</v>
      </c>
      <c r="O310">
        <f t="shared" si="18"/>
        <v>489</v>
      </c>
    </row>
    <row r="311" spans="4:15" hidden="1" x14ac:dyDescent="0.2">
      <c r="D311">
        <f t="shared" si="16"/>
        <v>252</v>
      </c>
      <c r="E311" t="s">
        <v>629</v>
      </c>
      <c r="F311" t="s">
        <v>1694</v>
      </c>
      <c r="G311" t="s">
        <v>1695</v>
      </c>
      <c r="H311" t="s">
        <v>1695</v>
      </c>
      <c r="I311">
        <v>79</v>
      </c>
      <c r="J311">
        <v>242</v>
      </c>
      <c r="K311">
        <v>0.32644628099173556</v>
      </c>
      <c r="L311">
        <v>0.6428571428571429</v>
      </c>
      <c r="M311">
        <f t="shared" si="17"/>
        <v>0.64458443425347811</v>
      </c>
      <c r="N311">
        <f t="shared" si="19"/>
        <v>-1.7272913963352066E-3</v>
      </c>
      <c r="O311">
        <f t="shared" si="18"/>
        <v>422</v>
      </c>
    </row>
    <row r="312" spans="4:15" hidden="1" x14ac:dyDescent="0.2">
      <c r="D312">
        <f t="shared" si="16"/>
        <v>739</v>
      </c>
      <c r="E312" t="s">
        <v>629</v>
      </c>
      <c r="F312" t="s">
        <v>123</v>
      </c>
      <c r="G312" t="s">
        <v>1696</v>
      </c>
      <c r="H312" t="s">
        <v>1696</v>
      </c>
      <c r="I312">
        <v>265</v>
      </c>
      <c r="J312">
        <v>348</v>
      </c>
      <c r="K312">
        <v>0.7614942528735632</v>
      </c>
      <c r="L312">
        <v>0.32758620689655171</v>
      </c>
      <c r="M312">
        <f t="shared" si="17"/>
        <v>0.38687605585606261</v>
      </c>
      <c r="N312">
        <f t="shared" si="19"/>
        <v>-5.9289848959510894E-2</v>
      </c>
      <c r="O312">
        <f t="shared" si="18"/>
        <v>594</v>
      </c>
    </row>
    <row r="313" spans="4:15" hidden="1" x14ac:dyDescent="0.2">
      <c r="D313">
        <f t="shared" si="16"/>
        <v>325</v>
      </c>
      <c r="E313" t="s">
        <v>176</v>
      </c>
      <c r="F313" t="s">
        <v>1699</v>
      </c>
      <c r="G313" t="s">
        <v>1700</v>
      </c>
      <c r="H313" t="s">
        <v>1700</v>
      </c>
      <c r="I313">
        <v>182</v>
      </c>
      <c r="J313">
        <v>348</v>
      </c>
      <c r="K313">
        <v>0.52298850574712641</v>
      </c>
      <c r="L313">
        <v>0.60227272727272729</v>
      </c>
      <c r="M313">
        <f t="shared" si="17"/>
        <v>0.52815916324430678</v>
      </c>
      <c r="N313">
        <f t="shared" si="19"/>
        <v>7.4113564028420509E-2</v>
      </c>
      <c r="O313">
        <f t="shared" si="18"/>
        <v>233</v>
      </c>
    </row>
    <row r="314" spans="4:15" hidden="1" x14ac:dyDescent="0.2">
      <c r="D314">
        <f t="shared" si="16"/>
        <v>757</v>
      </c>
      <c r="E314" t="s">
        <v>178</v>
      </c>
      <c r="F314" t="s">
        <v>1701</v>
      </c>
      <c r="G314" t="s">
        <v>1702</v>
      </c>
      <c r="H314" t="s">
        <v>1702</v>
      </c>
      <c r="I314">
        <v>341</v>
      </c>
      <c r="J314">
        <v>611</v>
      </c>
      <c r="K314">
        <v>0.55810147299509005</v>
      </c>
      <c r="L314">
        <v>0.30434782608695654</v>
      </c>
      <c r="M314">
        <f t="shared" si="17"/>
        <v>0.50735937463466763</v>
      </c>
      <c r="N314">
        <f t="shared" si="19"/>
        <v>-0.20301154854771108</v>
      </c>
      <c r="O314">
        <f t="shared" si="18"/>
        <v>807</v>
      </c>
    </row>
    <row r="315" spans="4:15" hidden="1" x14ac:dyDescent="0.2">
      <c r="D315">
        <f t="shared" si="16"/>
        <v>262</v>
      </c>
      <c r="E315" t="s">
        <v>180</v>
      </c>
      <c r="F315" t="s">
        <v>1705</v>
      </c>
      <c r="G315" t="s">
        <v>1706</v>
      </c>
      <c r="H315" t="s">
        <v>1706</v>
      </c>
      <c r="I315">
        <v>130</v>
      </c>
      <c r="J315">
        <v>674</v>
      </c>
      <c r="K315">
        <v>0.19287833827893175</v>
      </c>
      <c r="L315">
        <v>0.64</v>
      </c>
      <c r="M315">
        <f t="shared" si="17"/>
        <v>0.72370577292678095</v>
      </c>
      <c r="N315">
        <f t="shared" si="19"/>
        <v>-8.3705772926780941E-2</v>
      </c>
      <c r="O315">
        <f t="shared" si="18"/>
        <v>648</v>
      </c>
    </row>
    <row r="316" spans="4:15" hidden="1" x14ac:dyDescent="0.2">
      <c r="D316">
        <f t="shared" si="16"/>
        <v>144</v>
      </c>
      <c r="E316" t="s">
        <v>180</v>
      </c>
      <c r="F316" t="s">
        <v>1707</v>
      </c>
      <c r="G316" t="s">
        <v>1708</v>
      </c>
      <c r="H316" t="s">
        <v>1708</v>
      </c>
      <c r="I316">
        <v>118</v>
      </c>
      <c r="J316">
        <v>269</v>
      </c>
      <c r="K316">
        <v>0.43866171003717475</v>
      </c>
      <c r="L316">
        <v>0.70967741935483875</v>
      </c>
      <c r="M316">
        <f t="shared" si="17"/>
        <v>0.57811163557479439</v>
      </c>
      <c r="N316">
        <f t="shared" si="19"/>
        <v>0.13156578378004435</v>
      </c>
      <c r="O316">
        <f t="shared" si="18"/>
        <v>114</v>
      </c>
    </row>
    <row r="317" spans="4:15" hidden="1" x14ac:dyDescent="0.2">
      <c r="D317">
        <f t="shared" si="16"/>
        <v>500</v>
      </c>
      <c r="E317" t="s">
        <v>598</v>
      </c>
      <c r="F317" t="s">
        <v>1711</v>
      </c>
      <c r="G317" t="s">
        <v>1712</v>
      </c>
      <c r="H317" t="s">
        <v>1712</v>
      </c>
      <c r="I317">
        <v>226</v>
      </c>
      <c r="J317">
        <v>631</v>
      </c>
      <c r="K317">
        <v>0.35816164817749602</v>
      </c>
      <c r="L317">
        <v>0.50505050505050508</v>
      </c>
      <c r="M317">
        <f t="shared" si="17"/>
        <v>0.62579727427117382</v>
      </c>
      <c r="N317">
        <f t="shared" si="19"/>
        <v>-0.12074676922066874</v>
      </c>
      <c r="O317">
        <f t="shared" si="18"/>
        <v>723</v>
      </c>
    </row>
    <row r="318" spans="4:15" x14ac:dyDescent="0.2">
      <c r="D318">
        <f t="shared" si="16"/>
        <v>665</v>
      </c>
      <c r="E318" t="s">
        <v>589</v>
      </c>
      <c r="F318" t="s">
        <v>1719</v>
      </c>
      <c r="G318" t="s">
        <v>1648</v>
      </c>
      <c r="H318" t="s">
        <v>1648</v>
      </c>
      <c r="I318">
        <v>421</v>
      </c>
      <c r="J318">
        <v>545</v>
      </c>
      <c r="K318">
        <v>0.77247706422018347</v>
      </c>
      <c r="L318">
        <v>0.39772727272727271</v>
      </c>
      <c r="M318">
        <f t="shared" si="17"/>
        <v>0.38037019285861123</v>
      </c>
      <c r="N318">
        <f t="shared" si="19"/>
        <v>1.7357079868661474E-2</v>
      </c>
      <c r="O318">
        <f t="shared" si="18"/>
        <v>372</v>
      </c>
    </row>
    <row r="319" spans="4:15" hidden="1" x14ac:dyDescent="0.2">
      <c r="D319">
        <f t="shared" si="16"/>
        <v>842</v>
      </c>
      <c r="E319" t="s">
        <v>589</v>
      </c>
      <c r="F319" t="s">
        <v>1720</v>
      </c>
      <c r="G319" t="s">
        <v>1721</v>
      </c>
      <c r="H319" t="s">
        <v>1721</v>
      </c>
      <c r="I319">
        <v>314</v>
      </c>
      <c r="J319">
        <v>342</v>
      </c>
      <c r="K319">
        <v>0.91812865497076024</v>
      </c>
      <c r="L319">
        <v>0.10526315789473684</v>
      </c>
      <c r="M319">
        <f t="shared" si="17"/>
        <v>0.2940908910589215</v>
      </c>
      <c r="N319">
        <f t="shared" si="19"/>
        <v>-0.18882773316418466</v>
      </c>
      <c r="O319">
        <f t="shared" si="18"/>
        <v>794</v>
      </c>
    </row>
    <row r="320" spans="4:15" hidden="1" x14ac:dyDescent="0.2">
      <c r="D320">
        <f t="shared" si="16"/>
        <v>799</v>
      </c>
      <c r="E320" t="s">
        <v>589</v>
      </c>
      <c r="F320" t="s">
        <v>1722</v>
      </c>
      <c r="G320" t="s">
        <v>1723</v>
      </c>
      <c r="H320" t="s">
        <v>1723</v>
      </c>
      <c r="I320">
        <v>238</v>
      </c>
      <c r="J320">
        <v>368</v>
      </c>
      <c r="K320">
        <v>0.64673913043478259</v>
      </c>
      <c r="L320">
        <v>0.25</v>
      </c>
      <c r="M320">
        <f t="shared" si="17"/>
        <v>0.45485328693835819</v>
      </c>
      <c r="N320">
        <f t="shared" si="19"/>
        <v>-0.20485328693835819</v>
      </c>
      <c r="O320">
        <f t="shared" si="18"/>
        <v>808</v>
      </c>
    </row>
    <row r="321" spans="4:15" hidden="1" x14ac:dyDescent="0.2">
      <c r="D321">
        <f t="shared" si="16"/>
        <v>826</v>
      </c>
      <c r="E321" t="s">
        <v>589</v>
      </c>
      <c r="F321" t="s">
        <v>1727</v>
      </c>
      <c r="G321" t="s">
        <v>1728</v>
      </c>
      <c r="H321" t="s">
        <v>1728</v>
      </c>
      <c r="I321">
        <v>663</v>
      </c>
      <c r="J321">
        <v>734</v>
      </c>
      <c r="K321">
        <v>0.90326975476839233</v>
      </c>
      <c r="L321">
        <v>0.19672131147540983</v>
      </c>
      <c r="M321">
        <f t="shared" si="17"/>
        <v>0.30289282400290818</v>
      </c>
      <c r="N321">
        <f t="shared" si="19"/>
        <v>-0.10617151252749835</v>
      </c>
      <c r="O321">
        <f t="shared" si="18"/>
        <v>698</v>
      </c>
    </row>
    <row r="322" spans="4:15" hidden="1" x14ac:dyDescent="0.2">
      <c r="D322">
        <f t="shared" si="16"/>
        <v>806</v>
      </c>
      <c r="E322" t="s">
        <v>589</v>
      </c>
      <c r="F322" t="s">
        <v>1731</v>
      </c>
      <c r="G322" t="s">
        <v>1732</v>
      </c>
      <c r="H322" t="s">
        <v>1732</v>
      </c>
      <c r="I322">
        <v>338</v>
      </c>
      <c r="J322">
        <v>516</v>
      </c>
      <c r="K322">
        <v>0.65503875968992253</v>
      </c>
      <c r="L322">
        <v>0.23863636363636365</v>
      </c>
      <c r="M322">
        <f t="shared" si="17"/>
        <v>0.44993685441853748</v>
      </c>
      <c r="N322">
        <f t="shared" si="19"/>
        <v>-0.21130049078217383</v>
      </c>
      <c r="O322">
        <f t="shared" si="18"/>
        <v>813</v>
      </c>
    </row>
    <row r="323" spans="4:15" hidden="1" x14ac:dyDescent="0.2">
      <c r="D323">
        <f t="shared" si="16"/>
        <v>402</v>
      </c>
      <c r="E323" t="s">
        <v>589</v>
      </c>
      <c r="F323" t="s">
        <v>133</v>
      </c>
      <c r="G323" t="s">
        <v>1735</v>
      </c>
      <c r="H323" t="s">
        <v>1735</v>
      </c>
      <c r="I323">
        <v>159</v>
      </c>
      <c r="J323">
        <v>345</v>
      </c>
      <c r="K323">
        <v>0.46086956521739131</v>
      </c>
      <c r="L323">
        <v>0.56521739130434778</v>
      </c>
      <c r="M323">
        <f t="shared" si="17"/>
        <v>0.56495641887208836</v>
      </c>
      <c r="N323">
        <f t="shared" si="19"/>
        <v>2.6097243225942091E-4</v>
      </c>
      <c r="O323">
        <f t="shared" si="18"/>
        <v>416</v>
      </c>
    </row>
    <row r="324" spans="4:15" hidden="1" x14ac:dyDescent="0.2">
      <c r="D324">
        <f t="shared" si="16"/>
        <v>256</v>
      </c>
      <c r="E324" t="s">
        <v>185</v>
      </c>
      <c r="F324" t="s">
        <v>1736</v>
      </c>
      <c r="G324" t="s">
        <v>1737</v>
      </c>
      <c r="H324" t="s">
        <v>1737</v>
      </c>
      <c r="I324">
        <v>201</v>
      </c>
      <c r="J324">
        <v>390</v>
      </c>
      <c r="K324">
        <v>0.51538461538461533</v>
      </c>
      <c r="L324">
        <v>0.64179104477611937</v>
      </c>
      <c r="M324">
        <f t="shared" si="17"/>
        <v>0.5326634624974631</v>
      </c>
      <c r="N324">
        <f t="shared" si="19"/>
        <v>0.10912758227865627</v>
      </c>
      <c r="O324">
        <f t="shared" si="18"/>
        <v>151</v>
      </c>
    </row>
    <row r="325" spans="4:15" hidden="1" x14ac:dyDescent="0.2">
      <c r="D325">
        <f t="shared" ref="D325:D388" si="20">RANK(L325,Both_Math_and_ELA__Percent_Pass,0)</f>
        <v>600</v>
      </c>
      <c r="E325" t="s">
        <v>185</v>
      </c>
      <c r="F325" t="s">
        <v>1739</v>
      </c>
      <c r="G325" t="s">
        <v>1740</v>
      </c>
      <c r="H325" t="s">
        <v>1740</v>
      </c>
      <c r="I325">
        <v>86</v>
      </c>
      <c r="J325">
        <v>341</v>
      </c>
      <c r="K325">
        <v>0.25219941348973607</v>
      </c>
      <c r="L325">
        <v>0.44444444444444442</v>
      </c>
      <c r="M325">
        <f t="shared" ref="M325:M388" si="21">int+slope*K325</f>
        <v>0.6885658824194415</v>
      </c>
      <c r="N325">
        <f t="shared" si="19"/>
        <v>-0.24412143797499708</v>
      </c>
      <c r="O325">
        <f t="shared" ref="O325:O388" si="22">RANK(N325,Error,0)</f>
        <v>829</v>
      </c>
    </row>
    <row r="326" spans="4:15" hidden="1" x14ac:dyDescent="0.2">
      <c r="D326">
        <f t="shared" si="20"/>
        <v>356</v>
      </c>
      <c r="E326" t="s">
        <v>185</v>
      </c>
      <c r="F326" t="s">
        <v>1743</v>
      </c>
      <c r="G326" t="s">
        <v>1744</v>
      </c>
      <c r="H326" t="s">
        <v>1744</v>
      </c>
      <c r="I326">
        <v>141</v>
      </c>
      <c r="J326">
        <v>306</v>
      </c>
      <c r="K326">
        <v>0.46078431372549017</v>
      </c>
      <c r="L326">
        <v>0.58695652173913049</v>
      </c>
      <c r="M326">
        <f t="shared" si="21"/>
        <v>0.5650069191046001</v>
      </c>
      <c r="N326">
        <f t="shared" ref="N326:N389" si="23">L326-M326</f>
        <v>2.1949602634530385E-2</v>
      </c>
      <c r="O326">
        <f t="shared" si="22"/>
        <v>355</v>
      </c>
    </row>
    <row r="327" spans="4:15" hidden="1" x14ac:dyDescent="0.2">
      <c r="D327">
        <f t="shared" si="20"/>
        <v>205</v>
      </c>
      <c r="E327" t="s">
        <v>185</v>
      </c>
      <c r="F327" t="s">
        <v>1747</v>
      </c>
      <c r="G327" t="s">
        <v>1748</v>
      </c>
      <c r="H327" t="s">
        <v>1748</v>
      </c>
      <c r="I327">
        <v>94</v>
      </c>
      <c r="J327">
        <v>295</v>
      </c>
      <c r="K327">
        <v>0.31864406779661014</v>
      </c>
      <c r="L327">
        <v>0.66666666666666663</v>
      </c>
      <c r="M327">
        <f t="shared" si="21"/>
        <v>0.64920621355227437</v>
      </c>
      <c r="N327">
        <f t="shared" si="23"/>
        <v>1.746045311439226E-2</v>
      </c>
      <c r="O327">
        <f t="shared" si="22"/>
        <v>371</v>
      </c>
    </row>
    <row r="328" spans="4:15" hidden="1" x14ac:dyDescent="0.2">
      <c r="D328">
        <f t="shared" si="20"/>
        <v>641</v>
      </c>
      <c r="E328" t="s">
        <v>185</v>
      </c>
      <c r="F328" t="s">
        <v>1749</v>
      </c>
      <c r="G328" t="s">
        <v>1750</v>
      </c>
      <c r="H328" t="s">
        <v>1750</v>
      </c>
      <c r="I328">
        <v>232</v>
      </c>
      <c r="J328">
        <v>416</v>
      </c>
      <c r="K328">
        <v>0.55769230769230771</v>
      </c>
      <c r="L328">
        <v>0.41509433962264153</v>
      </c>
      <c r="M328">
        <f t="shared" si="21"/>
        <v>0.50760175095519244</v>
      </c>
      <c r="N328">
        <f t="shared" si="23"/>
        <v>-9.2507411332550915E-2</v>
      </c>
      <c r="O328">
        <f t="shared" si="22"/>
        <v>666</v>
      </c>
    </row>
    <row r="329" spans="4:15" hidden="1" x14ac:dyDescent="0.2">
      <c r="D329">
        <f t="shared" si="20"/>
        <v>729</v>
      </c>
      <c r="E329" t="s">
        <v>185</v>
      </c>
      <c r="F329" t="s">
        <v>1751</v>
      </c>
      <c r="G329" t="s">
        <v>858</v>
      </c>
      <c r="H329" t="s">
        <v>858</v>
      </c>
      <c r="I329">
        <v>329</v>
      </c>
      <c r="J329">
        <v>445</v>
      </c>
      <c r="K329">
        <v>0.73932584269662927</v>
      </c>
      <c r="L329">
        <v>0.33734939759036142</v>
      </c>
      <c r="M329">
        <f t="shared" si="21"/>
        <v>0.4000079066118184</v>
      </c>
      <c r="N329">
        <f t="shared" si="23"/>
        <v>-6.2658509021456976E-2</v>
      </c>
      <c r="O329">
        <f t="shared" si="22"/>
        <v>606</v>
      </c>
    </row>
    <row r="330" spans="4:15" hidden="1" x14ac:dyDescent="0.2">
      <c r="D330">
        <f t="shared" si="20"/>
        <v>775</v>
      </c>
      <c r="E330" t="s">
        <v>187</v>
      </c>
      <c r="F330" t="s">
        <v>1754</v>
      </c>
      <c r="G330" t="s">
        <v>1755</v>
      </c>
      <c r="H330" t="s">
        <v>1755</v>
      </c>
      <c r="I330">
        <v>86</v>
      </c>
      <c r="J330">
        <v>102</v>
      </c>
      <c r="K330">
        <v>0.84313725490196079</v>
      </c>
      <c r="L330">
        <v>0.2857142857142857</v>
      </c>
      <c r="M330">
        <f t="shared" si="21"/>
        <v>0.33851337628942763</v>
      </c>
      <c r="N330">
        <f t="shared" si="23"/>
        <v>-5.2799090575141927E-2</v>
      </c>
      <c r="O330">
        <f t="shared" si="22"/>
        <v>577</v>
      </c>
    </row>
    <row r="331" spans="4:15" hidden="1" x14ac:dyDescent="0.2">
      <c r="D331">
        <f t="shared" si="20"/>
        <v>205</v>
      </c>
      <c r="E331" t="s">
        <v>189</v>
      </c>
      <c r="F331" t="s">
        <v>1756</v>
      </c>
      <c r="G331" t="s">
        <v>1757</v>
      </c>
      <c r="H331" t="s">
        <v>1757</v>
      </c>
      <c r="I331">
        <v>38</v>
      </c>
      <c r="J331">
        <v>126</v>
      </c>
      <c r="K331">
        <v>0.30158730158730157</v>
      </c>
      <c r="L331">
        <v>0.66666666666666663</v>
      </c>
      <c r="M331">
        <f t="shared" si="21"/>
        <v>0.65931009138784036</v>
      </c>
      <c r="N331">
        <f t="shared" si="23"/>
        <v>7.3565752788262717E-3</v>
      </c>
      <c r="O331">
        <f t="shared" si="22"/>
        <v>395</v>
      </c>
    </row>
    <row r="332" spans="4:15" hidden="1" x14ac:dyDescent="0.2">
      <c r="D332">
        <f t="shared" si="20"/>
        <v>760</v>
      </c>
      <c r="E332" t="s">
        <v>189</v>
      </c>
      <c r="F332" t="s">
        <v>149</v>
      </c>
      <c r="G332" t="s">
        <v>1758</v>
      </c>
      <c r="H332" t="s">
        <v>1758</v>
      </c>
      <c r="I332">
        <v>275</v>
      </c>
      <c r="J332">
        <v>533</v>
      </c>
      <c r="K332">
        <v>0.51594746716697937</v>
      </c>
      <c r="L332">
        <v>0.30232558139534882</v>
      </c>
      <c r="M332">
        <f t="shared" si="21"/>
        <v>0.53233004726630195</v>
      </c>
      <c r="N332">
        <f t="shared" si="23"/>
        <v>-0.23000446587095313</v>
      </c>
      <c r="O332">
        <f t="shared" si="22"/>
        <v>822</v>
      </c>
    </row>
    <row r="333" spans="4:15" hidden="1" x14ac:dyDescent="0.2">
      <c r="D333">
        <f t="shared" si="20"/>
        <v>115</v>
      </c>
      <c r="E333" t="s">
        <v>189</v>
      </c>
      <c r="F333" t="s">
        <v>1761</v>
      </c>
      <c r="G333" t="s">
        <v>1762</v>
      </c>
      <c r="H333" t="s">
        <v>1762</v>
      </c>
      <c r="I333">
        <v>117</v>
      </c>
      <c r="J333">
        <v>336</v>
      </c>
      <c r="K333">
        <v>0.3482142857142857</v>
      </c>
      <c r="L333">
        <v>0.73770491803278693</v>
      </c>
      <c r="M333">
        <f t="shared" si="21"/>
        <v>0.63168977076675936</v>
      </c>
      <c r="N333">
        <f t="shared" si="23"/>
        <v>0.10601514726602757</v>
      </c>
      <c r="O333">
        <f t="shared" si="22"/>
        <v>153</v>
      </c>
    </row>
    <row r="334" spans="4:15" hidden="1" x14ac:dyDescent="0.2">
      <c r="D334">
        <f t="shared" si="20"/>
        <v>812</v>
      </c>
      <c r="E334" t="s">
        <v>189</v>
      </c>
      <c r="F334" t="s">
        <v>1763</v>
      </c>
      <c r="G334" t="s">
        <v>1764</v>
      </c>
      <c r="H334" t="s">
        <v>1764</v>
      </c>
      <c r="I334">
        <v>488</v>
      </c>
      <c r="J334">
        <v>673</v>
      </c>
      <c r="K334">
        <v>0.72511144130757799</v>
      </c>
      <c r="L334">
        <v>0.22556390977443608</v>
      </c>
      <c r="M334">
        <f t="shared" si="21"/>
        <v>0.40842805925847275</v>
      </c>
      <c r="N334">
        <f t="shared" si="23"/>
        <v>-0.18286414948403668</v>
      </c>
      <c r="O334">
        <f t="shared" si="22"/>
        <v>787</v>
      </c>
    </row>
    <row r="335" spans="4:15" hidden="1" x14ac:dyDescent="0.2">
      <c r="D335">
        <f t="shared" si="20"/>
        <v>713</v>
      </c>
      <c r="E335" t="s">
        <v>189</v>
      </c>
      <c r="F335" t="s">
        <v>1765</v>
      </c>
      <c r="G335" t="s">
        <v>1766</v>
      </c>
      <c r="H335" t="s">
        <v>1766</v>
      </c>
      <c r="I335">
        <v>329</v>
      </c>
      <c r="J335">
        <v>563</v>
      </c>
      <c r="K335">
        <v>0.58436944937833035</v>
      </c>
      <c r="L335">
        <v>0.35869565217391303</v>
      </c>
      <c r="M335">
        <f t="shared" si="21"/>
        <v>0.49179907316210891</v>
      </c>
      <c r="N335">
        <f t="shared" si="23"/>
        <v>-0.13310342098819589</v>
      </c>
      <c r="O335">
        <f t="shared" si="22"/>
        <v>740</v>
      </c>
    </row>
    <row r="336" spans="4:15" hidden="1" x14ac:dyDescent="0.2">
      <c r="D336">
        <f t="shared" si="20"/>
        <v>272</v>
      </c>
      <c r="E336" t="s">
        <v>191</v>
      </c>
      <c r="F336" t="s">
        <v>1769</v>
      </c>
      <c r="G336" t="s">
        <v>1770</v>
      </c>
      <c r="H336" t="s">
        <v>1770</v>
      </c>
      <c r="I336">
        <v>282</v>
      </c>
      <c r="J336">
        <v>664</v>
      </c>
      <c r="K336">
        <v>0.4246987951807229</v>
      </c>
      <c r="L336">
        <v>0.63551401869158874</v>
      </c>
      <c r="M336">
        <f t="shared" si="21"/>
        <v>0.58638281571567052</v>
      </c>
      <c r="N336">
        <f t="shared" si="23"/>
        <v>4.913120297591822E-2</v>
      </c>
      <c r="O336">
        <f t="shared" si="22"/>
        <v>271</v>
      </c>
    </row>
    <row r="337" spans="4:15" hidden="1" x14ac:dyDescent="0.2">
      <c r="D337">
        <f t="shared" si="20"/>
        <v>205</v>
      </c>
      <c r="E337" t="s">
        <v>193</v>
      </c>
      <c r="F337" t="s">
        <v>1773</v>
      </c>
      <c r="G337" t="s">
        <v>1774</v>
      </c>
      <c r="H337" t="s">
        <v>1774</v>
      </c>
      <c r="I337">
        <v>167</v>
      </c>
      <c r="J337">
        <v>283</v>
      </c>
      <c r="K337">
        <v>0.59010600706713778</v>
      </c>
      <c r="L337">
        <v>0.66666666666666663</v>
      </c>
      <c r="M337">
        <f t="shared" si="21"/>
        <v>0.4884009215211047</v>
      </c>
      <c r="N337">
        <f t="shared" si="23"/>
        <v>0.17826574514556193</v>
      </c>
      <c r="O337">
        <f t="shared" si="22"/>
        <v>56</v>
      </c>
    </row>
    <row r="338" spans="4:15" hidden="1" x14ac:dyDescent="0.2">
      <c r="D338">
        <f t="shared" si="20"/>
        <v>225</v>
      </c>
      <c r="E338" t="s">
        <v>195</v>
      </c>
      <c r="F338" t="s">
        <v>1777</v>
      </c>
      <c r="G338" t="s">
        <v>1778</v>
      </c>
      <c r="H338" t="s">
        <v>1778</v>
      </c>
      <c r="I338">
        <v>249</v>
      </c>
      <c r="J338">
        <v>654</v>
      </c>
      <c r="K338">
        <v>0.38073394495412843</v>
      </c>
      <c r="L338">
        <v>0.65697674418604646</v>
      </c>
      <c r="M338">
        <f t="shared" si="21"/>
        <v>0.61242617412824241</v>
      </c>
      <c r="N338">
        <f t="shared" si="23"/>
        <v>4.4550570057804051E-2</v>
      </c>
      <c r="O338">
        <f t="shared" si="22"/>
        <v>285</v>
      </c>
    </row>
    <row r="339" spans="4:15" hidden="1" x14ac:dyDescent="0.2">
      <c r="D339">
        <f t="shared" si="20"/>
        <v>318</v>
      </c>
      <c r="E339" t="s">
        <v>195</v>
      </c>
      <c r="F339" t="s">
        <v>1779</v>
      </c>
      <c r="G339" t="s">
        <v>1780</v>
      </c>
      <c r="H339" t="s">
        <v>1780</v>
      </c>
      <c r="I339">
        <v>142</v>
      </c>
      <c r="J339">
        <v>338</v>
      </c>
      <c r="K339">
        <v>0.42011834319526625</v>
      </c>
      <c r="L339">
        <v>0.60824742268041232</v>
      </c>
      <c r="M339">
        <f t="shared" si="21"/>
        <v>0.58909612764858976</v>
      </c>
      <c r="N339">
        <f t="shared" si="23"/>
        <v>1.9151295031822557E-2</v>
      </c>
      <c r="O339">
        <f t="shared" si="22"/>
        <v>367</v>
      </c>
    </row>
    <row r="340" spans="4:15" hidden="1" x14ac:dyDescent="0.2">
      <c r="D340">
        <f t="shared" si="20"/>
        <v>450</v>
      </c>
      <c r="E340" t="s">
        <v>197</v>
      </c>
      <c r="F340" t="s">
        <v>1783</v>
      </c>
      <c r="G340" t="s">
        <v>1784</v>
      </c>
      <c r="H340" t="s">
        <v>1784</v>
      </c>
      <c r="I340">
        <v>183</v>
      </c>
      <c r="J340">
        <v>345</v>
      </c>
      <c r="K340">
        <v>0.5304347826086957</v>
      </c>
      <c r="L340">
        <v>0.53608247422680411</v>
      </c>
      <c r="M340">
        <f t="shared" si="21"/>
        <v>0.52374822914250507</v>
      </c>
      <c r="N340">
        <f t="shared" si="23"/>
        <v>1.2334245084299034E-2</v>
      </c>
      <c r="O340">
        <f t="shared" si="22"/>
        <v>386</v>
      </c>
    </row>
    <row r="341" spans="4:15" hidden="1" x14ac:dyDescent="0.2">
      <c r="D341">
        <f t="shared" si="20"/>
        <v>167</v>
      </c>
      <c r="E341" t="s">
        <v>630</v>
      </c>
      <c r="F341" t="s">
        <v>1787</v>
      </c>
      <c r="G341" t="s">
        <v>1433</v>
      </c>
      <c r="H341" t="s">
        <v>1433</v>
      </c>
      <c r="I341">
        <v>101</v>
      </c>
      <c r="J341">
        <v>249</v>
      </c>
      <c r="K341">
        <v>0.40562248995983935</v>
      </c>
      <c r="L341">
        <v>0.69767441860465118</v>
      </c>
      <c r="M341">
        <f t="shared" si="21"/>
        <v>0.59768300328584367</v>
      </c>
      <c r="N341">
        <f t="shared" si="23"/>
        <v>9.9991415318807508E-2</v>
      </c>
      <c r="O341">
        <f t="shared" si="22"/>
        <v>169</v>
      </c>
    </row>
    <row r="342" spans="4:15" hidden="1" x14ac:dyDescent="0.2">
      <c r="D342">
        <f t="shared" si="20"/>
        <v>172</v>
      </c>
      <c r="E342" t="s">
        <v>630</v>
      </c>
      <c r="F342" t="s">
        <v>1788</v>
      </c>
      <c r="G342" t="s">
        <v>1789</v>
      </c>
      <c r="H342" t="s">
        <v>1789</v>
      </c>
      <c r="I342">
        <v>87</v>
      </c>
      <c r="J342">
        <v>172</v>
      </c>
      <c r="K342">
        <v>0.5058139534883721</v>
      </c>
      <c r="L342">
        <v>0.69230769230769229</v>
      </c>
      <c r="M342">
        <f t="shared" si="21"/>
        <v>0.53833281373429798</v>
      </c>
      <c r="N342">
        <f t="shared" si="23"/>
        <v>0.15397487857339431</v>
      </c>
      <c r="O342">
        <f t="shared" si="22"/>
        <v>87</v>
      </c>
    </row>
    <row r="343" spans="4:15" hidden="1" x14ac:dyDescent="0.2">
      <c r="D343">
        <f t="shared" si="20"/>
        <v>503</v>
      </c>
      <c r="E343" t="s">
        <v>630</v>
      </c>
      <c r="F343" t="s">
        <v>1790</v>
      </c>
      <c r="G343" t="s">
        <v>1791</v>
      </c>
      <c r="H343" t="s">
        <v>1791</v>
      </c>
      <c r="I343">
        <v>52</v>
      </c>
      <c r="J343">
        <v>76</v>
      </c>
      <c r="K343">
        <v>0.68421052631578949</v>
      </c>
      <c r="L343">
        <v>0.5</v>
      </c>
      <c r="M343">
        <f t="shared" si="21"/>
        <v>0.43265644131921588</v>
      </c>
      <c r="N343">
        <f t="shared" si="23"/>
        <v>6.7343558680784121E-2</v>
      </c>
      <c r="O343">
        <f t="shared" si="22"/>
        <v>242</v>
      </c>
    </row>
    <row r="344" spans="4:15" hidden="1" x14ac:dyDescent="0.2">
      <c r="D344">
        <f t="shared" si="20"/>
        <v>320</v>
      </c>
      <c r="E344" t="s">
        <v>630</v>
      </c>
      <c r="F344" t="s">
        <v>1796</v>
      </c>
      <c r="G344" t="s">
        <v>1797</v>
      </c>
      <c r="H344" t="s">
        <v>1797</v>
      </c>
      <c r="I344">
        <v>162</v>
      </c>
      <c r="J344">
        <v>221</v>
      </c>
      <c r="K344">
        <v>0.73303167420814475</v>
      </c>
      <c r="L344">
        <v>0.60606060606060608</v>
      </c>
      <c r="M344">
        <f t="shared" si="21"/>
        <v>0.40373636889498027</v>
      </c>
      <c r="N344">
        <f t="shared" si="23"/>
        <v>0.20232423716562581</v>
      </c>
      <c r="O344">
        <f t="shared" si="22"/>
        <v>41</v>
      </c>
    </row>
    <row r="345" spans="4:15" hidden="1" x14ac:dyDescent="0.2">
      <c r="D345">
        <f t="shared" si="20"/>
        <v>178</v>
      </c>
      <c r="E345" t="s">
        <v>630</v>
      </c>
      <c r="F345" t="s">
        <v>1800</v>
      </c>
      <c r="G345" t="s">
        <v>1801</v>
      </c>
      <c r="H345" t="s">
        <v>1801</v>
      </c>
      <c r="I345">
        <v>167</v>
      </c>
      <c r="J345">
        <v>299</v>
      </c>
      <c r="K345">
        <v>0.55852842809364545</v>
      </c>
      <c r="L345">
        <v>0.68888888888888888</v>
      </c>
      <c r="M345">
        <f t="shared" si="21"/>
        <v>0.50710646021325045</v>
      </c>
      <c r="N345">
        <f t="shared" si="23"/>
        <v>0.18178242867563843</v>
      </c>
      <c r="O345">
        <f t="shared" si="22"/>
        <v>53</v>
      </c>
    </row>
    <row r="346" spans="4:15" hidden="1" x14ac:dyDescent="0.2">
      <c r="D346">
        <f t="shared" si="20"/>
        <v>194</v>
      </c>
      <c r="E346" t="s">
        <v>630</v>
      </c>
      <c r="F346" t="s">
        <v>1802</v>
      </c>
      <c r="G346" t="s">
        <v>1803</v>
      </c>
      <c r="H346" t="s">
        <v>1803</v>
      </c>
      <c r="I346">
        <v>138</v>
      </c>
      <c r="J346">
        <v>210</v>
      </c>
      <c r="K346">
        <v>0.65714285714285714</v>
      </c>
      <c r="L346">
        <v>0.67647058823529416</v>
      </c>
      <c r="M346">
        <f t="shared" si="21"/>
        <v>0.44869045499219284</v>
      </c>
      <c r="N346">
        <f t="shared" si="23"/>
        <v>0.22778013324310131</v>
      </c>
      <c r="O346">
        <f t="shared" si="22"/>
        <v>30</v>
      </c>
    </row>
    <row r="347" spans="4:15" hidden="1" x14ac:dyDescent="0.2">
      <c r="D347">
        <f t="shared" si="20"/>
        <v>555</v>
      </c>
      <c r="E347" t="s">
        <v>200</v>
      </c>
      <c r="F347" t="s">
        <v>1804</v>
      </c>
      <c r="G347" t="s">
        <v>1805</v>
      </c>
      <c r="H347" t="s">
        <v>1805</v>
      </c>
      <c r="I347">
        <v>63</v>
      </c>
      <c r="J347">
        <v>121</v>
      </c>
      <c r="K347">
        <v>0.52066115702479343</v>
      </c>
      <c r="L347">
        <v>0.47368421052631576</v>
      </c>
      <c r="M347">
        <f t="shared" si="21"/>
        <v>0.52953780951773577</v>
      </c>
      <c r="N347">
        <f t="shared" si="23"/>
        <v>-5.5853598991420006E-2</v>
      </c>
      <c r="O347">
        <f t="shared" si="22"/>
        <v>585</v>
      </c>
    </row>
    <row r="348" spans="4:15" hidden="1" x14ac:dyDescent="0.2">
      <c r="D348">
        <f t="shared" si="20"/>
        <v>702</v>
      </c>
      <c r="E348" t="s">
        <v>200</v>
      </c>
      <c r="F348" t="s">
        <v>1808</v>
      </c>
      <c r="G348" t="s">
        <v>1809</v>
      </c>
      <c r="H348" t="s">
        <v>1809</v>
      </c>
      <c r="I348">
        <v>135</v>
      </c>
      <c r="J348">
        <v>225</v>
      </c>
      <c r="K348">
        <v>0.6</v>
      </c>
      <c r="L348">
        <v>0.36585365853658536</v>
      </c>
      <c r="M348">
        <f t="shared" si="21"/>
        <v>0.4825400394129219</v>
      </c>
      <c r="N348">
        <f t="shared" si="23"/>
        <v>-0.11668638087633654</v>
      </c>
      <c r="O348">
        <f t="shared" si="22"/>
        <v>717</v>
      </c>
    </row>
    <row r="349" spans="4:15" hidden="1" x14ac:dyDescent="0.2">
      <c r="D349">
        <f t="shared" si="20"/>
        <v>481</v>
      </c>
      <c r="E349" t="s">
        <v>200</v>
      </c>
      <c r="F349" t="s">
        <v>1810</v>
      </c>
      <c r="G349" t="s">
        <v>1811</v>
      </c>
      <c r="H349" t="s">
        <v>1811</v>
      </c>
      <c r="I349">
        <v>152</v>
      </c>
      <c r="J349">
        <v>347</v>
      </c>
      <c r="K349">
        <v>0.43804034582132567</v>
      </c>
      <c r="L349">
        <v>0.51428571428571423</v>
      </c>
      <c r="M349">
        <f t="shared" si="21"/>
        <v>0.57847971168320145</v>
      </c>
      <c r="N349">
        <f t="shared" si="23"/>
        <v>-6.4193997397487212E-2</v>
      </c>
      <c r="O349">
        <f t="shared" si="22"/>
        <v>610</v>
      </c>
    </row>
    <row r="350" spans="4:15" hidden="1" x14ac:dyDescent="0.2">
      <c r="D350">
        <f t="shared" si="20"/>
        <v>702</v>
      </c>
      <c r="E350" t="s">
        <v>200</v>
      </c>
      <c r="F350" t="s">
        <v>1812</v>
      </c>
      <c r="G350" t="s">
        <v>1813</v>
      </c>
      <c r="H350" t="s">
        <v>1813</v>
      </c>
      <c r="I350">
        <v>300</v>
      </c>
      <c r="J350">
        <v>480</v>
      </c>
      <c r="K350">
        <v>0.625</v>
      </c>
      <c r="L350">
        <v>0.36585365853658536</v>
      </c>
      <c r="M350">
        <f t="shared" si="21"/>
        <v>0.46773084622885291</v>
      </c>
      <c r="N350">
        <f t="shared" si="23"/>
        <v>-0.10187718769226756</v>
      </c>
      <c r="O350">
        <f t="shared" si="22"/>
        <v>690</v>
      </c>
    </row>
    <row r="351" spans="4:15" hidden="1" x14ac:dyDescent="0.2">
      <c r="D351">
        <f t="shared" si="20"/>
        <v>442</v>
      </c>
      <c r="E351" t="s">
        <v>202</v>
      </c>
      <c r="F351" t="s">
        <v>1814</v>
      </c>
      <c r="G351" t="s">
        <v>1815</v>
      </c>
      <c r="H351" t="s">
        <v>1815</v>
      </c>
      <c r="I351">
        <v>391</v>
      </c>
      <c r="J351">
        <v>641</v>
      </c>
      <c r="K351">
        <v>0.60998439937597504</v>
      </c>
      <c r="L351">
        <v>0.5423728813559322</v>
      </c>
      <c r="M351">
        <f t="shared" si="21"/>
        <v>0.47662560344549343</v>
      </c>
      <c r="N351">
        <f t="shared" si="23"/>
        <v>6.5747277910438773E-2</v>
      </c>
      <c r="O351">
        <f t="shared" si="22"/>
        <v>244</v>
      </c>
    </row>
    <row r="352" spans="4:15" hidden="1" x14ac:dyDescent="0.2">
      <c r="D352">
        <f t="shared" si="20"/>
        <v>503</v>
      </c>
      <c r="E352" t="s">
        <v>599</v>
      </c>
      <c r="F352" t="s">
        <v>1818</v>
      </c>
      <c r="G352" t="s">
        <v>1819</v>
      </c>
      <c r="H352" t="s">
        <v>1819</v>
      </c>
      <c r="I352">
        <v>342</v>
      </c>
      <c r="J352">
        <v>429</v>
      </c>
      <c r="K352">
        <v>0.79720279720279719</v>
      </c>
      <c r="L352">
        <v>0.5</v>
      </c>
      <c r="M352">
        <f t="shared" si="21"/>
        <v>0.36572346660432192</v>
      </c>
      <c r="N352">
        <f t="shared" si="23"/>
        <v>0.13427653339567808</v>
      </c>
      <c r="O352">
        <f t="shared" si="22"/>
        <v>109</v>
      </c>
    </row>
    <row r="353" spans="4:15" hidden="1" x14ac:dyDescent="0.2">
      <c r="D353">
        <f t="shared" si="20"/>
        <v>295</v>
      </c>
      <c r="E353" t="s">
        <v>599</v>
      </c>
      <c r="F353" t="s">
        <v>1820</v>
      </c>
      <c r="G353" t="s">
        <v>1821</v>
      </c>
      <c r="H353" t="s">
        <v>1821</v>
      </c>
      <c r="I353">
        <v>209</v>
      </c>
      <c r="J353">
        <v>324</v>
      </c>
      <c r="K353">
        <v>0.64506172839506171</v>
      </c>
      <c r="L353">
        <v>0.6216216216216216</v>
      </c>
      <c r="M353">
        <f t="shared" si="21"/>
        <v>0.4558469257725013</v>
      </c>
      <c r="N353">
        <f t="shared" si="23"/>
        <v>0.1657746958491203</v>
      </c>
      <c r="O353">
        <f t="shared" si="22"/>
        <v>70</v>
      </c>
    </row>
    <row r="354" spans="4:15" hidden="1" x14ac:dyDescent="0.2">
      <c r="D354">
        <f t="shared" si="20"/>
        <v>362</v>
      </c>
      <c r="E354" t="s">
        <v>599</v>
      </c>
      <c r="F354" t="s">
        <v>1822</v>
      </c>
      <c r="G354" t="s">
        <v>1823</v>
      </c>
      <c r="H354" t="s">
        <v>1823</v>
      </c>
      <c r="I354">
        <v>184</v>
      </c>
      <c r="J354">
        <v>314</v>
      </c>
      <c r="K354">
        <v>0.5859872611464968</v>
      </c>
      <c r="L354">
        <v>0.58536585365853655</v>
      </c>
      <c r="M354">
        <f t="shared" si="21"/>
        <v>0.49084073368169939</v>
      </c>
      <c r="N354">
        <f t="shared" si="23"/>
        <v>9.4525119976837157E-2</v>
      </c>
      <c r="O354">
        <f t="shared" si="22"/>
        <v>187</v>
      </c>
    </row>
    <row r="355" spans="4:15" hidden="1" x14ac:dyDescent="0.2">
      <c r="D355">
        <f t="shared" si="20"/>
        <v>349</v>
      </c>
      <c r="E355" t="s">
        <v>599</v>
      </c>
      <c r="F355" t="s">
        <v>1824</v>
      </c>
      <c r="G355" t="s">
        <v>1825</v>
      </c>
      <c r="H355" t="s">
        <v>1825</v>
      </c>
      <c r="I355">
        <v>142</v>
      </c>
      <c r="J355">
        <v>288</v>
      </c>
      <c r="K355">
        <v>0.49305555555555558</v>
      </c>
      <c r="L355">
        <v>0.59183673469387754</v>
      </c>
      <c r="M355">
        <f t="shared" si="21"/>
        <v>0.54589047692255022</v>
      </c>
      <c r="N355">
        <f t="shared" si="23"/>
        <v>4.5946257771327326E-2</v>
      </c>
      <c r="O355">
        <f t="shared" si="22"/>
        <v>280</v>
      </c>
    </row>
    <row r="356" spans="4:15" hidden="1" x14ac:dyDescent="0.2">
      <c r="D356">
        <f t="shared" si="20"/>
        <v>607</v>
      </c>
      <c r="E356" t="s">
        <v>599</v>
      </c>
      <c r="F356" t="s">
        <v>1826</v>
      </c>
      <c r="G356" t="s">
        <v>1827</v>
      </c>
      <c r="H356" t="s">
        <v>1827</v>
      </c>
      <c r="I356">
        <v>237</v>
      </c>
      <c r="J356">
        <v>362</v>
      </c>
      <c r="K356">
        <v>0.65469613259668513</v>
      </c>
      <c r="L356">
        <v>0.43902439024390244</v>
      </c>
      <c r="M356">
        <f t="shared" si="21"/>
        <v>0.4501398156510914</v>
      </c>
      <c r="N356">
        <f t="shared" si="23"/>
        <v>-1.1115425407188961E-2</v>
      </c>
      <c r="O356">
        <f t="shared" si="22"/>
        <v>451</v>
      </c>
    </row>
    <row r="357" spans="4:15" hidden="1" x14ac:dyDescent="0.2">
      <c r="D357">
        <f t="shared" si="20"/>
        <v>222</v>
      </c>
      <c r="E357" t="s">
        <v>599</v>
      </c>
      <c r="F357" t="s">
        <v>1830</v>
      </c>
      <c r="G357" t="s">
        <v>1831</v>
      </c>
      <c r="H357" t="s">
        <v>1831</v>
      </c>
      <c r="I357">
        <v>464</v>
      </c>
      <c r="J357">
        <v>704</v>
      </c>
      <c r="K357">
        <v>0.65909090909090906</v>
      </c>
      <c r="L357">
        <v>0.65957446808510634</v>
      </c>
      <c r="M357">
        <f t="shared" si="21"/>
        <v>0.44753649188694072</v>
      </c>
      <c r="N357">
        <f t="shared" si="23"/>
        <v>0.21203797619816561</v>
      </c>
      <c r="O357">
        <f t="shared" si="22"/>
        <v>37</v>
      </c>
    </row>
    <row r="358" spans="4:15" hidden="1" x14ac:dyDescent="0.2">
      <c r="D358">
        <f t="shared" si="20"/>
        <v>172</v>
      </c>
      <c r="E358" t="s">
        <v>631</v>
      </c>
      <c r="F358" t="s">
        <v>1832</v>
      </c>
      <c r="G358" t="s">
        <v>1833</v>
      </c>
      <c r="H358" t="s">
        <v>1833</v>
      </c>
      <c r="I358">
        <v>285</v>
      </c>
      <c r="J358">
        <v>581</v>
      </c>
      <c r="K358">
        <v>0.49053356282271943</v>
      </c>
      <c r="L358">
        <v>0.69230769230769229</v>
      </c>
      <c r="M358">
        <f t="shared" si="21"/>
        <v>0.54738442402612586</v>
      </c>
      <c r="N358">
        <f t="shared" si="23"/>
        <v>0.14492326828156643</v>
      </c>
      <c r="O358">
        <f t="shared" si="22"/>
        <v>94</v>
      </c>
    </row>
    <row r="359" spans="4:15" hidden="1" x14ac:dyDescent="0.2">
      <c r="D359">
        <f t="shared" si="20"/>
        <v>375</v>
      </c>
      <c r="E359" t="s">
        <v>631</v>
      </c>
      <c r="F359" t="s">
        <v>1834</v>
      </c>
      <c r="G359" t="s">
        <v>1835</v>
      </c>
      <c r="H359" t="s">
        <v>1835</v>
      </c>
      <c r="I359">
        <v>377</v>
      </c>
      <c r="J359">
        <v>854</v>
      </c>
      <c r="K359">
        <v>0.44145199063231849</v>
      </c>
      <c r="L359">
        <v>0.57971014492753625</v>
      </c>
      <c r="M359">
        <f t="shared" si="21"/>
        <v>0.57645876339994473</v>
      </c>
      <c r="N359">
        <f t="shared" si="23"/>
        <v>3.2513815275915237E-3</v>
      </c>
      <c r="O359">
        <f t="shared" si="22"/>
        <v>408</v>
      </c>
    </row>
    <row r="360" spans="4:15" hidden="1" x14ac:dyDescent="0.2">
      <c r="D360">
        <f t="shared" si="20"/>
        <v>205</v>
      </c>
      <c r="E360" t="s">
        <v>631</v>
      </c>
      <c r="F360" t="s">
        <v>1836</v>
      </c>
      <c r="G360" t="s">
        <v>1837</v>
      </c>
      <c r="H360" t="s">
        <v>1837</v>
      </c>
      <c r="I360">
        <v>197</v>
      </c>
      <c r="J360">
        <v>446</v>
      </c>
      <c r="K360">
        <v>0.44170403587443946</v>
      </c>
      <c r="L360">
        <v>0.66666666666666663</v>
      </c>
      <c r="M360">
        <f t="shared" si="21"/>
        <v>0.57630945993267702</v>
      </c>
      <c r="N360">
        <f t="shared" si="23"/>
        <v>9.0357206733989615E-2</v>
      </c>
      <c r="O360">
        <f t="shared" si="22"/>
        <v>198</v>
      </c>
    </row>
    <row r="361" spans="4:15" hidden="1" x14ac:dyDescent="0.2">
      <c r="D361">
        <f t="shared" si="20"/>
        <v>359</v>
      </c>
      <c r="E361" t="s">
        <v>631</v>
      </c>
      <c r="F361" t="s">
        <v>1840</v>
      </c>
      <c r="G361" t="s">
        <v>1841</v>
      </c>
      <c r="H361" t="s">
        <v>1841</v>
      </c>
      <c r="I361">
        <v>225</v>
      </c>
      <c r="J361">
        <v>448</v>
      </c>
      <c r="K361">
        <v>0.5022321428571429</v>
      </c>
      <c r="L361">
        <v>0.58571428571428574</v>
      </c>
      <c r="M361">
        <f t="shared" si="21"/>
        <v>0.54045456275776305</v>
      </c>
      <c r="N361">
        <f t="shared" si="23"/>
        <v>4.5259722956522697E-2</v>
      </c>
      <c r="O361">
        <f t="shared" si="22"/>
        <v>282</v>
      </c>
    </row>
    <row r="362" spans="4:15" hidden="1" x14ac:dyDescent="0.2">
      <c r="D362">
        <f t="shared" si="20"/>
        <v>157</v>
      </c>
      <c r="E362" t="s">
        <v>631</v>
      </c>
      <c r="F362" t="s">
        <v>1842</v>
      </c>
      <c r="G362" t="s">
        <v>1843</v>
      </c>
      <c r="H362" t="s">
        <v>1843</v>
      </c>
      <c r="I362">
        <v>399</v>
      </c>
      <c r="J362">
        <v>765</v>
      </c>
      <c r="K362">
        <v>0.52156862745098043</v>
      </c>
      <c r="L362">
        <v>0.70149253731343286</v>
      </c>
      <c r="M362">
        <f t="shared" si="21"/>
        <v>0.52900025332372647</v>
      </c>
      <c r="N362">
        <f t="shared" si="23"/>
        <v>0.1724922839897064</v>
      </c>
      <c r="O362">
        <f t="shared" si="22"/>
        <v>65</v>
      </c>
    </row>
    <row r="363" spans="4:15" hidden="1" x14ac:dyDescent="0.2">
      <c r="D363">
        <f t="shared" si="20"/>
        <v>135</v>
      </c>
      <c r="E363" t="s">
        <v>632</v>
      </c>
      <c r="F363" t="s">
        <v>1844</v>
      </c>
      <c r="G363" t="s">
        <v>1845</v>
      </c>
      <c r="H363" t="s">
        <v>1845</v>
      </c>
      <c r="I363">
        <v>162</v>
      </c>
      <c r="J363">
        <v>782</v>
      </c>
      <c r="K363">
        <v>0.20716112531969311</v>
      </c>
      <c r="L363">
        <v>0.72027972027972031</v>
      </c>
      <c r="M363">
        <f t="shared" si="21"/>
        <v>0.71524511082703879</v>
      </c>
      <c r="N363">
        <f t="shared" si="23"/>
        <v>5.0346094526815266E-3</v>
      </c>
      <c r="O363">
        <f t="shared" si="22"/>
        <v>400</v>
      </c>
    </row>
    <row r="364" spans="4:15" hidden="1" x14ac:dyDescent="0.2">
      <c r="D364">
        <f t="shared" si="20"/>
        <v>64</v>
      </c>
      <c r="E364" t="s">
        <v>632</v>
      </c>
      <c r="F364" t="s">
        <v>172</v>
      </c>
      <c r="G364" t="s">
        <v>1846</v>
      </c>
      <c r="H364" t="s">
        <v>1846</v>
      </c>
      <c r="I364">
        <v>91</v>
      </c>
      <c r="J364">
        <v>861</v>
      </c>
      <c r="K364">
        <v>0.10569105691056911</v>
      </c>
      <c r="L364">
        <v>0.78947368421052633</v>
      </c>
      <c r="M364">
        <f t="shared" si="21"/>
        <v>0.77535270464589523</v>
      </c>
      <c r="N364">
        <f t="shared" si="23"/>
        <v>1.4120979564631098E-2</v>
      </c>
      <c r="O364">
        <f t="shared" si="22"/>
        <v>382</v>
      </c>
    </row>
    <row r="365" spans="4:15" hidden="1" x14ac:dyDescent="0.2">
      <c r="D365">
        <f t="shared" si="20"/>
        <v>137</v>
      </c>
      <c r="E365" t="s">
        <v>632</v>
      </c>
      <c r="F365" t="s">
        <v>1847</v>
      </c>
      <c r="G365" t="s">
        <v>1848</v>
      </c>
      <c r="H365" t="s">
        <v>1848</v>
      </c>
      <c r="I365">
        <v>156</v>
      </c>
      <c r="J365">
        <v>775</v>
      </c>
      <c r="K365">
        <v>0.20129032258064516</v>
      </c>
      <c r="L365">
        <v>0.71698113207547165</v>
      </c>
      <c r="M365">
        <f t="shared" si="21"/>
        <v>0.71872278490336372</v>
      </c>
      <c r="N365">
        <f t="shared" si="23"/>
        <v>-1.7416528278920707E-3</v>
      </c>
      <c r="O365">
        <f t="shared" si="22"/>
        <v>423</v>
      </c>
    </row>
    <row r="366" spans="4:15" hidden="1" x14ac:dyDescent="0.2">
      <c r="D366">
        <f t="shared" si="20"/>
        <v>240</v>
      </c>
      <c r="E366" t="s">
        <v>632</v>
      </c>
      <c r="F366" t="s">
        <v>1849</v>
      </c>
      <c r="G366" t="s">
        <v>1850</v>
      </c>
      <c r="H366" t="s">
        <v>1850</v>
      </c>
      <c r="I366">
        <v>265</v>
      </c>
      <c r="J366">
        <v>683</v>
      </c>
      <c r="K366">
        <v>0.38799414348462663</v>
      </c>
      <c r="L366">
        <v>0.64912280701754388</v>
      </c>
      <c r="M366">
        <f t="shared" si="21"/>
        <v>0.60812546682452873</v>
      </c>
      <c r="N366">
        <f t="shared" si="23"/>
        <v>4.0997340193015153E-2</v>
      </c>
      <c r="O366">
        <f t="shared" si="22"/>
        <v>296</v>
      </c>
    </row>
    <row r="367" spans="4:15" hidden="1" x14ac:dyDescent="0.2">
      <c r="D367">
        <f t="shared" si="20"/>
        <v>50</v>
      </c>
      <c r="E367" t="s">
        <v>632</v>
      </c>
      <c r="F367" t="s">
        <v>1855</v>
      </c>
      <c r="G367" t="s">
        <v>1856</v>
      </c>
      <c r="H367" t="s">
        <v>1856</v>
      </c>
      <c r="I367">
        <v>117</v>
      </c>
      <c r="J367">
        <v>690</v>
      </c>
      <c r="K367">
        <v>0.16956521739130434</v>
      </c>
      <c r="L367">
        <v>0.8110236220472441</v>
      </c>
      <c r="M367">
        <f t="shared" si="21"/>
        <v>0.737515713364718</v>
      </c>
      <c r="N367">
        <f t="shared" si="23"/>
        <v>7.3507908682526102E-2</v>
      </c>
      <c r="O367">
        <f t="shared" si="22"/>
        <v>234</v>
      </c>
    </row>
    <row r="368" spans="4:15" hidden="1" x14ac:dyDescent="0.2">
      <c r="D368">
        <f t="shared" si="20"/>
        <v>387</v>
      </c>
      <c r="E368" t="s">
        <v>633</v>
      </c>
      <c r="F368" t="s">
        <v>1859</v>
      </c>
      <c r="G368" t="s">
        <v>1057</v>
      </c>
      <c r="H368" t="s">
        <v>1057</v>
      </c>
      <c r="I368">
        <v>299</v>
      </c>
      <c r="J368">
        <v>437</v>
      </c>
      <c r="K368">
        <v>0.68421052631578949</v>
      </c>
      <c r="L368">
        <v>0.57333333333333336</v>
      </c>
      <c r="M368">
        <f t="shared" si="21"/>
        <v>0.43265644131921588</v>
      </c>
      <c r="N368">
        <f t="shared" si="23"/>
        <v>0.14067689201411748</v>
      </c>
      <c r="O368">
        <f t="shared" si="22"/>
        <v>103</v>
      </c>
    </row>
    <row r="369" spans="4:15" hidden="1" x14ac:dyDescent="0.2">
      <c r="D369">
        <f t="shared" si="20"/>
        <v>484</v>
      </c>
      <c r="E369" t="s">
        <v>208</v>
      </c>
      <c r="F369" t="s">
        <v>1860</v>
      </c>
      <c r="G369" t="s">
        <v>1861</v>
      </c>
      <c r="H369" t="s">
        <v>1861</v>
      </c>
      <c r="I369">
        <v>190</v>
      </c>
      <c r="J369">
        <v>405</v>
      </c>
      <c r="K369">
        <v>0.46913580246913578</v>
      </c>
      <c r="L369">
        <v>0.51219512195121952</v>
      </c>
      <c r="M369">
        <f t="shared" si="21"/>
        <v>0.56005976669743107</v>
      </c>
      <c r="N369">
        <f t="shared" si="23"/>
        <v>-4.7864644746211549E-2</v>
      </c>
      <c r="O369">
        <f t="shared" si="22"/>
        <v>563</v>
      </c>
    </row>
    <row r="370" spans="4:15" hidden="1" x14ac:dyDescent="0.2">
      <c r="D370">
        <f t="shared" si="20"/>
        <v>566</v>
      </c>
      <c r="E370" t="s">
        <v>208</v>
      </c>
      <c r="F370" t="s">
        <v>1862</v>
      </c>
      <c r="G370" t="s">
        <v>944</v>
      </c>
      <c r="H370" t="s">
        <v>944</v>
      </c>
      <c r="I370">
        <v>52</v>
      </c>
      <c r="J370">
        <v>156</v>
      </c>
      <c r="K370">
        <v>0.33333333333333331</v>
      </c>
      <c r="L370">
        <v>0.46875</v>
      </c>
      <c r="M370">
        <f t="shared" si="21"/>
        <v>0.6405047667096575</v>
      </c>
      <c r="N370">
        <f t="shared" si="23"/>
        <v>-0.1717547667096575</v>
      </c>
      <c r="O370">
        <f t="shared" si="22"/>
        <v>777</v>
      </c>
    </row>
    <row r="371" spans="4:15" hidden="1" x14ac:dyDescent="0.2">
      <c r="D371">
        <f t="shared" si="20"/>
        <v>432</v>
      </c>
      <c r="E371" t="s">
        <v>208</v>
      </c>
      <c r="F371" t="s">
        <v>1867</v>
      </c>
      <c r="G371" t="s">
        <v>1868</v>
      </c>
      <c r="H371" t="s">
        <v>1868</v>
      </c>
      <c r="I371">
        <v>246</v>
      </c>
      <c r="J371">
        <v>476</v>
      </c>
      <c r="K371">
        <v>0.51680672268907568</v>
      </c>
      <c r="L371">
        <v>0.54838709677419351</v>
      </c>
      <c r="M371">
        <f t="shared" si="21"/>
        <v>0.53182105202545382</v>
      </c>
      <c r="N371">
        <f t="shared" si="23"/>
        <v>1.6566044748739683E-2</v>
      </c>
      <c r="O371">
        <f t="shared" si="22"/>
        <v>373</v>
      </c>
    </row>
    <row r="372" spans="4:15" hidden="1" x14ac:dyDescent="0.2">
      <c r="D372">
        <f t="shared" si="20"/>
        <v>563</v>
      </c>
      <c r="E372" t="s">
        <v>208</v>
      </c>
      <c r="F372" t="s">
        <v>1869</v>
      </c>
      <c r="G372" t="s">
        <v>1870</v>
      </c>
      <c r="H372" t="s">
        <v>1870</v>
      </c>
      <c r="I372">
        <v>175</v>
      </c>
      <c r="J372">
        <v>300</v>
      </c>
      <c r="K372">
        <v>0.58333333333333337</v>
      </c>
      <c r="L372">
        <v>0.46969696969696972</v>
      </c>
      <c r="M372">
        <f t="shared" si="21"/>
        <v>0.49241283486896786</v>
      </c>
      <c r="N372">
        <f t="shared" si="23"/>
        <v>-2.271586517199814E-2</v>
      </c>
      <c r="O372">
        <f t="shared" si="22"/>
        <v>493</v>
      </c>
    </row>
    <row r="373" spans="4:15" hidden="1" x14ac:dyDescent="0.2">
      <c r="D373">
        <f t="shared" si="20"/>
        <v>264</v>
      </c>
      <c r="E373" t="s">
        <v>208</v>
      </c>
      <c r="F373" t="s">
        <v>1871</v>
      </c>
      <c r="G373" t="s">
        <v>1872</v>
      </c>
      <c r="H373" t="s">
        <v>1872</v>
      </c>
      <c r="I373">
        <v>214</v>
      </c>
      <c r="J373">
        <v>572</v>
      </c>
      <c r="K373">
        <v>0.37412587412587411</v>
      </c>
      <c r="L373">
        <v>0.63888888888888884</v>
      </c>
      <c r="M373">
        <f t="shared" si="21"/>
        <v>0.61634058202702757</v>
      </c>
      <c r="N373">
        <f t="shared" si="23"/>
        <v>2.2548306861861267E-2</v>
      </c>
      <c r="O373">
        <f t="shared" si="22"/>
        <v>352</v>
      </c>
    </row>
    <row r="374" spans="4:15" hidden="1" x14ac:dyDescent="0.2">
      <c r="D374">
        <f t="shared" si="20"/>
        <v>205</v>
      </c>
      <c r="E374" t="s">
        <v>210</v>
      </c>
      <c r="F374" t="s">
        <v>1875</v>
      </c>
      <c r="G374" t="s">
        <v>1876</v>
      </c>
      <c r="H374" t="s">
        <v>1876</v>
      </c>
      <c r="I374">
        <v>278</v>
      </c>
      <c r="J374">
        <v>379</v>
      </c>
      <c r="K374">
        <v>0.73350923482849606</v>
      </c>
      <c r="L374">
        <v>0.66666666666666663</v>
      </c>
      <c r="M374">
        <f t="shared" si="21"/>
        <v>0.40345347739562482</v>
      </c>
      <c r="N374">
        <f t="shared" si="23"/>
        <v>0.26321318927104181</v>
      </c>
      <c r="O374">
        <f t="shared" si="22"/>
        <v>16</v>
      </c>
    </row>
    <row r="375" spans="4:15" hidden="1" x14ac:dyDescent="0.2">
      <c r="D375">
        <f t="shared" si="20"/>
        <v>119</v>
      </c>
      <c r="E375" t="s">
        <v>210</v>
      </c>
      <c r="F375" t="s">
        <v>1877</v>
      </c>
      <c r="G375" t="s">
        <v>1695</v>
      </c>
      <c r="H375" t="s">
        <v>1695</v>
      </c>
      <c r="I375">
        <v>131</v>
      </c>
      <c r="J375">
        <v>468</v>
      </c>
      <c r="K375">
        <v>0.27991452991452992</v>
      </c>
      <c r="L375">
        <v>0.73333333333333328</v>
      </c>
      <c r="M375">
        <f t="shared" si="21"/>
        <v>0.67214834188929207</v>
      </c>
      <c r="N375">
        <f t="shared" si="23"/>
        <v>6.1184991444041215E-2</v>
      </c>
      <c r="O375">
        <f t="shared" si="22"/>
        <v>249</v>
      </c>
    </row>
    <row r="376" spans="4:15" hidden="1" x14ac:dyDescent="0.2">
      <c r="D376">
        <f t="shared" si="20"/>
        <v>488</v>
      </c>
      <c r="E376" t="s">
        <v>210</v>
      </c>
      <c r="F376" t="s">
        <v>1880</v>
      </c>
      <c r="G376" t="s">
        <v>1881</v>
      </c>
      <c r="H376" t="s">
        <v>1881</v>
      </c>
      <c r="I376">
        <v>223</v>
      </c>
      <c r="J376">
        <v>522</v>
      </c>
      <c r="K376">
        <v>0.42720306513409961</v>
      </c>
      <c r="L376">
        <v>0.51063829787234039</v>
      </c>
      <c r="M376">
        <f t="shared" si="21"/>
        <v>0.58489936701468592</v>
      </c>
      <c r="N376">
        <f t="shared" si="23"/>
        <v>-7.4261069142345537E-2</v>
      </c>
      <c r="O376">
        <f t="shared" si="22"/>
        <v>628</v>
      </c>
    </row>
    <row r="377" spans="4:15" hidden="1" x14ac:dyDescent="0.2">
      <c r="D377">
        <f t="shared" si="20"/>
        <v>293</v>
      </c>
      <c r="E377" t="s">
        <v>216</v>
      </c>
      <c r="F377" t="s">
        <v>1890</v>
      </c>
      <c r="G377" t="s">
        <v>1891</v>
      </c>
      <c r="H377" t="s">
        <v>1891</v>
      </c>
      <c r="I377">
        <v>228</v>
      </c>
      <c r="J377">
        <v>698</v>
      </c>
      <c r="K377">
        <v>0.32664756446991405</v>
      </c>
      <c r="L377">
        <v>0.62264150943396224</v>
      </c>
      <c r="M377">
        <f t="shared" si="21"/>
        <v>0.64446520041695388</v>
      </c>
      <c r="N377">
        <f t="shared" si="23"/>
        <v>-2.1823690982991639E-2</v>
      </c>
      <c r="O377">
        <f t="shared" si="22"/>
        <v>491</v>
      </c>
    </row>
    <row r="378" spans="4:15" hidden="1" x14ac:dyDescent="0.2">
      <c r="D378">
        <f t="shared" si="20"/>
        <v>184</v>
      </c>
      <c r="E378" t="s">
        <v>634</v>
      </c>
      <c r="F378" t="s">
        <v>1893</v>
      </c>
      <c r="G378" t="s">
        <v>1894</v>
      </c>
      <c r="H378" t="s">
        <v>1894</v>
      </c>
      <c r="I378">
        <v>239</v>
      </c>
      <c r="J378">
        <v>491</v>
      </c>
      <c r="K378">
        <v>0.48676171079429736</v>
      </c>
      <c r="L378">
        <v>0.68421052631578949</v>
      </c>
      <c r="M378">
        <f t="shared" si="21"/>
        <v>0.54961874744015082</v>
      </c>
      <c r="N378">
        <f t="shared" si="23"/>
        <v>0.13459177887563867</v>
      </c>
      <c r="O378">
        <f t="shared" si="22"/>
        <v>108</v>
      </c>
    </row>
    <row r="379" spans="4:15" hidden="1" x14ac:dyDescent="0.2">
      <c r="D379">
        <f t="shared" si="20"/>
        <v>768</v>
      </c>
      <c r="E379" t="s">
        <v>634</v>
      </c>
      <c r="F379" t="s">
        <v>1899</v>
      </c>
      <c r="G379" t="s">
        <v>1900</v>
      </c>
      <c r="H379" t="s">
        <v>1900</v>
      </c>
      <c r="I379">
        <v>252</v>
      </c>
      <c r="J379">
        <v>309</v>
      </c>
      <c r="K379">
        <v>0.81553398058252424</v>
      </c>
      <c r="L379">
        <v>0.29508196721311475</v>
      </c>
      <c r="M379">
        <f t="shared" si="21"/>
        <v>0.35486466516580306</v>
      </c>
      <c r="N379">
        <f t="shared" si="23"/>
        <v>-5.9782697952688313E-2</v>
      </c>
      <c r="O379">
        <f t="shared" si="22"/>
        <v>597</v>
      </c>
    </row>
    <row r="380" spans="4:15" hidden="1" x14ac:dyDescent="0.2">
      <c r="D380">
        <f t="shared" si="20"/>
        <v>779</v>
      </c>
      <c r="E380" t="s">
        <v>634</v>
      </c>
      <c r="F380" t="s">
        <v>1901</v>
      </c>
      <c r="G380" t="s">
        <v>1902</v>
      </c>
      <c r="H380" t="s">
        <v>1902</v>
      </c>
      <c r="I380">
        <v>254</v>
      </c>
      <c r="J380">
        <v>365</v>
      </c>
      <c r="K380">
        <v>0.69589041095890414</v>
      </c>
      <c r="L380">
        <v>0.2807017543859649</v>
      </c>
      <c r="M380">
        <f t="shared" si="21"/>
        <v>0.42573765459731489</v>
      </c>
      <c r="N380">
        <f t="shared" si="23"/>
        <v>-0.14503590021134999</v>
      </c>
      <c r="O380">
        <f t="shared" si="22"/>
        <v>757</v>
      </c>
    </row>
    <row r="381" spans="4:15" hidden="1" x14ac:dyDescent="0.2">
      <c r="D381">
        <f t="shared" si="20"/>
        <v>633</v>
      </c>
      <c r="E381" t="s">
        <v>219</v>
      </c>
      <c r="F381" t="s">
        <v>184</v>
      </c>
      <c r="G381" t="s">
        <v>1903</v>
      </c>
      <c r="H381" t="s">
        <v>1903</v>
      </c>
      <c r="I381">
        <v>234</v>
      </c>
      <c r="J381">
        <v>487</v>
      </c>
      <c r="K381">
        <v>0.48049281314168379</v>
      </c>
      <c r="L381">
        <v>0.41975308641975306</v>
      </c>
      <c r="M381">
        <f t="shared" si="21"/>
        <v>0.55333224009569926</v>
      </c>
      <c r="N381">
        <f t="shared" si="23"/>
        <v>-0.13357915367594619</v>
      </c>
      <c r="O381">
        <f t="shared" si="22"/>
        <v>742</v>
      </c>
    </row>
    <row r="382" spans="4:15" hidden="1" x14ac:dyDescent="0.2">
      <c r="D382">
        <f t="shared" si="20"/>
        <v>487</v>
      </c>
      <c r="E382" t="s">
        <v>219</v>
      </c>
      <c r="F382" t="s">
        <v>1908</v>
      </c>
      <c r="G382" t="s">
        <v>1909</v>
      </c>
      <c r="H382" t="s">
        <v>1909</v>
      </c>
      <c r="I382">
        <v>273</v>
      </c>
      <c r="J382">
        <v>550</v>
      </c>
      <c r="K382">
        <v>0.49636363636363634</v>
      </c>
      <c r="L382">
        <v>0.51086956521739135</v>
      </c>
      <c r="M382">
        <f t="shared" si="21"/>
        <v>0.54393087661233508</v>
      </c>
      <c r="N382">
        <f t="shared" si="23"/>
        <v>-3.3061311394943727E-2</v>
      </c>
      <c r="O382">
        <f t="shared" si="22"/>
        <v>527</v>
      </c>
    </row>
    <row r="383" spans="4:15" hidden="1" x14ac:dyDescent="0.2">
      <c r="D383">
        <f t="shared" si="20"/>
        <v>380</v>
      </c>
      <c r="E383" t="s">
        <v>221</v>
      </c>
      <c r="F383" t="s">
        <v>1910</v>
      </c>
      <c r="G383" t="s">
        <v>1911</v>
      </c>
      <c r="H383" t="s">
        <v>1911</v>
      </c>
      <c r="I383">
        <v>212</v>
      </c>
      <c r="J383">
        <v>352</v>
      </c>
      <c r="K383">
        <v>0.60227272727272729</v>
      </c>
      <c r="L383">
        <v>0.57627118644067798</v>
      </c>
      <c r="M383">
        <f t="shared" si="21"/>
        <v>0.48119374912346108</v>
      </c>
      <c r="N383">
        <f t="shared" si="23"/>
        <v>9.5077437317216906E-2</v>
      </c>
      <c r="O383">
        <f t="shared" si="22"/>
        <v>182</v>
      </c>
    </row>
    <row r="384" spans="4:15" hidden="1" x14ac:dyDescent="0.2">
      <c r="D384">
        <f t="shared" si="20"/>
        <v>363</v>
      </c>
      <c r="E384" t="s">
        <v>221</v>
      </c>
      <c r="F384" t="s">
        <v>1914</v>
      </c>
      <c r="G384" t="s">
        <v>1915</v>
      </c>
      <c r="H384" t="s">
        <v>1915</v>
      </c>
      <c r="I384">
        <v>130</v>
      </c>
      <c r="J384">
        <v>415</v>
      </c>
      <c r="K384">
        <v>0.31325301204819278</v>
      </c>
      <c r="L384">
        <v>0.58461538461538465</v>
      </c>
      <c r="M384">
        <f t="shared" si="21"/>
        <v>0.65239970099405031</v>
      </c>
      <c r="N384">
        <f t="shared" si="23"/>
        <v>-6.7784316378665666E-2</v>
      </c>
      <c r="O384">
        <f t="shared" si="22"/>
        <v>620</v>
      </c>
    </row>
    <row r="385" spans="4:15" hidden="1" x14ac:dyDescent="0.2">
      <c r="D385">
        <f t="shared" si="20"/>
        <v>367</v>
      </c>
      <c r="E385" t="s">
        <v>221</v>
      </c>
      <c r="F385" t="s">
        <v>1916</v>
      </c>
      <c r="G385" t="s">
        <v>1917</v>
      </c>
      <c r="H385" t="s">
        <v>1917</v>
      </c>
      <c r="I385">
        <v>363</v>
      </c>
      <c r="J385">
        <v>605</v>
      </c>
      <c r="K385">
        <v>0.6</v>
      </c>
      <c r="L385">
        <v>0.58227848101265822</v>
      </c>
      <c r="M385">
        <f t="shared" si="21"/>
        <v>0.4825400394129219</v>
      </c>
      <c r="N385">
        <f t="shared" si="23"/>
        <v>9.9738441599736327E-2</v>
      </c>
      <c r="O385">
        <f t="shared" si="22"/>
        <v>171</v>
      </c>
    </row>
    <row r="386" spans="4:15" hidden="1" x14ac:dyDescent="0.2">
      <c r="D386">
        <f t="shared" si="20"/>
        <v>495</v>
      </c>
      <c r="E386" t="s">
        <v>221</v>
      </c>
      <c r="F386" t="s">
        <v>1918</v>
      </c>
      <c r="G386" t="s">
        <v>1919</v>
      </c>
      <c r="H386" t="s">
        <v>1919</v>
      </c>
      <c r="I386">
        <v>255</v>
      </c>
      <c r="J386">
        <v>407</v>
      </c>
      <c r="K386">
        <v>0.62653562653562656</v>
      </c>
      <c r="L386">
        <v>0.50724637681159424</v>
      </c>
      <c r="M386">
        <f t="shared" si="21"/>
        <v>0.46682119062786587</v>
      </c>
      <c r="N386">
        <f t="shared" si="23"/>
        <v>4.0425186183728368E-2</v>
      </c>
      <c r="O386">
        <f t="shared" si="22"/>
        <v>297</v>
      </c>
    </row>
    <row r="387" spans="4:15" hidden="1" x14ac:dyDescent="0.2">
      <c r="D387">
        <f t="shared" si="20"/>
        <v>644</v>
      </c>
      <c r="E387" t="s">
        <v>221</v>
      </c>
      <c r="F387" t="s">
        <v>1922</v>
      </c>
      <c r="G387" t="s">
        <v>1257</v>
      </c>
      <c r="H387" t="s">
        <v>1257</v>
      </c>
      <c r="I387">
        <v>252</v>
      </c>
      <c r="J387">
        <v>496</v>
      </c>
      <c r="K387">
        <v>0.50806451612903225</v>
      </c>
      <c r="L387">
        <v>0.41176470588235292</v>
      </c>
      <c r="M387">
        <f t="shared" si="21"/>
        <v>0.5369996530575627</v>
      </c>
      <c r="N387">
        <f t="shared" si="23"/>
        <v>-0.12523494717520978</v>
      </c>
      <c r="O387">
        <f t="shared" si="22"/>
        <v>730</v>
      </c>
    </row>
    <row r="388" spans="4:15" hidden="1" x14ac:dyDescent="0.2">
      <c r="D388">
        <f t="shared" si="20"/>
        <v>276</v>
      </c>
      <c r="E388" t="s">
        <v>221</v>
      </c>
      <c r="F388" t="s">
        <v>1923</v>
      </c>
      <c r="G388" t="s">
        <v>858</v>
      </c>
      <c r="H388" t="s">
        <v>858</v>
      </c>
      <c r="I388">
        <v>261</v>
      </c>
      <c r="J388">
        <v>468</v>
      </c>
      <c r="K388">
        <v>0.55769230769230771</v>
      </c>
      <c r="L388">
        <v>0.63291139240506333</v>
      </c>
      <c r="M388">
        <f t="shared" si="21"/>
        <v>0.50760175095519244</v>
      </c>
      <c r="N388">
        <f t="shared" si="23"/>
        <v>0.12530964144987089</v>
      </c>
      <c r="O388">
        <f t="shared" si="22"/>
        <v>120</v>
      </c>
    </row>
    <row r="389" spans="4:15" hidden="1" x14ac:dyDescent="0.2">
      <c r="D389">
        <f t="shared" ref="D389:D452" si="24">RANK(L389,Both_Math_and_ELA__Percent_Pass,0)</f>
        <v>295</v>
      </c>
      <c r="E389" t="s">
        <v>221</v>
      </c>
      <c r="F389" t="s">
        <v>1924</v>
      </c>
      <c r="G389" t="s">
        <v>1925</v>
      </c>
      <c r="H389" t="s">
        <v>1925</v>
      </c>
      <c r="I389">
        <v>251</v>
      </c>
      <c r="J389">
        <v>541</v>
      </c>
      <c r="K389">
        <v>0.46395563770794823</v>
      </c>
      <c r="L389">
        <v>0.6216216216216216</v>
      </c>
      <c r="M389">
        <f t="shared" ref="M389:M452" si="25">int+slope*K389</f>
        <v>0.56312832912438038</v>
      </c>
      <c r="N389">
        <f t="shared" si="23"/>
        <v>5.8493292497241223E-2</v>
      </c>
      <c r="O389">
        <f t="shared" ref="O389:O452" si="26">RANK(N389,Error,0)</f>
        <v>256</v>
      </c>
    </row>
    <row r="390" spans="4:15" hidden="1" x14ac:dyDescent="0.2">
      <c r="D390">
        <f t="shared" si="24"/>
        <v>193</v>
      </c>
      <c r="E390" t="s">
        <v>221</v>
      </c>
      <c r="F390" t="s">
        <v>1926</v>
      </c>
      <c r="G390" t="s">
        <v>854</v>
      </c>
      <c r="H390" t="s">
        <v>854</v>
      </c>
      <c r="I390">
        <v>179</v>
      </c>
      <c r="J390">
        <v>470</v>
      </c>
      <c r="K390">
        <v>0.38085106382978723</v>
      </c>
      <c r="L390">
        <v>0.67692307692307696</v>
      </c>
      <c r="M390">
        <f t="shared" si="25"/>
        <v>0.61235679668603704</v>
      </c>
      <c r="N390">
        <f t="shared" ref="N390:N453" si="27">L390-M390</f>
        <v>6.4566280237039919E-2</v>
      </c>
      <c r="O390">
        <f t="shared" si="26"/>
        <v>245</v>
      </c>
    </row>
    <row r="391" spans="4:15" hidden="1" x14ac:dyDescent="0.2">
      <c r="D391">
        <f t="shared" si="24"/>
        <v>503</v>
      </c>
      <c r="E391" t="s">
        <v>223</v>
      </c>
      <c r="F391" t="s">
        <v>1927</v>
      </c>
      <c r="G391" t="s">
        <v>1928</v>
      </c>
      <c r="H391" t="s">
        <v>1928</v>
      </c>
      <c r="I391">
        <v>185</v>
      </c>
      <c r="J391">
        <v>355</v>
      </c>
      <c r="K391">
        <v>0.52112676056338025</v>
      </c>
      <c r="L391">
        <v>0.5</v>
      </c>
      <c r="M391">
        <f t="shared" si="25"/>
        <v>0.52926200100773102</v>
      </c>
      <c r="N391">
        <f t="shared" si="27"/>
        <v>-2.926200100773102E-2</v>
      </c>
      <c r="O391">
        <f t="shared" si="26"/>
        <v>511</v>
      </c>
    </row>
    <row r="392" spans="4:15" hidden="1" x14ac:dyDescent="0.2">
      <c r="D392">
        <f t="shared" si="24"/>
        <v>414</v>
      </c>
      <c r="E392" t="s">
        <v>223</v>
      </c>
      <c r="F392" t="s">
        <v>1929</v>
      </c>
      <c r="G392" t="s">
        <v>1930</v>
      </c>
      <c r="H392" t="s">
        <v>1930</v>
      </c>
      <c r="I392">
        <v>266</v>
      </c>
      <c r="J392">
        <v>450</v>
      </c>
      <c r="K392">
        <v>0.59111111111111114</v>
      </c>
      <c r="L392">
        <v>0.55844155844155841</v>
      </c>
      <c r="M392">
        <f t="shared" si="25"/>
        <v>0.48780553032281304</v>
      </c>
      <c r="N392">
        <f t="shared" si="27"/>
        <v>7.0636028118745364E-2</v>
      </c>
      <c r="O392">
        <f t="shared" si="26"/>
        <v>238</v>
      </c>
    </row>
    <row r="393" spans="4:15" hidden="1" x14ac:dyDescent="0.2">
      <c r="D393">
        <f t="shared" si="24"/>
        <v>828</v>
      </c>
      <c r="E393" t="s">
        <v>225</v>
      </c>
      <c r="F393" t="s">
        <v>1933</v>
      </c>
      <c r="G393" t="s">
        <v>1934</v>
      </c>
      <c r="H393" t="s">
        <v>1934</v>
      </c>
      <c r="I393">
        <v>193</v>
      </c>
      <c r="J393">
        <v>334</v>
      </c>
      <c r="K393">
        <v>0.57784431137724546</v>
      </c>
      <c r="L393">
        <v>0.19148936170212766</v>
      </c>
      <c r="M393">
        <f t="shared" si="25"/>
        <v>0.49566435433053996</v>
      </c>
      <c r="N393">
        <f t="shared" si="27"/>
        <v>-0.3041749926284123</v>
      </c>
      <c r="O393">
        <f t="shared" si="26"/>
        <v>844</v>
      </c>
    </row>
    <row r="394" spans="4:15" hidden="1" x14ac:dyDescent="0.2">
      <c r="D394">
        <f t="shared" si="24"/>
        <v>552</v>
      </c>
      <c r="E394" t="s">
        <v>225</v>
      </c>
      <c r="F394" t="s">
        <v>1937</v>
      </c>
      <c r="G394" t="s">
        <v>1938</v>
      </c>
      <c r="H394" t="s">
        <v>1938</v>
      </c>
      <c r="I394">
        <v>118</v>
      </c>
      <c r="J394">
        <v>284</v>
      </c>
      <c r="K394">
        <v>0.41549295774647887</v>
      </c>
      <c r="L394">
        <v>0.47540983606557374</v>
      </c>
      <c r="M394">
        <f t="shared" si="25"/>
        <v>0.59183605671506467</v>
      </c>
      <c r="N394">
        <f t="shared" si="27"/>
        <v>-0.11642622064949093</v>
      </c>
      <c r="O394">
        <f t="shared" si="26"/>
        <v>716</v>
      </c>
    </row>
    <row r="395" spans="4:15" hidden="1" x14ac:dyDescent="0.2">
      <c r="D395">
        <f t="shared" si="24"/>
        <v>581</v>
      </c>
      <c r="E395" t="s">
        <v>635</v>
      </c>
      <c r="F395" t="s">
        <v>1939</v>
      </c>
      <c r="G395" t="s">
        <v>1940</v>
      </c>
      <c r="H395" t="s">
        <v>1940</v>
      </c>
      <c r="I395">
        <v>241</v>
      </c>
      <c r="J395">
        <v>451</v>
      </c>
      <c r="K395">
        <v>0.53436807095343686</v>
      </c>
      <c r="L395">
        <v>0.45882352941176469</v>
      </c>
      <c r="M395">
        <f t="shared" si="25"/>
        <v>0.5214182760646684</v>
      </c>
      <c r="N395">
        <f t="shared" si="27"/>
        <v>-6.259474665290371E-2</v>
      </c>
      <c r="O395">
        <f t="shared" si="26"/>
        <v>605</v>
      </c>
    </row>
    <row r="396" spans="4:15" hidden="1" x14ac:dyDescent="0.2">
      <c r="D396">
        <f t="shared" si="24"/>
        <v>353</v>
      </c>
      <c r="E396" t="s">
        <v>228</v>
      </c>
      <c r="F396" t="s">
        <v>1945</v>
      </c>
      <c r="G396" t="s">
        <v>1946</v>
      </c>
      <c r="H396" t="s">
        <v>1946</v>
      </c>
      <c r="I396">
        <v>136</v>
      </c>
      <c r="J396">
        <v>322</v>
      </c>
      <c r="K396">
        <v>0.42236024844720499</v>
      </c>
      <c r="L396">
        <v>0.5892857142857143</v>
      </c>
      <c r="M396">
        <f t="shared" si="25"/>
        <v>0.58776809532953611</v>
      </c>
      <c r="N396">
        <f t="shared" si="27"/>
        <v>1.5176189561781905E-3</v>
      </c>
      <c r="O396">
        <f t="shared" si="26"/>
        <v>415</v>
      </c>
    </row>
    <row r="397" spans="4:15" hidden="1" x14ac:dyDescent="0.2">
      <c r="D397">
        <f t="shared" si="24"/>
        <v>38</v>
      </c>
      <c r="E397" t="s">
        <v>228</v>
      </c>
      <c r="F397" t="s">
        <v>1949</v>
      </c>
      <c r="G397" t="s">
        <v>1950</v>
      </c>
      <c r="H397" t="s">
        <v>1950</v>
      </c>
      <c r="I397">
        <v>105</v>
      </c>
      <c r="J397">
        <v>408</v>
      </c>
      <c r="K397">
        <v>0.25735294117647056</v>
      </c>
      <c r="L397">
        <v>0.828125</v>
      </c>
      <c r="M397">
        <f t="shared" si="25"/>
        <v>0.68551309893574952</v>
      </c>
      <c r="N397">
        <f t="shared" si="27"/>
        <v>0.14261190106425048</v>
      </c>
      <c r="O397">
        <f t="shared" si="26"/>
        <v>98</v>
      </c>
    </row>
    <row r="398" spans="4:15" hidden="1" x14ac:dyDescent="0.2">
      <c r="D398">
        <f t="shared" si="24"/>
        <v>460</v>
      </c>
      <c r="E398" t="s">
        <v>228</v>
      </c>
      <c r="F398" t="s">
        <v>1951</v>
      </c>
      <c r="G398" t="s">
        <v>1952</v>
      </c>
      <c r="H398" t="s">
        <v>1952</v>
      </c>
      <c r="I398">
        <v>110</v>
      </c>
      <c r="J398">
        <v>337</v>
      </c>
      <c r="K398">
        <v>0.32640949554896143</v>
      </c>
      <c r="L398">
        <v>0.53125</v>
      </c>
      <c r="M398">
        <f t="shared" si="25"/>
        <v>0.64460622476261431</v>
      </c>
      <c r="N398">
        <f t="shared" si="27"/>
        <v>-0.11335622476261431</v>
      </c>
      <c r="O398">
        <f t="shared" si="26"/>
        <v>707</v>
      </c>
    </row>
    <row r="399" spans="4:15" hidden="1" x14ac:dyDescent="0.2">
      <c r="D399">
        <f t="shared" si="24"/>
        <v>602</v>
      </c>
      <c r="E399" t="s">
        <v>230</v>
      </c>
      <c r="F399" t="s">
        <v>1953</v>
      </c>
      <c r="G399" t="s">
        <v>892</v>
      </c>
      <c r="H399" t="s">
        <v>892</v>
      </c>
      <c r="I399">
        <v>223</v>
      </c>
      <c r="J399">
        <v>477</v>
      </c>
      <c r="K399">
        <v>0.46750524109014674</v>
      </c>
      <c r="L399">
        <v>0.44186046511627908</v>
      </c>
      <c r="M399">
        <f t="shared" si="25"/>
        <v>0.56102565863582832</v>
      </c>
      <c r="N399">
        <f t="shared" si="27"/>
        <v>-0.11916519351954924</v>
      </c>
      <c r="O399">
        <f t="shared" si="26"/>
        <v>722</v>
      </c>
    </row>
    <row r="400" spans="4:15" hidden="1" x14ac:dyDescent="0.2">
      <c r="D400">
        <f t="shared" si="24"/>
        <v>588</v>
      </c>
      <c r="E400" t="s">
        <v>230</v>
      </c>
      <c r="F400" t="s">
        <v>1954</v>
      </c>
      <c r="G400" t="s">
        <v>1955</v>
      </c>
      <c r="H400" t="s">
        <v>1955</v>
      </c>
      <c r="I400">
        <v>119</v>
      </c>
      <c r="J400">
        <v>214</v>
      </c>
      <c r="K400">
        <v>0.55607476635514019</v>
      </c>
      <c r="L400">
        <v>0.45454545454545453</v>
      </c>
      <c r="M400">
        <f t="shared" si="25"/>
        <v>0.50855993024100576</v>
      </c>
      <c r="N400">
        <f t="shared" si="27"/>
        <v>-5.4014475695551234E-2</v>
      </c>
      <c r="O400">
        <f t="shared" si="26"/>
        <v>579</v>
      </c>
    </row>
    <row r="401" spans="4:15" hidden="1" x14ac:dyDescent="0.2">
      <c r="D401">
        <f t="shared" si="24"/>
        <v>762</v>
      </c>
      <c r="E401" t="s">
        <v>230</v>
      </c>
      <c r="F401" t="s">
        <v>1958</v>
      </c>
      <c r="G401" t="s">
        <v>1959</v>
      </c>
      <c r="H401" t="s">
        <v>1959</v>
      </c>
      <c r="I401">
        <v>149</v>
      </c>
      <c r="J401">
        <v>257</v>
      </c>
      <c r="K401">
        <v>0.57976653696498059</v>
      </c>
      <c r="L401">
        <v>0.3</v>
      </c>
      <c r="M401">
        <f t="shared" si="25"/>
        <v>0.49452568992765472</v>
      </c>
      <c r="N401">
        <f t="shared" si="27"/>
        <v>-0.19452568992765473</v>
      </c>
      <c r="O401">
        <f t="shared" si="26"/>
        <v>801</v>
      </c>
    </row>
    <row r="402" spans="4:15" hidden="1" x14ac:dyDescent="0.2">
      <c r="D402">
        <f t="shared" si="24"/>
        <v>364</v>
      </c>
      <c r="E402" t="s">
        <v>232</v>
      </c>
      <c r="F402" t="s">
        <v>1960</v>
      </c>
      <c r="G402" t="s">
        <v>1961</v>
      </c>
      <c r="H402" t="s">
        <v>1961</v>
      </c>
      <c r="I402">
        <v>166</v>
      </c>
      <c r="J402">
        <v>500</v>
      </c>
      <c r="K402">
        <v>0.33200000000000002</v>
      </c>
      <c r="L402">
        <v>0.58333333333333337</v>
      </c>
      <c r="M402">
        <f t="shared" si="25"/>
        <v>0.64129459034614122</v>
      </c>
      <c r="N402">
        <f t="shared" si="27"/>
        <v>-5.7961257012807854E-2</v>
      </c>
      <c r="O402">
        <f t="shared" si="26"/>
        <v>590</v>
      </c>
    </row>
    <row r="403" spans="4:15" hidden="1" x14ac:dyDescent="0.2">
      <c r="D403">
        <f t="shared" si="24"/>
        <v>32</v>
      </c>
      <c r="E403" t="s">
        <v>232</v>
      </c>
      <c r="F403" t="s">
        <v>1962</v>
      </c>
      <c r="G403" t="s">
        <v>858</v>
      </c>
      <c r="H403" t="s">
        <v>858</v>
      </c>
      <c r="I403">
        <v>42</v>
      </c>
      <c r="J403">
        <v>496</v>
      </c>
      <c r="K403">
        <v>8.4677419354838704E-2</v>
      </c>
      <c r="L403">
        <v>0.84337349397590367</v>
      </c>
      <c r="M403">
        <f t="shared" si="25"/>
        <v>0.78780050536840807</v>
      </c>
      <c r="N403">
        <f t="shared" si="27"/>
        <v>5.5572988607495599E-2</v>
      </c>
      <c r="O403">
        <f t="shared" si="26"/>
        <v>260</v>
      </c>
    </row>
    <row r="404" spans="4:15" hidden="1" x14ac:dyDescent="0.2">
      <c r="D404">
        <f t="shared" si="24"/>
        <v>427</v>
      </c>
      <c r="E404" t="s">
        <v>234</v>
      </c>
      <c r="F404" t="s">
        <v>1965</v>
      </c>
      <c r="G404" t="s">
        <v>1966</v>
      </c>
      <c r="H404" t="s">
        <v>1966</v>
      </c>
      <c r="I404">
        <v>323</v>
      </c>
      <c r="J404">
        <v>367</v>
      </c>
      <c r="K404">
        <v>0.88010899182561309</v>
      </c>
      <c r="L404">
        <v>0.55263157894736847</v>
      </c>
      <c r="M404">
        <f t="shared" si="25"/>
        <v>0.31661251251130995</v>
      </c>
      <c r="N404">
        <f t="shared" si="27"/>
        <v>0.23601906643605852</v>
      </c>
      <c r="O404">
        <f t="shared" si="26"/>
        <v>23</v>
      </c>
    </row>
    <row r="405" spans="4:15" hidden="1" x14ac:dyDescent="0.2">
      <c r="D405">
        <f t="shared" si="24"/>
        <v>286</v>
      </c>
      <c r="E405" t="s">
        <v>234</v>
      </c>
      <c r="F405" t="s">
        <v>1969</v>
      </c>
      <c r="G405" t="s">
        <v>1970</v>
      </c>
      <c r="H405" t="s">
        <v>1970</v>
      </c>
      <c r="I405">
        <v>279</v>
      </c>
      <c r="J405">
        <v>363</v>
      </c>
      <c r="K405">
        <v>0.76859504132231404</v>
      </c>
      <c r="L405">
        <v>0.62666666666666671</v>
      </c>
      <c r="M405">
        <f t="shared" si="25"/>
        <v>0.38266977794019236</v>
      </c>
      <c r="N405">
        <f t="shared" si="27"/>
        <v>0.24399688872647435</v>
      </c>
      <c r="O405">
        <f t="shared" si="26"/>
        <v>21</v>
      </c>
    </row>
    <row r="406" spans="4:15" hidden="1" x14ac:dyDescent="0.2">
      <c r="D406">
        <f t="shared" si="24"/>
        <v>431</v>
      </c>
      <c r="E406" t="s">
        <v>636</v>
      </c>
      <c r="F406" t="s">
        <v>1975</v>
      </c>
      <c r="G406" t="s">
        <v>1976</v>
      </c>
      <c r="H406" t="s">
        <v>1976</v>
      </c>
      <c r="I406">
        <v>345</v>
      </c>
      <c r="J406">
        <v>459</v>
      </c>
      <c r="K406">
        <v>0.75163398692810457</v>
      </c>
      <c r="L406">
        <v>0.54878048780487809</v>
      </c>
      <c r="M406">
        <f t="shared" si="25"/>
        <v>0.39271695918536631</v>
      </c>
      <c r="N406">
        <f t="shared" si="27"/>
        <v>0.15606352861951178</v>
      </c>
      <c r="O406">
        <f t="shared" si="26"/>
        <v>82</v>
      </c>
    </row>
    <row r="407" spans="4:15" hidden="1" x14ac:dyDescent="0.2">
      <c r="D407">
        <f t="shared" si="24"/>
        <v>479</v>
      </c>
      <c r="E407" t="s">
        <v>636</v>
      </c>
      <c r="F407" t="s">
        <v>1977</v>
      </c>
      <c r="G407" t="s">
        <v>1978</v>
      </c>
      <c r="H407" t="s">
        <v>1978</v>
      </c>
      <c r="I407">
        <v>324</v>
      </c>
      <c r="J407">
        <v>539</v>
      </c>
      <c r="K407">
        <v>0.60111317254174401</v>
      </c>
      <c r="L407">
        <v>0.5161290322580645</v>
      </c>
      <c r="M407">
        <f t="shared" si="25"/>
        <v>0.48188063192420638</v>
      </c>
      <c r="N407">
        <f t="shared" si="27"/>
        <v>3.424840033385812E-2</v>
      </c>
      <c r="O407">
        <f t="shared" si="26"/>
        <v>320</v>
      </c>
    </row>
    <row r="408" spans="4:15" hidden="1" x14ac:dyDescent="0.2">
      <c r="D408">
        <f t="shared" si="24"/>
        <v>653</v>
      </c>
      <c r="E408" t="s">
        <v>636</v>
      </c>
      <c r="F408" t="s">
        <v>1979</v>
      </c>
      <c r="G408" t="s">
        <v>1980</v>
      </c>
      <c r="H408" t="s">
        <v>1980</v>
      </c>
      <c r="I408">
        <v>271</v>
      </c>
      <c r="J408">
        <v>370</v>
      </c>
      <c r="K408">
        <v>0.73243243243243239</v>
      </c>
      <c r="L408">
        <v>0.40697674418604651</v>
      </c>
      <c r="M408">
        <f t="shared" si="25"/>
        <v>0.40409134038379985</v>
      </c>
      <c r="N408">
        <f t="shared" si="27"/>
        <v>2.8854038022466666E-3</v>
      </c>
      <c r="O408">
        <f t="shared" si="26"/>
        <v>410</v>
      </c>
    </row>
    <row r="409" spans="4:15" hidden="1" x14ac:dyDescent="0.2">
      <c r="D409">
        <f t="shared" si="24"/>
        <v>281</v>
      </c>
      <c r="E409" t="s">
        <v>636</v>
      </c>
      <c r="F409" t="s">
        <v>1981</v>
      </c>
      <c r="G409" t="s">
        <v>1982</v>
      </c>
      <c r="H409" t="s">
        <v>1982</v>
      </c>
      <c r="I409">
        <v>156</v>
      </c>
      <c r="J409">
        <v>319</v>
      </c>
      <c r="K409">
        <v>0.4890282131661442</v>
      </c>
      <c r="L409">
        <v>0.63043478260869568</v>
      </c>
      <c r="M409">
        <f t="shared" si="25"/>
        <v>0.54827614458107754</v>
      </c>
      <c r="N409">
        <f t="shared" si="27"/>
        <v>8.2158638027618136E-2</v>
      </c>
      <c r="O409">
        <f t="shared" si="26"/>
        <v>217</v>
      </c>
    </row>
    <row r="410" spans="4:15" hidden="1" x14ac:dyDescent="0.2">
      <c r="D410">
        <f t="shared" si="24"/>
        <v>314</v>
      </c>
      <c r="E410" t="s">
        <v>636</v>
      </c>
      <c r="F410" t="s">
        <v>1983</v>
      </c>
      <c r="G410" t="s">
        <v>1984</v>
      </c>
      <c r="H410" t="s">
        <v>1984</v>
      </c>
      <c r="I410">
        <v>384</v>
      </c>
      <c r="J410">
        <v>643</v>
      </c>
      <c r="K410">
        <v>0.59720062208398139</v>
      </c>
      <c r="L410">
        <v>0.6097560975609756</v>
      </c>
      <c r="M410">
        <f t="shared" si="25"/>
        <v>0.48419830054706331</v>
      </c>
      <c r="N410">
        <f t="shared" si="27"/>
        <v>0.12555779701391229</v>
      </c>
      <c r="O410">
        <f t="shared" si="26"/>
        <v>119</v>
      </c>
    </row>
    <row r="411" spans="4:15" hidden="1" x14ac:dyDescent="0.2">
      <c r="D411">
        <f t="shared" si="24"/>
        <v>101</v>
      </c>
      <c r="E411" t="s">
        <v>637</v>
      </c>
      <c r="F411" t="s">
        <v>1987</v>
      </c>
      <c r="G411" t="s">
        <v>1988</v>
      </c>
      <c r="H411" t="s">
        <v>1988</v>
      </c>
      <c r="I411">
        <v>57</v>
      </c>
      <c r="J411">
        <v>671</v>
      </c>
      <c r="K411">
        <v>8.4947839046199708E-2</v>
      </c>
      <c r="L411">
        <v>0.74603174603174605</v>
      </c>
      <c r="M411">
        <f t="shared" si="25"/>
        <v>0.78764031747040231</v>
      </c>
      <c r="N411">
        <f t="shared" si="27"/>
        <v>-4.1608571438656261E-2</v>
      </c>
      <c r="O411">
        <f t="shared" si="26"/>
        <v>545</v>
      </c>
    </row>
    <row r="412" spans="4:15" hidden="1" x14ac:dyDescent="0.2">
      <c r="D412">
        <f t="shared" si="24"/>
        <v>44</v>
      </c>
      <c r="E412" t="s">
        <v>637</v>
      </c>
      <c r="F412" t="s">
        <v>1991</v>
      </c>
      <c r="G412" t="s">
        <v>1992</v>
      </c>
      <c r="H412" t="s">
        <v>1992</v>
      </c>
      <c r="I412">
        <v>80</v>
      </c>
      <c r="J412">
        <v>455</v>
      </c>
      <c r="K412">
        <v>0.17582417582417584</v>
      </c>
      <c r="L412">
        <v>0.82278481012658233</v>
      </c>
      <c r="M412">
        <f t="shared" si="25"/>
        <v>0.73380810838217991</v>
      </c>
      <c r="N412">
        <f t="shared" si="27"/>
        <v>8.897670174440242E-2</v>
      </c>
      <c r="O412">
        <f t="shared" si="26"/>
        <v>204</v>
      </c>
    </row>
    <row r="413" spans="4:15" hidden="1" x14ac:dyDescent="0.2">
      <c r="D413">
        <f t="shared" si="24"/>
        <v>111</v>
      </c>
      <c r="E413" t="s">
        <v>637</v>
      </c>
      <c r="F413" t="s">
        <v>1993</v>
      </c>
      <c r="G413" t="s">
        <v>1994</v>
      </c>
      <c r="H413" t="s">
        <v>1994</v>
      </c>
      <c r="I413">
        <v>112</v>
      </c>
      <c r="J413">
        <v>589</v>
      </c>
      <c r="K413">
        <v>0.19015280135823429</v>
      </c>
      <c r="L413">
        <v>0.74</v>
      </c>
      <c r="M413">
        <f t="shared" si="25"/>
        <v>0.72532029303833778</v>
      </c>
      <c r="N413">
        <f t="shared" si="27"/>
        <v>1.4679706961662209E-2</v>
      </c>
      <c r="O413">
        <f t="shared" si="26"/>
        <v>380</v>
      </c>
    </row>
    <row r="414" spans="4:15" hidden="1" x14ac:dyDescent="0.2">
      <c r="D414">
        <f t="shared" si="24"/>
        <v>127</v>
      </c>
      <c r="E414" t="s">
        <v>637</v>
      </c>
      <c r="F414" t="s">
        <v>1997</v>
      </c>
      <c r="G414" t="s">
        <v>1998</v>
      </c>
      <c r="H414" t="s">
        <v>1998</v>
      </c>
      <c r="I414">
        <v>173</v>
      </c>
      <c r="J414">
        <v>683</v>
      </c>
      <c r="K414">
        <v>0.25329428989751096</v>
      </c>
      <c r="L414">
        <v>0.72661870503597126</v>
      </c>
      <c r="M414">
        <f t="shared" si="25"/>
        <v>0.68791731297002479</v>
      </c>
      <c r="N414">
        <f t="shared" si="27"/>
        <v>3.8701392065946472E-2</v>
      </c>
      <c r="O414">
        <f t="shared" si="26"/>
        <v>304</v>
      </c>
    </row>
    <row r="415" spans="4:15" hidden="1" x14ac:dyDescent="0.2">
      <c r="D415">
        <f t="shared" si="24"/>
        <v>234</v>
      </c>
      <c r="E415" t="s">
        <v>637</v>
      </c>
      <c r="F415" t="s">
        <v>1999</v>
      </c>
      <c r="G415" t="s">
        <v>2000</v>
      </c>
      <c r="H415" t="s">
        <v>2000</v>
      </c>
      <c r="I415">
        <v>158</v>
      </c>
      <c r="J415">
        <v>544</v>
      </c>
      <c r="K415">
        <v>0.29044117647058826</v>
      </c>
      <c r="L415">
        <v>0.65217391304347827</v>
      </c>
      <c r="M415">
        <f t="shared" si="25"/>
        <v>0.66591269619212878</v>
      </c>
      <c r="N415">
        <f t="shared" si="27"/>
        <v>-1.3738783148650513E-2</v>
      </c>
      <c r="O415">
        <f t="shared" si="26"/>
        <v>462</v>
      </c>
    </row>
    <row r="416" spans="4:15" hidden="1" x14ac:dyDescent="0.2">
      <c r="D416">
        <f t="shared" si="24"/>
        <v>38</v>
      </c>
      <c r="E416" t="s">
        <v>637</v>
      </c>
      <c r="F416" t="s">
        <v>2001</v>
      </c>
      <c r="G416" t="s">
        <v>2002</v>
      </c>
      <c r="H416" t="s">
        <v>2002</v>
      </c>
      <c r="I416">
        <v>110</v>
      </c>
      <c r="J416">
        <v>426</v>
      </c>
      <c r="K416">
        <v>0.25821596244131456</v>
      </c>
      <c r="L416">
        <v>0.828125</v>
      </c>
      <c r="M416">
        <f t="shared" si="25"/>
        <v>0.68500187299042814</v>
      </c>
      <c r="N416">
        <f t="shared" si="27"/>
        <v>0.14312312700957186</v>
      </c>
      <c r="O416">
        <f t="shared" si="26"/>
        <v>97</v>
      </c>
    </row>
    <row r="417" spans="4:15" hidden="1" x14ac:dyDescent="0.2">
      <c r="D417">
        <f t="shared" si="24"/>
        <v>230</v>
      </c>
      <c r="E417" t="s">
        <v>238</v>
      </c>
      <c r="F417" t="s">
        <v>2003</v>
      </c>
      <c r="G417" t="s">
        <v>2004</v>
      </c>
      <c r="H417" t="s">
        <v>2004</v>
      </c>
      <c r="I417">
        <v>134</v>
      </c>
      <c r="J417">
        <v>488</v>
      </c>
      <c r="K417">
        <v>0.27459016393442626</v>
      </c>
      <c r="L417">
        <v>0.65384615384615385</v>
      </c>
      <c r="M417">
        <f t="shared" si="25"/>
        <v>0.67530232446457372</v>
      </c>
      <c r="N417">
        <f t="shared" si="27"/>
        <v>-2.1456170618419868E-2</v>
      </c>
      <c r="O417">
        <f t="shared" si="26"/>
        <v>490</v>
      </c>
    </row>
    <row r="418" spans="4:15" hidden="1" x14ac:dyDescent="0.2">
      <c r="D418">
        <f t="shared" si="24"/>
        <v>183</v>
      </c>
      <c r="E418" t="s">
        <v>238</v>
      </c>
      <c r="F418" t="s">
        <v>2005</v>
      </c>
      <c r="G418" t="s">
        <v>2006</v>
      </c>
      <c r="H418" t="s">
        <v>2006</v>
      </c>
      <c r="I418">
        <v>114</v>
      </c>
      <c r="J418">
        <v>379</v>
      </c>
      <c r="K418">
        <v>0.30079155672823221</v>
      </c>
      <c r="L418">
        <v>0.68518518518518523</v>
      </c>
      <c r="M418">
        <f t="shared" si="25"/>
        <v>0.65978146496156787</v>
      </c>
      <c r="N418">
        <f t="shared" si="27"/>
        <v>2.5403720223617365E-2</v>
      </c>
      <c r="O418">
        <f t="shared" si="26"/>
        <v>343</v>
      </c>
    </row>
    <row r="419" spans="4:15" hidden="1" x14ac:dyDescent="0.2">
      <c r="D419">
        <f t="shared" si="24"/>
        <v>639</v>
      </c>
      <c r="E419" t="s">
        <v>600</v>
      </c>
      <c r="F419" t="s">
        <v>2011</v>
      </c>
      <c r="G419" t="s">
        <v>2012</v>
      </c>
      <c r="H419" t="s">
        <v>2012</v>
      </c>
      <c r="I419">
        <v>428</v>
      </c>
      <c r="J419">
        <v>481</v>
      </c>
      <c r="K419">
        <v>0.88981288981288986</v>
      </c>
      <c r="L419">
        <v>0.4157303370786517</v>
      </c>
      <c r="M419">
        <f t="shared" si="25"/>
        <v>0.31086423651402673</v>
      </c>
      <c r="N419">
        <f t="shared" si="27"/>
        <v>0.10486610056462498</v>
      </c>
      <c r="O419">
        <f t="shared" si="26"/>
        <v>156</v>
      </c>
    </row>
    <row r="420" spans="4:15" hidden="1" x14ac:dyDescent="0.2">
      <c r="D420">
        <f t="shared" si="24"/>
        <v>376</v>
      </c>
      <c r="E420" t="s">
        <v>600</v>
      </c>
      <c r="F420" t="s">
        <v>2013</v>
      </c>
      <c r="G420" t="s">
        <v>2014</v>
      </c>
      <c r="H420" t="s">
        <v>2014</v>
      </c>
      <c r="I420">
        <v>280</v>
      </c>
      <c r="J420">
        <v>305</v>
      </c>
      <c r="K420">
        <v>0.91803278688524592</v>
      </c>
      <c r="L420">
        <v>0.57894736842105265</v>
      </c>
      <c r="M420">
        <f t="shared" si="25"/>
        <v>0.29414768021886417</v>
      </c>
      <c r="N420">
        <f t="shared" si="27"/>
        <v>0.28479968820218848</v>
      </c>
      <c r="O420">
        <f t="shared" si="26"/>
        <v>13</v>
      </c>
    </row>
    <row r="421" spans="4:15" hidden="1" x14ac:dyDescent="0.2">
      <c r="D421">
        <f t="shared" si="24"/>
        <v>151</v>
      </c>
      <c r="E421" t="s">
        <v>638</v>
      </c>
      <c r="F421" t="s">
        <v>2023</v>
      </c>
      <c r="G421" t="s">
        <v>2024</v>
      </c>
      <c r="H421" t="s">
        <v>2024</v>
      </c>
      <c r="I421">
        <v>87</v>
      </c>
      <c r="J421">
        <v>527</v>
      </c>
      <c r="K421">
        <v>0.16508538899430741</v>
      </c>
      <c r="L421">
        <v>0.70454545454545459</v>
      </c>
      <c r="M421">
        <f t="shared" si="25"/>
        <v>0.74016941913122225</v>
      </c>
      <c r="N421">
        <f t="shared" si="27"/>
        <v>-3.5623964585767665E-2</v>
      </c>
      <c r="O421">
        <f t="shared" si="26"/>
        <v>531</v>
      </c>
    </row>
    <row r="422" spans="4:15" hidden="1" x14ac:dyDescent="0.2">
      <c r="D422">
        <f t="shared" si="24"/>
        <v>54</v>
      </c>
      <c r="E422" t="s">
        <v>638</v>
      </c>
      <c r="F422" t="s">
        <v>2025</v>
      </c>
      <c r="G422" t="s">
        <v>2026</v>
      </c>
      <c r="H422" t="s">
        <v>2026</v>
      </c>
      <c r="I422">
        <v>127</v>
      </c>
      <c r="J422">
        <v>524</v>
      </c>
      <c r="K422">
        <v>0.24236641221374045</v>
      </c>
      <c r="L422">
        <v>0.80555555555555558</v>
      </c>
      <c r="M422">
        <f t="shared" si="25"/>
        <v>0.6943906350384581</v>
      </c>
      <c r="N422">
        <f t="shared" si="27"/>
        <v>0.11116492051709748</v>
      </c>
      <c r="O422">
        <f t="shared" si="26"/>
        <v>149</v>
      </c>
    </row>
    <row r="423" spans="4:15" hidden="1" x14ac:dyDescent="0.2">
      <c r="D423">
        <f t="shared" si="24"/>
        <v>107</v>
      </c>
      <c r="E423" t="s">
        <v>638</v>
      </c>
      <c r="F423" t="s">
        <v>2027</v>
      </c>
      <c r="G423" t="s">
        <v>2028</v>
      </c>
      <c r="H423" t="s">
        <v>2028</v>
      </c>
      <c r="I423">
        <v>75</v>
      </c>
      <c r="J423">
        <v>525</v>
      </c>
      <c r="K423">
        <v>0.14285714285714285</v>
      </c>
      <c r="L423">
        <v>0.74213836477987416</v>
      </c>
      <c r="M423">
        <f t="shared" si="25"/>
        <v>0.75333671477875441</v>
      </c>
      <c r="N423">
        <f t="shared" si="27"/>
        <v>-1.1198349998880253E-2</v>
      </c>
      <c r="O423">
        <f t="shared" si="26"/>
        <v>452</v>
      </c>
    </row>
    <row r="424" spans="4:15" hidden="1" x14ac:dyDescent="0.2">
      <c r="D424">
        <f t="shared" si="24"/>
        <v>217</v>
      </c>
      <c r="E424" t="s">
        <v>638</v>
      </c>
      <c r="F424" t="s">
        <v>2029</v>
      </c>
      <c r="G424" t="s">
        <v>2030</v>
      </c>
      <c r="H424" t="s">
        <v>2030</v>
      </c>
      <c r="I424">
        <v>147</v>
      </c>
      <c r="J424">
        <v>527</v>
      </c>
      <c r="K424">
        <v>0.27893738140417457</v>
      </c>
      <c r="L424">
        <v>0.66249999999999998</v>
      </c>
      <c r="M424">
        <f t="shared" si="25"/>
        <v>0.67272717313166719</v>
      </c>
      <c r="N424">
        <f t="shared" si="27"/>
        <v>-1.0227173131667211E-2</v>
      </c>
      <c r="O424">
        <f t="shared" si="26"/>
        <v>446</v>
      </c>
    </row>
    <row r="425" spans="4:15" x14ac:dyDescent="0.2">
      <c r="D425">
        <f t="shared" si="24"/>
        <v>747</v>
      </c>
      <c r="E425" t="s">
        <v>242</v>
      </c>
      <c r="F425" t="s">
        <v>2033</v>
      </c>
      <c r="G425" t="s">
        <v>2034</v>
      </c>
      <c r="H425" t="s">
        <v>2034</v>
      </c>
      <c r="I425">
        <v>386</v>
      </c>
      <c r="J425">
        <v>420</v>
      </c>
      <c r="K425">
        <v>0.919047619047619</v>
      </c>
      <c r="L425">
        <v>0.31707317073170732</v>
      </c>
      <c r="M425">
        <f t="shared" si="25"/>
        <v>0.29354652639718459</v>
      </c>
      <c r="N425">
        <f t="shared" si="27"/>
        <v>2.3526644334522728E-2</v>
      </c>
      <c r="O425">
        <f t="shared" si="26"/>
        <v>350</v>
      </c>
    </row>
    <row r="426" spans="4:15" hidden="1" x14ac:dyDescent="0.2">
      <c r="D426">
        <f t="shared" si="24"/>
        <v>835</v>
      </c>
      <c r="E426" t="s">
        <v>242</v>
      </c>
      <c r="F426" t="s">
        <v>2035</v>
      </c>
      <c r="G426" t="s">
        <v>2036</v>
      </c>
      <c r="H426" t="s">
        <v>2036</v>
      </c>
      <c r="I426">
        <v>428</v>
      </c>
      <c r="J426">
        <v>554</v>
      </c>
      <c r="K426">
        <v>0.77256317689530685</v>
      </c>
      <c r="L426">
        <v>0.16216216216216217</v>
      </c>
      <c r="M426">
        <f t="shared" si="25"/>
        <v>0.38031918248895125</v>
      </c>
      <c r="N426">
        <f t="shared" si="27"/>
        <v>-0.21815702032678908</v>
      </c>
      <c r="O426">
        <f t="shared" si="26"/>
        <v>820</v>
      </c>
    </row>
    <row r="427" spans="4:15" hidden="1" x14ac:dyDescent="0.2">
      <c r="D427">
        <f t="shared" si="24"/>
        <v>799</v>
      </c>
      <c r="E427" t="s">
        <v>242</v>
      </c>
      <c r="F427" t="s">
        <v>198</v>
      </c>
      <c r="G427" t="s">
        <v>2037</v>
      </c>
      <c r="H427" t="s">
        <v>2037</v>
      </c>
      <c r="I427">
        <v>356</v>
      </c>
      <c r="J427">
        <v>398</v>
      </c>
      <c r="K427">
        <v>0.89447236180904521</v>
      </c>
      <c r="L427">
        <v>0.25</v>
      </c>
      <c r="M427">
        <f t="shared" si="25"/>
        <v>0.30810411567695373</v>
      </c>
      <c r="N427">
        <f t="shared" si="27"/>
        <v>-5.8104115676953727E-2</v>
      </c>
      <c r="O427">
        <f t="shared" si="26"/>
        <v>591</v>
      </c>
    </row>
    <row r="428" spans="4:15" hidden="1" x14ac:dyDescent="0.2">
      <c r="D428">
        <f t="shared" si="24"/>
        <v>837</v>
      </c>
      <c r="E428" t="s">
        <v>242</v>
      </c>
      <c r="F428" t="s">
        <v>2038</v>
      </c>
      <c r="G428" t="s">
        <v>2039</v>
      </c>
      <c r="H428" t="s">
        <v>2039</v>
      </c>
      <c r="I428">
        <v>535</v>
      </c>
      <c r="J428">
        <v>643</v>
      </c>
      <c r="K428">
        <v>0.83203732503888028</v>
      </c>
      <c r="L428">
        <v>0.16</v>
      </c>
      <c r="M428">
        <f t="shared" si="25"/>
        <v>0.34508861651630662</v>
      </c>
      <c r="N428">
        <f t="shared" si="27"/>
        <v>-0.18508861651630662</v>
      </c>
      <c r="O428">
        <f t="shared" si="26"/>
        <v>790</v>
      </c>
    </row>
    <row r="429" spans="4:15" hidden="1" x14ac:dyDescent="0.2">
      <c r="D429">
        <f t="shared" si="24"/>
        <v>831</v>
      </c>
      <c r="E429" t="s">
        <v>242</v>
      </c>
      <c r="F429" t="s">
        <v>2040</v>
      </c>
      <c r="G429" t="s">
        <v>2041</v>
      </c>
      <c r="H429" t="s">
        <v>2041</v>
      </c>
      <c r="I429">
        <v>557</v>
      </c>
      <c r="J429">
        <v>684</v>
      </c>
      <c r="K429">
        <v>0.81432748538011701</v>
      </c>
      <c r="L429">
        <v>0.1875</v>
      </c>
      <c r="M429">
        <f t="shared" si="25"/>
        <v>0.35557935398692708</v>
      </c>
      <c r="N429">
        <f t="shared" si="27"/>
        <v>-0.16807935398692708</v>
      </c>
      <c r="O429">
        <f t="shared" si="26"/>
        <v>773</v>
      </c>
    </row>
    <row r="430" spans="4:15" hidden="1" x14ac:dyDescent="0.2">
      <c r="D430">
        <f t="shared" si="24"/>
        <v>555</v>
      </c>
      <c r="E430" t="s">
        <v>244</v>
      </c>
      <c r="F430" t="s">
        <v>2046</v>
      </c>
      <c r="G430" t="s">
        <v>2047</v>
      </c>
      <c r="H430" t="s">
        <v>2047</v>
      </c>
      <c r="I430">
        <v>181</v>
      </c>
      <c r="J430">
        <v>228</v>
      </c>
      <c r="K430">
        <v>0.79385964912280704</v>
      </c>
      <c r="L430">
        <v>0.47368421052631576</v>
      </c>
      <c r="M430">
        <f t="shared" si="25"/>
        <v>0.36770383963470288</v>
      </c>
      <c r="N430">
        <f t="shared" si="27"/>
        <v>0.10598037089161289</v>
      </c>
      <c r="O430">
        <f t="shared" si="26"/>
        <v>154</v>
      </c>
    </row>
    <row r="431" spans="4:15" hidden="1" x14ac:dyDescent="0.2">
      <c r="D431">
        <f t="shared" si="24"/>
        <v>615</v>
      </c>
      <c r="E431" t="s">
        <v>244</v>
      </c>
      <c r="F431" t="s">
        <v>2048</v>
      </c>
      <c r="G431" t="s">
        <v>2049</v>
      </c>
      <c r="H431" t="s">
        <v>2049</v>
      </c>
      <c r="I431">
        <v>263</v>
      </c>
      <c r="J431">
        <v>337</v>
      </c>
      <c r="K431">
        <v>0.78041543026706228</v>
      </c>
      <c r="L431">
        <v>0.43243243243243246</v>
      </c>
      <c r="M431">
        <f t="shared" si="25"/>
        <v>0.37566776100444793</v>
      </c>
      <c r="N431">
        <f t="shared" si="27"/>
        <v>5.6764671427984525E-2</v>
      </c>
      <c r="O431">
        <f t="shared" si="26"/>
        <v>259</v>
      </c>
    </row>
    <row r="432" spans="4:15" hidden="1" x14ac:dyDescent="0.2">
      <c r="D432">
        <f t="shared" si="24"/>
        <v>320</v>
      </c>
      <c r="E432" t="s">
        <v>244</v>
      </c>
      <c r="F432" t="s">
        <v>2050</v>
      </c>
      <c r="G432" t="s">
        <v>2051</v>
      </c>
      <c r="H432" t="s">
        <v>2051</v>
      </c>
      <c r="I432">
        <v>120</v>
      </c>
      <c r="J432">
        <v>153</v>
      </c>
      <c r="K432">
        <v>0.78431372549019607</v>
      </c>
      <c r="L432">
        <v>0.60606060606060608</v>
      </c>
      <c r="M432">
        <f t="shared" si="25"/>
        <v>0.37335853672253111</v>
      </c>
      <c r="N432">
        <f t="shared" si="27"/>
        <v>0.23270206933807497</v>
      </c>
      <c r="O432">
        <f t="shared" si="26"/>
        <v>25</v>
      </c>
    </row>
    <row r="433" spans="4:15" hidden="1" x14ac:dyDescent="0.2">
      <c r="D433">
        <f t="shared" si="24"/>
        <v>846</v>
      </c>
      <c r="E433" t="s">
        <v>246</v>
      </c>
      <c r="F433" t="s">
        <v>2054</v>
      </c>
      <c r="G433" t="s">
        <v>2055</v>
      </c>
      <c r="H433" t="s">
        <v>2055</v>
      </c>
      <c r="I433">
        <v>331</v>
      </c>
      <c r="J433">
        <v>400</v>
      </c>
      <c r="K433">
        <v>0.82750000000000001</v>
      </c>
      <c r="L433">
        <v>5.1724137931034482E-2</v>
      </c>
      <c r="M433">
        <f t="shared" si="25"/>
        <v>0.3477763814378943</v>
      </c>
      <c r="N433">
        <f t="shared" si="27"/>
        <v>-0.29605224350685982</v>
      </c>
      <c r="O433">
        <f t="shared" si="26"/>
        <v>843</v>
      </c>
    </row>
    <row r="434" spans="4:15" hidden="1" x14ac:dyDescent="0.2">
      <c r="D434">
        <f t="shared" si="24"/>
        <v>849</v>
      </c>
      <c r="E434" t="s">
        <v>246</v>
      </c>
      <c r="F434" t="s">
        <v>2060</v>
      </c>
      <c r="G434" t="s">
        <v>1257</v>
      </c>
      <c r="H434" t="s">
        <v>1257</v>
      </c>
      <c r="I434">
        <v>294</v>
      </c>
      <c r="J434">
        <v>344</v>
      </c>
      <c r="K434">
        <v>0.85465116279069764</v>
      </c>
      <c r="L434">
        <v>1.9230769230769232E-2</v>
      </c>
      <c r="M434">
        <f t="shared" si="25"/>
        <v>0.33169290884031244</v>
      </c>
      <c r="N434">
        <f t="shared" si="27"/>
        <v>-0.31246213960954322</v>
      </c>
      <c r="O434">
        <f t="shared" si="26"/>
        <v>846</v>
      </c>
    </row>
    <row r="435" spans="4:15" hidden="1" x14ac:dyDescent="0.2">
      <c r="D435">
        <f t="shared" si="24"/>
        <v>106</v>
      </c>
      <c r="E435" t="s">
        <v>248</v>
      </c>
      <c r="F435" t="s">
        <v>2071</v>
      </c>
      <c r="G435" t="s">
        <v>2072</v>
      </c>
      <c r="H435" t="s">
        <v>2072</v>
      </c>
      <c r="I435">
        <v>170</v>
      </c>
      <c r="J435">
        <v>479</v>
      </c>
      <c r="K435">
        <v>0.35490605427974947</v>
      </c>
      <c r="L435">
        <v>0.74242424242424243</v>
      </c>
      <c r="M435">
        <f t="shared" si="25"/>
        <v>0.62772578302959803</v>
      </c>
      <c r="N435">
        <f t="shared" si="27"/>
        <v>0.1146984593946444</v>
      </c>
      <c r="O435">
        <f t="shared" si="26"/>
        <v>140</v>
      </c>
    </row>
    <row r="436" spans="4:15" hidden="1" x14ac:dyDescent="0.2">
      <c r="D436">
        <f t="shared" si="24"/>
        <v>349</v>
      </c>
      <c r="E436" t="s">
        <v>248</v>
      </c>
      <c r="F436" t="s">
        <v>2075</v>
      </c>
      <c r="G436" t="s">
        <v>2076</v>
      </c>
      <c r="H436" t="s">
        <v>2076</v>
      </c>
      <c r="I436">
        <v>295</v>
      </c>
      <c r="J436">
        <v>419</v>
      </c>
      <c r="K436">
        <v>0.70405727923627681</v>
      </c>
      <c r="L436">
        <v>0.59183673469387754</v>
      </c>
      <c r="M436">
        <f t="shared" si="25"/>
        <v>0.42089986539617663</v>
      </c>
      <c r="N436">
        <f t="shared" si="27"/>
        <v>0.17093686929770091</v>
      </c>
      <c r="O436">
        <f t="shared" si="26"/>
        <v>67</v>
      </c>
    </row>
    <row r="437" spans="4:15" hidden="1" x14ac:dyDescent="0.2">
      <c r="D437">
        <f t="shared" si="24"/>
        <v>429</v>
      </c>
      <c r="E437" t="s">
        <v>248</v>
      </c>
      <c r="F437" t="s">
        <v>2077</v>
      </c>
      <c r="G437" t="s">
        <v>2078</v>
      </c>
      <c r="H437" t="s">
        <v>2078</v>
      </c>
      <c r="I437">
        <v>204</v>
      </c>
      <c r="J437">
        <v>385</v>
      </c>
      <c r="K437">
        <v>0.52987012987012982</v>
      </c>
      <c r="L437">
        <v>0.55223880597014929</v>
      </c>
      <c r="M437">
        <f t="shared" si="25"/>
        <v>0.52408271120199856</v>
      </c>
      <c r="N437">
        <f t="shared" si="27"/>
        <v>2.815609476815073E-2</v>
      </c>
      <c r="O437">
        <f t="shared" si="26"/>
        <v>333</v>
      </c>
    </row>
    <row r="438" spans="4:15" hidden="1" x14ac:dyDescent="0.2">
      <c r="D438">
        <f t="shared" si="24"/>
        <v>611</v>
      </c>
      <c r="E438" t="s">
        <v>250</v>
      </c>
      <c r="F438" t="s">
        <v>2083</v>
      </c>
      <c r="G438" t="s">
        <v>2084</v>
      </c>
      <c r="H438" t="s">
        <v>2084</v>
      </c>
      <c r="I438">
        <v>412</v>
      </c>
      <c r="J438">
        <v>650</v>
      </c>
      <c r="K438">
        <v>0.63384615384615384</v>
      </c>
      <c r="L438">
        <v>0.43529411764705883</v>
      </c>
      <c r="M438">
        <f t="shared" si="25"/>
        <v>0.46249067017910545</v>
      </c>
      <c r="N438">
        <f t="shared" si="27"/>
        <v>-2.7196552532046614E-2</v>
      </c>
      <c r="O438">
        <f t="shared" si="26"/>
        <v>507</v>
      </c>
    </row>
    <row r="439" spans="4:15" hidden="1" x14ac:dyDescent="0.2">
      <c r="D439">
        <f t="shared" si="24"/>
        <v>834</v>
      </c>
      <c r="E439" t="s">
        <v>250</v>
      </c>
      <c r="F439" t="s">
        <v>2089</v>
      </c>
      <c r="G439" t="s">
        <v>996</v>
      </c>
      <c r="H439" t="s">
        <v>996</v>
      </c>
      <c r="I439">
        <v>222</v>
      </c>
      <c r="J439">
        <v>274</v>
      </c>
      <c r="K439">
        <v>0.81021897810218979</v>
      </c>
      <c r="L439">
        <v>0.16326530612244897</v>
      </c>
      <c r="M439">
        <f t="shared" si="25"/>
        <v>0.3580131011060062</v>
      </c>
      <c r="N439">
        <f t="shared" si="27"/>
        <v>-0.19474779498355724</v>
      </c>
      <c r="O439">
        <f t="shared" si="26"/>
        <v>803</v>
      </c>
    </row>
    <row r="440" spans="4:15" hidden="1" x14ac:dyDescent="0.2">
      <c r="D440">
        <f t="shared" si="24"/>
        <v>555</v>
      </c>
      <c r="E440" t="s">
        <v>250</v>
      </c>
      <c r="F440" t="s">
        <v>2090</v>
      </c>
      <c r="G440" t="s">
        <v>2091</v>
      </c>
      <c r="H440" t="s">
        <v>2091</v>
      </c>
      <c r="I440">
        <v>485</v>
      </c>
      <c r="J440">
        <v>685</v>
      </c>
      <c r="K440">
        <v>0.70802919708029199</v>
      </c>
      <c r="L440">
        <v>0.47368421052631576</v>
      </c>
      <c r="M440">
        <f t="shared" si="25"/>
        <v>0.41854702944964578</v>
      </c>
      <c r="N440">
        <f t="shared" si="27"/>
        <v>5.5137181076669983E-2</v>
      </c>
      <c r="O440">
        <f t="shared" si="26"/>
        <v>261</v>
      </c>
    </row>
    <row r="441" spans="4:15" hidden="1" x14ac:dyDescent="0.2">
      <c r="D441">
        <f t="shared" si="24"/>
        <v>685</v>
      </c>
      <c r="E441" t="s">
        <v>250</v>
      </c>
      <c r="F441" t="s">
        <v>2092</v>
      </c>
      <c r="G441" t="s">
        <v>1894</v>
      </c>
      <c r="H441" t="s">
        <v>1894</v>
      </c>
      <c r="I441">
        <v>181</v>
      </c>
      <c r="J441">
        <v>302</v>
      </c>
      <c r="K441">
        <v>0.59933774834437081</v>
      </c>
      <c r="L441">
        <v>0.38</v>
      </c>
      <c r="M441">
        <f t="shared" si="25"/>
        <v>0.48293233592110918</v>
      </c>
      <c r="N441">
        <f t="shared" si="27"/>
        <v>-0.10293233592110917</v>
      </c>
      <c r="O441">
        <f t="shared" si="26"/>
        <v>692</v>
      </c>
    </row>
    <row r="442" spans="4:15" hidden="1" x14ac:dyDescent="0.2">
      <c r="D442">
        <f t="shared" si="24"/>
        <v>774</v>
      </c>
      <c r="E442" t="s">
        <v>250</v>
      </c>
      <c r="F442" t="s">
        <v>2093</v>
      </c>
      <c r="G442" t="s">
        <v>2094</v>
      </c>
      <c r="H442" t="s">
        <v>2094</v>
      </c>
      <c r="I442">
        <v>465</v>
      </c>
      <c r="J442">
        <v>738</v>
      </c>
      <c r="K442">
        <v>0.63008130081300817</v>
      </c>
      <c r="L442">
        <v>0.28723404255319152</v>
      </c>
      <c r="M442">
        <f t="shared" si="25"/>
        <v>0.46472084761420474</v>
      </c>
      <c r="N442">
        <f t="shared" si="27"/>
        <v>-0.17748680506101322</v>
      </c>
      <c r="O442">
        <f t="shared" si="26"/>
        <v>782</v>
      </c>
    </row>
    <row r="443" spans="4:15" hidden="1" x14ac:dyDescent="0.2">
      <c r="D443">
        <f t="shared" si="24"/>
        <v>722</v>
      </c>
      <c r="E443" t="s">
        <v>250</v>
      </c>
      <c r="F443" t="s">
        <v>224</v>
      </c>
      <c r="G443" t="s">
        <v>2095</v>
      </c>
      <c r="H443" t="s">
        <v>2095</v>
      </c>
      <c r="I443">
        <v>439</v>
      </c>
      <c r="J443">
        <v>583</v>
      </c>
      <c r="K443">
        <v>0.75300171526586623</v>
      </c>
      <c r="L443">
        <v>0.34693877551020408</v>
      </c>
      <c r="M443">
        <f t="shared" si="25"/>
        <v>0.39190676105827682</v>
      </c>
      <c r="N443">
        <f t="shared" si="27"/>
        <v>-4.4967985548072742E-2</v>
      </c>
      <c r="O443">
        <f t="shared" si="26"/>
        <v>552</v>
      </c>
    </row>
    <row r="444" spans="4:15" hidden="1" x14ac:dyDescent="0.2">
      <c r="D444">
        <f t="shared" si="24"/>
        <v>280</v>
      </c>
      <c r="E444" t="s">
        <v>250</v>
      </c>
      <c r="F444" t="s">
        <v>2096</v>
      </c>
      <c r="G444" t="s">
        <v>1016</v>
      </c>
      <c r="H444" t="s">
        <v>1016</v>
      </c>
      <c r="I444">
        <v>267</v>
      </c>
      <c r="J444">
        <v>477</v>
      </c>
      <c r="K444">
        <v>0.55974842767295596</v>
      </c>
      <c r="L444">
        <v>0.63076923076923075</v>
      </c>
      <c r="M444">
        <f t="shared" si="25"/>
        <v>0.50638377183507066</v>
      </c>
      <c r="N444">
        <f t="shared" si="27"/>
        <v>0.12438545893416009</v>
      </c>
      <c r="O444">
        <f t="shared" si="26"/>
        <v>122</v>
      </c>
    </row>
    <row r="445" spans="4:15" hidden="1" x14ac:dyDescent="0.2">
      <c r="D445">
        <f t="shared" si="24"/>
        <v>617</v>
      </c>
      <c r="E445" t="s">
        <v>250</v>
      </c>
      <c r="F445" t="s">
        <v>2097</v>
      </c>
      <c r="G445" t="s">
        <v>2098</v>
      </c>
      <c r="H445" t="s">
        <v>2098</v>
      </c>
      <c r="I445">
        <v>174</v>
      </c>
      <c r="J445">
        <v>315</v>
      </c>
      <c r="K445">
        <v>0.55238095238095242</v>
      </c>
      <c r="L445">
        <v>0.43181818181818182</v>
      </c>
      <c r="M445">
        <f t="shared" si="25"/>
        <v>0.51074802643019612</v>
      </c>
      <c r="N445">
        <f t="shared" si="27"/>
        <v>-7.8929844612014299E-2</v>
      </c>
      <c r="O445">
        <f t="shared" si="26"/>
        <v>636</v>
      </c>
    </row>
    <row r="446" spans="4:15" x14ac:dyDescent="0.2">
      <c r="D446">
        <f t="shared" si="24"/>
        <v>750</v>
      </c>
      <c r="E446" t="s">
        <v>250</v>
      </c>
      <c r="F446" t="s">
        <v>2099</v>
      </c>
      <c r="G446" t="s">
        <v>2100</v>
      </c>
      <c r="H446" t="s">
        <v>2100</v>
      </c>
      <c r="I446">
        <v>449</v>
      </c>
      <c r="J446">
        <v>504</v>
      </c>
      <c r="K446">
        <v>0.89087301587301593</v>
      </c>
      <c r="L446">
        <v>0.31428571428571428</v>
      </c>
      <c r="M446">
        <f t="shared" si="25"/>
        <v>0.31023625204907179</v>
      </c>
      <c r="N446">
        <f t="shared" si="27"/>
        <v>4.0494622366424871E-3</v>
      </c>
      <c r="O446">
        <f t="shared" si="26"/>
        <v>404</v>
      </c>
    </row>
    <row r="447" spans="4:15" hidden="1" x14ac:dyDescent="0.2">
      <c r="D447">
        <f t="shared" si="24"/>
        <v>675</v>
      </c>
      <c r="E447" t="s">
        <v>250</v>
      </c>
      <c r="F447" t="s">
        <v>2101</v>
      </c>
      <c r="G447" t="s">
        <v>2037</v>
      </c>
      <c r="H447" t="s">
        <v>2037</v>
      </c>
      <c r="I447">
        <v>456</v>
      </c>
      <c r="J447">
        <v>646</v>
      </c>
      <c r="K447">
        <v>0.70588235294117652</v>
      </c>
      <c r="L447">
        <v>0.38947368421052631</v>
      </c>
      <c r="M447">
        <f t="shared" si="25"/>
        <v>0.41981875063333568</v>
      </c>
      <c r="N447">
        <f t="shared" si="27"/>
        <v>-3.0345066422809375E-2</v>
      </c>
      <c r="O447">
        <f t="shared" si="26"/>
        <v>515</v>
      </c>
    </row>
    <row r="448" spans="4:15" hidden="1" x14ac:dyDescent="0.2">
      <c r="D448">
        <f t="shared" si="24"/>
        <v>588</v>
      </c>
      <c r="E448" t="s">
        <v>250</v>
      </c>
      <c r="F448" t="s">
        <v>2102</v>
      </c>
      <c r="G448" t="s">
        <v>2103</v>
      </c>
      <c r="H448" t="s">
        <v>2103</v>
      </c>
      <c r="I448">
        <v>333</v>
      </c>
      <c r="J448">
        <v>413</v>
      </c>
      <c r="K448">
        <v>0.80629539951573848</v>
      </c>
      <c r="L448">
        <v>0.45454545454545453</v>
      </c>
      <c r="M448">
        <f t="shared" si="25"/>
        <v>0.36033730243639156</v>
      </c>
      <c r="N448">
        <f t="shared" si="27"/>
        <v>9.420815210906297E-2</v>
      </c>
      <c r="O448">
        <f t="shared" si="26"/>
        <v>190</v>
      </c>
    </row>
    <row r="449" spans="4:15" hidden="1" x14ac:dyDescent="0.2">
      <c r="D449">
        <f t="shared" si="24"/>
        <v>609</v>
      </c>
      <c r="E449" t="s">
        <v>250</v>
      </c>
      <c r="F449" t="s">
        <v>2104</v>
      </c>
      <c r="G449" t="s">
        <v>2105</v>
      </c>
      <c r="H449" t="s">
        <v>2105</v>
      </c>
      <c r="I449">
        <v>334</v>
      </c>
      <c r="J449">
        <v>531</v>
      </c>
      <c r="K449">
        <v>0.62900188323917139</v>
      </c>
      <c r="L449">
        <v>0.43617021276595747</v>
      </c>
      <c r="M449">
        <f t="shared" si="25"/>
        <v>0.46536025974929385</v>
      </c>
      <c r="N449">
        <f t="shared" si="27"/>
        <v>-2.9190046983336382E-2</v>
      </c>
      <c r="O449">
        <f t="shared" si="26"/>
        <v>510</v>
      </c>
    </row>
    <row r="450" spans="4:15" hidden="1" x14ac:dyDescent="0.2">
      <c r="D450">
        <f t="shared" si="24"/>
        <v>737</v>
      </c>
      <c r="E450" t="s">
        <v>250</v>
      </c>
      <c r="F450" t="s">
        <v>2106</v>
      </c>
      <c r="G450" t="s">
        <v>2107</v>
      </c>
      <c r="H450" t="s">
        <v>2107</v>
      </c>
      <c r="I450">
        <v>323</v>
      </c>
      <c r="J450">
        <v>442</v>
      </c>
      <c r="K450">
        <v>0.73076923076923073</v>
      </c>
      <c r="L450">
        <v>0.32857142857142857</v>
      </c>
      <c r="M450">
        <f t="shared" si="25"/>
        <v>0.40507656737317654</v>
      </c>
      <c r="N450">
        <f t="shared" si="27"/>
        <v>-7.6505138801747974E-2</v>
      </c>
      <c r="O450">
        <f t="shared" si="26"/>
        <v>632</v>
      </c>
    </row>
    <row r="451" spans="4:15" hidden="1" x14ac:dyDescent="0.2">
      <c r="D451">
        <f t="shared" si="24"/>
        <v>488</v>
      </c>
      <c r="E451" t="s">
        <v>250</v>
      </c>
      <c r="F451" t="s">
        <v>2108</v>
      </c>
      <c r="G451" t="s">
        <v>2109</v>
      </c>
      <c r="H451" t="s">
        <v>2109</v>
      </c>
      <c r="I451">
        <v>452</v>
      </c>
      <c r="J451">
        <v>555</v>
      </c>
      <c r="K451">
        <v>0.81441441441441442</v>
      </c>
      <c r="L451">
        <v>0.51063829787234039</v>
      </c>
      <c r="M451">
        <f t="shared" si="25"/>
        <v>0.35552786003243853</v>
      </c>
      <c r="N451">
        <f t="shared" si="27"/>
        <v>0.15511043783990186</v>
      </c>
      <c r="O451">
        <f t="shared" si="26"/>
        <v>84</v>
      </c>
    </row>
    <row r="452" spans="4:15" hidden="1" x14ac:dyDescent="0.2">
      <c r="D452">
        <f t="shared" si="24"/>
        <v>111</v>
      </c>
      <c r="E452" t="s">
        <v>252</v>
      </c>
      <c r="F452" t="s">
        <v>2112</v>
      </c>
      <c r="G452" t="s">
        <v>2113</v>
      </c>
      <c r="H452" t="s">
        <v>2113</v>
      </c>
      <c r="I452">
        <v>158</v>
      </c>
      <c r="J452">
        <v>331</v>
      </c>
      <c r="K452">
        <v>0.4773413897280967</v>
      </c>
      <c r="L452">
        <v>0.74</v>
      </c>
      <c r="M452">
        <f t="shared" si="25"/>
        <v>0.55519904162116362</v>
      </c>
      <c r="N452">
        <f t="shared" si="27"/>
        <v>0.18480095837883637</v>
      </c>
      <c r="O452">
        <f t="shared" si="26"/>
        <v>50</v>
      </c>
    </row>
    <row r="453" spans="4:15" hidden="1" x14ac:dyDescent="0.2">
      <c r="D453">
        <f t="shared" ref="D453:D516" si="28">RANK(L453,Both_Math_and_ELA__Percent_Pass,0)</f>
        <v>721</v>
      </c>
      <c r="E453" t="s">
        <v>252</v>
      </c>
      <c r="F453" t="s">
        <v>2114</v>
      </c>
      <c r="G453" t="s">
        <v>2115</v>
      </c>
      <c r="H453" t="s">
        <v>2115</v>
      </c>
      <c r="I453">
        <v>107</v>
      </c>
      <c r="J453">
        <v>295</v>
      </c>
      <c r="K453">
        <v>0.36271186440677966</v>
      </c>
      <c r="L453">
        <v>0.34883720930232559</v>
      </c>
      <c r="M453">
        <f t="shared" ref="M453:M516" si="29">int+slope*K453</f>
        <v>0.62310187302442399</v>
      </c>
      <c r="N453">
        <f t="shared" si="27"/>
        <v>-0.2742646637220984</v>
      </c>
      <c r="O453">
        <f t="shared" ref="O453:O516" si="30">RANK(N453,Error,0)</f>
        <v>839</v>
      </c>
    </row>
    <row r="454" spans="4:15" hidden="1" x14ac:dyDescent="0.2">
      <c r="D454">
        <f t="shared" si="28"/>
        <v>459</v>
      </c>
      <c r="E454" t="s">
        <v>252</v>
      </c>
      <c r="F454" t="s">
        <v>2116</v>
      </c>
      <c r="G454" t="s">
        <v>2117</v>
      </c>
      <c r="H454" t="s">
        <v>2117</v>
      </c>
      <c r="I454">
        <v>131</v>
      </c>
      <c r="J454">
        <v>404</v>
      </c>
      <c r="K454">
        <v>0.32425742574257427</v>
      </c>
      <c r="L454">
        <v>0.53164556962025311</v>
      </c>
      <c r="M454">
        <f t="shared" si="29"/>
        <v>0.64588104146294989</v>
      </c>
      <c r="N454">
        <f t="shared" ref="N454:N517" si="31">L454-M454</f>
        <v>-0.11423547184269678</v>
      </c>
      <c r="O454">
        <f t="shared" si="30"/>
        <v>712</v>
      </c>
    </row>
    <row r="455" spans="4:15" hidden="1" x14ac:dyDescent="0.2">
      <c r="D455">
        <f t="shared" si="28"/>
        <v>374</v>
      </c>
      <c r="E455" t="s">
        <v>252</v>
      </c>
      <c r="F455" t="s">
        <v>2118</v>
      </c>
      <c r="G455" t="s">
        <v>2119</v>
      </c>
      <c r="H455" t="s">
        <v>2119</v>
      </c>
      <c r="I455">
        <v>115</v>
      </c>
      <c r="J455">
        <v>295</v>
      </c>
      <c r="K455">
        <v>0.38983050847457629</v>
      </c>
      <c r="L455">
        <v>0.57999999999999996</v>
      </c>
      <c r="M455">
        <f t="shared" si="29"/>
        <v>0.60703766346882371</v>
      </c>
      <c r="N455">
        <f t="shared" si="31"/>
        <v>-2.7037663468823747E-2</v>
      </c>
      <c r="O455">
        <f t="shared" si="30"/>
        <v>506</v>
      </c>
    </row>
    <row r="456" spans="4:15" hidden="1" x14ac:dyDescent="0.2">
      <c r="D456">
        <f t="shared" si="28"/>
        <v>389</v>
      </c>
      <c r="E456" t="s">
        <v>254</v>
      </c>
      <c r="F456" t="s">
        <v>2122</v>
      </c>
      <c r="G456" t="s">
        <v>2123</v>
      </c>
      <c r="H456" t="s">
        <v>2123</v>
      </c>
      <c r="I456">
        <v>186</v>
      </c>
      <c r="J456">
        <v>439</v>
      </c>
      <c r="K456">
        <v>0.42369020501138954</v>
      </c>
      <c r="L456">
        <v>0.5730337078651685</v>
      </c>
      <c r="M456">
        <f t="shared" si="29"/>
        <v>0.586980271982119</v>
      </c>
      <c r="N456">
        <f t="shared" si="31"/>
        <v>-1.3946564116950499E-2</v>
      </c>
      <c r="O456">
        <f t="shared" si="30"/>
        <v>465</v>
      </c>
    </row>
    <row r="457" spans="4:15" hidden="1" x14ac:dyDescent="0.2">
      <c r="D457">
        <f t="shared" si="28"/>
        <v>597</v>
      </c>
      <c r="E457" t="s">
        <v>254</v>
      </c>
      <c r="F457" t="s">
        <v>215</v>
      </c>
      <c r="G457" t="s">
        <v>2124</v>
      </c>
      <c r="H457" t="s">
        <v>2124</v>
      </c>
      <c r="I457">
        <v>172</v>
      </c>
      <c r="J457">
        <v>313</v>
      </c>
      <c r="K457">
        <v>0.54952076677316297</v>
      </c>
      <c r="L457">
        <v>0.44642857142857145</v>
      </c>
      <c r="M457">
        <f t="shared" si="29"/>
        <v>0.51244230807851798</v>
      </c>
      <c r="N457">
        <f t="shared" si="31"/>
        <v>-6.6013736649946531E-2</v>
      </c>
      <c r="O457">
        <f t="shared" si="30"/>
        <v>618</v>
      </c>
    </row>
    <row r="458" spans="4:15" hidden="1" x14ac:dyDescent="0.2">
      <c r="D458">
        <f t="shared" si="28"/>
        <v>248</v>
      </c>
      <c r="E458" t="s">
        <v>254</v>
      </c>
      <c r="F458" t="s">
        <v>2125</v>
      </c>
      <c r="G458" t="s">
        <v>2126</v>
      </c>
      <c r="H458" t="s">
        <v>2126</v>
      </c>
      <c r="I458">
        <v>271</v>
      </c>
      <c r="J458">
        <v>726</v>
      </c>
      <c r="K458">
        <v>0.37327823691460055</v>
      </c>
      <c r="L458">
        <v>0.64556962025316456</v>
      </c>
      <c r="M458">
        <f t="shared" si="29"/>
        <v>0.61684269495549771</v>
      </c>
      <c r="N458">
        <f t="shared" si="31"/>
        <v>2.872692529766685E-2</v>
      </c>
      <c r="O458">
        <f t="shared" si="30"/>
        <v>330</v>
      </c>
    </row>
    <row r="459" spans="4:15" hidden="1" x14ac:dyDescent="0.2">
      <c r="D459">
        <f t="shared" si="28"/>
        <v>122</v>
      </c>
      <c r="E459" t="s">
        <v>256</v>
      </c>
      <c r="F459" t="s">
        <v>2129</v>
      </c>
      <c r="G459" t="s">
        <v>2130</v>
      </c>
      <c r="H459" t="s">
        <v>2130</v>
      </c>
      <c r="I459">
        <v>123</v>
      </c>
      <c r="J459">
        <v>538</v>
      </c>
      <c r="K459">
        <v>0.22862453531598512</v>
      </c>
      <c r="L459">
        <v>0.73109243697478987</v>
      </c>
      <c r="M459">
        <f t="shared" si="29"/>
        <v>0.70253087942608028</v>
      </c>
      <c r="N459">
        <f t="shared" si="31"/>
        <v>2.8561557548709593E-2</v>
      </c>
      <c r="O459">
        <f t="shared" si="30"/>
        <v>331</v>
      </c>
    </row>
    <row r="460" spans="4:15" hidden="1" x14ac:dyDescent="0.2">
      <c r="D460">
        <f t="shared" si="28"/>
        <v>42</v>
      </c>
      <c r="E460" t="s">
        <v>256</v>
      </c>
      <c r="F460" t="s">
        <v>2131</v>
      </c>
      <c r="G460" t="s">
        <v>2132</v>
      </c>
      <c r="H460" t="s">
        <v>2132</v>
      </c>
      <c r="I460">
        <v>86</v>
      </c>
      <c r="J460">
        <v>421</v>
      </c>
      <c r="K460">
        <v>0.20427553444180521</v>
      </c>
      <c r="L460">
        <v>0.82456140350877194</v>
      </c>
      <c r="M460">
        <f t="shared" si="29"/>
        <v>0.71695444173747203</v>
      </c>
      <c r="N460">
        <f t="shared" si="31"/>
        <v>0.10760696177129991</v>
      </c>
      <c r="O460">
        <f t="shared" si="30"/>
        <v>152</v>
      </c>
    </row>
    <row r="461" spans="4:15" hidden="1" x14ac:dyDescent="0.2">
      <c r="D461">
        <f t="shared" si="28"/>
        <v>245</v>
      </c>
      <c r="E461" t="s">
        <v>256</v>
      </c>
      <c r="F461" t="s">
        <v>2133</v>
      </c>
      <c r="G461" t="s">
        <v>2134</v>
      </c>
      <c r="H461" t="s">
        <v>2134</v>
      </c>
      <c r="I461">
        <v>83</v>
      </c>
      <c r="J461">
        <v>627</v>
      </c>
      <c r="K461">
        <v>0.13237639553429026</v>
      </c>
      <c r="L461">
        <v>0.64761904761904765</v>
      </c>
      <c r="M461">
        <f t="shared" si="29"/>
        <v>0.75954517125145593</v>
      </c>
      <c r="N461">
        <f t="shared" si="31"/>
        <v>-0.11192612363240828</v>
      </c>
      <c r="O461">
        <f t="shared" si="30"/>
        <v>704</v>
      </c>
    </row>
    <row r="462" spans="4:15" hidden="1" x14ac:dyDescent="0.2">
      <c r="D462">
        <f t="shared" si="28"/>
        <v>624</v>
      </c>
      <c r="E462" t="s">
        <v>601</v>
      </c>
      <c r="F462" t="s">
        <v>2137</v>
      </c>
      <c r="G462" t="s">
        <v>2138</v>
      </c>
      <c r="H462" t="s">
        <v>2138</v>
      </c>
      <c r="I462">
        <v>314</v>
      </c>
      <c r="J462">
        <v>493</v>
      </c>
      <c r="K462">
        <v>0.63691683569979718</v>
      </c>
      <c r="L462">
        <v>0.42857142857142855</v>
      </c>
      <c r="M462">
        <f t="shared" si="29"/>
        <v>0.46067169734800867</v>
      </c>
      <c r="N462">
        <f t="shared" si="31"/>
        <v>-3.2100268776580121E-2</v>
      </c>
      <c r="O462">
        <f t="shared" si="30"/>
        <v>525</v>
      </c>
    </row>
    <row r="463" spans="4:15" hidden="1" x14ac:dyDescent="0.2">
      <c r="D463">
        <f t="shared" si="28"/>
        <v>259</v>
      </c>
      <c r="E463" t="s">
        <v>259</v>
      </c>
      <c r="F463" t="s">
        <v>2139</v>
      </c>
      <c r="G463" t="s">
        <v>1322</v>
      </c>
      <c r="H463" t="s">
        <v>1322</v>
      </c>
      <c r="I463">
        <v>122</v>
      </c>
      <c r="J463">
        <v>311</v>
      </c>
      <c r="K463">
        <v>0.39228295819935693</v>
      </c>
      <c r="L463">
        <v>0.64102564102564108</v>
      </c>
      <c r="M463">
        <f t="shared" si="29"/>
        <v>0.60558491139888404</v>
      </c>
      <c r="N463">
        <f t="shared" si="31"/>
        <v>3.5440729626757039E-2</v>
      </c>
      <c r="O463">
        <f t="shared" si="30"/>
        <v>316</v>
      </c>
    </row>
    <row r="464" spans="4:15" hidden="1" x14ac:dyDescent="0.2">
      <c r="D464">
        <f t="shared" si="28"/>
        <v>359</v>
      </c>
      <c r="E464" t="s">
        <v>259</v>
      </c>
      <c r="F464" t="s">
        <v>2140</v>
      </c>
      <c r="G464" t="s">
        <v>2141</v>
      </c>
      <c r="H464" t="s">
        <v>2141</v>
      </c>
      <c r="I464">
        <v>237</v>
      </c>
      <c r="J464">
        <v>478</v>
      </c>
      <c r="K464">
        <v>0.49581589958158995</v>
      </c>
      <c r="L464">
        <v>0.58571428571428574</v>
      </c>
      <c r="M464">
        <f t="shared" si="29"/>
        <v>0.54425533820510896</v>
      </c>
      <c r="N464">
        <f t="shared" si="31"/>
        <v>4.145894750917678E-2</v>
      </c>
      <c r="O464">
        <f t="shared" si="30"/>
        <v>294</v>
      </c>
    </row>
    <row r="465" spans="4:15" hidden="1" x14ac:dyDescent="0.2">
      <c r="D465">
        <f t="shared" si="28"/>
        <v>160</v>
      </c>
      <c r="E465" t="s">
        <v>259</v>
      </c>
      <c r="F465" t="s">
        <v>2144</v>
      </c>
      <c r="G465" t="s">
        <v>2145</v>
      </c>
      <c r="H465" t="s">
        <v>2145</v>
      </c>
      <c r="I465">
        <v>134</v>
      </c>
      <c r="J465">
        <v>502</v>
      </c>
      <c r="K465">
        <v>0.26693227091633465</v>
      </c>
      <c r="L465">
        <v>0.7</v>
      </c>
      <c r="M465">
        <f t="shared" si="29"/>
        <v>0.6798386131480878</v>
      </c>
      <c r="N465">
        <f t="shared" si="31"/>
        <v>2.0161386851912155E-2</v>
      </c>
      <c r="O465">
        <f t="shared" si="30"/>
        <v>361</v>
      </c>
    </row>
    <row r="466" spans="4:15" hidden="1" x14ac:dyDescent="0.2">
      <c r="D466">
        <f t="shared" si="28"/>
        <v>299</v>
      </c>
      <c r="E466" t="s">
        <v>261</v>
      </c>
      <c r="F466" t="s">
        <v>2146</v>
      </c>
      <c r="G466" t="s">
        <v>2147</v>
      </c>
      <c r="H466" t="s">
        <v>2147</v>
      </c>
      <c r="I466">
        <v>154</v>
      </c>
      <c r="J466">
        <v>449</v>
      </c>
      <c r="K466">
        <v>0.34298440979955458</v>
      </c>
      <c r="L466">
        <v>0.61904761904761907</v>
      </c>
      <c r="M466">
        <f t="shared" si="29"/>
        <v>0.63478778047675788</v>
      </c>
      <c r="N466">
        <f t="shared" si="31"/>
        <v>-1.574016142913881E-2</v>
      </c>
      <c r="O466">
        <f t="shared" si="30"/>
        <v>473</v>
      </c>
    </row>
    <row r="467" spans="4:15" hidden="1" x14ac:dyDescent="0.2">
      <c r="D467">
        <f t="shared" si="28"/>
        <v>717</v>
      </c>
      <c r="E467" t="s">
        <v>263</v>
      </c>
      <c r="F467" t="s">
        <v>2152</v>
      </c>
      <c r="G467" t="s">
        <v>2153</v>
      </c>
      <c r="H467" t="s">
        <v>2153</v>
      </c>
      <c r="I467">
        <v>199</v>
      </c>
      <c r="J467">
        <v>316</v>
      </c>
      <c r="K467">
        <v>0.629746835443038</v>
      </c>
      <c r="L467">
        <v>0.35185185185185186</v>
      </c>
      <c r="M467">
        <f t="shared" si="29"/>
        <v>0.46491897410529553</v>
      </c>
      <c r="N467">
        <f t="shared" si="31"/>
        <v>-0.11306712225344367</v>
      </c>
      <c r="O467">
        <f t="shared" si="30"/>
        <v>706</v>
      </c>
    </row>
    <row r="468" spans="4:15" hidden="1" x14ac:dyDescent="0.2">
      <c r="D468">
        <f t="shared" si="28"/>
        <v>748</v>
      </c>
      <c r="E468" t="s">
        <v>263</v>
      </c>
      <c r="F468" t="s">
        <v>2154</v>
      </c>
      <c r="G468" t="s">
        <v>2155</v>
      </c>
      <c r="H468" t="s">
        <v>2155</v>
      </c>
      <c r="I468">
        <v>278</v>
      </c>
      <c r="J468">
        <v>392</v>
      </c>
      <c r="K468">
        <v>0.70918367346938771</v>
      </c>
      <c r="L468">
        <v>0.31666666666666665</v>
      </c>
      <c r="M468">
        <f t="shared" si="29"/>
        <v>0.41786315489474318</v>
      </c>
      <c r="N468">
        <f t="shared" si="31"/>
        <v>-0.10119648822807653</v>
      </c>
      <c r="O468">
        <f t="shared" si="30"/>
        <v>689</v>
      </c>
    </row>
    <row r="469" spans="4:15" hidden="1" x14ac:dyDescent="0.2">
      <c r="D469">
        <f t="shared" si="28"/>
        <v>503</v>
      </c>
      <c r="E469" t="s">
        <v>263</v>
      </c>
      <c r="F469" t="s">
        <v>258</v>
      </c>
      <c r="G469" t="s">
        <v>2160</v>
      </c>
      <c r="H469" t="s">
        <v>2160</v>
      </c>
      <c r="I469">
        <v>216</v>
      </c>
      <c r="J469">
        <v>309</v>
      </c>
      <c r="K469">
        <v>0.69902912621359226</v>
      </c>
      <c r="L469">
        <v>0.5</v>
      </c>
      <c r="M469">
        <f t="shared" si="29"/>
        <v>0.42387838097505648</v>
      </c>
      <c r="N469">
        <f t="shared" si="31"/>
        <v>7.6121619024943521E-2</v>
      </c>
      <c r="O469">
        <f t="shared" si="30"/>
        <v>224</v>
      </c>
    </row>
    <row r="470" spans="4:15" hidden="1" x14ac:dyDescent="0.2">
      <c r="D470">
        <f t="shared" si="28"/>
        <v>756</v>
      </c>
      <c r="E470" t="s">
        <v>263</v>
      </c>
      <c r="F470" t="s">
        <v>2161</v>
      </c>
      <c r="G470" t="s">
        <v>2162</v>
      </c>
      <c r="H470" t="s">
        <v>2162</v>
      </c>
      <c r="I470">
        <v>373</v>
      </c>
      <c r="J470">
        <v>501</v>
      </c>
      <c r="K470">
        <v>0.7445109780439122</v>
      </c>
      <c r="L470">
        <v>0.30555555555555558</v>
      </c>
      <c r="M470">
        <f t="shared" si="29"/>
        <v>0.39693639977008011</v>
      </c>
      <c r="N470">
        <f t="shared" si="31"/>
        <v>-9.1380844214524526E-2</v>
      </c>
      <c r="O470">
        <f t="shared" si="30"/>
        <v>661</v>
      </c>
    </row>
    <row r="471" spans="4:15" hidden="1" x14ac:dyDescent="0.2">
      <c r="D471">
        <f t="shared" si="28"/>
        <v>547</v>
      </c>
      <c r="E471" t="s">
        <v>263</v>
      </c>
      <c r="F471" t="s">
        <v>2163</v>
      </c>
      <c r="G471" t="s">
        <v>2164</v>
      </c>
      <c r="H471" t="s">
        <v>2164</v>
      </c>
      <c r="I471">
        <v>317</v>
      </c>
      <c r="J471">
        <v>418</v>
      </c>
      <c r="K471">
        <v>0.75837320574162681</v>
      </c>
      <c r="L471">
        <v>0.47916666666666669</v>
      </c>
      <c r="M471">
        <f t="shared" si="29"/>
        <v>0.38872486345259982</v>
      </c>
      <c r="N471">
        <f t="shared" si="31"/>
        <v>9.0441803214066863E-2</v>
      </c>
      <c r="O471">
        <f t="shared" si="30"/>
        <v>197</v>
      </c>
    </row>
    <row r="472" spans="4:15" hidden="1" x14ac:dyDescent="0.2">
      <c r="D472">
        <f t="shared" si="28"/>
        <v>547</v>
      </c>
      <c r="E472" t="s">
        <v>263</v>
      </c>
      <c r="F472" t="s">
        <v>2165</v>
      </c>
      <c r="G472" t="s">
        <v>2166</v>
      </c>
      <c r="H472" t="s">
        <v>2166</v>
      </c>
      <c r="I472">
        <v>280</v>
      </c>
      <c r="J472">
        <v>365</v>
      </c>
      <c r="K472">
        <v>0.76712328767123283</v>
      </c>
      <c r="L472">
        <v>0.47916666666666669</v>
      </c>
      <c r="M472">
        <f t="shared" si="29"/>
        <v>0.38354159730572118</v>
      </c>
      <c r="N472">
        <f t="shared" si="31"/>
        <v>9.5625069360945503E-2</v>
      </c>
      <c r="O472">
        <f t="shared" si="30"/>
        <v>181</v>
      </c>
    </row>
    <row r="473" spans="4:15" hidden="1" x14ac:dyDescent="0.2">
      <c r="D473">
        <f t="shared" si="28"/>
        <v>796</v>
      </c>
      <c r="E473" t="s">
        <v>263</v>
      </c>
      <c r="F473" t="s">
        <v>2167</v>
      </c>
      <c r="G473" t="s">
        <v>2168</v>
      </c>
      <c r="H473" t="s">
        <v>2168</v>
      </c>
      <c r="I473">
        <v>256</v>
      </c>
      <c r="J473">
        <v>311</v>
      </c>
      <c r="K473">
        <v>0.82315112540192925</v>
      </c>
      <c r="L473">
        <v>0.25490196078431371</v>
      </c>
      <c r="M473">
        <f t="shared" si="29"/>
        <v>0.35035251440013909</v>
      </c>
      <c r="N473">
        <f t="shared" si="31"/>
        <v>-9.5450553615825384E-2</v>
      </c>
      <c r="O473">
        <f t="shared" si="30"/>
        <v>673</v>
      </c>
    </row>
    <row r="474" spans="4:15" hidden="1" x14ac:dyDescent="0.2">
      <c r="D474">
        <f t="shared" si="28"/>
        <v>737</v>
      </c>
      <c r="E474" t="s">
        <v>263</v>
      </c>
      <c r="F474" t="s">
        <v>2169</v>
      </c>
      <c r="G474" t="s">
        <v>2170</v>
      </c>
      <c r="H474" t="s">
        <v>2170</v>
      </c>
      <c r="I474">
        <v>339</v>
      </c>
      <c r="J474">
        <v>420</v>
      </c>
      <c r="K474">
        <v>0.80714285714285716</v>
      </c>
      <c r="L474">
        <v>0.32857142857142857</v>
      </c>
      <c r="M474">
        <f t="shared" si="29"/>
        <v>0.35983529588777902</v>
      </c>
      <c r="N474">
        <f t="shared" si="31"/>
        <v>-3.1263867316350447E-2</v>
      </c>
      <c r="O474">
        <f t="shared" si="30"/>
        <v>522</v>
      </c>
    </row>
    <row r="475" spans="4:15" hidden="1" x14ac:dyDescent="0.2">
      <c r="D475">
        <f t="shared" si="28"/>
        <v>313</v>
      </c>
      <c r="E475" t="s">
        <v>265</v>
      </c>
      <c r="F475" t="s">
        <v>2171</v>
      </c>
      <c r="G475" t="s">
        <v>2172</v>
      </c>
      <c r="H475" t="s">
        <v>2172</v>
      </c>
      <c r="I475">
        <v>166</v>
      </c>
      <c r="J475">
        <v>487</v>
      </c>
      <c r="K475">
        <v>0.34086242299794661</v>
      </c>
      <c r="L475">
        <v>0.61038961038961037</v>
      </c>
      <c r="M475">
        <f t="shared" si="29"/>
        <v>0.6360447769759201</v>
      </c>
      <c r="N475">
        <f t="shared" si="31"/>
        <v>-2.565516658630973E-2</v>
      </c>
      <c r="O475">
        <f t="shared" si="30"/>
        <v>499</v>
      </c>
    </row>
    <row r="476" spans="4:15" hidden="1" x14ac:dyDescent="0.2">
      <c r="D476">
        <f t="shared" si="28"/>
        <v>88</v>
      </c>
      <c r="E476" t="s">
        <v>267</v>
      </c>
      <c r="F476" t="s">
        <v>2175</v>
      </c>
      <c r="G476" t="s">
        <v>2176</v>
      </c>
      <c r="H476" t="s">
        <v>2176</v>
      </c>
      <c r="I476">
        <v>186</v>
      </c>
      <c r="J476">
        <v>369</v>
      </c>
      <c r="K476">
        <v>0.50406504065040647</v>
      </c>
      <c r="L476">
        <v>0.7592592592592593</v>
      </c>
      <c r="M476">
        <f t="shared" si="29"/>
        <v>0.53936881325747921</v>
      </c>
      <c r="N476">
        <f t="shared" si="31"/>
        <v>0.21989044600178009</v>
      </c>
      <c r="O476">
        <f t="shared" si="30"/>
        <v>33</v>
      </c>
    </row>
    <row r="477" spans="4:15" hidden="1" x14ac:dyDescent="0.2">
      <c r="D477">
        <f t="shared" si="28"/>
        <v>14</v>
      </c>
      <c r="E477" t="s">
        <v>267</v>
      </c>
      <c r="F477" t="s">
        <v>2179</v>
      </c>
      <c r="G477" t="s">
        <v>2180</v>
      </c>
      <c r="H477" t="s">
        <v>2180</v>
      </c>
      <c r="I477">
        <v>157</v>
      </c>
      <c r="J477">
        <v>212</v>
      </c>
      <c r="K477">
        <v>0.74056603773584906</v>
      </c>
      <c r="L477">
        <v>0.88235294117647056</v>
      </c>
      <c r="M477">
        <f t="shared" si="29"/>
        <v>0.39927325509494921</v>
      </c>
      <c r="N477">
        <f t="shared" si="31"/>
        <v>0.48307968608152135</v>
      </c>
      <c r="O477">
        <f t="shared" si="30"/>
        <v>1</v>
      </c>
    </row>
    <row r="478" spans="4:15" hidden="1" x14ac:dyDescent="0.2">
      <c r="D478">
        <f t="shared" si="28"/>
        <v>466</v>
      </c>
      <c r="E478" t="s">
        <v>267</v>
      </c>
      <c r="F478" t="s">
        <v>2181</v>
      </c>
      <c r="G478" t="s">
        <v>2182</v>
      </c>
      <c r="H478" t="s">
        <v>2182</v>
      </c>
      <c r="I478">
        <v>196</v>
      </c>
      <c r="J478">
        <v>431</v>
      </c>
      <c r="K478">
        <v>0.45475638051044082</v>
      </c>
      <c r="L478">
        <v>0.52500000000000002</v>
      </c>
      <c r="M478">
        <f t="shared" si="29"/>
        <v>0.56857767220389333</v>
      </c>
      <c r="N478">
        <f t="shared" si="31"/>
        <v>-4.3577672203893303E-2</v>
      </c>
      <c r="O478">
        <f t="shared" si="30"/>
        <v>550</v>
      </c>
    </row>
    <row r="479" spans="4:15" hidden="1" x14ac:dyDescent="0.2">
      <c r="D479">
        <f t="shared" si="28"/>
        <v>96</v>
      </c>
      <c r="E479" t="s">
        <v>267</v>
      </c>
      <c r="F479" t="s">
        <v>2185</v>
      </c>
      <c r="G479" t="s">
        <v>2186</v>
      </c>
      <c r="H479" t="s">
        <v>2186</v>
      </c>
      <c r="I479">
        <v>354</v>
      </c>
      <c r="J479">
        <v>479</v>
      </c>
      <c r="K479">
        <v>0.73903966597077242</v>
      </c>
      <c r="L479">
        <v>0.75324675324675328</v>
      </c>
      <c r="M479">
        <f t="shared" si="29"/>
        <v>0.40017742846853832</v>
      </c>
      <c r="N479">
        <f t="shared" si="31"/>
        <v>0.35306932477821495</v>
      </c>
      <c r="O479">
        <f t="shared" si="30"/>
        <v>5</v>
      </c>
    </row>
    <row r="480" spans="4:15" hidden="1" x14ac:dyDescent="0.2">
      <c r="D480">
        <f t="shared" si="28"/>
        <v>31</v>
      </c>
      <c r="E480" t="s">
        <v>267</v>
      </c>
      <c r="F480" t="s">
        <v>2187</v>
      </c>
      <c r="G480" t="s">
        <v>2188</v>
      </c>
      <c r="H480" t="s">
        <v>2188</v>
      </c>
      <c r="I480">
        <v>126</v>
      </c>
      <c r="J480">
        <v>559</v>
      </c>
      <c r="K480">
        <v>0.22540250447227192</v>
      </c>
      <c r="L480">
        <v>0.84615384615384615</v>
      </c>
      <c r="M480">
        <f t="shared" si="29"/>
        <v>0.7044395065144633</v>
      </c>
      <c r="N480">
        <f t="shared" si="31"/>
        <v>0.14171433963938285</v>
      </c>
      <c r="O480">
        <f t="shared" si="30"/>
        <v>101</v>
      </c>
    </row>
    <row r="481" spans="4:15" hidden="1" x14ac:dyDescent="0.2">
      <c r="D481">
        <f t="shared" si="28"/>
        <v>655</v>
      </c>
      <c r="E481" t="s">
        <v>267</v>
      </c>
      <c r="F481" t="s">
        <v>2189</v>
      </c>
      <c r="G481" t="s">
        <v>858</v>
      </c>
      <c r="H481" t="s">
        <v>858</v>
      </c>
      <c r="I481">
        <v>217</v>
      </c>
      <c r="J481">
        <v>285</v>
      </c>
      <c r="K481">
        <v>0.76140350877192986</v>
      </c>
      <c r="L481">
        <v>0.40540540540540543</v>
      </c>
      <c r="M481">
        <f t="shared" si="29"/>
        <v>0.3869298097333187</v>
      </c>
      <c r="N481">
        <f t="shared" si="31"/>
        <v>1.8475595672086731E-2</v>
      </c>
      <c r="O481">
        <f t="shared" si="30"/>
        <v>368</v>
      </c>
    </row>
    <row r="482" spans="4:15" hidden="1" x14ac:dyDescent="0.2">
      <c r="D482">
        <f t="shared" si="28"/>
        <v>574</v>
      </c>
      <c r="E482" t="s">
        <v>267</v>
      </c>
      <c r="F482" t="s">
        <v>2190</v>
      </c>
      <c r="G482" t="s">
        <v>2191</v>
      </c>
      <c r="H482" t="s">
        <v>2191</v>
      </c>
      <c r="I482">
        <v>241</v>
      </c>
      <c r="J482">
        <v>411</v>
      </c>
      <c r="K482">
        <v>0.58637469586374691</v>
      </c>
      <c r="L482">
        <v>0.46376811594202899</v>
      </c>
      <c r="M482">
        <f t="shared" si="29"/>
        <v>0.49061122985874056</v>
      </c>
      <c r="N482">
        <f t="shared" si="31"/>
        <v>-2.684311391671157E-2</v>
      </c>
      <c r="O482">
        <f t="shared" si="30"/>
        <v>504</v>
      </c>
    </row>
    <row r="483" spans="4:15" hidden="1" x14ac:dyDescent="0.2">
      <c r="D483">
        <f t="shared" si="28"/>
        <v>289</v>
      </c>
      <c r="E483" t="s">
        <v>267</v>
      </c>
      <c r="F483" t="s">
        <v>2192</v>
      </c>
      <c r="G483" t="s">
        <v>2193</v>
      </c>
      <c r="H483" t="s">
        <v>2193</v>
      </c>
      <c r="I483">
        <v>258</v>
      </c>
      <c r="J483">
        <v>354</v>
      </c>
      <c r="K483">
        <v>0.72881355932203384</v>
      </c>
      <c r="L483">
        <v>0.625</v>
      </c>
      <c r="M483">
        <f t="shared" si="29"/>
        <v>0.40623504402382082</v>
      </c>
      <c r="N483">
        <f t="shared" si="31"/>
        <v>0.21876495597617918</v>
      </c>
      <c r="O483">
        <f t="shared" si="30"/>
        <v>34</v>
      </c>
    </row>
    <row r="484" spans="4:15" hidden="1" x14ac:dyDescent="0.2">
      <c r="D484">
        <f t="shared" si="28"/>
        <v>189</v>
      </c>
      <c r="E484" t="s">
        <v>269</v>
      </c>
      <c r="F484" t="s">
        <v>2194</v>
      </c>
      <c r="G484" t="s">
        <v>2195</v>
      </c>
      <c r="H484" t="s">
        <v>2195</v>
      </c>
      <c r="I484">
        <v>80</v>
      </c>
      <c r="J484">
        <v>165</v>
      </c>
      <c r="K484">
        <v>0.48484848484848486</v>
      </c>
      <c r="L484">
        <v>0.68</v>
      </c>
      <c r="M484">
        <f t="shared" si="29"/>
        <v>0.55075208074560322</v>
      </c>
      <c r="N484">
        <f t="shared" si="31"/>
        <v>0.12924791925439683</v>
      </c>
      <c r="O484">
        <f t="shared" si="30"/>
        <v>116</v>
      </c>
    </row>
    <row r="485" spans="4:15" hidden="1" x14ac:dyDescent="0.2">
      <c r="D485">
        <f t="shared" si="28"/>
        <v>390</v>
      </c>
      <c r="E485" t="s">
        <v>269</v>
      </c>
      <c r="F485" t="s">
        <v>2196</v>
      </c>
      <c r="G485" t="s">
        <v>2197</v>
      </c>
      <c r="H485" t="s">
        <v>2197</v>
      </c>
      <c r="I485">
        <v>87</v>
      </c>
      <c r="J485">
        <v>150</v>
      </c>
      <c r="K485">
        <v>0.57999999999999996</v>
      </c>
      <c r="L485">
        <v>0.5714285714285714</v>
      </c>
      <c r="M485">
        <f t="shared" si="29"/>
        <v>0.49438739396017711</v>
      </c>
      <c r="N485">
        <f t="shared" si="31"/>
        <v>7.7041177468394284E-2</v>
      </c>
      <c r="O485">
        <f t="shared" si="30"/>
        <v>222</v>
      </c>
    </row>
    <row r="486" spans="4:15" hidden="1" x14ac:dyDescent="0.2">
      <c r="D486">
        <f t="shared" si="28"/>
        <v>410</v>
      </c>
      <c r="E486" t="s">
        <v>269</v>
      </c>
      <c r="F486" t="s">
        <v>2198</v>
      </c>
      <c r="G486" t="s">
        <v>2199</v>
      </c>
      <c r="H486" t="s">
        <v>2199</v>
      </c>
      <c r="I486">
        <v>109</v>
      </c>
      <c r="J486">
        <v>231</v>
      </c>
      <c r="K486">
        <v>0.47186147186147187</v>
      </c>
      <c r="L486">
        <v>0.56097560975609762</v>
      </c>
      <c r="M486">
        <f t="shared" si="29"/>
        <v>0.55844516811395073</v>
      </c>
      <c r="N486">
        <f t="shared" si="31"/>
        <v>2.5304416421468856E-3</v>
      </c>
      <c r="O486">
        <f t="shared" si="30"/>
        <v>411</v>
      </c>
    </row>
    <row r="487" spans="4:15" hidden="1" x14ac:dyDescent="0.2">
      <c r="D487">
        <f t="shared" si="28"/>
        <v>822</v>
      </c>
      <c r="E487" t="s">
        <v>269</v>
      </c>
      <c r="F487" t="s">
        <v>2200</v>
      </c>
      <c r="G487" t="s">
        <v>2201</v>
      </c>
      <c r="H487" t="s">
        <v>2201</v>
      </c>
      <c r="I487">
        <v>53</v>
      </c>
      <c r="J487">
        <v>89</v>
      </c>
      <c r="K487">
        <v>0.5955056179775281</v>
      </c>
      <c r="L487">
        <v>0.2</v>
      </c>
      <c r="M487">
        <f t="shared" si="29"/>
        <v>0.4852023662774736</v>
      </c>
      <c r="N487">
        <f t="shared" si="31"/>
        <v>-0.28520236627747358</v>
      </c>
      <c r="O487">
        <f t="shared" si="30"/>
        <v>841</v>
      </c>
    </row>
    <row r="488" spans="4:15" hidden="1" x14ac:dyDescent="0.2">
      <c r="D488">
        <f t="shared" si="28"/>
        <v>329</v>
      </c>
      <c r="E488" t="s">
        <v>269</v>
      </c>
      <c r="F488" t="s">
        <v>2204</v>
      </c>
      <c r="G488" t="s">
        <v>2205</v>
      </c>
      <c r="H488" t="s">
        <v>2205</v>
      </c>
      <c r="I488">
        <v>112</v>
      </c>
      <c r="J488">
        <v>211</v>
      </c>
      <c r="K488">
        <v>0.53080568720379151</v>
      </c>
      <c r="L488">
        <v>0.6</v>
      </c>
      <c r="M488">
        <f t="shared" si="29"/>
        <v>0.5235285172304398</v>
      </c>
      <c r="N488">
        <f t="shared" si="31"/>
        <v>7.6471482769560173E-2</v>
      </c>
      <c r="O488">
        <f t="shared" si="30"/>
        <v>223</v>
      </c>
    </row>
    <row r="489" spans="4:15" hidden="1" x14ac:dyDescent="0.2">
      <c r="D489">
        <f t="shared" si="28"/>
        <v>634</v>
      </c>
      <c r="E489" t="s">
        <v>269</v>
      </c>
      <c r="F489" t="s">
        <v>2206</v>
      </c>
      <c r="G489" t="s">
        <v>2207</v>
      </c>
      <c r="H489" t="s">
        <v>2207</v>
      </c>
      <c r="I489">
        <v>115</v>
      </c>
      <c r="J489">
        <v>266</v>
      </c>
      <c r="K489">
        <v>0.43233082706766918</v>
      </c>
      <c r="L489">
        <v>0.41860465116279072</v>
      </c>
      <c r="M489">
        <f t="shared" si="29"/>
        <v>0.58186184633164006</v>
      </c>
      <c r="N489">
        <f t="shared" si="31"/>
        <v>-0.16325719516884935</v>
      </c>
      <c r="O489">
        <f t="shared" si="30"/>
        <v>771</v>
      </c>
    </row>
    <row r="490" spans="4:15" hidden="1" x14ac:dyDescent="0.2">
      <c r="D490">
        <f t="shared" si="28"/>
        <v>416</v>
      </c>
      <c r="E490" t="s">
        <v>269</v>
      </c>
      <c r="F490" t="s">
        <v>2212</v>
      </c>
      <c r="G490" t="s">
        <v>858</v>
      </c>
      <c r="H490" t="s">
        <v>858</v>
      </c>
      <c r="I490">
        <v>213</v>
      </c>
      <c r="J490">
        <v>329</v>
      </c>
      <c r="K490">
        <v>0.64741641337386013</v>
      </c>
      <c r="L490">
        <v>0.55813953488372092</v>
      </c>
      <c r="M490">
        <f t="shared" si="29"/>
        <v>0.45445208638295526</v>
      </c>
      <c r="N490">
        <f t="shared" si="31"/>
        <v>0.10368744850076567</v>
      </c>
      <c r="O490">
        <f t="shared" si="30"/>
        <v>160</v>
      </c>
    </row>
    <row r="491" spans="4:15" hidden="1" x14ac:dyDescent="0.2">
      <c r="D491">
        <f t="shared" si="28"/>
        <v>575</v>
      </c>
      <c r="E491" t="s">
        <v>269</v>
      </c>
      <c r="F491" t="s">
        <v>2213</v>
      </c>
      <c r="G491" t="s">
        <v>2214</v>
      </c>
      <c r="H491" t="s">
        <v>2214</v>
      </c>
      <c r="I491">
        <v>191</v>
      </c>
      <c r="J491">
        <v>252</v>
      </c>
      <c r="K491">
        <v>0.75793650793650791</v>
      </c>
      <c r="L491">
        <v>0.46341463414634149</v>
      </c>
      <c r="M491">
        <f t="shared" si="29"/>
        <v>0.38898354913896238</v>
      </c>
      <c r="N491">
        <f t="shared" si="31"/>
        <v>7.4431085007379105E-2</v>
      </c>
      <c r="O491">
        <f t="shared" si="30"/>
        <v>231</v>
      </c>
    </row>
    <row r="492" spans="4:15" hidden="1" x14ac:dyDescent="0.2">
      <c r="D492">
        <f t="shared" si="28"/>
        <v>615</v>
      </c>
      <c r="E492" t="s">
        <v>271</v>
      </c>
      <c r="F492" t="s">
        <v>2217</v>
      </c>
      <c r="G492" t="s">
        <v>2218</v>
      </c>
      <c r="H492" t="s">
        <v>2218</v>
      </c>
      <c r="I492">
        <v>217</v>
      </c>
      <c r="J492">
        <v>357</v>
      </c>
      <c r="K492">
        <v>0.60784313725490191</v>
      </c>
      <c r="L492">
        <v>0.43243243243243246</v>
      </c>
      <c r="M492">
        <f t="shared" si="29"/>
        <v>0.47789401802184145</v>
      </c>
      <c r="N492">
        <f t="shared" si="31"/>
        <v>-4.5461585589408993E-2</v>
      </c>
      <c r="O492">
        <f t="shared" si="30"/>
        <v>555</v>
      </c>
    </row>
    <row r="493" spans="4:15" hidden="1" x14ac:dyDescent="0.2">
      <c r="D493">
        <f t="shared" si="28"/>
        <v>392</v>
      </c>
      <c r="E493" t="s">
        <v>639</v>
      </c>
      <c r="F493" t="s">
        <v>2223</v>
      </c>
      <c r="G493" t="s">
        <v>2224</v>
      </c>
      <c r="H493" t="s">
        <v>2224</v>
      </c>
      <c r="I493">
        <v>403</v>
      </c>
      <c r="J493">
        <v>900</v>
      </c>
      <c r="K493">
        <v>0.44777777777777777</v>
      </c>
      <c r="L493">
        <v>0.57009345794392519</v>
      </c>
      <c r="M493">
        <f t="shared" si="29"/>
        <v>0.57271157124480854</v>
      </c>
      <c r="N493">
        <f t="shared" si="31"/>
        <v>-2.6181133008833513E-3</v>
      </c>
      <c r="O493">
        <f t="shared" si="30"/>
        <v>430</v>
      </c>
    </row>
    <row r="494" spans="4:15" hidden="1" x14ac:dyDescent="0.2">
      <c r="D494">
        <f t="shared" si="28"/>
        <v>491</v>
      </c>
      <c r="E494" t="s">
        <v>639</v>
      </c>
      <c r="F494" t="s">
        <v>2227</v>
      </c>
      <c r="G494" t="s">
        <v>2228</v>
      </c>
      <c r="H494" t="s">
        <v>2228</v>
      </c>
      <c r="I494">
        <v>188</v>
      </c>
      <c r="J494">
        <v>711</v>
      </c>
      <c r="K494">
        <v>0.26441631504922647</v>
      </c>
      <c r="L494">
        <v>0.50961538461538458</v>
      </c>
      <c r="M494">
        <f t="shared" si="29"/>
        <v>0.68132898420723165</v>
      </c>
      <c r="N494">
        <f t="shared" si="31"/>
        <v>-0.17171359959184707</v>
      </c>
      <c r="O494">
        <f t="shared" si="30"/>
        <v>776</v>
      </c>
    </row>
    <row r="495" spans="4:15" hidden="1" x14ac:dyDescent="0.2">
      <c r="D495">
        <f t="shared" si="28"/>
        <v>180</v>
      </c>
      <c r="E495" t="s">
        <v>274</v>
      </c>
      <c r="F495" t="s">
        <v>2229</v>
      </c>
      <c r="G495" t="s">
        <v>1801</v>
      </c>
      <c r="H495" t="s">
        <v>1801</v>
      </c>
      <c r="I495">
        <v>251</v>
      </c>
      <c r="J495">
        <v>774</v>
      </c>
      <c r="K495">
        <v>0.32428940568475451</v>
      </c>
      <c r="L495">
        <v>0.68627450980392157</v>
      </c>
      <c r="M495">
        <f t="shared" si="29"/>
        <v>0.64586209757727941</v>
      </c>
      <c r="N495">
        <f t="shared" si="31"/>
        <v>4.0412412226642158E-2</v>
      </c>
      <c r="O495">
        <f t="shared" si="30"/>
        <v>298</v>
      </c>
    </row>
    <row r="496" spans="4:15" hidden="1" x14ac:dyDescent="0.2">
      <c r="D496">
        <f t="shared" si="28"/>
        <v>298</v>
      </c>
      <c r="E496" t="s">
        <v>274</v>
      </c>
      <c r="F496" t="s">
        <v>2232</v>
      </c>
      <c r="G496" t="s">
        <v>2233</v>
      </c>
      <c r="H496" t="s">
        <v>2233</v>
      </c>
      <c r="I496">
        <v>243</v>
      </c>
      <c r="J496">
        <v>855</v>
      </c>
      <c r="K496">
        <v>0.28421052631578947</v>
      </c>
      <c r="L496">
        <v>0.6198347107438017</v>
      </c>
      <c r="M496">
        <f t="shared" si="29"/>
        <v>0.66960353226431935</v>
      </c>
      <c r="N496">
        <f t="shared" si="31"/>
        <v>-4.9768821520517648E-2</v>
      </c>
      <c r="O496">
        <f t="shared" si="30"/>
        <v>567</v>
      </c>
    </row>
    <row r="497" spans="4:15" hidden="1" x14ac:dyDescent="0.2">
      <c r="D497">
        <f t="shared" si="28"/>
        <v>199</v>
      </c>
      <c r="E497" t="s">
        <v>274</v>
      </c>
      <c r="F497" t="s">
        <v>2234</v>
      </c>
      <c r="G497" t="s">
        <v>2235</v>
      </c>
      <c r="H497" t="s">
        <v>2235</v>
      </c>
      <c r="I497">
        <v>213</v>
      </c>
      <c r="J497">
        <v>687</v>
      </c>
      <c r="K497">
        <v>0.31004366812227074</v>
      </c>
      <c r="L497">
        <v>0.67441860465116277</v>
      </c>
      <c r="M497">
        <f t="shared" si="29"/>
        <v>0.65430081276177421</v>
      </c>
      <c r="N497">
        <f t="shared" si="31"/>
        <v>2.0117791889388559E-2</v>
      </c>
      <c r="O497">
        <f t="shared" si="30"/>
        <v>362</v>
      </c>
    </row>
    <row r="498" spans="4:15" hidden="1" x14ac:dyDescent="0.2">
      <c r="D498">
        <f t="shared" si="28"/>
        <v>537</v>
      </c>
      <c r="E498" t="s">
        <v>277</v>
      </c>
      <c r="F498" t="s">
        <v>2240</v>
      </c>
      <c r="G498" t="s">
        <v>2160</v>
      </c>
      <c r="H498" t="s">
        <v>2160</v>
      </c>
      <c r="I498">
        <v>244</v>
      </c>
      <c r="J498">
        <v>283</v>
      </c>
      <c r="K498">
        <v>0.86219081272084808</v>
      </c>
      <c r="L498">
        <v>0.48148148148148145</v>
      </c>
      <c r="M498">
        <f t="shared" si="29"/>
        <v>0.32722666354607843</v>
      </c>
      <c r="N498">
        <f t="shared" si="31"/>
        <v>0.15425481793540302</v>
      </c>
      <c r="O498">
        <f t="shared" si="30"/>
        <v>86</v>
      </c>
    </row>
    <row r="499" spans="4:15" x14ac:dyDescent="0.2">
      <c r="D499">
        <f t="shared" si="28"/>
        <v>718</v>
      </c>
      <c r="E499" t="s">
        <v>277</v>
      </c>
      <c r="F499" t="s">
        <v>2241</v>
      </c>
      <c r="G499" t="s">
        <v>2242</v>
      </c>
      <c r="H499" t="s">
        <v>2242</v>
      </c>
      <c r="I499">
        <v>590</v>
      </c>
      <c r="J499">
        <v>661</v>
      </c>
      <c r="K499">
        <v>0.89258698940998482</v>
      </c>
      <c r="L499">
        <v>0.35135135135135137</v>
      </c>
      <c r="M499">
        <f t="shared" si="29"/>
        <v>0.30922094944021761</v>
      </c>
      <c r="N499">
        <f t="shared" si="31"/>
        <v>4.2130401911133764E-2</v>
      </c>
      <c r="O499">
        <f t="shared" si="30"/>
        <v>291</v>
      </c>
    </row>
    <row r="500" spans="4:15" hidden="1" x14ac:dyDescent="0.2">
      <c r="D500">
        <f t="shared" si="28"/>
        <v>553</v>
      </c>
      <c r="E500" t="s">
        <v>277</v>
      </c>
      <c r="F500" t="s">
        <v>2243</v>
      </c>
      <c r="G500" t="s">
        <v>2244</v>
      </c>
      <c r="H500" t="s">
        <v>2244</v>
      </c>
      <c r="I500">
        <v>548</v>
      </c>
      <c r="J500">
        <v>613</v>
      </c>
      <c r="K500">
        <v>0.89396411092985317</v>
      </c>
      <c r="L500">
        <v>0.47524752475247523</v>
      </c>
      <c r="M500">
        <f t="shared" si="29"/>
        <v>0.30840518709519094</v>
      </c>
      <c r="N500">
        <f t="shared" si="31"/>
        <v>0.16684233765728429</v>
      </c>
      <c r="O500">
        <f t="shared" si="30"/>
        <v>69</v>
      </c>
    </row>
    <row r="501" spans="4:15" hidden="1" x14ac:dyDescent="0.2">
      <c r="D501">
        <f t="shared" si="28"/>
        <v>534</v>
      </c>
      <c r="E501" t="s">
        <v>277</v>
      </c>
      <c r="F501" t="s">
        <v>2246</v>
      </c>
      <c r="G501" t="s">
        <v>2247</v>
      </c>
      <c r="H501" t="s">
        <v>2247</v>
      </c>
      <c r="I501">
        <v>494</v>
      </c>
      <c r="J501">
        <v>623</v>
      </c>
      <c r="K501">
        <v>0.7929373996789727</v>
      </c>
      <c r="L501">
        <v>0.48648648648648651</v>
      </c>
      <c r="M501">
        <f t="shared" si="29"/>
        <v>0.36825015044180859</v>
      </c>
      <c r="N501">
        <f t="shared" si="31"/>
        <v>0.11823633604467793</v>
      </c>
      <c r="O501">
        <f t="shared" si="30"/>
        <v>134</v>
      </c>
    </row>
    <row r="502" spans="4:15" x14ac:dyDescent="0.2">
      <c r="D502">
        <f t="shared" si="28"/>
        <v>715</v>
      </c>
      <c r="E502" s="14" t="s">
        <v>277</v>
      </c>
      <c r="F502" s="14" t="s">
        <v>2248</v>
      </c>
      <c r="G502" s="14" t="s">
        <v>2249</v>
      </c>
      <c r="H502" s="14" t="s">
        <v>2249</v>
      </c>
      <c r="I502" s="14">
        <v>598</v>
      </c>
      <c r="J502" s="14">
        <v>621</v>
      </c>
      <c r="K502" s="14">
        <v>0.96296296296296291</v>
      </c>
      <c r="L502" s="14">
        <v>0.35714285714285715</v>
      </c>
      <c r="M502" s="14">
        <f t="shared" si="29"/>
        <v>0.26753249392569844</v>
      </c>
      <c r="N502" s="14">
        <f t="shared" si="31"/>
        <v>8.9610363217158706E-2</v>
      </c>
      <c r="O502">
        <f t="shared" si="30"/>
        <v>202</v>
      </c>
    </row>
    <row r="503" spans="4:15" hidden="1" x14ac:dyDescent="0.2">
      <c r="D503">
        <f t="shared" si="28"/>
        <v>749</v>
      </c>
      <c r="E503" t="s">
        <v>277</v>
      </c>
      <c r="F503" t="s">
        <v>2250</v>
      </c>
      <c r="G503" t="s">
        <v>2251</v>
      </c>
      <c r="H503" t="s">
        <v>2251</v>
      </c>
      <c r="I503">
        <v>536</v>
      </c>
      <c r="J503">
        <v>626</v>
      </c>
      <c r="K503">
        <v>0.85623003194888181</v>
      </c>
      <c r="L503">
        <v>0.31578947368421051</v>
      </c>
      <c r="M503">
        <f t="shared" si="29"/>
        <v>0.33075763770527578</v>
      </c>
      <c r="N503">
        <f t="shared" si="31"/>
        <v>-1.4968164021065267E-2</v>
      </c>
      <c r="O503">
        <f t="shared" si="30"/>
        <v>468</v>
      </c>
    </row>
    <row r="504" spans="4:15" hidden="1" x14ac:dyDescent="0.2">
      <c r="D504">
        <f t="shared" si="28"/>
        <v>546</v>
      </c>
      <c r="E504" t="s">
        <v>281</v>
      </c>
      <c r="F504" t="s">
        <v>2262</v>
      </c>
      <c r="G504" t="s">
        <v>2263</v>
      </c>
      <c r="H504" t="s">
        <v>2263</v>
      </c>
      <c r="I504">
        <v>401</v>
      </c>
      <c r="J504">
        <v>522</v>
      </c>
      <c r="K504">
        <v>0.76819923371647514</v>
      </c>
      <c r="L504">
        <v>0.47945205479452052</v>
      </c>
      <c r="M504">
        <f t="shared" si="29"/>
        <v>0.38290424159213604</v>
      </c>
      <c r="N504">
        <f t="shared" si="31"/>
        <v>9.654781320238448E-2</v>
      </c>
      <c r="O504">
        <f t="shared" si="30"/>
        <v>178</v>
      </c>
    </row>
    <row r="505" spans="4:15" hidden="1" x14ac:dyDescent="0.2">
      <c r="D505">
        <f t="shared" si="28"/>
        <v>617</v>
      </c>
      <c r="E505" t="s">
        <v>281</v>
      </c>
      <c r="F505" t="s">
        <v>2264</v>
      </c>
      <c r="G505" t="s">
        <v>2265</v>
      </c>
      <c r="H505" t="s">
        <v>2265</v>
      </c>
      <c r="I505">
        <v>365</v>
      </c>
      <c r="J505">
        <v>540</v>
      </c>
      <c r="K505">
        <v>0.67592592592592593</v>
      </c>
      <c r="L505">
        <v>0.43181818181818182</v>
      </c>
      <c r="M505">
        <f t="shared" si="29"/>
        <v>0.43756397122426799</v>
      </c>
      <c r="N505">
        <f t="shared" si="31"/>
        <v>-5.7457894060861658E-3</v>
      </c>
      <c r="O505">
        <f t="shared" si="30"/>
        <v>436</v>
      </c>
    </row>
    <row r="506" spans="4:15" hidden="1" x14ac:dyDescent="0.2">
      <c r="D506">
        <f t="shared" si="28"/>
        <v>693</v>
      </c>
      <c r="E506" t="s">
        <v>281</v>
      </c>
      <c r="F506" t="s">
        <v>2266</v>
      </c>
      <c r="G506" t="s">
        <v>2267</v>
      </c>
      <c r="H506" t="s">
        <v>2267</v>
      </c>
      <c r="I506">
        <v>411</v>
      </c>
      <c r="J506">
        <v>640</v>
      </c>
      <c r="K506">
        <v>0.64218750000000002</v>
      </c>
      <c r="L506">
        <v>0.37272727272727274</v>
      </c>
      <c r="M506">
        <f t="shared" si="29"/>
        <v>0.45754952591480552</v>
      </c>
      <c r="N506">
        <f t="shared" si="31"/>
        <v>-8.4822253187532781E-2</v>
      </c>
      <c r="O506">
        <f t="shared" si="30"/>
        <v>649</v>
      </c>
    </row>
    <row r="507" spans="4:15" hidden="1" x14ac:dyDescent="0.2">
      <c r="D507">
        <f t="shared" si="28"/>
        <v>92</v>
      </c>
      <c r="E507" t="s">
        <v>283</v>
      </c>
      <c r="F507" t="s">
        <v>2268</v>
      </c>
      <c r="G507" t="s">
        <v>2269</v>
      </c>
      <c r="H507" t="s">
        <v>2269</v>
      </c>
      <c r="I507">
        <v>52</v>
      </c>
      <c r="J507">
        <v>444</v>
      </c>
      <c r="K507">
        <v>0.11711711711711711</v>
      </c>
      <c r="L507">
        <v>0.75609756097560976</v>
      </c>
      <c r="M507">
        <f t="shared" si="29"/>
        <v>0.76858427532863238</v>
      </c>
      <c r="N507">
        <f t="shared" si="31"/>
        <v>-1.2486714353022621E-2</v>
      </c>
      <c r="O507">
        <f t="shared" si="30"/>
        <v>454</v>
      </c>
    </row>
    <row r="508" spans="4:15" hidden="1" x14ac:dyDescent="0.2">
      <c r="D508">
        <f t="shared" si="28"/>
        <v>94</v>
      </c>
      <c r="E508" t="s">
        <v>283</v>
      </c>
      <c r="F508" t="s">
        <v>2274</v>
      </c>
      <c r="G508" t="s">
        <v>2275</v>
      </c>
      <c r="H508" t="s">
        <v>2275</v>
      </c>
      <c r="I508">
        <v>190</v>
      </c>
      <c r="J508">
        <v>596</v>
      </c>
      <c r="K508">
        <v>0.31879194630872482</v>
      </c>
      <c r="L508">
        <v>0.75471698113207553</v>
      </c>
      <c r="M508">
        <f t="shared" si="29"/>
        <v>0.64911861509412716</v>
      </c>
      <c r="N508">
        <f t="shared" si="31"/>
        <v>0.10559836603794837</v>
      </c>
      <c r="O508">
        <f t="shared" si="30"/>
        <v>155</v>
      </c>
    </row>
    <row r="509" spans="4:15" hidden="1" x14ac:dyDescent="0.2">
      <c r="D509">
        <f t="shared" si="28"/>
        <v>147</v>
      </c>
      <c r="E509" t="s">
        <v>283</v>
      </c>
      <c r="F509" t="s">
        <v>2276</v>
      </c>
      <c r="G509" t="s">
        <v>2277</v>
      </c>
      <c r="H509" t="s">
        <v>2277</v>
      </c>
      <c r="I509">
        <v>165</v>
      </c>
      <c r="J509">
        <v>539</v>
      </c>
      <c r="K509">
        <v>0.30612244897959184</v>
      </c>
      <c r="L509">
        <v>0.70833333333333337</v>
      </c>
      <c r="M509">
        <f t="shared" si="29"/>
        <v>0.65662361643381417</v>
      </c>
      <c r="N509">
        <f t="shared" si="31"/>
        <v>5.1709716899519198E-2</v>
      </c>
      <c r="O509">
        <f t="shared" si="30"/>
        <v>267</v>
      </c>
    </row>
    <row r="510" spans="4:15" hidden="1" x14ac:dyDescent="0.2">
      <c r="D510">
        <f t="shared" si="28"/>
        <v>55</v>
      </c>
      <c r="E510" t="s">
        <v>283</v>
      </c>
      <c r="F510" t="s">
        <v>2278</v>
      </c>
      <c r="G510" t="s">
        <v>2279</v>
      </c>
      <c r="H510" t="s">
        <v>2279</v>
      </c>
      <c r="I510">
        <v>129</v>
      </c>
      <c r="J510">
        <v>420</v>
      </c>
      <c r="K510">
        <v>0.30714285714285716</v>
      </c>
      <c r="L510">
        <v>0.80281690140845074</v>
      </c>
      <c r="M510">
        <f t="shared" si="29"/>
        <v>0.65601915956915835</v>
      </c>
      <c r="N510">
        <f t="shared" si="31"/>
        <v>0.14679774183929239</v>
      </c>
      <c r="O510">
        <f t="shared" si="30"/>
        <v>92</v>
      </c>
    </row>
    <row r="511" spans="4:15" hidden="1" x14ac:dyDescent="0.2">
      <c r="D511">
        <f t="shared" si="28"/>
        <v>339</v>
      </c>
      <c r="E511" t="s">
        <v>283</v>
      </c>
      <c r="F511" t="s">
        <v>2280</v>
      </c>
      <c r="G511" t="s">
        <v>862</v>
      </c>
      <c r="H511" t="s">
        <v>862</v>
      </c>
      <c r="I511">
        <v>320</v>
      </c>
      <c r="J511">
        <v>565</v>
      </c>
      <c r="K511">
        <v>0.5663716814159292</v>
      </c>
      <c r="L511">
        <v>0.59740259740259738</v>
      </c>
      <c r="M511">
        <f t="shared" si="29"/>
        <v>0.50246037006759869</v>
      </c>
      <c r="N511">
        <f t="shared" si="31"/>
        <v>9.4942227334998686E-2</v>
      </c>
      <c r="O511">
        <f t="shared" si="30"/>
        <v>183</v>
      </c>
    </row>
    <row r="512" spans="4:15" hidden="1" x14ac:dyDescent="0.2">
      <c r="D512">
        <f t="shared" si="28"/>
        <v>596</v>
      </c>
      <c r="E512" t="s">
        <v>283</v>
      </c>
      <c r="F512" t="s">
        <v>2281</v>
      </c>
      <c r="G512" t="s">
        <v>2282</v>
      </c>
      <c r="H512" t="s">
        <v>2282</v>
      </c>
      <c r="I512">
        <v>580</v>
      </c>
      <c r="J512">
        <v>1154</v>
      </c>
      <c r="K512">
        <v>0.50259965337954937</v>
      </c>
      <c r="L512">
        <v>0.44692737430167595</v>
      </c>
      <c r="M512">
        <f t="shared" si="29"/>
        <v>0.54023686138482319</v>
      </c>
      <c r="N512">
        <f t="shared" si="31"/>
        <v>-9.3309487083147236E-2</v>
      </c>
      <c r="O512">
        <f t="shared" si="30"/>
        <v>669</v>
      </c>
    </row>
    <row r="513" spans="4:15" hidden="1" x14ac:dyDescent="0.2">
      <c r="D513">
        <f t="shared" si="28"/>
        <v>78</v>
      </c>
      <c r="E513" t="s">
        <v>283</v>
      </c>
      <c r="F513" t="s">
        <v>2283</v>
      </c>
      <c r="G513" t="s">
        <v>2284</v>
      </c>
      <c r="H513" t="s">
        <v>2284</v>
      </c>
      <c r="I513">
        <v>187</v>
      </c>
      <c r="J513">
        <v>597</v>
      </c>
      <c r="K513">
        <v>0.31323283082077052</v>
      </c>
      <c r="L513">
        <v>0.77570093457943923</v>
      </c>
      <c r="M513">
        <f t="shared" si="29"/>
        <v>0.65241165570187376</v>
      </c>
      <c r="N513">
        <f t="shared" si="31"/>
        <v>0.12328927887756547</v>
      </c>
      <c r="O513">
        <f t="shared" si="30"/>
        <v>124</v>
      </c>
    </row>
    <row r="514" spans="4:15" hidden="1" x14ac:dyDescent="0.2">
      <c r="D514">
        <f t="shared" si="28"/>
        <v>821</v>
      </c>
      <c r="E514" t="s">
        <v>285</v>
      </c>
      <c r="F514" t="s">
        <v>2287</v>
      </c>
      <c r="G514" t="s">
        <v>2288</v>
      </c>
      <c r="H514" t="s">
        <v>2288</v>
      </c>
      <c r="I514">
        <v>535</v>
      </c>
      <c r="J514">
        <v>643</v>
      </c>
      <c r="K514">
        <v>0.83203732503888028</v>
      </c>
      <c r="L514">
        <v>0.20370370370370369</v>
      </c>
      <c r="M514">
        <f t="shared" si="29"/>
        <v>0.34508861651630662</v>
      </c>
      <c r="N514">
        <f t="shared" si="31"/>
        <v>-0.14138491281260293</v>
      </c>
      <c r="O514">
        <f t="shared" si="30"/>
        <v>750</v>
      </c>
    </row>
    <row r="515" spans="4:15" hidden="1" x14ac:dyDescent="0.2">
      <c r="D515">
        <f t="shared" si="28"/>
        <v>683</v>
      </c>
      <c r="E515" t="s">
        <v>285</v>
      </c>
      <c r="F515" t="s">
        <v>2289</v>
      </c>
      <c r="G515" t="s">
        <v>2290</v>
      </c>
      <c r="H515" t="s">
        <v>2290</v>
      </c>
      <c r="I515">
        <v>406</v>
      </c>
      <c r="J515">
        <v>700</v>
      </c>
      <c r="K515">
        <v>0.57999999999999996</v>
      </c>
      <c r="L515">
        <v>0.38095238095238093</v>
      </c>
      <c r="M515">
        <f t="shared" si="29"/>
        <v>0.49438739396017711</v>
      </c>
      <c r="N515">
        <f t="shared" si="31"/>
        <v>-0.11343501300779618</v>
      </c>
      <c r="O515">
        <f t="shared" si="30"/>
        <v>708</v>
      </c>
    </row>
    <row r="516" spans="4:15" hidden="1" x14ac:dyDescent="0.2">
      <c r="D516">
        <f t="shared" si="28"/>
        <v>730</v>
      </c>
      <c r="E516" t="s">
        <v>285</v>
      </c>
      <c r="F516" t="s">
        <v>2291</v>
      </c>
      <c r="G516" t="s">
        <v>2292</v>
      </c>
      <c r="H516" t="s">
        <v>2292</v>
      </c>
      <c r="I516">
        <v>379</v>
      </c>
      <c r="J516">
        <v>541</v>
      </c>
      <c r="K516">
        <v>0.70055452865064693</v>
      </c>
      <c r="L516">
        <v>0.33333333333333331</v>
      </c>
      <c r="M516">
        <f t="shared" si="29"/>
        <v>0.42297478180010478</v>
      </c>
      <c r="N516">
        <f t="shared" si="31"/>
        <v>-8.9641448466771467E-2</v>
      </c>
      <c r="O516">
        <f t="shared" si="30"/>
        <v>657</v>
      </c>
    </row>
    <row r="517" spans="4:15" hidden="1" x14ac:dyDescent="0.2">
      <c r="D517">
        <f t="shared" ref="D517:D580" si="32">RANK(L517,Both_Math_and_ELA__Percent_Pass,0)</f>
        <v>140</v>
      </c>
      <c r="E517" t="s">
        <v>285</v>
      </c>
      <c r="F517" t="s">
        <v>2293</v>
      </c>
      <c r="G517" t="s">
        <v>2294</v>
      </c>
      <c r="H517" t="s">
        <v>2294</v>
      </c>
      <c r="I517">
        <v>203</v>
      </c>
      <c r="J517">
        <v>814</v>
      </c>
      <c r="K517">
        <v>0.24938574938574939</v>
      </c>
      <c r="L517">
        <v>0.71232876712328763</v>
      </c>
      <c r="M517">
        <f t="shared" ref="M517:M580" si="33">int+slope*K517</f>
        <v>0.69023260623028226</v>
      </c>
      <c r="N517">
        <f t="shared" si="31"/>
        <v>2.2096160893005368E-2</v>
      </c>
      <c r="O517">
        <f t="shared" ref="O517:O580" si="34">RANK(N517,Error,0)</f>
        <v>354</v>
      </c>
    </row>
    <row r="518" spans="4:15" hidden="1" x14ac:dyDescent="0.2">
      <c r="D518">
        <f t="shared" si="32"/>
        <v>808</v>
      </c>
      <c r="E518" t="s">
        <v>285</v>
      </c>
      <c r="F518" t="s">
        <v>2295</v>
      </c>
      <c r="G518" t="s">
        <v>824</v>
      </c>
      <c r="H518" t="s">
        <v>824</v>
      </c>
      <c r="I518">
        <v>656</v>
      </c>
      <c r="J518">
        <v>745</v>
      </c>
      <c r="K518">
        <v>0.88053691275167789</v>
      </c>
      <c r="L518">
        <v>0.23770491803278687</v>
      </c>
      <c r="M518">
        <f t="shared" si="33"/>
        <v>0.316359025964846</v>
      </c>
      <c r="N518">
        <f t="shared" ref="N518:N581" si="35">L518-M518</f>
        <v>-7.8654107932059125E-2</v>
      </c>
      <c r="O518">
        <f t="shared" si="34"/>
        <v>634</v>
      </c>
    </row>
    <row r="519" spans="4:15" hidden="1" x14ac:dyDescent="0.2">
      <c r="D519">
        <f t="shared" si="32"/>
        <v>783</v>
      </c>
      <c r="E519" t="s">
        <v>285</v>
      </c>
      <c r="F519" t="s">
        <v>2298</v>
      </c>
      <c r="G519" t="s">
        <v>2299</v>
      </c>
      <c r="H519" t="s">
        <v>2299</v>
      </c>
      <c r="I519">
        <v>553</v>
      </c>
      <c r="J519">
        <v>690</v>
      </c>
      <c r="K519">
        <v>0.8014492753623188</v>
      </c>
      <c r="L519">
        <v>0.27966101694915252</v>
      </c>
      <c r="M519">
        <f t="shared" si="33"/>
        <v>0.36320798998767051</v>
      </c>
      <c r="N519">
        <f t="shared" si="35"/>
        <v>-8.3546973038517991E-2</v>
      </c>
      <c r="O519">
        <f t="shared" si="34"/>
        <v>647</v>
      </c>
    </row>
    <row r="520" spans="4:15" hidden="1" x14ac:dyDescent="0.2">
      <c r="D520">
        <f t="shared" si="32"/>
        <v>267</v>
      </c>
      <c r="E520" t="s">
        <v>285</v>
      </c>
      <c r="F520" t="s">
        <v>2300</v>
      </c>
      <c r="G520" t="s">
        <v>2301</v>
      </c>
      <c r="H520" t="s">
        <v>2301</v>
      </c>
      <c r="I520">
        <v>326</v>
      </c>
      <c r="J520">
        <v>698</v>
      </c>
      <c r="K520">
        <v>0.46704871060171921</v>
      </c>
      <c r="L520">
        <v>0.63636363636363635</v>
      </c>
      <c r="M520">
        <f t="shared" si="33"/>
        <v>0.56129609256372992</v>
      </c>
      <c r="N520">
        <f t="shared" si="35"/>
        <v>7.5067543799906433E-2</v>
      </c>
      <c r="O520">
        <f t="shared" si="34"/>
        <v>230</v>
      </c>
    </row>
    <row r="521" spans="4:15" hidden="1" x14ac:dyDescent="0.2">
      <c r="D521">
        <f t="shared" si="32"/>
        <v>818</v>
      </c>
      <c r="E521" t="s">
        <v>285</v>
      </c>
      <c r="F521" t="s">
        <v>2302</v>
      </c>
      <c r="G521" t="s">
        <v>2303</v>
      </c>
      <c r="H521" t="s">
        <v>2303</v>
      </c>
      <c r="I521">
        <v>572</v>
      </c>
      <c r="J521">
        <v>675</v>
      </c>
      <c r="K521">
        <v>0.84740740740740739</v>
      </c>
      <c r="L521">
        <v>0.20909090909090908</v>
      </c>
      <c r="M521">
        <f t="shared" si="33"/>
        <v>0.33598387575428379</v>
      </c>
      <c r="N521">
        <f t="shared" si="35"/>
        <v>-0.12689296666337471</v>
      </c>
      <c r="O521">
        <f t="shared" si="34"/>
        <v>735</v>
      </c>
    </row>
    <row r="522" spans="4:15" hidden="1" x14ac:dyDescent="0.2">
      <c r="D522">
        <f t="shared" si="32"/>
        <v>554</v>
      </c>
      <c r="E522" t="s">
        <v>285</v>
      </c>
      <c r="F522" t="s">
        <v>2304</v>
      </c>
      <c r="G522" t="s">
        <v>2305</v>
      </c>
      <c r="H522" t="s">
        <v>2305</v>
      </c>
      <c r="I522">
        <v>365</v>
      </c>
      <c r="J522">
        <v>603</v>
      </c>
      <c r="K522">
        <v>0.6053067993366501</v>
      </c>
      <c r="L522">
        <v>0.47422680412371132</v>
      </c>
      <c r="M522">
        <f t="shared" si="33"/>
        <v>0.47939646275030029</v>
      </c>
      <c r="N522">
        <f t="shared" si="35"/>
        <v>-5.1696586265889688E-3</v>
      </c>
      <c r="O522">
        <f t="shared" si="34"/>
        <v>435</v>
      </c>
    </row>
    <row r="523" spans="4:15" hidden="1" x14ac:dyDescent="0.2">
      <c r="D523">
        <f t="shared" si="32"/>
        <v>822</v>
      </c>
      <c r="E523" t="s">
        <v>285</v>
      </c>
      <c r="F523" t="s">
        <v>2306</v>
      </c>
      <c r="G523" t="s">
        <v>2307</v>
      </c>
      <c r="H523" t="s">
        <v>2307</v>
      </c>
      <c r="I523">
        <v>405</v>
      </c>
      <c r="J523">
        <v>536</v>
      </c>
      <c r="K523">
        <v>0.75559701492537312</v>
      </c>
      <c r="L523">
        <v>0.2</v>
      </c>
      <c r="M523">
        <f t="shared" si="33"/>
        <v>0.39036938929714937</v>
      </c>
      <c r="N523">
        <f t="shared" si="35"/>
        <v>-0.19036938929714936</v>
      </c>
      <c r="O523">
        <f t="shared" si="34"/>
        <v>796</v>
      </c>
    </row>
    <row r="524" spans="4:15" hidden="1" x14ac:dyDescent="0.2">
      <c r="D524">
        <f t="shared" si="32"/>
        <v>819</v>
      </c>
      <c r="E524" t="s">
        <v>285</v>
      </c>
      <c r="F524" t="s">
        <v>2308</v>
      </c>
      <c r="G524" t="s">
        <v>1693</v>
      </c>
      <c r="H524" t="s">
        <v>1693</v>
      </c>
      <c r="I524">
        <v>605</v>
      </c>
      <c r="J524">
        <v>732</v>
      </c>
      <c r="K524">
        <v>0.82650273224043713</v>
      </c>
      <c r="L524">
        <v>0.20689655172413793</v>
      </c>
      <c r="M524">
        <f t="shared" si="33"/>
        <v>0.34836713067419872</v>
      </c>
      <c r="N524">
        <f t="shared" si="35"/>
        <v>-0.14147057895006079</v>
      </c>
      <c r="O524">
        <f t="shared" si="34"/>
        <v>751</v>
      </c>
    </row>
    <row r="525" spans="4:15" hidden="1" x14ac:dyDescent="0.2">
      <c r="D525">
        <f t="shared" si="32"/>
        <v>257</v>
      </c>
      <c r="E525" t="s">
        <v>590</v>
      </c>
      <c r="F525" t="s">
        <v>2316</v>
      </c>
      <c r="G525" t="s">
        <v>2317</v>
      </c>
      <c r="H525" t="s">
        <v>2317</v>
      </c>
      <c r="I525">
        <v>478</v>
      </c>
      <c r="J525">
        <v>661</v>
      </c>
      <c r="K525">
        <v>0.72314674735249618</v>
      </c>
      <c r="L525">
        <v>0.64150943396226412</v>
      </c>
      <c r="M525">
        <f t="shared" si="33"/>
        <v>0.40959188055160789</v>
      </c>
      <c r="N525">
        <f t="shared" si="35"/>
        <v>0.23191755341065623</v>
      </c>
      <c r="O525">
        <f t="shared" si="34"/>
        <v>26</v>
      </c>
    </row>
    <row r="526" spans="4:15" hidden="1" x14ac:dyDescent="0.2">
      <c r="D526">
        <f t="shared" si="32"/>
        <v>503</v>
      </c>
      <c r="E526" t="s">
        <v>590</v>
      </c>
      <c r="F526" t="s">
        <v>2318</v>
      </c>
      <c r="G526" t="s">
        <v>2319</v>
      </c>
      <c r="H526" t="s">
        <v>2319</v>
      </c>
      <c r="I526">
        <v>547</v>
      </c>
      <c r="J526">
        <v>893</v>
      </c>
      <c r="K526">
        <v>0.61254199328107506</v>
      </c>
      <c r="L526">
        <v>0.5</v>
      </c>
      <c r="M526">
        <f t="shared" si="33"/>
        <v>0.47511056735641249</v>
      </c>
      <c r="N526">
        <f t="shared" si="35"/>
        <v>2.4889432643587506E-2</v>
      </c>
      <c r="O526">
        <f t="shared" si="34"/>
        <v>345</v>
      </c>
    </row>
    <row r="527" spans="4:15" hidden="1" x14ac:dyDescent="0.2">
      <c r="D527">
        <f t="shared" si="32"/>
        <v>755</v>
      </c>
      <c r="E527" t="s">
        <v>590</v>
      </c>
      <c r="F527" t="s">
        <v>2320</v>
      </c>
      <c r="G527" t="s">
        <v>2321</v>
      </c>
      <c r="H527" t="s">
        <v>2321</v>
      </c>
      <c r="I527">
        <v>627</v>
      </c>
      <c r="J527">
        <v>797</v>
      </c>
      <c r="K527">
        <v>0.78670012547051438</v>
      </c>
      <c r="L527">
        <v>0.30701754385964913</v>
      </c>
      <c r="M527">
        <f t="shared" si="33"/>
        <v>0.37194491038961142</v>
      </c>
      <c r="N527">
        <f t="shared" si="35"/>
        <v>-6.4927366529962283E-2</v>
      </c>
      <c r="O527">
        <f t="shared" si="34"/>
        <v>615</v>
      </c>
    </row>
    <row r="528" spans="4:15" hidden="1" x14ac:dyDescent="0.2">
      <c r="D528">
        <f t="shared" si="32"/>
        <v>249</v>
      </c>
      <c r="E528" t="s">
        <v>590</v>
      </c>
      <c r="F528" t="s">
        <v>2322</v>
      </c>
      <c r="G528" t="s">
        <v>2323</v>
      </c>
      <c r="H528" t="s">
        <v>2323</v>
      </c>
      <c r="I528">
        <v>445</v>
      </c>
      <c r="J528">
        <v>732</v>
      </c>
      <c r="K528">
        <v>0.60792349726775952</v>
      </c>
      <c r="L528">
        <v>0.6454545454545455</v>
      </c>
      <c r="M528">
        <f t="shared" si="33"/>
        <v>0.47784641534365419</v>
      </c>
      <c r="N528">
        <f t="shared" si="35"/>
        <v>0.16760813011089132</v>
      </c>
      <c r="O528">
        <f t="shared" si="34"/>
        <v>68</v>
      </c>
    </row>
    <row r="529" spans="4:15" hidden="1" x14ac:dyDescent="0.2">
      <c r="D529">
        <f t="shared" si="32"/>
        <v>614</v>
      </c>
      <c r="E529" t="s">
        <v>590</v>
      </c>
      <c r="F529" t="s">
        <v>2324</v>
      </c>
      <c r="G529" t="s">
        <v>2037</v>
      </c>
      <c r="H529" t="s">
        <v>2037</v>
      </c>
      <c r="I529">
        <v>755</v>
      </c>
      <c r="J529">
        <v>980</v>
      </c>
      <c r="K529">
        <v>0.77040816326530615</v>
      </c>
      <c r="L529">
        <v>0.43262411347517732</v>
      </c>
      <c r="M529">
        <f t="shared" si="33"/>
        <v>0.38159574301539056</v>
      </c>
      <c r="N529">
        <f t="shared" si="35"/>
        <v>5.1028370459786754E-2</v>
      </c>
      <c r="O529">
        <f t="shared" si="34"/>
        <v>268</v>
      </c>
    </row>
    <row r="530" spans="4:15" hidden="1" x14ac:dyDescent="0.2">
      <c r="D530">
        <f t="shared" si="32"/>
        <v>205</v>
      </c>
      <c r="E530" t="s">
        <v>590</v>
      </c>
      <c r="F530" t="s">
        <v>2325</v>
      </c>
      <c r="G530" t="s">
        <v>2326</v>
      </c>
      <c r="H530" t="s">
        <v>2326</v>
      </c>
      <c r="I530">
        <v>465</v>
      </c>
      <c r="J530">
        <v>743</v>
      </c>
      <c r="K530">
        <v>0.62584118438761771</v>
      </c>
      <c r="L530">
        <v>0.66666666666666663</v>
      </c>
      <c r="M530">
        <f t="shared" si="33"/>
        <v>0.46723255574486677</v>
      </c>
      <c r="N530">
        <f t="shared" si="35"/>
        <v>0.19943411092179986</v>
      </c>
      <c r="O530">
        <f t="shared" si="34"/>
        <v>44</v>
      </c>
    </row>
    <row r="531" spans="4:15" hidden="1" x14ac:dyDescent="0.2">
      <c r="D531">
        <f t="shared" si="32"/>
        <v>627</v>
      </c>
      <c r="E531" t="s">
        <v>590</v>
      </c>
      <c r="F531" t="s">
        <v>2327</v>
      </c>
      <c r="G531" t="s">
        <v>2328</v>
      </c>
      <c r="H531" t="s">
        <v>2328</v>
      </c>
      <c r="I531">
        <v>475</v>
      </c>
      <c r="J531">
        <v>610</v>
      </c>
      <c r="K531">
        <v>0.77868852459016391</v>
      </c>
      <c r="L531">
        <v>0.42307692307692307</v>
      </c>
      <c r="M531">
        <f t="shared" si="33"/>
        <v>0.37669072419564209</v>
      </c>
      <c r="N531">
        <f t="shared" si="35"/>
        <v>4.6386198881280982E-2</v>
      </c>
      <c r="O531">
        <f t="shared" si="34"/>
        <v>278</v>
      </c>
    </row>
    <row r="532" spans="4:15" hidden="1" x14ac:dyDescent="0.2">
      <c r="D532">
        <f t="shared" si="32"/>
        <v>437</v>
      </c>
      <c r="E532" t="s">
        <v>590</v>
      </c>
      <c r="F532" t="s">
        <v>2329</v>
      </c>
      <c r="G532" t="s">
        <v>2330</v>
      </c>
      <c r="H532" t="s">
        <v>2330</v>
      </c>
      <c r="I532">
        <v>545</v>
      </c>
      <c r="J532">
        <v>672</v>
      </c>
      <c r="K532">
        <v>0.81101190476190477</v>
      </c>
      <c r="L532">
        <v>0.54651162790697672</v>
      </c>
      <c r="M532">
        <f t="shared" si="33"/>
        <v>0.35754339694262549</v>
      </c>
      <c r="N532">
        <f t="shared" si="35"/>
        <v>0.18896823096435122</v>
      </c>
      <c r="O532">
        <f t="shared" si="34"/>
        <v>48</v>
      </c>
    </row>
    <row r="533" spans="4:15" hidden="1" x14ac:dyDescent="0.2">
      <c r="D533">
        <f t="shared" si="32"/>
        <v>604</v>
      </c>
      <c r="E533" t="s">
        <v>590</v>
      </c>
      <c r="F533" t="s">
        <v>2331</v>
      </c>
      <c r="G533" t="s">
        <v>2332</v>
      </c>
      <c r="H533" t="s">
        <v>2332</v>
      </c>
      <c r="I533">
        <v>593</v>
      </c>
      <c r="J533">
        <v>676</v>
      </c>
      <c r="K533">
        <v>0.87721893491124259</v>
      </c>
      <c r="L533">
        <v>0.44086021505376344</v>
      </c>
      <c r="M533">
        <f t="shared" si="33"/>
        <v>0.31832448895762455</v>
      </c>
      <c r="N533">
        <f t="shared" si="35"/>
        <v>0.12253572609613889</v>
      </c>
      <c r="O533">
        <f t="shared" si="34"/>
        <v>126</v>
      </c>
    </row>
    <row r="534" spans="4:15" hidden="1" x14ac:dyDescent="0.2">
      <c r="D534">
        <f t="shared" si="32"/>
        <v>229</v>
      </c>
      <c r="E534" t="s">
        <v>590</v>
      </c>
      <c r="F534" t="s">
        <v>2333</v>
      </c>
      <c r="G534" t="s">
        <v>2334</v>
      </c>
      <c r="H534" t="s">
        <v>2334</v>
      </c>
      <c r="I534">
        <v>309</v>
      </c>
      <c r="J534">
        <v>588</v>
      </c>
      <c r="K534">
        <v>0.52551020408163263</v>
      </c>
      <c r="L534">
        <v>0.65432098765432101</v>
      </c>
      <c r="M534">
        <f t="shared" si="33"/>
        <v>0.52666539053280093</v>
      </c>
      <c r="N534">
        <f t="shared" si="35"/>
        <v>0.12765559712152008</v>
      </c>
      <c r="O534">
        <f t="shared" si="34"/>
        <v>118</v>
      </c>
    </row>
    <row r="535" spans="4:15" hidden="1" x14ac:dyDescent="0.2">
      <c r="D535">
        <f t="shared" si="32"/>
        <v>346</v>
      </c>
      <c r="E535" t="s">
        <v>590</v>
      </c>
      <c r="F535" t="s">
        <v>2335</v>
      </c>
      <c r="G535" t="s">
        <v>2336</v>
      </c>
      <c r="H535" t="s">
        <v>2336</v>
      </c>
      <c r="I535">
        <v>257</v>
      </c>
      <c r="J535">
        <v>755</v>
      </c>
      <c r="K535">
        <v>0.34039735099337748</v>
      </c>
      <c r="L535">
        <v>0.5934959349593496</v>
      </c>
      <c r="M535">
        <f t="shared" si="33"/>
        <v>0.63632027062232677</v>
      </c>
      <c r="N535">
        <f t="shared" si="35"/>
        <v>-4.2824335662977164E-2</v>
      </c>
      <c r="O535">
        <f t="shared" si="34"/>
        <v>549</v>
      </c>
    </row>
    <row r="536" spans="4:15" hidden="1" x14ac:dyDescent="0.2">
      <c r="D536">
        <f t="shared" si="32"/>
        <v>743</v>
      </c>
      <c r="E536" t="s">
        <v>288</v>
      </c>
      <c r="F536" t="s">
        <v>2339</v>
      </c>
      <c r="G536" t="s">
        <v>2340</v>
      </c>
      <c r="H536" t="s">
        <v>2340</v>
      </c>
      <c r="I536">
        <v>554</v>
      </c>
      <c r="J536">
        <v>653</v>
      </c>
      <c r="K536">
        <v>0.84839203675344566</v>
      </c>
      <c r="L536">
        <v>0.32203389830508472</v>
      </c>
      <c r="M536">
        <f t="shared" si="33"/>
        <v>0.33540061310627645</v>
      </c>
      <c r="N536">
        <f t="shared" si="35"/>
        <v>-1.3366714801191726E-2</v>
      </c>
      <c r="O536">
        <f t="shared" si="34"/>
        <v>459</v>
      </c>
    </row>
    <row r="537" spans="4:15" hidden="1" x14ac:dyDescent="0.2">
      <c r="D537">
        <f t="shared" si="32"/>
        <v>813</v>
      </c>
      <c r="E537" t="s">
        <v>288</v>
      </c>
      <c r="F537" t="s">
        <v>2341</v>
      </c>
      <c r="G537" t="s">
        <v>2342</v>
      </c>
      <c r="H537" t="s">
        <v>2342</v>
      </c>
      <c r="I537">
        <v>385</v>
      </c>
      <c r="J537">
        <v>489</v>
      </c>
      <c r="K537">
        <v>0.787321063394683</v>
      </c>
      <c r="L537">
        <v>0.22222222222222221</v>
      </c>
      <c r="M537">
        <f t="shared" si="33"/>
        <v>0.37157708680263829</v>
      </c>
      <c r="N537">
        <f t="shared" si="35"/>
        <v>-0.14935486458041608</v>
      </c>
      <c r="O537">
        <f t="shared" si="34"/>
        <v>763</v>
      </c>
    </row>
    <row r="538" spans="4:15" hidden="1" x14ac:dyDescent="0.2">
      <c r="D538">
        <f t="shared" si="32"/>
        <v>805</v>
      </c>
      <c r="E538" t="s">
        <v>288</v>
      </c>
      <c r="F538" t="s">
        <v>2346</v>
      </c>
      <c r="G538" t="s">
        <v>954</v>
      </c>
      <c r="H538" t="s">
        <v>954</v>
      </c>
      <c r="I538">
        <v>601</v>
      </c>
      <c r="J538">
        <v>722</v>
      </c>
      <c r="K538">
        <v>0.83240997229916902</v>
      </c>
      <c r="L538">
        <v>0.23931623931623933</v>
      </c>
      <c r="M538">
        <f t="shared" si="33"/>
        <v>0.34486787230562144</v>
      </c>
      <c r="N538">
        <f t="shared" si="35"/>
        <v>-0.10555163298938211</v>
      </c>
      <c r="O538">
        <f t="shared" si="34"/>
        <v>697</v>
      </c>
    </row>
    <row r="539" spans="4:15" hidden="1" x14ac:dyDescent="0.2">
      <c r="D539">
        <f t="shared" si="32"/>
        <v>329</v>
      </c>
      <c r="E539" t="s">
        <v>288</v>
      </c>
      <c r="F539" t="s">
        <v>2347</v>
      </c>
      <c r="G539" t="s">
        <v>2348</v>
      </c>
      <c r="H539" t="s">
        <v>2348</v>
      </c>
      <c r="I539">
        <v>309</v>
      </c>
      <c r="J539">
        <v>508</v>
      </c>
      <c r="K539">
        <v>0.6082677165354331</v>
      </c>
      <c r="L539">
        <v>0.6</v>
      </c>
      <c r="M539">
        <f t="shared" si="33"/>
        <v>0.47764251095834787</v>
      </c>
      <c r="N539">
        <f t="shared" si="35"/>
        <v>0.12235748904165211</v>
      </c>
      <c r="O539">
        <f t="shared" si="34"/>
        <v>127</v>
      </c>
    </row>
    <row r="540" spans="4:15" hidden="1" x14ac:dyDescent="0.2">
      <c r="D540">
        <f t="shared" si="32"/>
        <v>736</v>
      </c>
      <c r="E540" t="s">
        <v>288</v>
      </c>
      <c r="F540" t="s">
        <v>2349</v>
      </c>
      <c r="G540" t="s">
        <v>2350</v>
      </c>
      <c r="H540" t="s">
        <v>2350</v>
      </c>
      <c r="I540">
        <v>530</v>
      </c>
      <c r="J540">
        <v>664</v>
      </c>
      <c r="K540">
        <v>0.79819277108433739</v>
      </c>
      <c r="L540">
        <v>0.33043478260869563</v>
      </c>
      <c r="M540">
        <f t="shared" si="33"/>
        <v>0.36513703802596548</v>
      </c>
      <c r="N540">
        <f t="shared" si="35"/>
        <v>-3.4702255417269845E-2</v>
      </c>
      <c r="O540">
        <f t="shared" si="34"/>
        <v>530</v>
      </c>
    </row>
    <row r="541" spans="4:15" hidden="1" x14ac:dyDescent="0.2">
      <c r="D541">
        <f t="shared" si="32"/>
        <v>711</v>
      </c>
      <c r="E541" t="s">
        <v>288</v>
      </c>
      <c r="F541" t="s">
        <v>289</v>
      </c>
      <c r="G541" t="s">
        <v>2351</v>
      </c>
      <c r="H541" t="s">
        <v>2351</v>
      </c>
      <c r="I541">
        <v>519</v>
      </c>
      <c r="J541">
        <v>733</v>
      </c>
      <c r="K541">
        <v>0.7080491132332879</v>
      </c>
      <c r="L541">
        <v>0.35915492957746481</v>
      </c>
      <c r="M541">
        <f t="shared" si="33"/>
        <v>0.41853523176335777</v>
      </c>
      <c r="N541">
        <f t="shared" si="35"/>
        <v>-5.9380302185892964E-2</v>
      </c>
      <c r="O541">
        <f t="shared" si="34"/>
        <v>595</v>
      </c>
    </row>
    <row r="542" spans="4:15" hidden="1" x14ac:dyDescent="0.2">
      <c r="D542">
        <f t="shared" si="32"/>
        <v>787</v>
      </c>
      <c r="E542" t="s">
        <v>288</v>
      </c>
      <c r="F542" t="s">
        <v>2352</v>
      </c>
      <c r="G542" t="s">
        <v>2353</v>
      </c>
      <c r="H542" t="s">
        <v>2353</v>
      </c>
      <c r="I542">
        <v>456</v>
      </c>
      <c r="J542">
        <v>592</v>
      </c>
      <c r="K542">
        <v>0.77027027027027029</v>
      </c>
      <c r="L542">
        <v>0.27368421052631581</v>
      </c>
      <c r="M542">
        <f t="shared" si="33"/>
        <v>0.38167742637547919</v>
      </c>
      <c r="N542">
        <f t="shared" si="35"/>
        <v>-0.10799321584916338</v>
      </c>
      <c r="O542">
        <f t="shared" si="34"/>
        <v>701</v>
      </c>
    </row>
    <row r="543" spans="4:15" hidden="1" x14ac:dyDescent="0.2">
      <c r="D543">
        <f t="shared" si="32"/>
        <v>803</v>
      </c>
      <c r="E543" t="s">
        <v>290</v>
      </c>
      <c r="F543" t="s">
        <v>2363</v>
      </c>
      <c r="G543" t="s">
        <v>2364</v>
      </c>
      <c r="H543" t="s">
        <v>2364</v>
      </c>
      <c r="I543">
        <v>366</v>
      </c>
      <c r="J543">
        <v>461</v>
      </c>
      <c r="K543">
        <v>0.79392624728850325</v>
      </c>
      <c r="L543">
        <v>0.24444444444444444</v>
      </c>
      <c r="M543">
        <f t="shared" si="33"/>
        <v>0.36766438903064286</v>
      </c>
      <c r="N543">
        <f t="shared" si="35"/>
        <v>-0.12321994458619842</v>
      </c>
      <c r="O543">
        <f t="shared" si="34"/>
        <v>727</v>
      </c>
    </row>
    <row r="544" spans="4:15" hidden="1" x14ac:dyDescent="0.2">
      <c r="D544">
        <f t="shared" si="32"/>
        <v>833</v>
      </c>
      <c r="E544" t="s">
        <v>290</v>
      </c>
      <c r="F544" t="s">
        <v>291</v>
      </c>
      <c r="G544" t="s">
        <v>1299</v>
      </c>
      <c r="H544" t="s">
        <v>1299</v>
      </c>
      <c r="I544">
        <v>368</v>
      </c>
      <c r="J544">
        <v>461</v>
      </c>
      <c r="K544">
        <v>0.79826464208242953</v>
      </c>
      <c r="L544">
        <v>0.17894736842105263</v>
      </c>
      <c r="M544">
        <f t="shared" si="33"/>
        <v>0.36509446396616235</v>
      </c>
      <c r="N544">
        <f t="shared" si="35"/>
        <v>-0.18614709554510972</v>
      </c>
      <c r="O544">
        <f t="shared" si="34"/>
        <v>792</v>
      </c>
    </row>
    <row r="545" spans="4:15" hidden="1" x14ac:dyDescent="0.2">
      <c r="D545">
        <f t="shared" si="32"/>
        <v>690</v>
      </c>
      <c r="E545" t="s">
        <v>290</v>
      </c>
      <c r="F545" t="s">
        <v>2365</v>
      </c>
      <c r="G545" t="s">
        <v>1835</v>
      </c>
      <c r="H545" t="s">
        <v>1835</v>
      </c>
      <c r="I545">
        <v>288</v>
      </c>
      <c r="J545">
        <v>485</v>
      </c>
      <c r="K545">
        <v>0.59381443298969072</v>
      </c>
      <c r="L545">
        <v>0.37373737373737376</v>
      </c>
      <c r="M545">
        <f t="shared" si="33"/>
        <v>0.48620416968526886</v>
      </c>
      <c r="N545">
        <f t="shared" si="35"/>
        <v>-0.1124667959478951</v>
      </c>
      <c r="O545">
        <f t="shared" si="34"/>
        <v>705</v>
      </c>
    </row>
    <row r="546" spans="4:15" hidden="1" x14ac:dyDescent="0.2">
      <c r="D546">
        <f t="shared" si="32"/>
        <v>796</v>
      </c>
      <c r="E546" t="s">
        <v>290</v>
      </c>
      <c r="F546" t="s">
        <v>293</v>
      </c>
      <c r="G546" t="s">
        <v>2366</v>
      </c>
      <c r="H546" t="s">
        <v>2366</v>
      </c>
      <c r="I546">
        <v>434</v>
      </c>
      <c r="J546">
        <v>524</v>
      </c>
      <c r="K546">
        <v>0.8282442748091603</v>
      </c>
      <c r="L546">
        <v>0.25490196078431371</v>
      </c>
      <c r="M546">
        <f t="shared" si="33"/>
        <v>0.34733549706065864</v>
      </c>
      <c r="N546">
        <f t="shared" si="35"/>
        <v>-9.243353627634493E-2</v>
      </c>
      <c r="O546">
        <f t="shared" si="34"/>
        <v>665</v>
      </c>
    </row>
    <row r="547" spans="4:15" hidden="1" x14ac:dyDescent="0.2">
      <c r="D547">
        <f t="shared" si="32"/>
        <v>764</v>
      </c>
      <c r="E547" t="s">
        <v>290</v>
      </c>
      <c r="F547" t="s">
        <v>2367</v>
      </c>
      <c r="G547" t="s">
        <v>2368</v>
      </c>
      <c r="H547" t="s">
        <v>2368</v>
      </c>
      <c r="I547">
        <v>345</v>
      </c>
      <c r="J547">
        <v>541</v>
      </c>
      <c r="K547">
        <v>0.63770794824399257</v>
      </c>
      <c r="L547">
        <v>0.2978723404255319</v>
      </c>
      <c r="M547">
        <f t="shared" si="33"/>
        <v>0.46020306780811548</v>
      </c>
      <c r="N547">
        <f t="shared" si="35"/>
        <v>-0.16233072738258358</v>
      </c>
      <c r="O547">
        <f t="shared" si="34"/>
        <v>769</v>
      </c>
    </row>
    <row r="548" spans="4:15" hidden="1" x14ac:dyDescent="0.2">
      <c r="D548">
        <f t="shared" si="32"/>
        <v>835</v>
      </c>
      <c r="E548" t="s">
        <v>290</v>
      </c>
      <c r="F548" t="s">
        <v>2369</v>
      </c>
      <c r="G548" t="s">
        <v>2370</v>
      </c>
      <c r="H548" t="s">
        <v>2370</v>
      </c>
      <c r="I548">
        <v>458</v>
      </c>
      <c r="J548">
        <v>540</v>
      </c>
      <c r="K548">
        <v>0.8481481481481481</v>
      </c>
      <c r="L548">
        <v>0.16216216216216217</v>
      </c>
      <c r="M548">
        <f t="shared" si="33"/>
        <v>0.33554508484512624</v>
      </c>
      <c r="N548">
        <f t="shared" si="35"/>
        <v>-0.17338292268296407</v>
      </c>
      <c r="O548">
        <f t="shared" si="34"/>
        <v>779</v>
      </c>
    </row>
    <row r="549" spans="4:15" hidden="1" x14ac:dyDescent="0.2">
      <c r="D549">
        <f t="shared" si="32"/>
        <v>810</v>
      </c>
      <c r="E549" t="s">
        <v>290</v>
      </c>
      <c r="F549" t="s">
        <v>2371</v>
      </c>
      <c r="G549" t="s">
        <v>2372</v>
      </c>
      <c r="H549" t="s">
        <v>2372</v>
      </c>
      <c r="I549">
        <v>405</v>
      </c>
      <c r="J549">
        <v>485</v>
      </c>
      <c r="K549">
        <v>0.83505154639175261</v>
      </c>
      <c r="L549">
        <v>0.23584905660377359</v>
      </c>
      <c r="M549">
        <f t="shared" si="33"/>
        <v>0.34330308906373735</v>
      </c>
      <c r="N549">
        <f t="shared" si="35"/>
        <v>-0.10745403245996377</v>
      </c>
      <c r="O549">
        <f t="shared" si="34"/>
        <v>699</v>
      </c>
    </row>
    <row r="550" spans="4:15" hidden="1" x14ac:dyDescent="0.2">
      <c r="D550">
        <f t="shared" si="32"/>
        <v>784</v>
      </c>
      <c r="E550" t="s">
        <v>290</v>
      </c>
      <c r="F550" t="s">
        <v>2373</v>
      </c>
      <c r="G550" t="s">
        <v>2374</v>
      </c>
      <c r="H550" t="s">
        <v>2374</v>
      </c>
      <c r="I550">
        <v>468</v>
      </c>
      <c r="J550">
        <v>592</v>
      </c>
      <c r="K550">
        <v>0.79054054054054057</v>
      </c>
      <c r="L550">
        <v>0.2781954887218045</v>
      </c>
      <c r="M550">
        <f t="shared" si="33"/>
        <v>0.36966997244245031</v>
      </c>
      <c r="N550">
        <f t="shared" si="35"/>
        <v>-9.1474483720645816E-2</v>
      </c>
      <c r="O550">
        <f t="shared" si="34"/>
        <v>662</v>
      </c>
    </row>
    <row r="551" spans="4:15" hidden="1" x14ac:dyDescent="0.2">
      <c r="D551">
        <f t="shared" si="32"/>
        <v>809</v>
      </c>
      <c r="E551" t="s">
        <v>290</v>
      </c>
      <c r="F551" t="s">
        <v>2375</v>
      </c>
      <c r="G551" t="s">
        <v>2376</v>
      </c>
      <c r="H551" t="s">
        <v>2376</v>
      </c>
      <c r="I551">
        <v>363</v>
      </c>
      <c r="J551">
        <v>524</v>
      </c>
      <c r="K551">
        <v>0.6927480916030534</v>
      </c>
      <c r="L551">
        <v>0.23636363636363636</v>
      </c>
      <c r="M551">
        <f t="shared" si="33"/>
        <v>0.42759906317278817</v>
      </c>
      <c r="N551">
        <f t="shared" si="35"/>
        <v>-0.19123542680915182</v>
      </c>
      <c r="O551">
        <f t="shared" si="34"/>
        <v>798</v>
      </c>
    </row>
    <row r="552" spans="4:15" hidden="1" x14ac:dyDescent="0.2">
      <c r="D552">
        <f t="shared" si="32"/>
        <v>134</v>
      </c>
      <c r="E552" t="s">
        <v>292</v>
      </c>
      <c r="F552" t="s">
        <v>2383</v>
      </c>
      <c r="G552" t="s">
        <v>2384</v>
      </c>
      <c r="H552" t="s">
        <v>2384</v>
      </c>
      <c r="I552">
        <v>276</v>
      </c>
      <c r="J552">
        <v>739</v>
      </c>
      <c r="K552">
        <v>0.37347767253044656</v>
      </c>
      <c r="L552">
        <v>0.72077922077922074</v>
      </c>
      <c r="M552">
        <f t="shared" si="33"/>
        <v>0.6167245557329839</v>
      </c>
      <c r="N552">
        <f t="shared" si="35"/>
        <v>0.10405466504623684</v>
      </c>
      <c r="O552">
        <f t="shared" si="34"/>
        <v>159</v>
      </c>
    </row>
    <row r="553" spans="4:15" hidden="1" x14ac:dyDescent="0.2">
      <c r="D553">
        <f t="shared" si="32"/>
        <v>493</v>
      </c>
      <c r="E553" t="s">
        <v>292</v>
      </c>
      <c r="F553" t="s">
        <v>2385</v>
      </c>
      <c r="G553" t="s">
        <v>2386</v>
      </c>
      <c r="H553" t="s">
        <v>2386</v>
      </c>
      <c r="I553">
        <v>351</v>
      </c>
      <c r="J553">
        <v>735</v>
      </c>
      <c r="K553">
        <v>0.47755102040816327</v>
      </c>
      <c r="L553">
        <v>0.50819672131147542</v>
      </c>
      <c r="M553">
        <f t="shared" si="33"/>
        <v>0.55507486317162702</v>
      </c>
      <c r="N553">
        <f t="shared" si="35"/>
        <v>-4.6878141860151601E-2</v>
      </c>
      <c r="O553">
        <f t="shared" si="34"/>
        <v>558</v>
      </c>
    </row>
    <row r="554" spans="4:15" x14ac:dyDescent="0.2">
      <c r="D554">
        <f t="shared" si="32"/>
        <v>678</v>
      </c>
      <c r="E554" t="s">
        <v>292</v>
      </c>
      <c r="F554" t="s">
        <v>2387</v>
      </c>
      <c r="G554" t="s">
        <v>2388</v>
      </c>
      <c r="H554" t="s">
        <v>2388</v>
      </c>
      <c r="I554">
        <v>655</v>
      </c>
      <c r="J554">
        <v>812</v>
      </c>
      <c r="K554">
        <v>0.80665024630541871</v>
      </c>
      <c r="L554">
        <v>0.38582677165354329</v>
      </c>
      <c r="M554">
        <f t="shared" si="33"/>
        <v>0.36012710265002668</v>
      </c>
      <c r="N554">
        <f t="shared" si="35"/>
        <v>2.5699669003516612E-2</v>
      </c>
      <c r="O554">
        <f t="shared" si="34"/>
        <v>339</v>
      </c>
    </row>
    <row r="555" spans="4:15" hidden="1" x14ac:dyDescent="0.2">
      <c r="D555">
        <f t="shared" si="32"/>
        <v>399</v>
      </c>
      <c r="E555" t="s">
        <v>292</v>
      </c>
      <c r="F555" t="s">
        <v>2389</v>
      </c>
      <c r="G555" t="s">
        <v>2390</v>
      </c>
      <c r="H555" t="s">
        <v>2390</v>
      </c>
      <c r="I555">
        <v>286</v>
      </c>
      <c r="J555">
        <v>631</v>
      </c>
      <c r="K555">
        <v>0.45324881141045958</v>
      </c>
      <c r="L555">
        <v>0.5662650602409639</v>
      </c>
      <c r="M555">
        <f t="shared" si="33"/>
        <v>0.56947070748549156</v>
      </c>
      <c r="N555">
        <f t="shared" si="35"/>
        <v>-3.205647244527654E-3</v>
      </c>
      <c r="O555">
        <f t="shared" si="34"/>
        <v>432</v>
      </c>
    </row>
    <row r="556" spans="4:15" hidden="1" x14ac:dyDescent="0.2">
      <c r="D556">
        <f t="shared" si="32"/>
        <v>719</v>
      </c>
      <c r="E556" t="s">
        <v>292</v>
      </c>
      <c r="F556" t="s">
        <v>2391</v>
      </c>
      <c r="G556" t="s">
        <v>2392</v>
      </c>
      <c r="H556" t="s">
        <v>2392</v>
      </c>
      <c r="I556">
        <v>543</v>
      </c>
      <c r="J556">
        <v>694</v>
      </c>
      <c r="K556">
        <v>0.78242074927953886</v>
      </c>
      <c r="L556">
        <v>0.3504273504273504</v>
      </c>
      <c r="M556">
        <f t="shared" si="33"/>
        <v>0.37447987473838984</v>
      </c>
      <c r="N556">
        <f t="shared" si="35"/>
        <v>-2.4052524311039436E-2</v>
      </c>
      <c r="O556">
        <f t="shared" si="34"/>
        <v>497</v>
      </c>
    </row>
    <row r="557" spans="4:15" hidden="1" x14ac:dyDescent="0.2">
      <c r="D557">
        <f t="shared" si="32"/>
        <v>571</v>
      </c>
      <c r="E557" t="s">
        <v>292</v>
      </c>
      <c r="F557" t="s">
        <v>2393</v>
      </c>
      <c r="G557" t="s">
        <v>2394</v>
      </c>
      <c r="H557" t="s">
        <v>2394</v>
      </c>
      <c r="I557">
        <v>434</v>
      </c>
      <c r="J557">
        <v>701</v>
      </c>
      <c r="K557">
        <v>0.61911554921540657</v>
      </c>
      <c r="L557">
        <v>0.46464646464646464</v>
      </c>
      <c r="M557">
        <f t="shared" si="33"/>
        <v>0.47121660496690054</v>
      </c>
      <c r="N557">
        <f t="shared" si="35"/>
        <v>-6.5701403204359021E-3</v>
      </c>
      <c r="O557">
        <f t="shared" si="34"/>
        <v>438</v>
      </c>
    </row>
    <row r="558" spans="4:15" hidden="1" x14ac:dyDescent="0.2">
      <c r="D558">
        <f t="shared" si="32"/>
        <v>761</v>
      </c>
      <c r="E558" t="s">
        <v>292</v>
      </c>
      <c r="F558" t="s">
        <v>2395</v>
      </c>
      <c r="G558" t="s">
        <v>2396</v>
      </c>
      <c r="H558" t="s">
        <v>2396</v>
      </c>
      <c r="I558">
        <v>582</v>
      </c>
      <c r="J558">
        <v>789</v>
      </c>
      <c r="K558">
        <v>0.73764258555133078</v>
      </c>
      <c r="L558">
        <v>0.30201342281879195</v>
      </c>
      <c r="M558">
        <f t="shared" si="33"/>
        <v>0.40100501382154602</v>
      </c>
      <c r="N558">
        <f t="shared" si="35"/>
        <v>-9.8991591002754065E-2</v>
      </c>
      <c r="O558">
        <f t="shared" si="34"/>
        <v>681</v>
      </c>
    </row>
    <row r="559" spans="4:15" hidden="1" x14ac:dyDescent="0.2">
      <c r="D559">
        <f t="shared" si="32"/>
        <v>778</v>
      </c>
      <c r="E559" t="s">
        <v>294</v>
      </c>
      <c r="F559" t="s">
        <v>2407</v>
      </c>
      <c r="G559" t="s">
        <v>834</v>
      </c>
      <c r="H559" t="s">
        <v>834</v>
      </c>
      <c r="I559">
        <v>643</v>
      </c>
      <c r="J559">
        <v>826</v>
      </c>
      <c r="K559">
        <v>0.77845036319612593</v>
      </c>
      <c r="L559">
        <v>0.28205128205128205</v>
      </c>
      <c r="M559">
        <f t="shared" si="33"/>
        <v>0.37683180331937388</v>
      </c>
      <c r="N559">
        <f t="shared" si="35"/>
        <v>-9.4780521268091833E-2</v>
      </c>
      <c r="O559">
        <f t="shared" si="34"/>
        <v>671</v>
      </c>
    </row>
    <row r="560" spans="4:15" hidden="1" x14ac:dyDescent="0.2">
      <c r="D560">
        <f t="shared" si="32"/>
        <v>654</v>
      </c>
      <c r="E560" t="s">
        <v>294</v>
      </c>
      <c r="F560" t="s">
        <v>2408</v>
      </c>
      <c r="G560" t="s">
        <v>2409</v>
      </c>
      <c r="H560" t="s">
        <v>2409</v>
      </c>
      <c r="I560">
        <v>637</v>
      </c>
      <c r="J560">
        <v>787</v>
      </c>
      <c r="K560">
        <v>0.80940279542566707</v>
      </c>
      <c r="L560">
        <v>0.40566037735849059</v>
      </c>
      <c r="M560">
        <f t="shared" si="33"/>
        <v>0.35849658138321083</v>
      </c>
      <c r="N560">
        <f t="shared" si="35"/>
        <v>4.7163795975279754E-2</v>
      </c>
      <c r="O560">
        <f t="shared" si="34"/>
        <v>277</v>
      </c>
    </row>
    <row r="561" spans="4:15" hidden="1" x14ac:dyDescent="0.2">
      <c r="D561">
        <f t="shared" si="32"/>
        <v>811</v>
      </c>
      <c r="E561" t="s">
        <v>294</v>
      </c>
      <c r="F561" t="s">
        <v>2410</v>
      </c>
      <c r="G561" t="s">
        <v>2411</v>
      </c>
      <c r="H561" t="s">
        <v>2411</v>
      </c>
      <c r="I561">
        <v>755</v>
      </c>
      <c r="J561">
        <v>834</v>
      </c>
      <c r="K561">
        <v>0.90527577937649883</v>
      </c>
      <c r="L561">
        <v>0.22857142857142856</v>
      </c>
      <c r="M561">
        <f t="shared" si="33"/>
        <v>0.30170451976477042</v>
      </c>
      <c r="N561">
        <f t="shared" si="35"/>
        <v>-7.3133091193341854E-2</v>
      </c>
      <c r="O561">
        <f t="shared" si="34"/>
        <v>626</v>
      </c>
    </row>
    <row r="562" spans="4:15" hidden="1" x14ac:dyDescent="0.2">
      <c r="D562">
        <f t="shared" si="32"/>
        <v>742</v>
      </c>
      <c r="E562" t="s">
        <v>294</v>
      </c>
      <c r="F562" t="s">
        <v>2412</v>
      </c>
      <c r="G562" t="s">
        <v>2413</v>
      </c>
      <c r="H562" t="s">
        <v>2413</v>
      </c>
      <c r="I562">
        <v>622</v>
      </c>
      <c r="J562">
        <v>789</v>
      </c>
      <c r="K562">
        <v>0.78833967046894804</v>
      </c>
      <c r="L562">
        <v>0.32330827067669171</v>
      </c>
      <c r="M562">
        <f t="shared" si="33"/>
        <v>0.37097369684498027</v>
      </c>
      <c r="N562">
        <f t="shared" si="35"/>
        <v>-4.766542616828856E-2</v>
      </c>
      <c r="O562">
        <f t="shared" si="34"/>
        <v>562</v>
      </c>
    </row>
    <row r="563" spans="4:15" hidden="1" x14ac:dyDescent="0.2">
      <c r="D563">
        <f t="shared" si="32"/>
        <v>744</v>
      </c>
      <c r="E563" t="s">
        <v>294</v>
      </c>
      <c r="F563" t="s">
        <v>2414</v>
      </c>
      <c r="G563" t="s">
        <v>2415</v>
      </c>
      <c r="H563" t="s">
        <v>2415</v>
      </c>
      <c r="I563">
        <v>707</v>
      </c>
      <c r="J563">
        <v>808</v>
      </c>
      <c r="K563">
        <v>0.875</v>
      </c>
      <c r="L563">
        <v>0.31896551724137934</v>
      </c>
      <c r="M563">
        <f t="shared" si="33"/>
        <v>0.31963891438816328</v>
      </c>
      <c r="N563">
        <f t="shared" si="35"/>
        <v>-6.7339714678393836E-4</v>
      </c>
      <c r="O563">
        <f t="shared" si="34"/>
        <v>420</v>
      </c>
    </row>
    <row r="564" spans="4:15" hidden="1" x14ac:dyDescent="0.2">
      <c r="D564">
        <f t="shared" si="32"/>
        <v>400</v>
      </c>
      <c r="E564" t="s">
        <v>294</v>
      </c>
      <c r="F564" t="s">
        <v>275</v>
      </c>
      <c r="G564" t="s">
        <v>2416</v>
      </c>
      <c r="H564" t="s">
        <v>2416</v>
      </c>
      <c r="I564">
        <v>362</v>
      </c>
      <c r="J564">
        <v>784</v>
      </c>
      <c r="K564">
        <v>0.46173469387755101</v>
      </c>
      <c r="L564">
        <v>0.56603773584905659</v>
      </c>
      <c r="M564">
        <f t="shared" si="33"/>
        <v>0.56444394457379321</v>
      </c>
      <c r="N564">
        <f t="shared" si="35"/>
        <v>1.5937912752633787E-3</v>
      </c>
      <c r="O564">
        <f t="shared" si="34"/>
        <v>414</v>
      </c>
    </row>
    <row r="565" spans="4:15" hidden="1" x14ac:dyDescent="0.2">
      <c r="D565">
        <f t="shared" si="32"/>
        <v>730</v>
      </c>
      <c r="E565" t="s">
        <v>294</v>
      </c>
      <c r="F565" t="s">
        <v>2417</v>
      </c>
      <c r="G565" t="s">
        <v>2418</v>
      </c>
      <c r="H565" t="s">
        <v>2418</v>
      </c>
      <c r="I565">
        <v>578</v>
      </c>
      <c r="J565">
        <v>841</v>
      </c>
      <c r="K565">
        <v>0.68727705112960757</v>
      </c>
      <c r="L565">
        <v>0.33333333333333331</v>
      </c>
      <c r="M565">
        <f t="shared" si="33"/>
        <v>0.43083993098435297</v>
      </c>
      <c r="N565">
        <f t="shared" si="35"/>
        <v>-9.7506597651019655E-2</v>
      </c>
      <c r="O565">
        <f t="shared" si="34"/>
        <v>678</v>
      </c>
    </row>
    <row r="566" spans="4:15" x14ac:dyDescent="0.2">
      <c r="D566">
        <f t="shared" si="32"/>
        <v>669</v>
      </c>
      <c r="E566" t="s">
        <v>294</v>
      </c>
      <c r="F566" t="s">
        <v>2419</v>
      </c>
      <c r="G566" t="s">
        <v>2420</v>
      </c>
      <c r="H566" t="s">
        <v>2420</v>
      </c>
      <c r="I566">
        <v>635</v>
      </c>
      <c r="J566">
        <v>764</v>
      </c>
      <c r="K566">
        <v>0.83115183246073299</v>
      </c>
      <c r="L566">
        <v>0.39473684210526316</v>
      </c>
      <c r="M566">
        <f t="shared" si="33"/>
        <v>0.34561315374242035</v>
      </c>
      <c r="N566">
        <f t="shared" si="35"/>
        <v>4.912368836284281E-2</v>
      </c>
      <c r="O566">
        <f t="shared" si="34"/>
        <v>272</v>
      </c>
    </row>
    <row r="567" spans="4:15" hidden="1" x14ac:dyDescent="0.2">
      <c r="D567">
        <f t="shared" si="32"/>
        <v>726</v>
      </c>
      <c r="E567" t="s">
        <v>294</v>
      </c>
      <c r="F567" t="s">
        <v>2421</v>
      </c>
      <c r="G567" t="s">
        <v>2422</v>
      </c>
      <c r="H567" t="s">
        <v>2422</v>
      </c>
      <c r="I567">
        <v>590</v>
      </c>
      <c r="J567">
        <v>777</v>
      </c>
      <c r="K567">
        <v>0.75933075933075933</v>
      </c>
      <c r="L567">
        <v>0.34166666666666667</v>
      </c>
      <c r="M567">
        <f t="shared" si="33"/>
        <v>0.38815763960917732</v>
      </c>
      <c r="N567">
        <f t="shared" si="35"/>
        <v>-4.6490972942510644E-2</v>
      </c>
      <c r="O567">
        <f t="shared" si="34"/>
        <v>556</v>
      </c>
    </row>
    <row r="568" spans="4:15" hidden="1" x14ac:dyDescent="0.2">
      <c r="D568">
        <f t="shared" si="32"/>
        <v>471</v>
      </c>
      <c r="E568" t="s">
        <v>294</v>
      </c>
      <c r="F568" t="s">
        <v>2423</v>
      </c>
      <c r="G568" t="s">
        <v>2424</v>
      </c>
      <c r="H568" t="s">
        <v>2424</v>
      </c>
      <c r="I568">
        <v>600</v>
      </c>
      <c r="J568">
        <v>768</v>
      </c>
      <c r="K568">
        <v>0.78125</v>
      </c>
      <c r="L568">
        <v>0.5213675213675214</v>
      </c>
      <c r="M568">
        <f t="shared" si="33"/>
        <v>0.37517338882842188</v>
      </c>
      <c r="N568">
        <f t="shared" si="35"/>
        <v>0.14619413253909952</v>
      </c>
      <c r="O568">
        <f t="shared" si="34"/>
        <v>93</v>
      </c>
    </row>
    <row r="569" spans="4:15" hidden="1" x14ac:dyDescent="0.2">
      <c r="D569">
        <f t="shared" si="32"/>
        <v>730</v>
      </c>
      <c r="E569" t="s">
        <v>294</v>
      </c>
      <c r="F569" t="s">
        <v>2425</v>
      </c>
      <c r="G569" t="s">
        <v>2426</v>
      </c>
      <c r="H569" t="s">
        <v>2426</v>
      </c>
      <c r="I569">
        <v>469</v>
      </c>
      <c r="J569">
        <v>720</v>
      </c>
      <c r="K569">
        <v>0.65138888888888891</v>
      </c>
      <c r="L569">
        <v>0.33333333333333331</v>
      </c>
      <c r="M569">
        <f t="shared" si="33"/>
        <v>0.45209892009011343</v>
      </c>
      <c r="N569">
        <f t="shared" si="35"/>
        <v>-0.11876558675678012</v>
      </c>
      <c r="O569">
        <f t="shared" si="34"/>
        <v>721</v>
      </c>
    </row>
    <row r="570" spans="4:15" hidden="1" x14ac:dyDescent="0.2">
      <c r="D570">
        <f t="shared" si="32"/>
        <v>759</v>
      </c>
      <c r="E570" t="s">
        <v>296</v>
      </c>
      <c r="F570" t="s">
        <v>2429</v>
      </c>
      <c r="G570" t="s">
        <v>954</v>
      </c>
      <c r="H570" t="s">
        <v>954</v>
      </c>
      <c r="I570">
        <v>338</v>
      </c>
      <c r="J570">
        <v>478</v>
      </c>
      <c r="K570">
        <v>0.70711297071129708</v>
      </c>
      <c r="L570">
        <v>0.30290456431535268</v>
      </c>
      <c r="M570">
        <f t="shared" si="33"/>
        <v>0.41908977238159711</v>
      </c>
      <c r="N570">
        <f t="shared" si="35"/>
        <v>-0.11618520806624444</v>
      </c>
      <c r="O570">
        <f t="shared" si="34"/>
        <v>715</v>
      </c>
    </row>
    <row r="571" spans="4:15" hidden="1" x14ac:dyDescent="0.2">
      <c r="D571">
        <f t="shared" si="32"/>
        <v>842</v>
      </c>
      <c r="E571" t="s">
        <v>298</v>
      </c>
      <c r="F571" t="s">
        <v>2516</v>
      </c>
      <c r="G571" t="s">
        <v>2517</v>
      </c>
      <c r="H571" t="s">
        <v>2517</v>
      </c>
      <c r="I571">
        <v>239</v>
      </c>
      <c r="J571">
        <v>239</v>
      </c>
      <c r="K571">
        <v>1</v>
      </c>
      <c r="L571">
        <v>0.10526315789473684</v>
      </c>
      <c r="M571">
        <f t="shared" si="33"/>
        <v>0.24559294846781843</v>
      </c>
      <c r="N571">
        <f t="shared" si="35"/>
        <v>-0.14032979057308159</v>
      </c>
      <c r="O571">
        <f t="shared" si="34"/>
        <v>749</v>
      </c>
    </row>
    <row r="572" spans="4:15" hidden="1" x14ac:dyDescent="0.2">
      <c r="D572">
        <f t="shared" si="32"/>
        <v>351</v>
      </c>
      <c r="E572" t="s">
        <v>300</v>
      </c>
      <c r="F572" t="s">
        <v>2547</v>
      </c>
      <c r="G572" t="s">
        <v>2548</v>
      </c>
      <c r="H572" t="s">
        <v>2548</v>
      </c>
      <c r="I572">
        <v>197</v>
      </c>
      <c r="J572">
        <v>308</v>
      </c>
      <c r="K572">
        <v>0.63961038961038963</v>
      </c>
      <c r="L572">
        <v>0.59090909090909094</v>
      </c>
      <c r="M572">
        <f t="shared" si="33"/>
        <v>0.45907612293946198</v>
      </c>
      <c r="N572">
        <f t="shared" si="35"/>
        <v>0.13183296796962896</v>
      </c>
      <c r="O572">
        <f t="shared" si="34"/>
        <v>113</v>
      </c>
    </row>
    <row r="573" spans="4:15" hidden="1" x14ac:dyDescent="0.2">
      <c r="D573">
        <f t="shared" si="32"/>
        <v>27</v>
      </c>
      <c r="E573" t="s">
        <v>300</v>
      </c>
      <c r="F573" t="s">
        <v>2549</v>
      </c>
      <c r="G573" t="s">
        <v>2550</v>
      </c>
      <c r="H573" t="s">
        <v>2550</v>
      </c>
      <c r="I573">
        <v>66</v>
      </c>
      <c r="J573">
        <v>161</v>
      </c>
      <c r="K573">
        <v>0.40993788819875776</v>
      </c>
      <c r="L573">
        <v>0.85</v>
      </c>
      <c r="M573">
        <f t="shared" si="33"/>
        <v>0.59512670063839035</v>
      </c>
      <c r="N573">
        <f t="shared" si="35"/>
        <v>0.25487329936160963</v>
      </c>
      <c r="O573">
        <f t="shared" si="34"/>
        <v>18</v>
      </c>
    </row>
    <row r="574" spans="4:15" hidden="1" x14ac:dyDescent="0.2">
      <c r="D574">
        <f t="shared" si="32"/>
        <v>25</v>
      </c>
      <c r="E574" t="s">
        <v>300</v>
      </c>
      <c r="F574" t="s">
        <v>2551</v>
      </c>
      <c r="G574" t="s">
        <v>2552</v>
      </c>
      <c r="H574" t="s">
        <v>2552</v>
      </c>
      <c r="I574">
        <v>87</v>
      </c>
      <c r="J574">
        <v>181</v>
      </c>
      <c r="K574">
        <v>0.48066298342541436</v>
      </c>
      <c r="L574">
        <v>0.85185185185185186</v>
      </c>
      <c r="M574">
        <f t="shared" si="33"/>
        <v>0.55323143671146102</v>
      </c>
      <c r="N574">
        <f t="shared" si="35"/>
        <v>0.29862041514039084</v>
      </c>
      <c r="O574">
        <f t="shared" si="34"/>
        <v>11</v>
      </c>
    </row>
    <row r="575" spans="4:15" hidden="1" x14ac:dyDescent="0.2">
      <c r="D575">
        <f t="shared" si="32"/>
        <v>462</v>
      </c>
      <c r="E575" t="s">
        <v>300</v>
      </c>
      <c r="F575" t="s">
        <v>2553</v>
      </c>
      <c r="G575" t="s">
        <v>2554</v>
      </c>
      <c r="H575" t="s">
        <v>2554</v>
      </c>
      <c r="I575">
        <v>237</v>
      </c>
      <c r="J575">
        <v>351</v>
      </c>
      <c r="K575">
        <v>0.67521367521367526</v>
      </c>
      <c r="L575">
        <v>0.52830188679245282</v>
      </c>
      <c r="M575">
        <f t="shared" si="33"/>
        <v>0.43798588555999646</v>
      </c>
      <c r="N575">
        <f t="shared" si="35"/>
        <v>9.0316001232456367E-2</v>
      </c>
      <c r="O575">
        <f t="shared" si="34"/>
        <v>199</v>
      </c>
    </row>
    <row r="576" spans="4:15" hidden="1" x14ac:dyDescent="0.2">
      <c r="D576">
        <f t="shared" si="32"/>
        <v>694</v>
      </c>
      <c r="E576" t="s">
        <v>302</v>
      </c>
      <c r="F576" t="s">
        <v>2556</v>
      </c>
      <c r="G576" t="s">
        <v>2557</v>
      </c>
      <c r="H576" t="s">
        <v>2557</v>
      </c>
      <c r="I576">
        <v>254</v>
      </c>
      <c r="J576">
        <v>393</v>
      </c>
      <c r="K576">
        <v>0.64631043256997456</v>
      </c>
      <c r="L576">
        <v>0.37254901960784315</v>
      </c>
      <c r="M576">
        <f t="shared" si="33"/>
        <v>0.45510723371825978</v>
      </c>
      <c r="N576">
        <f t="shared" si="35"/>
        <v>-8.2558214110416639E-2</v>
      </c>
      <c r="O576">
        <f t="shared" si="34"/>
        <v>643</v>
      </c>
    </row>
    <row r="577" spans="4:15" hidden="1" x14ac:dyDescent="0.2">
      <c r="D577">
        <f t="shared" si="32"/>
        <v>730</v>
      </c>
      <c r="E577" t="s">
        <v>304</v>
      </c>
      <c r="F577" t="s">
        <v>2558</v>
      </c>
      <c r="G577" t="s">
        <v>2559</v>
      </c>
      <c r="H577" t="s">
        <v>2559</v>
      </c>
      <c r="I577">
        <v>164</v>
      </c>
      <c r="J577">
        <v>327</v>
      </c>
      <c r="K577">
        <v>0.50152905198776754</v>
      </c>
      <c r="L577">
        <v>0.33333333333333331</v>
      </c>
      <c r="M577">
        <f t="shared" si="33"/>
        <v>0.54087105109818445</v>
      </c>
      <c r="N577">
        <f t="shared" si="35"/>
        <v>-0.20753771776485114</v>
      </c>
      <c r="O577">
        <f t="shared" si="34"/>
        <v>810</v>
      </c>
    </row>
    <row r="578" spans="4:15" hidden="1" x14ac:dyDescent="0.2">
      <c r="D578">
        <f t="shared" si="32"/>
        <v>220</v>
      </c>
      <c r="E578" t="s">
        <v>306</v>
      </c>
      <c r="F578" t="s">
        <v>2562</v>
      </c>
      <c r="G578" t="s">
        <v>2563</v>
      </c>
      <c r="H578" t="s">
        <v>2563</v>
      </c>
      <c r="I578">
        <v>463</v>
      </c>
      <c r="J578">
        <v>991</v>
      </c>
      <c r="K578">
        <v>0.467204843592331</v>
      </c>
      <c r="L578">
        <v>0.6607142857142857</v>
      </c>
      <c r="M578">
        <f t="shared" si="33"/>
        <v>0.56120360441891481</v>
      </c>
      <c r="N578">
        <f t="shared" si="35"/>
        <v>9.9510681295370884E-2</v>
      </c>
      <c r="O578">
        <f t="shared" si="34"/>
        <v>173</v>
      </c>
    </row>
    <row r="579" spans="4:15" hidden="1" x14ac:dyDescent="0.2">
      <c r="D579">
        <f t="shared" si="32"/>
        <v>610</v>
      </c>
      <c r="E579" t="s">
        <v>308</v>
      </c>
      <c r="F579" t="s">
        <v>2564</v>
      </c>
      <c r="G579" t="s">
        <v>2565</v>
      </c>
      <c r="H579" t="s">
        <v>2565</v>
      </c>
      <c r="I579">
        <v>201</v>
      </c>
      <c r="J579">
        <v>382</v>
      </c>
      <c r="K579">
        <v>0.52617801047120416</v>
      </c>
      <c r="L579">
        <v>0.4358974358974359</v>
      </c>
      <c r="M579">
        <f t="shared" si="33"/>
        <v>0.52626980357949205</v>
      </c>
      <c r="N579">
        <f t="shared" si="35"/>
        <v>-9.0372367682056143E-2</v>
      </c>
      <c r="O579">
        <f t="shared" si="34"/>
        <v>659</v>
      </c>
    </row>
    <row r="580" spans="4:15" hidden="1" x14ac:dyDescent="0.2">
      <c r="D580">
        <f t="shared" si="32"/>
        <v>561</v>
      </c>
      <c r="E580" t="s">
        <v>308</v>
      </c>
      <c r="F580" t="s">
        <v>2570</v>
      </c>
      <c r="G580" t="s">
        <v>1257</v>
      </c>
      <c r="H580" t="s">
        <v>1257</v>
      </c>
      <c r="I580">
        <v>225</v>
      </c>
      <c r="J580">
        <v>328</v>
      </c>
      <c r="K580">
        <v>0.68597560975609762</v>
      </c>
      <c r="L580">
        <v>0.47058823529411764</v>
      </c>
      <c r="M580">
        <f t="shared" si="33"/>
        <v>0.43161086285307493</v>
      </c>
      <c r="N580">
        <f t="shared" si="35"/>
        <v>3.8977372441042712E-2</v>
      </c>
      <c r="O580">
        <f t="shared" si="34"/>
        <v>303</v>
      </c>
    </row>
    <row r="581" spans="4:15" hidden="1" x14ac:dyDescent="0.2">
      <c r="D581">
        <f t="shared" ref="D581:D644" si="36">RANK(L581,Both_Math_and_ELA__Percent_Pass,0)</f>
        <v>540</v>
      </c>
      <c r="E581" t="s">
        <v>308</v>
      </c>
      <c r="F581" t="s">
        <v>2573</v>
      </c>
      <c r="G581" t="s">
        <v>2574</v>
      </c>
      <c r="H581" t="s">
        <v>2574</v>
      </c>
      <c r="I581">
        <v>214</v>
      </c>
      <c r="J581">
        <v>367</v>
      </c>
      <c r="K581">
        <v>0.5831062670299727</v>
      </c>
      <c r="L581">
        <v>0.48051948051948051</v>
      </c>
      <c r="M581">
        <f t="shared" ref="M581:M644" si="37">int+slope*K581</f>
        <v>0.49254734161905028</v>
      </c>
      <c r="N581">
        <f t="shared" si="35"/>
        <v>-1.202786109956977E-2</v>
      </c>
      <c r="O581">
        <f t="shared" ref="O581:O644" si="38">RANK(N581,Error,0)</f>
        <v>453</v>
      </c>
    </row>
    <row r="582" spans="4:15" hidden="1" x14ac:dyDescent="0.2">
      <c r="D582">
        <f t="shared" si="36"/>
        <v>364</v>
      </c>
      <c r="E582" t="s">
        <v>310</v>
      </c>
      <c r="F582" t="s">
        <v>2575</v>
      </c>
      <c r="G582" t="s">
        <v>2576</v>
      </c>
      <c r="H582" t="s">
        <v>2576</v>
      </c>
      <c r="I582">
        <v>224</v>
      </c>
      <c r="J582">
        <v>482</v>
      </c>
      <c r="K582">
        <v>0.46473029045643155</v>
      </c>
      <c r="L582">
        <v>0.58333333333333337</v>
      </c>
      <c r="M582">
        <f t="shared" si="37"/>
        <v>0.56266944983626599</v>
      </c>
      <c r="N582">
        <f t="shared" ref="N582:N645" si="39">L582-M582</f>
        <v>2.0663883497067381E-2</v>
      </c>
      <c r="O582">
        <f t="shared" si="38"/>
        <v>358</v>
      </c>
    </row>
    <row r="583" spans="4:15" hidden="1" x14ac:dyDescent="0.2">
      <c r="D583">
        <f t="shared" si="36"/>
        <v>383</v>
      </c>
      <c r="E583" t="s">
        <v>312</v>
      </c>
      <c r="F583" t="s">
        <v>2580</v>
      </c>
      <c r="G583" t="s">
        <v>2581</v>
      </c>
      <c r="H583" t="s">
        <v>2581</v>
      </c>
      <c r="I583">
        <v>217</v>
      </c>
      <c r="J583">
        <v>322</v>
      </c>
      <c r="K583">
        <v>0.67391304347826086</v>
      </c>
      <c r="L583">
        <v>0.57446808510638303</v>
      </c>
      <c r="M583">
        <f t="shared" si="37"/>
        <v>0.43875633782523976</v>
      </c>
      <c r="N583">
        <f t="shared" si="39"/>
        <v>0.13571174728114327</v>
      </c>
      <c r="O583">
        <f t="shared" si="38"/>
        <v>107</v>
      </c>
    </row>
    <row r="584" spans="4:15" hidden="1" x14ac:dyDescent="0.2">
      <c r="D584">
        <f t="shared" si="36"/>
        <v>131</v>
      </c>
      <c r="E584" t="s">
        <v>314</v>
      </c>
      <c r="F584" t="s">
        <v>2582</v>
      </c>
      <c r="G584" t="s">
        <v>2583</v>
      </c>
      <c r="H584" t="s">
        <v>2583</v>
      </c>
      <c r="I584">
        <v>118</v>
      </c>
      <c r="J584">
        <v>266</v>
      </c>
      <c r="K584">
        <v>0.44360902255639095</v>
      </c>
      <c r="L584">
        <v>0.72340425531914898</v>
      </c>
      <c r="M584">
        <f t="shared" si="37"/>
        <v>0.57518100730123312</v>
      </c>
      <c r="N584">
        <f t="shared" si="39"/>
        <v>0.14822324801791587</v>
      </c>
      <c r="O584">
        <f t="shared" si="38"/>
        <v>89</v>
      </c>
    </row>
    <row r="585" spans="4:15" hidden="1" x14ac:dyDescent="0.2">
      <c r="D585">
        <f t="shared" si="36"/>
        <v>620</v>
      </c>
      <c r="E585" t="s">
        <v>316</v>
      </c>
      <c r="F585" t="s">
        <v>2588</v>
      </c>
      <c r="G585" t="s">
        <v>2589</v>
      </c>
      <c r="H585" t="s">
        <v>2589</v>
      </c>
      <c r="I585">
        <v>457</v>
      </c>
      <c r="J585">
        <v>742</v>
      </c>
      <c r="K585">
        <v>0.61590296495956875</v>
      </c>
      <c r="L585">
        <v>0.43103448275862066</v>
      </c>
      <c r="M585">
        <f t="shared" si="37"/>
        <v>0.47311963620149255</v>
      </c>
      <c r="N585">
        <f t="shared" si="39"/>
        <v>-4.2085153442871892E-2</v>
      </c>
      <c r="O585">
        <f t="shared" si="38"/>
        <v>547</v>
      </c>
    </row>
    <row r="586" spans="4:15" hidden="1" x14ac:dyDescent="0.2">
      <c r="D586">
        <f t="shared" si="36"/>
        <v>191</v>
      </c>
      <c r="E586" t="s">
        <v>318</v>
      </c>
      <c r="F586" t="s">
        <v>2592</v>
      </c>
      <c r="G586" t="s">
        <v>2593</v>
      </c>
      <c r="H586" t="s">
        <v>2593</v>
      </c>
      <c r="I586">
        <v>204</v>
      </c>
      <c r="J586">
        <v>511</v>
      </c>
      <c r="K586">
        <v>0.39921722113502933</v>
      </c>
      <c r="L586">
        <v>0.67741935483870963</v>
      </c>
      <c r="M586">
        <f t="shared" si="37"/>
        <v>0.60147727782274396</v>
      </c>
      <c r="N586">
        <f t="shared" si="39"/>
        <v>7.594207701596567E-2</v>
      </c>
      <c r="O586">
        <f t="shared" si="38"/>
        <v>225</v>
      </c>
    </row>
    <row r="587" spans="4:15" hidden="1" x14ac:dyDescent="0.2">
      <c r="D587">
        <f t="shared" si="36"/>
        <v>435</v>
      </c>
      <c r="E587" t="s">
        <v>320</v>
      </c>
      <c r="F587" t="s">
        <v>2597</v>
      </c>
      <c r="G587" t="s">
        <v>2598</v>
      </c>
      <c r="H587" t="s">
        <v>2598</v>
      </c>
      <c r="I587">
        <v>96</v>
      </c>
      <c r="J587">
        <v>269</v>
      </c>
      <c r="K587">
        <v>0.35687732342007433</v>
      </c>
      <c r="L587">
        <v>0.54761904761904767</v>
      </c>
      <c r="M587">
        <f t="shared" si="37"/>
        <v>0.62655806680892345</v>
      </c>
      <c r="N587">
        <f t="shared" si="39"/>
        <v>-7.8939019189875781E-2</v>
      </c>
      <c r="O587">
        <f t="shared" si="38"/>
        <v>637</v>
      </c>
    </row>
    <row r="588" spans="4:15" hidden="1" x14ac:dyDescent="0.2">
      <c r="D588">
        <f t="shared" si="36"/>
        <v>454</v>
      </c>
      <c r="E588" t="s">
        <v>322</v>
      </c>
      <c r="F588" t="s">
        <v>2601</v>
      </c>
      <c r="G588" t="s">
        <v>2602</v>
      </c>
      <c r="H588" t="s">
        <v>2602</v>
      </c>
      <c r="I588">
        <v>349</v>
      </c>
      <c r="J588">
        <v>608</v>
      </c>
      <c r="K588">
        <v>0.57401315789473684</v>
      </c>
      <c r="L588">
        <v>0.53333333333333333</v>
      </c>
      <c r="M588">
        <f t="shared" si="37"/>
        <v>0.49793380601215148</v>
      </c>
      <c r="N588">
        <f t="shared" si="39"/>
        <v>3.5399527321181845E-2</v>
      </c>
      <c r="O588">
        <f t="shared" si="38"/>
        <v>317</v>
      </c>
    </row>
    <row r="589" spans="4:15" hidden="1" x14ac:dyDescent="0.2">
      <c r="D589">
        <f t="shared" si="36"/>
        <v>160</v>
      </c>
      <c r="E589" t="s">
        <v>324</v>
      </c>
      <c r="F589" t="s">
        <v>2603</v>
      </c>
      <c r="G589" t="s">
        <v>2604</v>
      </c>
      <c r="H589" t="s">
        <v>2604</v>
      </c>
      <c r="I589">
        <v>50</v>
      </c>
      <c r="J589">
        <v>149</v>
      </c>
      <c r="K589">
        <v>0.33557046979865773</v>
      </c>
      <c r="L589">
        <v>0.7</v>
      </c>
      <c r="M589">
        <f t="shared" si="37"/>
        <v>0.63917955926589298</v>
      </c>
      <c r="N589">
        <f t="shared" si="39"/>
        <v>6.0820440734106973E-2</v>
      </c>
      <c r="O589">
        <f t="shared" si="38"/>
        <v>253</v>
      </c>
    </row>
    <row r="590" spans="4:15" hidden="1" x14ac:dyDescent="0.2">
      <c r="D590">
        <f t="shared" si="36"/>
        <v>3</v>
      </c>
      <c r="E590" t="s">
        <v>640</v>
      </c>
      <c r="F590" t="s">
        <v>2609</v>
      </c>
      <c r="G590" t="s">
        <v>2610</v>
      </c>
      <c r="H590" t="s">
        <v>2610</v>
      </c>
      <c r="I590">
        <v>60</v>
      </c>
      <c r="J590">
        <v>220</v>
      </c>
      <c r="K590">
        <v>0.27272727272727271</v>
      </c>
      <c r="L590">
        <v>0.9375</v>
      </c>
      <c r="M590">
        <f t="shared" si="37"/>
        <v>0.67640584109527935</v>
      </c>
      <c r="N590">
        <f t="shared" si="39"/>
        <v>0.26109415890472065</v>
      </c>
      <c r="O590">
        <f t="shared" si="38"/>
        <v>17</v>
      </c>
    </row>
    <row r="591" spans="4:15" hidden="1" x14ac:dyDescent="0.2">
      <c r="D591">
        <f t="shared" si="36"/>
        <v>592</v>
      </c>
      <c r="E591" t="s">
        <v>640</v>
      </c>
      <c r="F591" t="s">
        <v>2611</v>
      </c>
      <c r="G591" t="s">
        <v>2612</v>
      </c>
      <c r="H591" t="s">
        <v>2612</v>
      </c>
      <c r="I591">
        <v>148</v>
      </c>
      <c r="J591">
        <v>500</v>
      </c>
      <c r="K591">
        <v>0.29599999999999999</v>
      </c>
      <c r="L591">
        <v>0.45205479452054792</v>
      </c>
      <c r="M591">
        <f t="shared" si="37"/>
        <v>0.66261982853120061</v>
      </c>
      <c r="N591">
        <f t="shared" si="39"/>
        <v>-0.21056503401065269</v>
      </c>
      <c r="O591">
        <f t="shared" si="38"/>
        <v>812</v>
      </c>
    </row>
    <row r="592" spans="4:15" hidden="1" x14ac:dyDescent="0.2">
      <c r="D592">
        <f t="shared" si="36"/>
        <v>655</v>
      </c>
      <c r="E592" t="s">
        <v>640</v>
      </c>
      <c r="F592" t="s">
        <v>2613</v>
      </c>
      <c r="G592" t="s">
        <v>1333</v>
      </c>
      <c r="H592" t="s">
        <v>1333</v>
      </c>
      <c r="I592">
        <v>250</v>
      </c>
      <c r="J592">
        <v>442</v>
      </c>
      <c r="K592">
        <v>0.56561085972850678</v>
      </c>
      <c r="L592">
        <v>0.40540540540540543</v>
      </c>
      <c r="M592">
        <f t="shared" si="37"/>
        <v>0.50291105628150545</v>
      </c>
      <c r="N592">
        <f t="shared" si="39"/>
        <v>-9.7505650876100025E-2</v>
      </c>
      <c r="O592">
        <f t="shared" si="38"/>
        <v>677</v>
      </c>
    </row>
    <row r="593" spans="4:15" hidden="1" x14ac:dyDescent="0.2">
      <c r="D593">
        <f t="shared" si="36"/>
        <v>486</v>
      </c>
      <c r="E593" t="s">
        <v>640</v>
      </c>
      <c r="F593" t="s">
        <v>2614</v>
      </c>
      <c r="G593" t="s">
        <v>2615</v>
      </c>
      <c r="H593" t="s">
        <v>2615</v>
      </c>
      <c r="I593">
        <v>197</v>
      </c>
      <c r="J593">
        <v>372</v>
      </c>
      <c r="K593">
        <v>0.52956989247311825</v>
      </c>
      <c r="L593">
        <v>0.51111111111111107</v>
      </c>
      <c r="M593">
        <f t="shared" si="37"/>
        <v>0.52426056214653549</v>
      </c>
      <c r="N593">
        <f t="shared" si="39"/>
        <v>-1.314945103542442E-2</v>
      </c>
      <c r="O593">
        <f t="shared" si="38"/>
        <v>458</v>
      </c>
    </row>
    <row r="594" spans="4:15" hidden="1" x14ac:dyDescent="0.2">
      <c r="D594">
        <f t="shared" si="36"/>
        <v>277</v>
      </c>
      <c r="E594" t="s">
        <v>640</v>
      </c>
      <c r="F594" t="s">
        <v>2616</v>
      </c>
      <c r="G594" t="s">
        <v>2617</v>
      </c>
      <c r="H594" t="s">
        <v>2617</v>
      </c>
      <c r="I594">
        <v>269</v>
      </c>
      <c r="J594">
        <v>543</v>
      </c>
      <c r="K594">
        <v>0.49539594843462248</v>
      </c>
      <c r="L594">
        <v>0.63235294117647056</v>
      </c>
      <c r="M594">
        <f t="shared" si="37"/>
        <v>0.54450410371164137</v>
      </c>
      <c r="N594">
        <f t="shared" si="39"/>
        <v>8.7848837464829188E-2</v>
      </c>
      <c r="O594">
        <f t="shared" si="38"/>
        <v>207</v>
      </c>
    </row>
    <row r="595" spans="4:15" hidden="1" x14ac:dyDescent="0.2">
      <c r="D595">
        <f t="shared" si="36"/>
        <v>77</v>
      </c>
      <c r="E595" t="s">
        <v>640</v>
      </c>
      <c r="F595" t="s">
        <v>2622</v>
      </c>
      <c r="G595" t="s">
        <v>2623</v>
      </c>
      <c r="H595" t="s">
        <v>2623</v>
      </c>
      <c r="I595">
        <v>81</v>
      </c>
      <c r="J595">
        <v>536</v>
      </c>
      <c r="K595">
        <v>0.15111940298507462</v>
      </c>
      <c r="L595">
        <v>0.7767857142857143</v>
      </c>
      <c r="M595">
        <f t="shared" si="37"/>
        <v>0.74844241852389159</v>
      </c>
      <c r="N595">
        <f t="shared" si="39"/>
        <v>2.8343295761822707E-2</v>
      </c>
      <c r="O595">
        <f t="shared" si="38"/>
        <v>332</v>
      </c>
    </row>
    <row r="596" spans="4:15" hidden="1" x14ac:dyDescent="0.2">
      <c r="D596">
        <f t="shared" si="36"/>
        <v>446</v>
      </c>
      <c r="E596" t="s">
        <v>640</v>
      </c>
      <c r="F596" t="s">
        <v>2624</v>
      </c>
      <c r="G596" t="s">
        <v>2625</v>
      </c>
      <c r="H596" t="s">
        <v>2625</v>
      </c>
      <c r="I596">
        <v>187</v>
      </c>
      <c r="J596">
        <v>316</v>
      </c>
      <c r="K596">
        <v>0.59177215189873422</v>
      </c>
      <c r="L596">
        <v>0.53703703703703709</v>
      </c>
      <c r="M596">
        <f t="shared" si="37"/>
        <v>0.48741395109375468</v>
      </c>
      <c r="N596">
        <f t="shared" si="39"/>
        <v>4.9623085943282408E-2</v>
      </c>
      <c r="O596">
        <f t="shared" si="38"/>
        <v>270</v>
      </c>
    </row>
    <row r="597" spans="4:15" hidden="1" x14ac:dyDescent="0.2">
      <c r="D597">
        <f t="shared" si="36"/>
        <v>6</v>
      </c>
      <c r="E597" t="s">
        <v>640</v>
      </c>
      <c r="F597" t="s">
        <v>2626</v>
      </c>
      <c r="G597" t="s">
        <v>2627</v>
      </c>
      <c r="H597" t="s">
        <v>2627</v>
      </c>
      <c r="I597">
        <v>35</v>
      </c>
      <c r="J597">
        <v>507</v>
      </c>
      <c r="K597">
        <v>6.9033530571992116E-2</v>
      </c>
      <c r="L597">
        <v>0.91304347826086951</v>
      </c>
      <c r="M597">
        <f t="shared" si="37"/>
        <v>0.79706744021381859</v>
      </c>
      <c r="N597">
        <f t="shared" si="39"/>
        <v>0.11597603804705092</v>
      </c>
      <c r="O597">
        <f t="shared" si="38"/>
        <v>138</v>
      </c>
    </row>
    <row r="598" spans="4:15" hidden="1" x14ac:dyDescent="0.2">
      <c r="D598">
        <f t="shared" si="36"/>
        <v>529</v>
      </c>
      <c r="E598" t="s">
        <v>640</v>
      </c>
      <c r="F598" t="s">
        <v>2628</v>
      </c>
      <c r="G598" t="s">
        <v>2629</v>
      </c>
      <c r="H598" t="s">
        <v>2629</v>
      </c>
      <c r="I598">
        <v>178</v>
      </c>
      <c r="J598">
        <v>426</v>
      </c>
      <c r="K598">
        <v>0.41784037558685444</v>
      </c>
      <c r="L598">
        <v>0.48979591836734693</v>
      </c>
      <c r="M598">
        <f t="shared" si="37"/>
        <v>0.59044552214379065</v>
      </c>
      <c r="N598">
        <f t="shared" si="39"/>
        <v>-0.10064960377644372</v>
      </c>
      <c r="O598">
        <f t="shared" si="38"/>
        <v>687</v>
      </c>
    </row>
    <row r="599" spans="4:15" hidden="1" x14ac:dyDescent="0.2">
      <c r="D599">
        <f t="shared" si="36"/>
        <v>829</v>
      </c>
      <c r="E599" t="s">
        <v>640</v>
      </c>
      <c r="F599" t="s">
        <v>2630</v>
      </c>
      <c r="G599" t="s">
        <v>992</v>
      </c>
      <c r="H599" t="s">
        <v>992</v>
      </c>
      <c r="I599">
        <v>283</v>
      </c>
      <c r="J599">
        <v>329</v>
      </c>
      <c r="K599">
        <v>0.86018237082066873</v>
      </c>
      <c r="L599">
        <v>0.18867924528301888</v>
      </c>
      <c r="M599">
        <f t="shared" si="37"/>
        <v>0.32841639971002778</v>
      </c>
      <c r="N599">
        <f t="shared" si="39"/>
        <v>-0.1397371544270089</v>
      </c>
      <c r="O599">
        <f t="shared" si="38"/>
        <v>748</v>
      </c>
    </row>
    <row r="600" spans="4:15" hidden="1" x14ac:dyDescent="0.2">
      <c r="D600">
        <f t="shared" si="36"/>
        <v>110</v>
      </c>
      <c r="E600" t="s">
        <v>640</v>
      </c>
      <c r="F600" t="s">
        <v>2631</v>
      </c>
      <c r="G600" t="s">
        <v>2632</v>
      </c>
      <c r="H600" t="s">
        <v>2632</v>
      </c>
      <c r="I600">
        <v>63</v>
      </c>
      <c r="J600">
        <v>219</v>
      </c>
      <c r="K600">
        <v>0.28767123287671231</v>
      </c>
      <c r="L600">
        <v>0.7407407407407407</v>
      </c>
      <c r="M600">
        <f t="shared" si="37"/>
        <v>0.66755352138375612</v>
      </c>
      <c r="N600">
        <f t="shared" si="39"/>
        <v>7.3187219356984579E-2</v>
      </c>
      <c r="O600">
        <f t="shared" si="38"/>
        <v>235</v>
      </c>
    </row>
    <row r="601" spans="4:15" hidden="1" x14ac:dyDescent="0.2">
      <c r="D601">
        <f t="shared" si="36"/>
        <v>496</v>
      </c>
      <c r="E601" t="s">
        <v>640</v>
      </c>
      <c r="F601" t="s">
        <v>2635</v>
      </c>
      <c r="G601" t="s">
        <v>2636</v>
      </c>
      <c r="H601" t="s">
        <v>2636</v>
      </c>
      <c r="I601">
        <v>315</v>
      </c>
      <c r="J601">
        <v>532</v>
      </c>
      <c r="K601">
        <v>0.59210526315789469</v>
      </c>
      <c r="L601">
        <v>0.50704225352112675</v>
      </c>
      <c r="M601">
        <f t="shared" si="37"/>
        <v>0.48721662673420685</v>
      </c>
      <c r="N601">
        <f t="shared" si="39"/>
        <v>1.9825626786919903E-2</v>
      </c>
      <c r="O601">
        <f t="shared" si="38"/>
        <v>364</v>
      </c>
    </row>
    <row r="602" spans="4:15" hidden="1" x14ac:dyDescent="0.2">
      <c r="D602">
        <f t="shared" si="36"/>
        <v>71</v>
      </c>
      <c r="E602" t="s">
        <v>640</v>
      </c>
      <c r="F602" t="s">
        <v>2637</v>
      </c>
      <c r="G602" t="s">
        <v>2638</v>
      </c>
      <c r="H602" t="s">
        <v>2638</v>
      </c>
      <c r="I602">
        <v>214</v>
      </c>
      <c r="J602">
        <v>660</v>
      </c>
      <c r="K602">
        <v>0.32424242424242422</v>
      </c>
      <c r="L602">
        <v>0.78378378378378377</v>
      </c>
      <c r="M602">
        <f t="shared" si="37"/>
        <v>0.64588992786750077</v>
      </c>
      <c r="N602">
        <f t="shared" si="39"/>
        <v>0.137893855916283</v>
      </c>
      <c r="O602">
        <f t="shared" si="38"/>
        <v>106</v>
      </c>
    </row>
    <row r="603" spans="4:15" hidden="1" x14ac:dyDescent="0.2">
      <c r="D603">
        <f t="shared" si="36"/>
        <v>284</v>
      </c>
      <c r="E603" t="s">
        <v>327</v>
      </c>
      <c r="F603" t="s">
        <v>2639</v>
      </c>
      <c r="G603" t="s">
        <v>2640</v>
      </c>
      <c r="H603" t="s">
        <v>2640</v>
      </c>
      <c r="I603">
        <v>109</v>
      </c>
      <c r="J603">
        <v>303</v>
      </c>
      <c r="K603">
        <v>0.35973597359735976</v>
      </c>
      <c r="L603">
        <v>0.62790697674418605</v>
      </c>
      <c r="M603">
        <f t="shared" si="37"/>
        <v>0.62486469470007977</v>
      </c>
      <c r="N603">
        <f t="shared" si="39"/>
        <v>3.0422820441062814E-3</v>
      </c>
      <c r="O603">
        <f t="shared" si="38"/>
        <v>409</v>
      </c>
    </row>
    <row r="604" spans="4:15" hidden="1" x14ac:dyDescent="0.2">
      <c r="D604">
        <f t="shared" si="36"/>
        <v>762</v>
      </c>
      <c r="E604" t="s">
        <v>327</v>
      </c>
      <c r="F604" t="s">
        <v>2641</v>
      </c>
      <c r="G604" t="s">
        <v>2642</v>
      </c>
      <c r="H604" t="s">
        <v>2642</v>
      </c>
      <c r="I604">
        <v>138</v>
      </c>
      <c r="J604">
        <v>289</v>
      </c>
      <c r="K604">
        <v>0.47750865051903113</v>
      </c>
      <c r="L604">
        <v>0.3</v>
      </c>
      <c r="M604">
        <f t="shared" si="37"/>
        <v>0.55509996172656084</v>
      </c>
      <c r="N604">
        <f t="shared" si="39"/>
        <v>-0.25509996172656085</v>
      </c>
      <c r="O604">
        <f t="shared" si="38"/>
        <v>832</v>
      </c>
    </row>
    <row r="605" spans="4:15" hidden="1" x14ac:dyDescent="0.2">
      <c r="D605">
        <f t="shared" si="36"/>
        <v>661</v>
      </c>
      <c r="E605" t="s">
        <v>327</v>
      </c>
      <c r="F605" t="s">
        <v>2644</v>
      </c>
      <c r="G605" t="s">
        <v>2645</v>
      </c>
      <c r="H605" t="s">
        <v>2645</v>
      </c>
      <c r="I605">
        <v>108</v>
      </c>
      <c r="J605">
        <v>286</v>
      </c>
      <c r="K605">
        <v>0.3776223776223776</v>
      </c>
      <c r="L605">
        <v>0.4</v>
      </c>
      <c r="M605">
        <f t="shared" si="37"/>
        <v>0.61426936619708783</v>
      </c>
      <c r="N605">
        <f t="shared" si="39"/>
        <v>-0.21426936619708781</v>
      </c>
      <c r="O605">
        <f t="shared" si="38"/>
        <v>817</v>
      </c>
    </row>
    <row r="606" spans="4:15" hidden="1" x14ac:dyDescent="0.2">
      <c r="D606">
        <f t="shared" si="36"/>
        <v>416</v>
      </c>
      <c r="E606" t="s">
        <v>329</v>
      </c>
      <c r="F606" t="s">
        <v>2646</v>
      </c>
      <c r="G606" t="s">
        <v>2647</v>
      </c>
      <c r="H606" t="s">
        <v>2647</v>
      </c>
      <c r="I606">
        <v>113</v>
      </c>
      <c r="J606">
        <v>219</v>
      </c>
      <c r="K606">
        <v>0.51598173515981738</v>
      </c>
      <c r="L606">
        <v>0.55813953488372092</v>
      </c>
      <c r="M606">
        <f t="shared" si="37"/>
        <v>0.53230974801326325</v>
      </c>
      <c r="N606">
        <f t="shared" si="39"/>
        <v>2.5829786870457672E-2</v>
      </c>
      <c r="O606">
        <f t="shared" si="38"/>
        <v>338</v>
      </c>
    </row>
    <row r="607" spans="4:15" hidden="1" x14ac:dyDescent="0.2">
      <c r="D607">
        <f t="shared" si="36"/>
        <v>20</v>
      </c>
      <c r="E607" t="s">
        <v>329</v>
      </c>
      <c r="F607" t="s">
        <v>2648</v>
      </c>
      <c r="G607" t="s">
        <v>2649</v>
      </c>
      <c r="H607" t="s">
        <v>2649</v>
      </c>
      <c r="I607">
        <v>76</v>
      </c>
      <c r="J607">
        <v>164</v>
      </c>
      <c r="K607">
        <v>0.46341463414634149</v>
      </c>
      <c r="L607">
        <v>0.8571428571428571</v>
      </c>
      <c r="M607">
        <f t="shared" si="37"/>
        <v>0.56344880217466453</v>
      </c>
      <c r="N607">
        <f t="shared" si="39"/>
        <v>0.29369405496819256</v>
      </c>
      <c r="O607">
        <f t="shared" si="38"/>
        <v>12</v>
      </c>
    </row>
    <row r="608" spans="4:15" hidden="1" x14ac:dyDescent="0.2">
      <c r="D608">
        <f t="shared" si="36"/>
        <v>24</v>
      </c>
      <c r="E608" t="s">
        <v>329</v>
      </c>
      <c r="F608" t="s">
        <v>2652</v>
      </c>
      <c r="G608" t="s">
        <v>2653</v>
      </c>
      <c r="H608" t="s">
        <v>2653</v>
      </c>
      <c r="I608">
        <v>182</v>
      </c>
      <c r="J608">
        <v>502</v>
      </c>
      <c r="K608">
        <v>0.36254980079681276</v>
      </c>
      <c r="L608">
        <v>0.85365853658536583</v>
      </c>
      <c r="M608">
        <f t="shared" si="37"/>
        <v>0.62319787427674822</v>
      </c>
      <c r="N608">
        <f t="shared" si="39"/>
        <v>0.23046066230861761</v>
      </c>
      <c r="O608">
        <f t="shared" si="38"/>
        <v>27</v>
      </c>
    </row>
    <row r="609" spans="4:15" hidden="1" x14ac:dyDescent="0.2">
      <c r="D609">
        <f t="shared" si="36"/>
        <v>613</v>
      </c>
      <c r="E609" t="s">
        <v>641</v>
      </c>
      <c r="F609" t="s">
        <v>2658</v>
      </c>
      <c r="G609" t="s">
        <v>2659</v>
      </c>
      <c r="H609" t="s">
        <v>2659</v>
      </c>
      <c r="I609">
        <v>260</v>
      </c>
      <c r="J609">
        <v>394</v>
      </c>
      <c r="K609">
        <v>0.65989847715736039</v>
      </c>
      <c r="L609">
        <v>0.43333333333333335</v>
      </c>
      <c r="M609">
        <f t="shared" si="37"/>
        <v>0.44705811462672623</v>
      </c>
      <c r="N609">
        <f t="shared" si="39"/>
        <v>-1.3724781293392885E-2</v>
      </c>
      <c r="O609">
        <f t="shared" si="38"/>
        <v>461</v>
      </c>
    </row>
    <row r="610" spans="4:15" hidden="1" x14ac:dyDescent="0.2">
      <c r="D610">
        <f t="shared" si="36"/>
        <v>646</v>
      </c>
      <c r="E610" t="s">
        <v>332</v>
      </c>
      <c r="F610" t="s">
        <v>2662</v>
      </c>
      <c r="G610" t="s">
        <v>2663</v>
      </c>
      <c r="H610" t="s">
        <v>2663</v>
      </c>
      <c r="I610">
        <v>296</v>
      </c>
      <c r="J610">
        <v>661</v>
      </c>
      <c r="K610">
        <v>0.44780635400907715</v>
      </c>
      <c r="L610">
        <v>0.41129032258064518</v>
      </c>
      <c r="M610">
        <f t="shared" si="37"/>
        <v>0.57269464360761702</v>
      </c>
      <c r="N610">
        <f t="shared" si="39"/>
        <v>-0.16140432102697183</v>
      </c>
      <c r="O610">
        <f t="shared" si="38"/>
        <v>768</v>
      </c>
    </row>
    <row r="611" spans="4:15" hidden="1" x14ac:dyDescent="0.2">
      <c r="D611">
        <f t="shared" si="36"/>
        <v>781</v>
      </c>
      <c r="E611" t="s">
        <v>334</v>
      </c>
      <c r="F611" t="s">
        <v>2665</v>
      </c>
      <c r="G611" t="s">
        <v>2666</v>
      </c>
      <c r="H611" t="s">
        <v>2666</v>
      </c>
      <c r="I611">
        <v>74</v>
      </c>
      <c r="J611">
        <v>156</v>
      </c>
      <c r="K611">
        <v>0.47435897435897434</v>
      </c>
      <c r="L611">
        <v>0.28000000000000003</v>
      </c>
      <c r="M611">
        <f t="shared" si="37"/>
        <v>0.55696572823542234</v>
      </c>
      <c r="N611">
        <f t="shared" si="39"/>
        <v>-0.27696572823542231</v>
      </c>
      <c r="O611">
        <f t="shared" si="38"/>
        <v>840</v>
      </c>
    </row>
    <row r="612" spans="4:15" hidden="1" x14ac:dyDescent="0.2">
      <c r="D612">
        <f t="shared" si="36"/>
        <v>185</v>
      </c>
      <c r="E612" t="s">
        <v>336</v>
      </c>
      <c r="F612" t="s">
        <v>2667</v>
      </c>
      <c r="G612" t="s">
        <v>2668</v>
      </c>
      <c r="H612" t="s">
        <v>2668</v>
      </c>
      <c r="I612">
        <v>55</v>
      </c>
      <c r="J612">
        <v>225</v>
      </c>
      <c r="K612">
        <v>0.24444444444444444</v>
      </c>
      <c r="L612">
        <v>0.68292682926829273</v>
      </c>
      <c r="M612">
        <f t="shared" si="37"/>
        <v>0.69315967580856941</v>
      </c>
      <c r="N612">
        <f t="shared" si="39"/>
        <v>-1.0232846540276674E-2</v>
      </c>
      <c r="O612">
        <f t="shared" si="38"/>
        <v>447</v>
      </c>
    </row>
    <row r="613" spans="4:15" hidden="1" x14ac:dyDescent="0.2">
      <c r="D613">
        <f t="shared" si="36"/>
        <v>644</v>
      </c>
      <c r="E613" t="s">
        <v>336</v>
      </c>
      <c r="F613" t="s">
        <v>2673</v>
      </c>
      <c r="G613" t="s">
        <v>2674</v>
      </c>
      <c r="H613" t="s">
        <v>2674</v>
      </c>
      <c r="I613">
        <v>112</v>
      </c>
      <c r="J613">
        <v>206</v>
      </c>
      <c r="K613">
        <v>0.5436893203883495</v>
      </c>
      <c r="L613">
        <v>0.41176470588235292</v>
      </c>
      <c r="M613">
        <f t="shared" si="37"/>
        <v>0.51589666872072781</v>
      </c>
      <c r="N613">
        <f t="shared" si="39"/>
        <v>-0.10413196283837489</v>
      </c>
      <c r="O613">
        <f t="shared" si="38"/>
        <v>694</v>
      </c>
    </row>
    <row r="614" spans="4:15" hidden="1" x14ac:dyDescent="0.2">
      <c r="D614">
        <f t="shared" si="36"/>
        <v>237</v>
      </c>
      <c r="E614" t="s">
        <v>336</v>
      </c>
      <c r="F614" t="s">
        <v>2675</v>
      </c>
      <c r="G614" t="s">
        <v>2676</v>
      </c>
      <c r="H614" t="s">
        <v>2676</v>
      </c>
      <c r="I614">
        <v>71</v>
      </c>
      <c r="J614">
        <v>219</v>
      </c>
      <c r="K614">
        <v>0.32420091324200911</v>
      </c>
      <c r="L614">
        <v>0.65</v>
      </c>
      <c r="M614">
        <f t="shared" si="37"/>
        <v>0.64591451764447727</v>
      </c>
      <c r="N614">
        <f t="shared" si="39"/>
        <v>4.0854823555227515E-3</v>
      </c>
      <c r="O614">
        <f t="shared" si="38"/>
        <v>403</v>
      </c>
    </row>
    <row r="615" spans="4:15" hidden="1" x14ac:dyDescent="0.2">
      <c r="D615">
        <f t="shared" si="36"/>
        <v>476</v>
      </c>
      <c r="E615" t="s">
        <v>336</v>
      </c>
      <c r="F615" t="s">
        <v>2677</v>
      </c>
      <c r="G615" t="s">
        <v>1660</v>
      </c>
      <c r="H615" t="s">
        <v>1660</v>
      </c>
      <c r="I615">
        <v>186</v>
      </c>
      <c r="J615">
        <v>373</v>
      </c>
      <c r="K615">
        <v>0.49865951742627346</v>
      </c>
      <c r="L615">
        <v>0.51851851851851849</v>
      </c>
      <c r="M615">
        <f t="shared" si="37"/>
        <v>0.54257087076496546</v>
      </c>
      <c r="N615">
        <f t="shared" si="39"/>
        <v>-2.4052352246446973E-2</v>
      </c>
      <c r="O615">
        <f t="shared" si="38"/>
        <v>496</v>
      </c>
    </row>
    <row r="616" spans="4:15" hidden="1" x14ac:dyDescent="0.2">
      <c r="D616">
        <f t="shared" si="36"/>
        <v>277</v>
      </c>
      <c r="E616" t="s">
        <v>336</v>
      </c>
      <c r="F616" t="s">
        <v>2678</v>
      </c>
      <c r="G616" t="s">
        <v>2679</v>
      </c>
      <c r="H616" t="s">
        <v>2679</v>
      </c>
      <c r="I616">
        <v>242</v>
      </c>
      <c r="J616">
        <v>375</v>
      </c>
      <c r="K616">
        <v>0.64533333333333331</v>
      </c>
      <c r="L616">
        <v>0.63235294117647056</v>
      </c>
      <c r="M616">
        <f t="shared" si="37"/>
        <v>0.45568603577247685</v>
      </c>
      <c r="N616">
        <f t="shared" si="39"/>
        <v>0.17666690540399371</v>
      </c>
      <c r="O616">
        <f t="shared" si="38"/>
        <v>60</v>
      </c>
    </row>
    <row r="617" spans="4:15" hidden="1" x14ac:dyDescent="0.2">
      <c r="D617">
        <f t="shared" si="36"/>
        <v>795</v>
      </c>
      <c r="E617" t="s">
        <v>336</v>
      </c>
      <c r="F617" t="s">
        <v>2680</v>
      </c>
      <c r="G617" t="s">
        <v>2681</v>
      </c>
      <c r="H617" t="s">
        <v>2681</v>
      </c>
      <c r="I617">
        <v>157</v>
      </c>
      <c r="J617">
        <v>248</v>
      </c>
      <c r="K617">
        <v>0.63306451612903225</v>
      </c>
      <c r="L617">
        <v>0.25531914893617019</v>
      </c>
      <c r="M617">
        <f t="shared" si="37"/>
        <v>0.4629536871372178</v>
      </c>
      <c r="N617">
        <f t="shared" si="39"/>
        <v>-0.2076345382010476</v>
      </c>
      <c r="O617">
        <f t="shared" si="38"/>
        <v>811</v>
      </c>
    </row>
    <row r="618" spans="4:15" hidden="1" x14ac:dyDescent="0.2">
      <c r="D618">
        <f t="shared" si="36"/>
        <v>386</v>
      </c>
      <c r="E618" t="s">
        <v>336</v>
      </c>
      <c r="F618" t="s">
        <v>2682</v>
      </c>
      <c r="G618" t="s">
        <v>2683</v>
      </c>
      <c r="H618" t="s">
        <v>2683</v>
      </c>
      <c r="I618">
        <v>241</v>
      </c>
      <c r="J618">
        <v>398</v>
      </c>
      <c r="K618">
        <v>0.60552763819095479</v>
      </c>
      <c r="L618">
        <v>0.57352941176470584</v>
      </c>
      <c r="M618">
        <f t="shared" si="37"/>
        <v>0.47926564494006241</v>
      </c>
      <c r="N618">
        <f t="shared" si="39"/>
        <v>9.4263766824643436E-2</v>
      </c>
      <c r="O618">
        <f t="shared" si="38"/>
        <v>189</v>
      </c>
    </row>
    <row r="619" spans="4:15" hidden="1" x14ac:dyDescent="0.2">
      <c r="D619">
        <f t="shared" si="36"/>
        <v>585</v>
      </c>
      <c r="E619" t="s">
        <v>338</v>
      </c>
      <c r="F619" t="s">
        <v>581</v>
      </c>
      <c r="G619" t="s">
        <v>2686</v>
      </c>
      <c r="H619" t="s">
        <v>2686</v>
      </c>
      <c r="I619">
        <v>279</v>
      </c>
      <c r="J619">
        <v>537</v>
      </c>
      <c r="K619">
        <v>0.51955307262569828</v>
      </c>
      <c r="L619">
        <v>0.45588235294117646</v>
      </c>
      <c r="M619">
        <f t="shared" si="37"/>
        <v>0.5301942029549539</v>
      </c>
      <c r="N619">
        <f t="shared" si="39"/>
        <v>-7.4311850013777436E-2</v>
      </c>
      <c r="O619">
        <f t="shared" si="38"/>
        <v>629</v>
      </c>
    </row>
    <row r="620" spans="4:15" hidden="1" x14ac:dyDescent="0.2">
      <c r="D620">
        <f t="shared" si="36"/>
        <v>584</v>
      </c>
      <c r="E620" t="s">
        <v>338</v>
      </c>
      <c r="F620" t="s">
        <v>2687</v>
      </c>
      <c r="G620" t="s">
        <v>2688</v>
      </c>
      <c r="H620" t="s">
        <v>2688</v>
      </c>
      <c r="I620">
        <v>191</v>
      </c>
      <c r="J620">
        <v>334</v>
      </c>
      <c r="K620">
        <v>0.57185628742514971</v>
      </c>
      <c r="L620">
        <v>0.45652173913043476</v>
      </c>
      <c r="M620">
        <f t="shared" si="37"/>
        <v>0.49921146647043663</v>
      </c>
      <c r="N620">
        <f t="shared" si="39"/>
        <v>-4.2689727340001871E-2</v>
      </c>
      <c r="O620">
        <f t="shared" si="38"/>
        <v>548</v>
      </c>
    </row>
    <row r="621" spans="4:15" hidden="1" x14ac:dyDescent="0.2">
      <c r="D621">
        <f t="shared" si="36"/>
        <v>325</v>
      </c>
      <c r="E621" t="s">
        <v>338</v>
      </c>
      <c r="F621" t="s">
        <v>2689</v>
      </c>
      <c r="G621" t="s">
        <v>2690</v>
      </c>
      <c r="H621" t="s">
        <v>2690</v>
      </c>
      <c r="I621">
        <v>294</v>
      </c>
      <c r="J621">
        <v>642</v>
      </c>
      <c r="K621">
        <v>0.45794392523364486</v>
      </c>
      <c r="L621">
        <v>0.60227272727272729</v>
      </c>
      <c r="M621">
        <f t="shared" si="37"/>
        <v>0.56668947358034183</v>
      </c>
      <c r="N621">
        <f t="shared" si="39"/>
        <v>3.5583253692385464E-2</v>
      </c>
      <c r="O621">
        <f t="shared" si="38"/>
        <v>315</v>
      </c>
    </row>
    <row r="622" spans="4:15" hidden="1" x14ac:dyDescent="0.2">
      <c r="D622">
        <f t="shared" si="36"/>
        <v>302</v>
      </c>
      <c r="E622" t="s">
        <v>338</v>
      </c>
      <c r="F622" t="s">
        <v>2691</v>
      </c>
      <c r="G622" t="s">
        <v>1868</v>
      </c>
      <c r="H622" t="s">
        <v>1868</v>
      </c>
      <c r="I622">
        <v>216</v>
      </c>
      <c r="J622">
        <v>522</v>
      </c>
      <c r="K622">
        <v>0.41379310344827586</v>
      </c>
      <c r="L622">
        <v>0.61643835616438358</v>
      </c>
      <c r="M622">
        <f t="shared" si="37"/>
        <v>0.59284299554253905</v>
      </c>
      <c r="N622">
        <f t="shared" si="39"/>
        <v>2.359536062184453E-2</v>
      </c>
      <c r="O622">
        <f t="shared" si="38"/>
        <v>348</v>
      </c>
    </row>
    <row r="623" spans="4:15" hidden="1" x14ac:dyDescent="0.2">
      <c r="D623">
        <f t="shared" si="36"/>
        <v>232</v>
      </c>
      <c r="E623" t="s">
        <v>338</v>
      </c>
      <c r="F623" t="s">
        <v>2692</v>
      </c>
      <c r="G623" t="s">
        <v>2693</v>
      </c>
      <c r="H623" t="s">
        <v>2693</v>
      </c>
      <c r="I623">
        <v>113</v>
      </c>
      <c r="J623">
        <v>316</v>
      </c>
      <c r="K623">
        <v>0.35759493670886078</v>
      </c>
      <c r="L623">
        <v>0.65306122448979587</v>
      </c>
      <c r="M623">
        <f t="shared" si="37"/>
        <v>0.62613297585591976</v>
      </c>
      <c r="N623">
        <f t="shared" si="39"/>
        <v>2.6928248633876106E-2</v>
      </c>
      <c r="O623">
        <f t="shared" si="38"/>
        <v>335</v>
      </c>
    </row>
    <row r="624" spans="4:15" hidden="1" x14ac:dyDescent="0.2">
      <c r="D624">
        <f t="shared" si="36"/>
        <v>205</v>
      </c>
      <c r="E624" t="s">
        <v>340</v>
      </c>
      <c r="F624" t="s">
        <v>2694</v>
      </c>
      <c r="G624" t="s">
        <v>2695</v>
      </c>
      <c r="H624" t="s">
        <v>2695</v>
      </c>
      <c r="I624">
        <v>103</v>
      </c>
      <c r="J624">
        <v>174</v>
      </c>
      <c r="K624">
        <v>0.59195402298850575</v>
      </c>
      <c r="L624">
        <v>0.66666666666666663</v>
      </c>
      <c r="M624">
        <f t="shared" si="37"/>
        <v>0.48730621652963374</v>
      </c>
      <c r="N624">
        <f t="shared" si="39"/>
        <v>0.17936045013703289</v>
      </c>
      <c r="O624">
        <f t="shared" si="38"/>
        <v>54</v>
      </c>
    </row>
    <row r="625" spans="4:15" hidden="1" x14ac:dyDescent="0.2">
      <c r="D625">
        <f t="shared" si="36"/>
        <v>267</v>
      </c>
      <c r="E625" t="s">
        <v>340</v>
      </c>
      <c r="F625" t="s">
        <v>2696</v>
      </c>
      <c r="G625" t="s">
        <v>2697</v>
      </c>
      <c r="H625" t="s">
        <v>2697</v>
      </c>
      <c r="I625">
        <v>107</v>
      </c>
      <c r="J625">
        <v>217</v>
      </c>
      <c r="K625">
        <v>0.49308755760368661</v>
      </c>
      <c r="L625">
        <v>0.63636363636363635</v>
      </c>
      <c r="M625">
        <f t="shared" si="37"/>
        <v>0.54587151994202787</v>
      </c>
      <c r="N625">
        <f t="shared" si="39"/>
        <v>9.0492116421608482E-2</v>
      </c>
      <c r="O625">
        <f t="shared" si="38"/>
        <v>196</v>
      </c>
    </row>
    <row r="626" spans="4:15" hidden="1" x14ac:dyDescent="0.2">
      <c r="D626">
        <f t="shared" si="36"/>
        <v>740</v>
      </c>
      <c r="E626" t="s">
        <v>340</v>
      </c>
      <c r="F626" t="s">
        <v>2698</v>
      </c>
      <c r="G626" t="s">
        <v>858</v>
      </c>
      <c r="H626" t="s">
        <v>858</v>
      </c>
      <c r="I626">
        <v>213</v>
      </c>
      <c r="J626">
        <v>344</v>
      </c>
      <c r="K626">
        <v>0.6191860465116279</v>
      </c>
      <c r="L626">
        <v>0.32653061224489793</v>
      </c>
      <c r="M626">
        <f t="shared" si="37"/>
        <v>0.4711748446437527</v>
      </c>
      <c r="N626">
        <f t="shared" si="39"/>
        <v>-0.14464423239885477</v>
      </c>
      <c r="O626">
        <f t="shared" si="38"/>
        <v>756</v>
      </c>
    </row>
    <row r="627" spans="4:15" hidden="1" x14ac:dyDescent="0.2">
      <c r="D627">
        <f t="shared" si="36"/>
        <v>454</v>
      </c>
      <c r="E627" t="s">
        <v>342</v>
      </c>
      <c r="F627" t="s">
        <v>2701</v>
      </c>
      <c r="G627" t="s">
        <v>2702</v>
      </c>
      <c r="H627" t="s">
        <v>2702</v>
      </c>
      <c r="I627">
        <v>286</v>
      </c>
      <c r="J627">
        <v>433</v>
      </c>
      <c r="K627">
        <v>0.66050808314087761</v>
      </c>
      <c r="L627">
        <v>0.53333333333333333</v>
      </c>
      <c r="M627">
        <f t="shared" si="37"/>
        <v>0.44669700371568338</v>
      </c>
      <c r="N627">
        <f t="shared" si="39"/>
        <v>8.6636329617649943E-2</v>
      </c>
      <c r="O627">
        <f t="shared" si="38"/>
        <v>210</v>
      </c>
    </row>
    <row r="628" spans="4:15" hidden="1" x14ac:dyDescent="0.2">
      <c r="D628">
        <f t="shared" si="36"/>
        <v>352</v>
      </c>
      <c r="E628" t="s">
        <v>344</v>
      </c>
      <c r="F628" t="s">
        <v>2705</v>
      </c>
      <c r="G628" t="s">
        <v>2706</v>
      </c>
      <c r="H628" t="s">
        <v>2706</v>
      </c>
      <c r="I628">
        <v>113</v>
      </c>
      <c r="J628">
        <v>251</v>
      </c>
      <c r="K628">
        <v>0.45019920318725098</v>
      </c>
      <c r="L628">
        <v>0.58974358974358976</v>
      </c>
      <c r="M628">
        <f t="shared" si="37"/>
        <v>0.57127719697802037</v>
      </c>
      <c r="N628">
        <f t="shared" si="39"/>
        <v>1.8466392765569384E-2</v>
      </c>
      <c r="O628">
        <f t="shared" si="38"/>
        <v>369</v>
      </c>
    </row>
    <row r="629" spans="4:15" hidden="1" x14ac:dyDescent="0.2">
      <c r="D629">
        <f t="shared" si="36"/>
        <v>416</v>
      </c>
      <c r="E629" t="s">
        <v>344</v>
      </c>
      <c r="F629" t="s">
        <v>2709</v>
      </c>
      <c r="G629" t="s">
        <v>2710</v>
      </c>
      <c r="H629" t="s">
        <v>2710</v>
      </c>
      <c r="I629">
        <v>128</v>
      </c>
      <c r="J629">
        <v>299</v>
      </c>
      <c r="K629">
        <v>0.42809364548494983</v>
      </c>
      <c r="L629">
        <v>0.55813953488372092</v>
      </c>
      <c r="M629">
        <f t="shared" si="37"/>
        <v>0.5843718159562189</v>
      </c>
      <c r="N629">
        <f t="shared" si="39"/>
        <v>-2.6232281072497976E-2</v>
      </c>
      <c r="O629">
        <f t="shared" si="38"/>
        <v>503</v>
      </c>
    </row>
    <row r="630" spans="4:15" hidden="1" x14ac:dyDescent="0.2">
      <c r="D630">
        <f t="shared" si="36"/>
        <v>177</v>
      </c>
      <c r="E630" t="s">
        <v>642</v>
      </c>
      <c r="F630" t="s">
        <v>2711</v>
      </c>
      <c r="G630" t="s">
        <v>2712</v>
      </c>
      <c r="H630" t="s">
        <v>2712</v>
      </c>
      <c r="I630">
        <v>164</v>
      </c>
      <c r="J630">
        <v>430</v>
      </c>
      <c r="K630">
        <v>0.38139534883720932</v>
      </c>
      <c r="L630">
        <v>0.68965517241379315</v>
      </c>
      <c r="M630">
        <f t="shared" si="37"/>
        <v>0.6120343798131529</v>
      </c>
      <c r="N630">
        <f t="shared" si="39"/>
        <v>7.7620792600640254E-2</v>
      </c>
      <c r="O630">
        <f t="shared" si="38"/>
        <v>220</v>
      </c>
    </row>
    <row r="631" spans="4:15" hidden="1" x14ac:dyDescent="0.2">
      <c r="D631">
        <f t="shared" si="36"/>
        <v>781</v>
      </c>
      <c r="E631" t="s">
        <v>642</v>
      </c>
      <c r="F631" t="s">
        <v>2715</v>
      </c>
      <c r="G631" t="s">
        <v>2716</v>
      </c>
      <c r="H631" t="s">
        <v>2716</v>
      </c>
      <c r="I631">
        <v>208</v>
      </c>
      <c r="J631">
        <v>329</v>
      </c>
      <c r="K631">
        <v>0.63221884498480241</v>
      </c>
      <c r="L631">
        <v>0.28000000000000003</v>
      </c>
      <c r="M631">
        <f t="shared" si="37"/>
        <v>0.4634546354310215</v>
      </c>
      <c r="N631">
        <f t="shared" si="39"/>
        <v>-0.18345463543102147</v>
      </c>
      <c r="O631">
        <f t="shared" si="38"/>
        <v>789</v>
      </c>
    </row>
    <row r="632" spans="4:15" hidden="1" x14ac:dyDescent="0.2">
      <c r="D632">
        <f t="shared" si="36"/>
        <v>400</v>
      </c>
      <c r="E632" t="s">
        <v>642</v>
      </c>
      <c r="F632" t="s">
        <v>2717</v>
      </c>
      <c r="G632" t="s">
        <v>927</v>
      </c>
      <c r="H632" t="s">
        <v>927</v>
      </c>
      <c r="I632">
        <v>201</v>
      </c>
      <c r="J632">
        <v>357</v>
      </c>
      <c r="K632">
        <v>0.56302521008403361</v>
      </c>
      <c r="L632">
        <v>0.56603773584905659</v>
      </c>
      <c r="M632">
        <f t="shared" si="37"/>
        <v>0.50444271168515842</v>
      </c>
      <c r="N632">
        <f t="shared" si="39"/>
        <v>6.1595024163898171E-2</v>
      </c>
      <c r="O632">
        <f t="shared" si="38"/>
        <v>248</v>
      </c>
    </row>
    <row r="633" spans="4:15" hidden="1" x14ac:dyDescent="0.2">
      <c r="D633">
        <f t="shared" si="36"/>
        <v>710</v>
      </c>
      <c r="E633" t="s">
        <v>642</v>
      </c>
      <c r="F633" t="s">
        <v>2718</v>
      </c>
      <c r="G633" t="s">
        <v>2719</v>
      </c>
      <c r="H633" t="s">
        <v>2719</v>
      </c>
      <c r="I633">
        <v>276</v>
      </c>
      <c r="J633">
        <v>431</v>
      </c>
      <c r="K633">
        <v>0.6403712296983759</v>
      </c>
      <c r="L633">
        <v>0.36206896551724138</v>
      </c>
      <c r="M633">
        <f t="shared" si="37"/>
        <v>0.45862542582565508</v>
      </c>
      <c r="N633">
        <f t="shared" si="39"/>
        <v>-9.6556460308413694E-2</v>
      </c>
      <c r="O633">
        <f t="shared" si="38"/>
        <v>675</v>
      </c>
    </row>
    <row r="634" spans="4:15" hidden="1" x14ac:dyDescent="0.2">
      <c r="D634">
        <f t="shared" si="36"/>
        <v>522</v>
      </c>
      <c r="E634" t="s">
        <v>347</v>
      </c>
      <c r="F634" t="s">
        <v>372</v>
      </c>
      <c r="G634" t="s">
        <v>2724</v>
      </c>
      <c r="H634" t="s">
        <v>2724</v>
      </c>
      <c r="I634">
        <v>369</v>
      </c>
      <c r="J634">
        <v>578</v>
      </c>
      <c r="K634">
        <v>0.63840830449826991</v>
      </c>
      <c r="L634">
        <v>0.49714285714285716</v>
      </c>
      <c r="M634">
        <f t="shared" si="37"/>
        <v>0.45978819936542492</v>
      </c>
      <c r="N634">
        <f t="shared" si="39"/>
        <v>3.7354657777432243E-2</v>
      </c>
      <c r="O634">
        <f t="shared" si="38"/>
        <v>307</v>
      </c>
    </row>
    <row r="635" spans="4:15" hidden="1" x14ac:dyDescent="0.2">
      <c r="D635">
        <f t="shared" si="36"/>
        <v>316</v>
      </c>
      <c r="E635" t="s">
        <v>349</v>
      </c>
      <c r="F635" t="s">
        <v>2725</v>
      </c>
      <c r="G635" t="s">
        <v>2726</v>
      </c>
      <c r="H635" t="s">
        <v>2726</v>
      </c>
      <c r="I635">
        <v>137</v>
      </c>
      <c r="J635">
        <v>349</v>
      </c>
      <c r="K635">
        <v>0.39255014326647564</v>
      </c>
      <c r="L635">
        <v>0.609375</v>
      </c>
      <c r="M635">
        <f t="shared" si="37"/>
        <v>0.60542663958788956</v>
      </c>
      <c r="N635">
        <f t="shared" si="39"/>
        <v>3.948360412110441E-3</v>
      </c>
      <c r="O635">
        <f t="shared" si="38"/>
        <v>405</v>
      </c>
    </row>
    <row r="636" spans="4:15" hidden="1" x14ac:dyDescent="0.2">
      <c r="D636">
        <f t="shared" si="36"/>
        <v>503</v>
      </c>
      <c r="E636" t="s">
        <v>351</v>
      </c>
      <c r="F636" t="s">
        <v>2731</v>
      </c>
      <c r="G636" t="s">
        <v>2732</v>
      </c>
      <c r="H636" t="s">
        <v>2732</v>
      </c>
      <c r="I636">
        <v>258</v>
      </c>
      <c r="J636">
        <v>473</v>
      </c>
      <c r="K636">
        <v>0.54545454545454541</v>
      </c>
      <c r="L636">
        <v>0.5</v>
      </c>
      <c r="M636">
        <f t="shared" si="37"/>
        <v>0.51485100635998149</v>
      </c>
      <c r="N636">
        <f t="shared" si="39"/>
        <v>-1.4851006359981489E-2</v>
      </c>
      <c r="O636">
        <f t="shared" si="38"/>
        <v>467</v>
      </c>
    </row>
    <row r="637" spans="4:15" hidden="1" x14ac:dyDescent="0.2">
      <c r="D637">
        <f t="shared" si="36"/>
        <v>569</v>
      </c>
      <c r="E637" t="s">
        <v>353</v>
      </c>
      <c r="F637" t="s">
        <v>2735</v>
      </c>
      <c r="G637" t="s">
        <v>2736</v>
      </c>
      <c r="H637" t="s">
        <v>2736</v>
      </c>
      <c r="I637">
        <v>413</v>
      </c>
      <c r="J637">
        <v>760</v>
      </c>
      <c r="K637">
        <v>0.54342105263157892</v>
      </c>
      <c r="L637">
        <v>0.46534653465346537</v>
      </c>
      <c r="M637">
        <f t="shared" si="37"/>
        <v>0.51605558188213063</v>
      </c>
      <c r="N637">
        <f t="shared" si="39"/>
        <v>-5.070904722866526E-2</v>
      </c>
      <c r="O637">
        <f t="shared" si="38"/>
        <v>571</v>
      </c>
    </row>
    <row r="638" spans="4:15" hidden="1" x14ac:dyDescent="0.2">
      <c r="D638">
        <f t="shared" si="36"/>
        <v>252</v>
      </c>
      <c r="E638" t="s">
        <v>355</v>
      </c>
      <c r="F638" t="s">
        <v>2739</v>
      </c>
      <c r="G638" t="s">
        <v>2740</v>
      </c>
      <c r="H638" t="s">
        <v>2740</v>
      </c>
      <c r="I638">
        <v>193</v>
      </c>
      <c r="J638">
        <v>386</v>
      </c>
      <c r="K638">
        <v>0.5</v>
      </c>
      <c r="L638">
        <v>0.6428571428571429</v>
      </c>
      <c r="M638">
        <f t="shared" si="37"/>
        <v>0.54177681214919771</v>
      </c>
      <c r="N638">
        <f t="shared" si="39"/>
        <v>0.1010803307079452</v>
      </c>
      <c r="O638">
        <f t="shared" si="38"/>
        <v>167</v>
      </c>
    </row>
    <row r="639" spans="4:15" hidden="1" x14ac:dyDescent="0.2">
      <c r="D639">
        <f t="shared" si="36"/>
        <v>542</v>
      </c>
      <c r="E639" t="s">
        <v>357</v>
      </c>
      <c r="F639" t="s">
        <v>2743</v>
      </c>
      <c r="G639" t="s">
        <v>2744</v>
      </c>
      <c r="H639" t="s">
        <v>2744</v>
      </c>
      <c r="I639">
        <v>126</v>
      </c>
      <c r="J639">
        <v>176</v>
      </c>
      <c r="K639">
        <v>0.71590909090909094</v>
      </c>
      <c r="L639">
        <v>0.48</v>
      </c>
      <c r="M639">
        <f t="shared" si="37"/>
        <v>0.41387923465042031</v>
      </c>
      <c r="N639">
        <f t="shared" si="39"/>
        <v>6.6120765349579669E-2</v>
      </c>
      <c r="O639">
        <f t="shared" si="38"/>
        <v>243</v>
      </c>
    </row>
    <row r="640" spans="4:15" hidden="1" x14ac:dyDescent="0.2">
      <c r="D640">
        <f t="shared" si="36"/>
        <v>600</v>
      </c>
      <c r="E640" t="s">
        <v>357</v>
      </c>
      <c r="F640" t="s">
        <v>2745</v>
      </c>
      <c r="G640" t="s">
        <v>2746</v>
      </c>
      <c r="H640" t="s">
        <v>2746</v>
      </c>
      <c r="I640">
        <v>116</v>
      </c>
      <c r="J640">
        <v>179</v>
      </c>
      <c r="K640">
        <v>0.64804469273743015</v>
      </c>
      <c r="L640">
        <v>0.44444444444444442</v>
      </c>
      <c r="M640">
        <f t="shared" si="37"/>
        <v>0.45407991396420838</v>
      </c>
      <c r="N640">
        <f t="shared" si="39"/>
        <v>-9.6354695197639617E-3</v>
      </c>
      <c r="O640">
        <f t="shared" si="38"/>
        <v>445</v>
      </c>
    </row>
    <row r="641" spans="4:15" hidden="1" x14ac:dyDescent="0.2">
      <c r="D641">
        <f t="shared" si="36"/>
        <v>649</v>
      </c>
      <c r="E641" t="s">
        <v>357</v>
      </c>
      <c r="F641" t="s">
        <v>2747</v>
      </c>
      <c r="G641" t="s">
        <v>2748</v>
      </c>
      <c r="H641" t="s">
        <v>2748</v>
      </c>
      <c r="I641">
        <v>352</v>
      </c>
      <c r="J641">
        <v>685</v>
      </c>
      <c r="K641">
        <v>0.51386861313868615</v>
      </c>
      <c r="L641">
        <v>0.40963855421686746</v>
      </c>
      <c r="M641">
        <f t="shared" si="37"/>
        <v>0.53356149330256097</v>
      </c>
      <c r="N641">
        <f t="shared" si="39"/>
        <v>-0.12392293908569352</v>
      </c>
      <c r="O641">
        <f t="shared" si="38"/>
        <v>728</v>
      </c>
    </row>
    <row r="642" spans="4:15" hidden="1" x14ac:dyDescent="0.2">
      <c r="D642">
        <f t="shared" si="36"/>
        <v>597</v>
      </c>
      <c r="E642" t="s">
        <v>357</v>
      </c>
      <c r="F642" t="s">
        <v>2749</v>
      </c>
      <c r="G642" t="s">
        <v>2750</v>
      </c>
      <c r="H642" t="s">
        <v>2750</v>
      </c>
      <c r="I642">
        <v>177</v>
      </c>
      <c r="J642">
        <v>354</v>
      </c>
      <c r="K642">
        <v>0.5</v>
      </c>
      <c r="L642">
        <v>0.44642857142857145</v>
      </c>
      <c r="M642">
        <f t="shared" si="37"/>
        <v>0.54177681214919771</v>
      </c>
      <c r="N642">
        <f t="shared" si="39"/>
        <v>-9.5348240720626254E-2</v>
      </c>
      <c r="O642">
        <f t="shared" si="38"/>
        <v>672</v>
      </c>
    </row>
    <row r="643" spans="4:15" hidden="1" x14ac:dyDescent="0.2">
      <c r="D643">
        <f t="shared" si="36"/>
        <v>529</v>
      </c>
      <c r="E643" t="s">
        <v>359</v>
      </c>
      <c r="F643" t="s">
        <v>2751</v>
      </c>
      <c r="G643" t="s">
        <v>2752</v>
      </c>
      <c r="H643" t="s">
        <v>2752</v>
      </c>
      <c r="I643">
        <v>173</v>
      </c>
      <c r="J643">
        <v>310</v>
      </c>
      <c r="K643">
        <v>0.5580645161290323</v>
      </c>
      <c r="L643">
        <v>0.48979591836734693</v>
      </c>
      <c r="M643">
        <f t="shared" si="37"/>
        <v>0.50738126668942463</v>
      </c>
      <c r="N643">
        <f t="shared" si="39"/>
        <v>-1.7585348322077698E-2</v>
      </c>
      <c r="O643">
        <f t="shared" si="38"/>
        <v>481</v>
      </c>
    </row>
    <row r="644" spans="4:15" hidden="1" x14ac:dyDescent="0.2">
      <c r="D644">
        <f t="shared" si="36"/>
        <v>725</v>
      </c>
      <c r="E644" t="s">
        <v>359</v>
      </c>
      <c r="F644" t="s">
        <v>2755</v>
      </c>
      <c r="G644" t="s">
        <v>2756</v>
      </c>
      <c r="H644" t="s">
        <v>2756</v>
      </c>
      <c r="I644">
        <v>169</v>
      </c>
      <c r="J644">
        <v>232</v>
      </c>
      <c r="K644">
        <v>0.72844827586206895</v>
      </c>
      <c r="L644">
        <v>0.34285714285714286</v>
      </c>
      <c r="M644">
        <f t="shared" si="37"/>
        <v>0.40645142615684343</v>
      </c>
      <c r="N644">
        <f t="shared" si="39"/>
        <v>-6.3594283299700571E-2</v>
      </c>
      <c r="O644">
        <f t="shared" si="38"/>
        <v>608</v>
      </c>
    </row>
    <row r="645" spans="4:15" hidden="1" x14ac:dyDescent="0.2">
      <c r="D645">
        <f t="shared" ref="D645:D708" si="40">RANK(L645,Both_Math_and_ELA__Percent_Pass,0)</f>
        <v>73</v>
      </c>
      <c r="E645" t="s">
        <v>361</v>
      </c>
      <c r="F645" t="s">
        <v>389</v>
      </c>
      <c r="G645" t="s">
        <v>2757</v>
      </c>
      <c r="H645" t="s">
        <v>2757</v>
      </c>
      <c r="I645">
        <v>273</v>
      </c>
      <c r="J645">
        <v>701</v>
      </c>
      <c r="K645">
        <v>0.38944365192582026</v>
      </c>
      <c r="L645">
        <v>0.78048780487804881</v>
      </c>
      <c r="M645">
        <f t="shared" ref="M645:M708" si="41">int+slope*K645</f>
        <v>0.60726682480342575</v>
      </c>
      <c r="N645">
        <f t="shared" si="39"/>
        <v>0.17322098007462305</v>
      </c>
      <c r="O645">
        <f t="shared" ref="O645:O708" si="42">RANK(N645,Error,0)</f>
        <v>63</v>
      </c>
    </row>
    <row r="646" spans="4:15" hidden="1" x14ac:dyDescent="0.2">
      <c r="D646">
        <f t="shared" si="40"/>
        <v>160</v>
      </c>
      <c r="E646" t="s">
        <v>363</v>
      </c>
      <c r="F646" t="s">
        <v>2760</v>
      </c>
      <c r="G646" t="s">
        <v>2761</v>
      </c>
      <c r="H646" t="s">
        <v>2761</v>
      </c>
      <c r="I646">
        <v>201</v>
      </c>
      <c r="J646">
        <v>259</v>
      </c>
      <c r="K646">
        <v>0.77606177606177607</v>
      </c>
      <c r="L646">
        <v>0.7</v>
      </c>
      <c r="M646">
        <f t="shared" si="41"/>
        <v>0.37824672525175668</v>
      </c>
      <c r="N646">
        <f t="shared" ref="N646:N709" si="43">L646-M646</f>
        <v>0.32175327474824328</v>
      </c>
      <c r="O646">
        <f t="shared" si="42"/>
        <v>7</v>
      </c>
    </row>
    <row r="647" spans="4:15" hidden="1" x14ac:dyDescent="0.2">
      <c r="D647">
        <f t="shared" si="40"/>
        <v>467</v>
      </c>
      <c r="E647" t="s">
        <v>365</v>
      </c>
      <c r="F647" t="s">
        <v>2764</v>
      </c>
      <c r="G647" t="s">
        <v>2765</v>
      </c>
      <c r="H647" t="s">
        <v>2765</v>
      </c>
      <c r="I647">
        <v>415</v>
      </c>
      <c r="J647">
        <v>825</v>
      </c>
      <c r="K647">
        <v>0.50303030303030305</v>
      </c>
      <c r="L647">
        <v>0.52427184466019416</v>
      </c>
      <c r="M647">
        <f t="shared" si="41"/>
        <v>0.53998175842991669</v>
      </c>
      <c r="N647">
        <f t="shared" si="43"/>
        <v>-1.5709913769722528E-2</v>
      </c>
      <c r="O647">
        <f t="shared" si="42"/>
        <v>472</v>
      </c>
    </row>
    <row r="648" spans="4:15" hidden="1" x14ac:dyDescent="0.2">
      <c r="D648">
        <f t="shared" si="40"/>
        <v>452</v>
      </c>
      <c r="E648" t="s">
        <v>582</v>
      </c>
      <c r="F648" t="s">
        <v>2768</v>
      </c>
      <c r="G648" t="s">
        <v>2769</v>
      </c>
      <c r="H648" t="s">
        <v>2769</v>
      </c>
      <c r="I648">
        <v>222</v>
      </c>
      <c r="J648">
        <v>378</v>
      </c>
      <c r="K648">
        <v>0.58730158730158732</v>
      </c>
      <c r="L648">
        <v>0.53488372093023251</v>
      </c>
      <c r="M648">
        <f t="shared" si="41"/>
        <v>0.49006216928419499</v>
      </c>
      <c r="N648">
        <f t="shared" si="43"/>
        <v>4.4821551646037516E-2</v>
      </c>
      <c r="O648">
        <f t="shared" si="42"/>
        <v>284</v>
      </c>
    </row>
    <row r="649" spans="4:15" hidden="1" x14ac:dyDescent="0.2">
      <c r="D649">
        <f t="shared" si="40"/>
        <v>661</v>
      </c>
      <c r="E649" t="s">
        <v>582</v>
      </c>
      <c r="F649" t="s">
        <v>2770</v>
      </c>
      <c r="G649" t="s">
        <v>2771</v>
      </c>
      <c r="H649" t="s">
        <v>2771</v>
      </c>
      <c r="I649">
        <v>149</v>
      </c>
      <c r="J649">
        <v>275</v>
      </c>
      <c r="K649">
        <v>0.54181818181818187</v>
      </c>
      <c r="L649">
        <v>0.4</v>
      </c>
      <c r="M649">
        <f t="shared" si="41"/>
        <v>0.51700507082311875</v>
      </c>
      <c r="N649">
        <f t="shared" si="43"/>
        <v>-0.11700507082311873</v>
      </c>
      <c r="O649">
        <f t="shared" si="42"/>
        <v>718</v>
      </c>
    </row>
    <row r="650" spans="4:15" hidden="1" x14ac:dyDescent="0.2">
      <c r="D650">
        <f t="shared" si="40"/>
        <v>687</v>
      </c>
      <c r="E650" t="s">
        <v>367</v>
      </c>
      <c r="F650" t="s">
        <v>2776</v>
      </c>
      <c r="G650" t="s">
        <v>2777</v>
      </c>
      <c r="H650" t="s">
        <v>2777</v>
      </c>
      <c r="I650">
        <v>168</v>
      </c>
      <c r="J650">
        <v>350</v>
      </c>
      <c r="K650">
        <v>0.48</v>
      </c>
      <c r="L650">
        <v>0.375</v>
      </c>
      <c r="M650">
        <f t="shared" si="41"/>
        <v>0.55362416669645298</v>
      </c>
      <c r="N650">
        <f t="shared" si="43"/>
        <v>-0.17862416669645298</v>
      </c>
      <c r="O650">
        <f t="shared" si="42"/>
        <v>783</v>
      </c>
    </row>
    <row r="651" spans="4:15" hidden="1" x14ac:dyDescent="0.2">
      <c r="D651">
        <f t="shared" si="40"/>
        <v>730</v>
      </c>
      <c r="E651" t="s">
        <v>367</v>
      </c>
      <c r="F651" t="s">
        <v>2778</v>
      </c>
      <c r="G651" t="s">
        <v>2779</v>
      </c>
      <c r="H651" t="s">
        <v>2779</v>
      </c>
      <c r="I651">
        <v>215</v>
      </c>
      <c r="J651">
        <v>505</v>
      </c>
      <c r="K651">
        <v>0.42574257425742573</v>
      </c>
      <c r="L651">
        <v>0.33333333333333331</v>
      </c>
      <c r="M651">
        <f t="shared" si="41"/>
        <v>0.58576451467613522</v>
      </c>
      <c r="N651">
        <f t="shared" si="43"/>
        <v>-0.2524311813428019</v>
      </c>
      <c r="O651">
        <f t="shared" si="42"/>
        <v>830</v>
      </c>
    </row>
    <row r="652" spans="4:15" hidden="1" x14ac:dyDescent="0.2">
      <c r="D652">
        <f t="shared" si="40"/>
        <v>109</v>
      </c>
      <c r="E652" t="s">
        <v>369</v>
      </c>
      <c r="F652" t="s">
        <v>2782</v>
      </c>
      <c r="G652" t="s">
        <v>2783</v>
      </c>
      <c r="H652" t="s">
        <v>2783</v>
      </c>
      <c r="I652">
        <v>195</v>
      </c>
      <c r="J652">
        <v>525</v>
      </c>
      <c r="K652">
        <v>0.37142857142857144</v>
      </c>
      <c r="L652">
        <v>0.7415730337078652</v>
      </c>
      <c r="M652">
        <f t="shared" si="41"/>
        <v>0.61793837709583821</v>
      </c>
      <c r="N652">
        <f t="shared" si="43"/>
        <v>0.12363465661202699</v>
      </c>
      <c r="O652">
        <f t="shared" si="42"/>
        <v>123</v>
      </c>
    </row>
    <row r="653" spans="4:15" hidden="1" x14ac:dyDescent="0.2">
      <c r="D653">
        <f t="shared" si="40"/>
        <v>274</v>
      </c>
      <c r="E653" t="s">
        <v>371</v>
      </c>
      <c r="F653" t="s">
        <v>2784</v>
      </c>
      <c r="G653" t="s">
        <v>2785</v>
      </c>
      <c r="H653" t="s">
        <v>2785</v>
      </c>
      <c r="I653">
        <v>46</v>
      </c>
      <c r="J653">
        <v>281</v>
      </c>
      <c r="K653">
        <v>0.16370106761565836</v>
      </c>
      <c r="L653">
        <v>0.6333333333333333</v>
      </c>
      <c r="M653">
        <f t="shared" si="41"/>
        <v>0.74098944644023224</v>
      </c>
      <c r="N653">
        <f t="shared" si="43"/>
        <v>-0.10765611310689893</v>
      </c>
      <c r="O653">
        <f t="shared" si="42"/>
        <v>700</v>
      </c>
    </row>
    <row r="654" spans="4:15" hidden="1" x14ac:dyDescent="0.2">
      <c r="D654">
        <f t="shared" si="40"/>
        <v>218</v>
      </c>
      <c r="E654" t="s">
        <v>371</v>
      </c>
      <c r="F654" t="s">
        <v>2786</v>
      </c>
      <c r="G654" t="s">
        <v>2787</v>
      </c>
      <c r="H654" t="s">
        <v>2787</v>
      </c>
      <c r="I654">
        <v>99</v>
      </c>
      <c r="J654">
        <v>333</v>
      </c>
      <c r="K654">
        <v>0.29729729729729731</v>
      </c>
      <c r="L654">
        <v>0.66176470588235292</v>
      </c>
      <c r="M654">
        <f t="shared" si="41"/>
        <v>0.6618513514794867</v>
      </c>
      <c r="N654">
        <f t="shared" si="43"/>
        <v>-8.664559713378317E-5</v>
      </c>
      <c r="O654">
        <f t="shared" si="42"/>
        <v>417</v>
      </c>
    </row>
    <row r="655" spans="4:15" hidden="1" x14ac:dyDescent="0.2">
      <c r="D655">
        <f t="shared" si="40"/>
        <v>315</v>
      </c>
      <c r="E655" t="s">
        <v>371</v>
      </c>
      <c r="F655" t="s">
        <v>2790</v>
      </c>
      <c r="G655" t="s">
        <v>2123</v>
      </c>
      <c r="H655" t="s">
        <v>2123</v>
      </c>
      <c r="I655">
        <v>161</v>
      </c>
      <c r="J655">
        <v>499</v>
      </c>
      <c r="K655">
        <v>0.32264529058116231</v>
      </c>
      <c r="L655">
        <v>0.60952380952380958</v>
      </c>
      <c r="M655">
        <f t="shared" si="41"/>
        <v>0.64683601830471704</v>
      </c>
      <c r="N655">
        <f t="shared" si="43"/>
        <v>-3.7312208780907463E-2</v>
      </c>
      <c r="O655">
        <f t="shared" si="42"/>
        <v>535</v>
      </c>
    </row>
    <row r="656" spans="4:15" hidden="1" x14ac:dyDescent="0.2">
      <c r="D656">
        <f t="shared" si="40"/>
        <v>388</v>
      </c>
      <c r="E656" t="s">
        <v>371</v>
      </c>
      <c r="F656" t="s">
        <v>2793</v>
      </c>
      <c r="G656" t="s">
        <v>2794</v>
      </c>
      <c r="H656" t="s">
        <v>2794</v>
      </c>
      <c r="I656">
        <v>160</v>
      </c>
      <c r="J656">
        <v>419</v>
      </c>
      <c r="K656">
        <v>0.3818615751789976</v>
      </c>
      <c r="L656">
        <v>0.57317073170731703</v>
      </c>
      <c r="M656">
        <f t="shared" si="41"/>
        <v>0.61175820237463108</v>
      </c>
      <c r="N656">
        <f t="shared" si="43"/>
        <v>-3.858747066731405E-2</v>
      </c>
      <c r="O656">
        <f t="shared" si="42"/>
        <v>540</v>
      </c>
    </row>
    <row r="657" spans="4:15" hidden="1" x14ac:dyDescent="0.2">
      <c r="D657">
        <f t="shared" si="40"/>
        <v>170</v>
      </c>
      <c r="E657" t="s">
        <v>371</v>
      </c>
      <c r="F657" t="s">
        <v>2797</v>
      </c>
      <c r="G657" t="s">
        <v>2798</v>
      </c>
      <c r="H657" t="s">
        <v>2798</v>
      </c>
      <c r="I657">
        <v>113</v>
      </c>
      <c r="J657">
        <v>356</v>
      </c>
      <c r="K657">
        <v>0.31741573033707865</v>
      </c>
      <c r="L657">
        <v>0.69444444444444442</v>
      </c>
      <c r="M657">
        <f t="shared" si="41"/>
        <v>0.64993384102161156</v>
      </c>
      <c r="N657">
        <f t="shared" si="43"/>
        <v>4.4510603422832862E-2</v>
      </c>
      <c r="O657">
        <f t="shared" si="42"/>
        <v>286</v>
      </c>
    </row>
    <row r="658" spans="4:15" hidden="1" x14ac:dyDescent="0.2">
      <c r="D658">
        <f t="shared" si="40"/>
        <v>79</v>
      </c>
      <c r="E658" t="s">
        <v>373</v>
      </c>
      <c r="F658" t="s">
        <v>2800</v>
      </c>
      <c r="G658" t="s">
        <v>2801</v>
      </c>
      <c r="H658" t="s">
        <v>2801</v>
      </c>
      <c r="I658">
        <v>52</v>
      </c>
      <c r="J658">
        <v>347</v>
      </c>
      <c r="K658">
        <v>0.14985590778097982</v>
      </c>
      <c r="L658">
        <v>0.77419354838709675</v>
      </c>
      <c r="M658">
        <f t="shared" si="41"/>
        <v>0.74919087230647496</v>
      </c>
      <c r="N658">
        <f t="shared" si="43"/>
        <v>2.5002676080621788E-2</v>
      </c>
      <c r="O658">
        <f t="shared" si="42"/>
        <v>344</v>
      </c>
    </row>
    <row r="659" spans="4:15" hidden="1" x14ac:dyDescent="0.2">
      <c r="D659">
        <f t="shared" si="40"/>
        <v>329</v>
      </c>
      <c r="E659" t="s">
        <v>373</v>
      </c>
      <c r="F659" t="s">
        <v>404</v>
      </c>
      <c r="G659" t="s">
        <v>2804</v>
      </c>
      <c r="H659" t="s">
        <v>2804</v>
      </c>
      <c r="I659">
        <v>84</v>
      </c>
      <c r="J659">
        <v>373</v>
      </c>
      <c r="K659">
        <v>0.22520107238605899</v>
      </c>
      <c r="L659">
        <v>0.6</v>
      </c>
      <c r="M659">
        <f t="shared" si="41"/>
        <v>0.70455882838159123</v>
      </c>
      <c r="N659">
        <f t="shared" si="43"/>
        <v>-0.10455882838159125</v>
      </c>
      <c r="O659">
        <f t="shared" si="42"/>
        <v>695</v>
      </c>
    </row>
    <row r="660" spans="4:15" hidden="1" x14ac:dyDescent="0.2">
      <c r="D660">
        <f t="shared" si="40"/>
        <v>56</v>
      </c>
      <c r="E660" t="s">
        <v>373</v>
      </c>
      <c r="F660" t="s">
        <v>2807</v>
      </c>
      <c r="G660" t="s">
        <v>2808</v>
      </c>
      <c r="H660" t="s">
        <v>2808</v>
      </c>
      <c r="I660">
        <v>82</v>
      </c>
      <c r="J660">
        <v>368</v>
      </c>
      <c r="K660">
        <v>0.22282608695652173</v>
      </c>
      <c r="L660">
        <v>0.8</v>
      </c>
      <c r="M660">
        <f t="shared" si="41"/>
        <v>0.70596569310300583</v>
      </c>
      <c r="N660">
        <f t="shared" si="43"/>
        <v>9.4034306896994213E-2</v>
      </c>
      <c r="O660">
        <f t="shared" si="42"/>
        <v>191</v>
      </c>
    </row>
    <row r="661" spans="4:15" hidden="1" x14ac:dyDescent="0.2">
      <c r="D661">
        <f t="shared" si="40"/>
        <v>223</v>
      </c>
      <c r="E661" t="s">
        <v>375</v>
      </c>
      <c r="F661" t="s">
        <v>2813</v>
      </c>
      <c r="G661" t="s">
        <v>2814</v>
      </c>
      <c r="H661" t="s">
        <v>2814</v>
      </c>
      <c r="I661">
        <v>67</v>
      </c>
      <c r="J661">
        <v>347</v>
      </c>
      <c r="K661">
        <v>0.1930835734870317</v>
      </c>
      <c r="L661">
        <v>0.6588235294117647</v>
      </c>
      <c r="M661">
        <f t="shared" si="41"/>
        <v>0.72358419821298392</v>
      </c>
      <c r="N661">
        <f t="shared" si="43"/>
        <v>-6.4760668801219223E-2</v>
      </c>
      <c r="O661">
        <f t="shared" si="42"/>
        <v>613</v>
      </c>
    </row>
    <row r="662" spans="4:15" hidden="1" x14ac:dyDescent="0.2">
      <c r="D662">
        <f t="shared" si="40"/>
        <v>67</v>
      </c>
      <c r="E662" t="s">
        <v>377</v>
      </c>
      <c r="F662" t="s">
        <v>2817</v>
      </c>
      <c r="G662" t="s">
        <v>2818</v>
      </c>
      <c r="H662" t="s">
        <v>2818</v>
      </c>
      <c r="I662">
        <v>61</v>
      </c>
      <c r="J662">
        <v>344</v>
      </c>
      <c r="K662">
        <v>0.17732558139534885</v>
      </c>
      <c r="L662">
        <v>0.78787878787878785</v>
      </c>
      <c r="M662">
        <f t="shared" si="41"/>
        <v>0.73291872417613446</v>
      </c>
      <c r="N662">
        <f t="shared" si="43"/>
        <v>5.4960063702653383E-2</v>
      </c>
      <c r="O662">
        <f t="shared" si="42"/>
        <v>262</v>
      </c>
    </row>
    <row r="663" spans="4:15" hidden="1" x14ac:dyDescent="0.2">
      <c r="D663">
        <f t="shared" si="40"/>
        <v>104</v>
      </c>
      <c r="E663" t="s">
        <v>377</v>
      </c>
      <c r="F663" t="s">
        <v>2819</v>
      </c>
      <c r="G663" t="s">
        <v>2820</v>
      </c>
      <c r="H663" t="s">
        <v>2820</v>
      </c>
      <c r="I663">
        <v>93</v>
      </c>
      <c r="J663">
        <v>219</v>
      </c>
      <c r="K663">
        <v>0.42465753424657532</v>
      </c>
      <c r="L663">
        <v>0.74358974358974361</v>
      </c>
      <c r="M663">
        <f t="shared" si="41"/>
        <v>0.58640725736146049</v>
      </c>
      <c r="N663">
        <f t="shared" si="43"/>
        <v>0.15718248622828312</v>
      </c>
      <c r="O663">
        <f t="shared" si="42"/>
        <v>81</v>
      </c>
    </row>
    <row r="664" spans="4:15" hidden="1" x14ac:dyDescent="0.2">
      <c r="D664">
        <f t="shared" si="40"/>
        <v>472</v>
      </c>
      <c r="E664" t="s">
        <v>379</v>
      </c>
      <c r="F664" t="s">
        <v>2821</v>
      </c>
      <c r="G664" t="s">
        <v>2822</v>
      </c>
      <c r="H664" t="s">
        <v>2822</v>
      </c>
      <c r="I664">
        <v>308</v>
      </c>
      <c r="J664">
        <v>483</v>
      </c>
      <c r="K664">
        <v>0.6376811594202898</v>
      </c>
      <c r="L664">
        <v>0.52127659574468088</v>
      </c>
      <c r="M664">
        <f t="shared" si="41"/>
        <v>0.460218936642731</v>
      </c>
      <c r="N664">
        <f t="shared" si="43"/>
        <v>6.1057659101949879E-2</v>
      </c>
      <c r="O664">
        <f t="shared" si="42"/>
        <v>251</v>
      </c>
    </row>
    <row r="665" spans="4:15" hidden="1" x14ac:dyDescent="0.2">
      <c r="D665">
        <f t="shared" si="40"/>
        <v>448</v>
      </c>
      <c r="E665" t="s">
        <v>379</v>
      </c>
      <c r="F665" t="s">
        <v>2825</v>
      </c>
      <c r="G665" t="s">
        <v>2826</v>
      </c>
      <c r="H665" t="s">
        <v>2826</v>
      </c>
      <c r="I665">
        <v>250</v>
      </c>
      <c r="J665">
        <v>446</v>
      </c>
      <c r="K665">
        <v>0.5605381165919282</v>
      </c>
      <c r="L665">
        <v>0.53658536585365857</v>
      </c>
      <c r="M665">
        <f t="shared" si="41"/>
        <v>0.50591598560481554</v>
      </c>
      <c r="N665">
        <f t="shared" si="43"/>
        <v>3.0669380248843026E-2</v>
      </c>
      <c r="O665">
        <f t="shared" si="42"/>
        <v>326</v>
      </c>
    </row>
    <row r="666" spans="4:15" hidden="1" x14ac:dyDescent="0.2">
      <c r="D666">
        <f t="shared" si="40"/>
        <v>371</v>
      </c>
      <c r="E666" t="s">
        <v>379</v>
      </c>
      <c r="F666" t="s">
        <v>406</v>
      </c>
      <c r="G666" t="s">
        <v>954</v>
      </c>
      <c r="H666" t="s">
        <v>954</v>
      </c>
      <c r="I666">
        <v>330</v>
      </c>
      <c r="J666">
        <v>517</v>
      </c>
      <c r="K666">
        <v>0.63829787234042556</v>
      </c>
      <c r="L666">
        <v>0.58163265306122447</v>
      </c>
      <c r="M666">
        <f t="shared" si="41"/>
        <v>0.45985361581179496</v>
      </c>
      <c r="N666">
        <f t="shared" si="43"/>
        <v>0.12177903724942951</v>
      </c>
      <c r="O666">
        <f t="shared" si="42"/>
        <v>129</v>
      </c>
    </row>
    <row r="667" spans="4:15" hidden="1" x14ac:dyDescent="0.2">
      <c r="D667">
        <f t="shared" si="40"/>
        <v>631</v>
      </c>
      <c r="E667" t="s">
        <v>379</v>
      </c>
      <c r="F667" t="s">
        <v>2827</v>
      </c>
      <c r="G667" t="s">
        <v>2828</v>
      </c>
      <c r="H667" t="s">
        <v>2828</v>
      </c>
      <c r="I667">
        <v>201</v>
      </c>
      <c r="J667">
        <v>393</v>
      </c>
      <c r="K667">
        <v>0.51145038167938928</v>
      </c>
      <c r="L667">
        <v>0.42028985507246375</v>
      </c>
      <c r="M667">
        <f t="shared" si="41"/>
        <v>0.53499397557634176</v>
      </c>
      <c r="N667">
        <f t="shared" si="43"/>
        <v>-0.11470412050387802</v>
      </c>
      <c r="O667">
        <f t="shared" si="42"/>
        <v>714</v>
      </c>
    </row>
    <row r="668" spans="4:15" hidden="1" x14ac:dyDescent="0.2">
      <c r="D668">
        <f t="shared" si="40"/>
        <v>286</v>
      </c>
      <c r="E668" t="s">
        <v>379</v>
      </c>
      <c r="F668" t="s">
        <v>2831</v>
      </c>
      <c r="G668" t="s">
        <v>2832</v>
      </c>
      <c r="H668" t="s">
        <v>2832</v>
      </c>
      <c r="I668">
        <v>223</v>
      </c>
      <c r="J668">
        <v>460</v>
      </c>
      <c r="K668">
        <v>0.48478260869565215</v>
      </c>
      <c r="L668">
        <v>0.62666666666666671</v>
      </c>
      <c r="M668">
        <f t="shared" si="41"/>
        <v>0.55079110365254413</v>
      </c>
      <c r="N668">
        <f t="shared" si="43"/>
        <v>7.5875563014122571E-2</v>
      </c>
      <c r="O668">
        <f t="shared" si="42"/>
        <v>226</v>
      </c>
    </row>
    <row r="669" spans="4:15" hidden="1" x14ac:dyDescent="0.2">
      <c r="D669">
        <f t="shared" si="40"/>
        <v>785</v>
      </c>
      <c r="E669" t="s">
        <v>379</v>
      </c>
      <c r="F669" t="s">
        <v>2833</v>
      </c>
      <c r="G669" t="s">
        <v>2834</v>
      </c>
      <c r="H669" t="s">
        <v>2834</v>
      </c>
      <c r="I669">
        <v>241</v>
      </c>
      <c r="J669">
        <v>342</v>
      </c>
      <c r="K669">
        <v>0.70467836257309946</v>
      </c>
      <c r="L669">
        <v>0.27777777777777779</v>
      </c>
      <c r="M669">
        <f t="shared" si="41"/>
        <v>0.42053195567144014</v>
      </c>
      <c r="N669">
        <f t="shared" si="43"/>
        <v>-0.14275417789366235</v>
      </c>
      <c r="O669">
        <f t="shared" si="42"/>
        <v>753</v>
      </c>
    </row>
    <row r="670" spans="4:15" hidden="1" x14ac:dyDescent="0.2">
      <c r="D670">
        <f t="shared" si="40"/>
        <v>421</v>
      </c>
      <c r="E670" t="s">
        <v>379</v>
      </c>
      <c r="F670" t="s">
        <v>2835</v>
      </c>
      <c r="G670" t="s">
        <v>2836</v>
      </c>
      <c r="H670" t="s">
        <v>2836</v>
      </c>
      <c r="I670">
        <v>218</v>
      </c>
      <c r="J670">
        <v>387</v>
      </c>
      <c r="K670">
        <v>0.56330749354005172</v>
      </c>
      <c r="L670">
        <v>0.55714285714285716</v>
      </c>
      <c r="M670">
        <f t="shared" si="41"/>
        <v>0.50427549607584488</v>
      </c>
      <c r="N670">
        <f t="shared" si="43"/>
        <v>5.2867361067012286E-2</v>
      </c>
      <c r="O670">
        <f t="shared" si="42"/>
        <v>265</v>
      </c>
    </row>
    <row r="671" spans="4:15" hidden="1" x14ac:dyDescent="0.2">
      <c r="D671">
        <f t="shared" si="40"/>
        <v>638</v>
      </c>
      <c r="E671" t="s">
        <v>379</v>
      </c>
      <c r="F671" t="s">
        <v>2837</v>
      </c>
      <c r="G671" t="s">
        <v>2838</v>
      </c>
      <c r="H671" t="s">
        <v>2838</v>
      </c>
      <c r="I671">
        <v>204</v>
      </c>
      <c r="J671">
        <v>372</v>
      </c>
      <c r="K671">
        <v>0.54838709677419351</v>
      </c>
      <c r="L671">
        <v>0.41666666666666669</v>
      </c>
      <c r="M671">
        <f t="shared" si="41"/>
        <v>0.51311385759938688</v>
      </c>
      <c r="N671">
        <f t="shared" si="43"/>
        <v>-9.6447190932720195E-2</v>
      </c>
      <c r="O671">
        <f t="shared" si="42"/>
        <v>674</v>
      </c>
    </row>
    <row r="672" spans="4:15" hidden="1" x14ac:dyDescent="0.2">
      <c r="D672">
        <f t="shared" si="40"/>
        <v>12</v>
      </c>
      <c r="E672" t="s">
        <v>381</v>
      </c>
      <c r="F672" t="s">
        <v>2843</v>
      </c>
      <c r="G672" t="s">
        <v>1016</v>
      </c>
      <c r="H672" t="s">
        <v>1016</v>
      </c>
      <c r="I672">
        <v>152</v>
      </c>
      <c r="J672">
        <v>304</v>
      </c>
      <c r="K672">
        <v>0.5</v>
      </c>
      <c r="L672">
        <v>0.88888888888888884</v>
      </c>
      <c r="M672">
        <f t="shared" si="41"/>
        <v>0.54177681214919771</v>
      </c>
      <c r="N672">
        <f t="shared" si="43"/>
        <v>0.34711207673969113</v>
      </c>
      <c r="O672">
        <f t="shared" si="42"/>
        <v>6</v>
      </c>
    </row>
    <row r="673" spans="4:15" hidden="1" x14ac:dyDescent="0.2">
      <c r="D673">
        <f t="shared" si="40"/>
        <v>46</v>
      </c>
      <c r="E673" t="s">
        <v>381</v>
      </c>
      <c r="F673" t="s">
        <v>2844</v>
      </c>
      <c r="G673" t="s">
        <v>954</v>
      </c>
      <c r="H673" t="s">
        <v>954</v>
      </c>
      <c r="I673">
        <v>132</v>
      </c>
      <c r="J673">
        <v>361</v>
      </c>
      <c r="K673">
        <v>0.36565096952908588</v>
      </c>
      <c r="L673">
        <v>0.81818181818181823</v>
      </c>
      <c r="M673">
        <f t="shared" si="41"/>
        <v>0.62136084200264319</v>
      </c>
      <c r="N673">
        <f t="shared" si="43"/>
        <v>0.19682097617917504</v>
      </c>
      <c r="O673">
        <f t="shared" si="42"/>
        <v>45</v>
      </c>
    </row>
    <row r="674" spans="4:15" hidden="1" x14ac:dyDescent="0.2">
      <c r="D674">
        <f t="shared" si="40"/>
        <v>425</v>
      </c>
      <c r="E674" t="s">
        <v>381</v>
      </c>
      <c r="F674" t="s">
        <v>2845</v>
      </c>
      <c r="G674" t="s">
        <v>2846</v>
      </c>
      <c r="H674" t="s">
        <v>2846</v>
      </c>
      <c r="I674">
        <v>235</v>
      </c>
      <c r="J674">
        <v>562</v>
      </c>
      <c r="K674">
        <v>0.4181494661921708</v>
      </c>
      <c r="L674">
        <v>0.55434782608695654</v>
      </c>
      <c r="M674">
        <f t="shared" si="41"/>
        <v>0.59026242684437014</v>
      </c>
      <c r="N674">
        <f t="shared" si="43"/>
        <v>-3.5914600757413595E-2</v>
      </c>
      <c r="O674">
        <f t="shared" si="42"/>
        <v>532</v>
      </c>
    </row>
    <row r="675" spans="4:15" hidden="1" x14ac:dyDescent="0.2">
      <c r="D675">
        <f t="shared" si="40"/>
        <v>33</v>
      </c>
      <c r="E675" t="s">
        <v>381</v>
      </c>
      <c r="F675" t="s">
        <v>2847</v>
      </c>
      <c r="G675" t="s">
        <v>2848</v>
      </c>
      <c r="H675" t="s">
        <v>2848</v>
      </c>
      <c r="I675">
        <v>58</v>
      </c>
      <c r="J675">
        <v>281</v>
      </c>
      <c r="K675">
        <v>0.20640569395017794</v>
      </c>
      <c r="L675">
        <v>0.83333333333333337</v>
      </c>
      <c r="M675">
        <f t="shared" si="41"/>
        <v>0.7156926039905771</v>
      </c>
      <c r="N675">
        <f t="shared" si="43"/>
        <v>0.11764072934275627</v>
      </c>
      <c r="O675">
        <f t="shared" si="42"/>
        <v>135</v>
      </c>
    </row>
    <row r="676" spans="4:15" hidden="1" x14ac:dyDescent="0.2">
      <c r="D676">
        <f t="shared" si="40"/>
        <v>138</v>
      </c>
      <c r="E676" t="s">
        <v>381</v>
      </c>
      <c r="F676" t="s">
        <v>2849</v>
      </c>
      <c r="G676" t="s">
        <v>2850</v>
      </c>
      <c r="H676" t="s">
        <v>2850</v>
      </c>
      <c r="I676">
        <v>43</v>
      </c>
      <c r="J676">
        <v>357</v>
      </c>
      <c r="K676">
        <v>0.12044817927170869</v>
      </c>
      <c r="L676">
        <v>0.71666666666666667</v>
      </c>
      <c r="M676">
        <f t="shared" si="41"/>
        <v>0.76661106161041292</v>
      </c>
      <c r="N676">
        <f t="shared" si="43"/>
        <v>-4.9944394943746251E-2</v>
      </c>
      <c r="O676">
        <f t="shared" si="42"/>
        <v>568</v>
      </c>
    </row>
    <row r="677" spans="4:15" hidden="1" x14ac:dyDescent="0.2">
      <c r="D677">
        <f t="shared" si="40"/>
        <v>8</v>
      </c>
      <c r="E677" t="s">
        <v>381</v>
      </c>
      <c r="F677" t="s">
        <v>2851</v>
      </c>
      <c r="G677" t="s">
        <v>2852</v>
      </c>
      <c r="H677" t="s">
        <v>2852</v>
      </c>
      <c r="I677">
        <v>67</v>
      </c>
      <c r="J677">
        <v>343</v>
      </c>
      <c r="K677">
        <v>0.19533527696793002</v>
      </c>
      <c r="L677">
        <v>0.89473684210526316</v>
      </c>
      <c r="M677">
        <f t="shared" si="41"/>
        <v>0.72225036173930934</v>
      </c>
      <c r="N677">
        <f t="shared" si="43"/>
        <v>0.17248648036595382</v>
      </c>
      <c r="O677">
        <f t="shared" si="42"/>
        <v>66</v>
      </c>
    </row>
    <row r="678" spans="4:15" hidden="1" x14ac:dyDescent="0.2">
      <c r="D678">
        <f t="shared" si="40"/>
        <v>87</v>
      </c>
      <c r="E678" t="s">
        <v>381</v>
      </c>
      <c r="F678" t="s">
        <v>2853</v>
      </c>
      <c r="G678" t="s">
        <v>1420</v>
      </c>
      <c r="H678" t="s">
        <v>1420</v>
      </c>
      <c r="I678">
        <v>50</v>
      </c>
      <c r="J678">
        <v>336</v>
      </c>
      <c r="K678">
        <v>0.14880952380952381</v>
      </c>
      <c r="L678">
        <v>0.76</v>
      </c>
      <c r="M678">
        <f t="shared" si="41"/>
        <v>0.74981071640159513</v>
      </c>
      <c r="N678">
        <f t="shared" si="43"/>
        <v>1.0189283598404875E-2</v>
      </c>
      <c r="O678">
        <f t="shared" si="42"/>
        <v>390</v>
      </c>
    </row>
    <row r="679" spans="4:15" hidden="1" x14ac:dyDescent="0.2">
      <c r="D679">
        <f t="shared" si="40"/>
        <v>379</v>
      </c>
      <c r="E679" t="s">
        <v>381</v>
      </c>
      <c r="F679" t="s">
        <v>2854</v>
      </c>
      <c r="G679" t="s">
        <v>2855</v>
      </c>
      <c r="H679" t="s">
        <v>2855</v>
      </c>
      <c r="I679">
        <v>114</v>
      </c>
      <c r="J679">
        <v>281</v>
      </c>
      <c r="K679">
        <v>0.40569395017793597</v>
      </c>
      <c r="L679">
        <v>0.57777777777777772</v>
      </c>
      <c r="M679">
        <f t="shared" si="41"/>
        <v>0.59764067255885289</v>
      </c>
      <c r="N679">
        <f t="shared" si="43"/>
        <v>-1.9862894781075169E-2</v>
      </c>
      <c r="O679">
        <f t="shared" si="42"/>
        <v>486</v>
      </c>
    </row>
    <row r="680" spans="4:15" hidden="1" x14ac:dyDescent="0.2">
      <c r="D680">
        <f t="shared" si="40"/>
        <v>477</v>
      </c>
      <c r="E680" t="s">
        <v>383</v>
      </c>
      <c r="F680" t="s">
        <v>2858</v>
      </c>
      <c r="G680" t="s">
        <v>2859</v>
      </c>
      <c r="H680" t="s">
        <v>2859</v>
      </c>
      <c r="I680">
        <v>228</v>
      </c>
      <c r="J680">
        <v>373</v>
      </c>
      <c r="K680">
        <v>0.61126005361930291</v>
      </c>
      <c r="L680">
        <v>0.5178571428571429</v>
      </c>
      <c r="M680">
        <f t="shared" si="41"/>
        <v>0.47586994704047264</v>
      </c>
      <c r="N680">
        <f t="shared" si="43"/>
        <v>4.1987195816670264E-2</v>
      </c>
      <c r="O680">
        <f t="shared" si="42"/>
        <v>292</v>
      </c>
    </row>
    <row r="681" spans="4:15" hidden="1" x14ac:dyDescent="0.2">
      <c r="D681">
        <f t="shared" si="40"/>
        <v>172</v>
      </c>
      <c r="E681" t="s">
        <v>383</v>
      </c>
      <c r="F681" t="s">
        <v>2860</v>
      </c>
      <c r="G681" t="s">
        <v>2861</v>
      </c>
      <c r="H681" t="s">
        <v>2861</v>
      </c>
      <c r="I681">
        <v>74</v>
      </c>
      <c r="J681">
        <v>274</v>
      </c>
      <c r="K681">
        <v>0.27007299270072993</v>
      </c>
      <c r="L681">
        <v>0.69230769230769229</v>
      </c>
      <c r="M681">
        <f t="shared" si="41"/>
        <v>0.67797815092238678</v>
      </c>
      <c r="N681">
        <f t="shared" si="43"/>
        <v>1.4329541385305511E-2</v>
      </c>
      <c r="O681">
        <f t="shared" si="42"/>
        <v>381</v>
      </c>
    </row>
    <row r="682" spans="4:15" hidden="1" x14ac:dyDescent="0.2">
      <c r="D682">
        <f t="shared" si="40"/>
        <v>503</v>
      </c>
      <c r="E682" t="s">
        <v>383</v>
      </c>
      <c r="F682" t="s">
        <v>2862</v>
      </c>
      <c r="G682" t="s">
        <v>2863</v>
      </c>
      <c r="H682" t="s">
        <v>2863</v>
      </c>
      <c r="I682">
        <v>113</v>
      </c>
      <c r="J682">
        <v>315</v>
      </c>
      <c r="K682">
        <v>0.35873015873015873</v>
      </c>
      <c r="L682">
        <v>0.5</v>
      </c>
      <c r="M682">
        <f t="shared" si="41"/>
        <v>0.62546050696711131</v>
      </c>
      <c r="N682">
        <f t="shared" si="43"/>
        <v>-0.12546050696711131</v>
      </c>
      <c r="O682">
        <f t="shared" si="42"/>
        <v>731</v>
      </c>
    </row>
    <row r="683" spans="4:15" hidden="1" x14ac:dyDescent="0.2">
      <c r="D683">
        <f t="shared" si="40"/>
        <v>341</v>
      </c>
      <c r="E683" t="s">
        <v>385</v>
      </c>
      <c r="F683" t="s">
        <v>2866</v>
      </c>
      <c r="G683" t="s">
        <v>1102</v>
      </c>
      <c r="H683" t="s">
        <v>1102</v>
      </c>
      <c r="I683">
        <v>186</v>
      </c>
      <c r="J683">
        <v>443</v>
      </c>
      <c r="K683">
        <v>0.41986455981941312</v>
      </c>
      <c r="L683">
        <v>0.59615384615384615</v>
      </c>
      <c r="M683">
        <f t="shared" si="41"/>
        <v>0.58924646073018627</v>
      </c>
      <c r="N683">
        <f t="shared" si="43"/>
        <v>6.9073854236598731E-3</v>
      </c>
      <c r="O683">
        <f t="shared" si="42"/>
        <v>397</v>
      </c>
    </row>
    <row r="684" spans="4:15" hidden="1" x14ac:dyDescent="0.2">
      <c r="D684">
        <f t="shared" si="40"/>
        <v>125</v>
      </c>
      <c r="E684" t="s">
        <v>385</v>
      </c>
      <c r="F684" t="s">
        <v>2867</v>
      </c>
      <c r="G684" t="s">
        <v>2868</v>
      </c>
      <c r="H684" t="s">
        <v>2868</v>
      </c>
      <c r="I684">
        <v>83</v>
      </c>
      <c r="J684">
        <v>341</v>
      </c>
      <c r="K684">
        <v>0.24340175953079179</v>
      </c>
      <c r="L684">
        <v>0.72727272727272729</v>
      </c>
      <c r="M684">
        <f t="shared" si="41"/>
        <v>0.69377732870122522</v>
      </c>
      <c r="N684">
        <f t="shared" si="43"/>
        <v>3.3495398571502077E-2</v>
      </c>
      <c r="O684">
        <f t="shared" si="42"/>
        <v>323</v>
      </c>
    </row>
    <row r="685" spans="4:15" hidden="1" x14ac:dyDescent="0.2">
      <c r="D685">
        <f t="shared" si="40"/>
        <v>168</v>
      </c>
      <c r="E685" t="s">
        <v>643</v>
      </c>
      <c r="F685" t="s">
        <v>2869</v>
      </c>
      <c r="G685" t="s">
        <v>2870</v>
      </c>
      <c r="H685" t="s">
        <v>2870</v>
      </c>
      <c r="I685">
        <v>278</v>
      </c>
      <c r="J685">
        <v>608</v>
      </c>
      <c r="K685">
        <v>0.45723684210526316</v>
      </c>
      <c r="L685">
        <v>0.69696969696969702</v>
      </c>
      <c r="M685">
        <f t="shared" si="41"/>
        <v>0.56710832680615786</v>
      </c>
      <c r="N685">
        <f t="shared" si="43"/>
        <v>0.12986137016353916</v>
      </c>
      <c r="O685">
        <f t="shared" si="42"/>
        <v>115</v>
      </c>
    </row>
    <row r="686" spans="4:15" hidden="1" x14ac:dyDescent="0.2">
      <c r="D686">
        <f t="shared" si="40"/>
        <v>650</v>
      </c>
      <c r="E686" t="s">
        <v>388</v>
      </c>
      <c r="F686" t="s">
        <v>2873</v>
      </c>
      <c r="G686" t="s">
        <v>2874</v>
      </c>
      <c r="H686" t="s">
        <v>2874</v>
      </c>
      <c r="I686">
        <v>218</v>
      </c>
      <c r="J686">
        <v>350</v>
      </c>
      <c r="K686">
        <v>0.62285714285714289</v>
      </c>
      <c r="L686">
        <v>0.40909090909090912</v>
      </c>
      <c r="M686">
        <f t="shared" si="41"/>
        <v>0.46900020564463024</v>
      </c>
      <c r="N686">
        <f t="shared" si="43"/>
        <v>-5.9909296553721125E-2</v>
      </c>
      <c r="O686">
        <f t="shared" si="42"/>
        <v>598</v>
      </c>
    </row>
    <row r="687" spans="4:15" hidden="1" x14ac:dyDescent="0.2">
      <c r="D687">
        <f t="shared" si="40"/>
        <v>642</v>
      </c>
      <c r="E687" t="s">
        <v>390</v>
      </c>
      <c r="F687" t="s">
        <v>2877</v>
      </c>
      <c r="G687" t="s">
        <v>954</v>
      </c>
      <c r="H687" t="s">
        <v>954</v>
      </c>
      <c r="I687">
        <v>165</v>
      </c>
      <c r="J687">
        <v>353</v>
      </c>
      <c r="K687">
        <v>0.46742209631728043</v>
      </c>
      <c r="L687">
        <v>0.41379310344827586</v>
      </c>
      <c r="M687">
        <f t="shared" si="41"/>
        <v>0.56107491091597317</v>
      </c>
      <c r="N687">
        <f t="shared" si="43"/>
        <v>-0.14728180746769731</v>
      </c>
      <c r="O687">
        <f t="shared" si="42"/>
        <v>760</v>
      </c>
    </row>
    <row r="688" spans="4:15" hidden="1" x14ac:dyDescent="0.2">
      <c r="D688">
        <f t="shared" si="40"/>
        <v>550</v>
      </c>
      <c r="E688" t="s">
        <v>390</v>
      </c>
      <c r="F688" t="s">
        <v>2880</v>
      </c>
      <c r="G688" t="s">
        <v>2881</v>
      </c>
      <c r="H688" t="s">
        <v>2881</v>
      </c>
      <c r="I688">
        <v>62</v>
      </c>
      <c r="J688">
        <v>136</v>
      </c>
      <c r="K688">
        <v>0.45588235294117646</v>
      </c>
      <c r="L688">
        <v>0.47826086956521741</v>
      </c>
      <c r="M688">
        <f t="shared" si="41"/>
        <v>0.56791068247402543</v>
      </c>
      <c r="N688">
        <f t="shared" si="43"/>
        <v>-8.9649812908808024E-2</v>
      </c>
      <c r="O688">
        <f t="shared" si="42"/>
        <v>658</v>
      </c>
    </row>
    <row r="689" spans="4:15" hidden="1" x14ac:dyDescent="0.2">
      <c r="D689">
        <f t="shared" si="40"/>
        <v>307</v>
      </c>
      <c r="E689" t="s">
        <v>392</v>
      </c>
      <c r="F689" t="s">
        <v>2882</v>
      </c>
      <c r="G689" t="s">
        <v>2883</v>
      </c>
      <c r="H689" t="s">
        <v>2883</v>
      </c>
      <c r="I689">
        <v>187</v>
      </c>
      <c r="J689">
        <v>425</v>
      </c>
      <c r="K689">
        <v>0.44</v>
      </c>
      <c r="L689">
        <v>0.61333333333333329</v>
      </c>
      <c r="M689">
        <f t="shared" si="41"/>
        <v>0.5773188757909633</v>
      </c>
      <c r="N689">
        <f t="shared" si="43"/>
        <v>3.6014457542369982E-2</v>
      </c>
      <c r="O689">
        <f t="shared" si="42"/>
        <v>313</v>
      </c>
    </row>
    <row r="690" spans="4:15" hidden="1" x14ac:dyDescent="0.2">
      <c r="D690">
        <f t="shared" si="40"/>
        <v>175</v>
      </c>
      <c r="E690" t="s">
        <v>392</v>
      </c>
      <c r="F690" t="s">
        <v>2884</v>
      </c>
      <c r="G690" t="s">
        <v>2885</v>
      </c>
      <c r="H690" t="s">
        <v>2885</v>
      </c>
      <c r="I690">
        <v>112</v>
      </c>
      <c r="J690">
        <v>219</v>
      </c>
      <c r="K690">
        <v>0.51141552511415522</v>
      </c>
      <c r="L690">
        <v>0.69047619047619047</v>
      </c>
      <c r="M690">
        <f t="shared" si="41"/>
        <v>0.53501462348067319</v>
      </c>
      <c r="N690">
        <f t="shared" si="43"/>
        <v>0.15546156699551728</v>
      </c>
      <c r="O690">
        <f t="shared" si="42"/>
        <v>83</v>
      </c>
    </row>
    <row r="691" spans="4:15" hidden="1" x14ac:dyDescent="0.2">
      <c r="D691">
        <f t="shared" si="40"/>
        <v>255</v>
      </c>
      <c r="E691" t="s">
        <v>394</v>
      </c>
      <c r="F691" t="s">
        <v>2888</v>
      </c>
      <c r="G691" t="s">
        <v>2889</v>
      </c>
      <c r="H691" t="s">
        <v>2889</v>
      </c>
      <c r="I691">
        <v>293</v>
      </c>
      <c r="J691">
        <v>485</v>
      </c>
      <c r="K691">
        <v>0.60412371134020615</v>
      </c>
      <c r="L691">
        <v>0.64210526315789473</v>
      </c>
      <c r="M691">
        <f t="shared" si="41"/>
        <v>0.48009728589802392</v>
      </c>
      <c r="N691">
        <f t="shared" si="43"/>
        <v>0.16200797725987082</v>
      </c>
      <c r="O691">
        <f t="shared" si="42"/>
        <v>78</v>
      </c>
    </row>
    <row r="692" spans="4:15" hidden="1" x14ac:dyDescent="0.2">
      <c r="D692">
        <f t="shared" si="40"/>
        <v>407</v>
      </c>
      <c r="E692" t="s">
        <v>397</v>
      </c>
      <c r="F692" t="s">
        <v>2896</v>
      </c>
      <c r="G692" t="s">
        <v>944</v>
      </c>
      <c r="H692" t="s">
        <v>944</v>
      </c>
      <c r="I692">
        <v>77</v>
      </c>
      <c r="J692">
        <v>125</v>
      </c>
      <c r="K692">
        <v>0.61599999999999999</v>
      </c>
      <c r="L692">
        <v>0.5625</v>
      </c>
      <c r="M692">
        <f t="shared" si="41"/>
        <v>0.47306215577511779</v>
      </c>
      <c r="N692">
        <f t="shared" si="43"/>
        <v>8.9437844224882213E-2</v>
      </c>
      <c r="O692">
        <f t="shared" si="42"/>
        <v>203</v>
      </c>
    </row>
    <row r="693" spans="4:15" hidden="1" x14ac:dyDescent="0.2">
      <c r="D693">
        <f t="shared" si="40"/>
        <v>503</v>
      </c>
      <c r="E693" t="s">
        <v>399</v>
      </c>
      <c r="F693" t="s">
        <v>2899</v>
      </c>
      <c r="G693" t="s">
        <v>2900</v>
      </c>
      <c r="H693" t="s">
        <v>2900</v>
      </c>
      <c r="I693">
        <v>158</v>
      </c>
      <c r="J693">
        <v>269</v>
      </c>
      <c r="K693">
        <v>0.58736059479553904</v>
      </c>
      <c r="L693">
        <v>0.5</v>
      </c>
      <c r="M693">
        <f t="shared" si="41"/>
        <v>0.49002721514910547</v>
      </c>
      <c r="N693">
        <f t="shared" si="43"/>
        <v>9.9727848508945338E-3</v>
      </c>
      <c r="O693">
        <f t="shared" si="42"/>
        <v>392</v>
      </c>
    </row>
    <row r="694" spans="4:15" hidden="1" x14ac:dyDescent="0.2">
      <c r="D694">
        <f t="shared" si="40"/>
        <v>329</v>
      </c>
      <c r="E694" t="s">
        <v>401</v>
      </c>
      <c r="F694" t="s">
        <v>2905</v>
      </c>
      <c r="G694" t="s">
        <v>2906</v>
      </c>
      <c r="H694" t="s">
        <v>2906</v>
      </c>
      <c r="I694">
        <v>234</v>
      </c>
      <c r="J694">
        <v>530</v>
      </c>
      <c r="K694">
        <v>0.44150943396226416</v>
      </c>
      <c r="L694">
        <v>0.6</v>
      </c>
      <c r="M694">
        <f t="shared" si="41"/>
        <v>0.57642473582513265</v>
      </c>
      <c r="N694">
        <f t="shared" si="43"/>
        <v>2.3575264174867328E-2</v>
      </c>
      <c r="O694">
        <f t="shared" si="42"/>
        <v>349</v>
      </c>
    </row>
    <row r="695" spans="4:15" hidden="1" x14ac:dyDescent="0.2">
      <c r="D695">
        <f t="shared" si="40"/>
        <v>499</v>
      </c>
      <c r="E695" t="s">
        <v>403</v>
      </c>
      <c r="F695" t="s">
        <v>2909</v>
      </c>
      <c r="G695" t="s">
        <v>2910</v>
      </c>
      <c r="H695" t="s">
        <v>2910</v>
      </c>
      <c r="I695">
        <v>150</v>
      </c>
      <c r="J695">
        <v>263</v>
      </c>
      <c r="K695">
        <v>0.57034220532319391</v>
      </c>
      <c r="L695">
        <v>0.50549450549450547</v>
      </c>
      <c r="M695">
        <f t="shared" si="41"/>
        <v>0.50010835984421287</v>
      </c>
      <c r="N695">
        <f t="shared" si="43"/>
        <v>5.3861456502926064E-3</v>
      </c>
      <c r="O695">
        <f t="shared" si="42"/>
        <v>399</v>
      </c>
    </row>
    <row r="696" spans="4:15" hidden="1" x14ac:dyDescent="0.2">
      <c r="D696">
        <f t="shared" si="40"/>
        <v>480</v>
      </c>
      <c r="E696" t="s">
        <v>403</v>
      </c>
      <c r="F696" t="s">
        <v>2911</v>
      </c>
      <c r="G696" t="s">
        <v>2912</v>
      </c>
      <c r="H696" t="s">
        <v>2912</v>
      </c>
      <c r="I696">
        <v>106</v>
      </c>
      <c r="J696">
        <v>205</v>
      </c>
      <c r="K696">
        <v>0.51707317073170733</v>
      </c>
      <c r="L696">
        <v>0.51515151515151514</v>
      </c>
      <c r="M696">
        <f t="shared" si="41"/>
        <v>0.53166321680397988</v>
      </c>
      <c r="N696">
        <f t="shared" si="43"/>
        <v>-1.6511701652464739E-2</v>
      </c>
      <c r="O696">
        <f t="shared" si="42"/>
        <v>476</v>
      </c>
    </row>
    <row r="697" spans="4:15" hidden="1" x14ac:dyDescent="0.2">
      <c r="D697">
        <f t="shared" si="40"/>
        <v>673</v>
      </c>
      <c r="E697" t="s">
        <v>405</v>
      </c>
      <c r="F697" t="s">
        <v>2915</v>
      </c>
      <c r="G697" t="s">
        <v>927</v>
      </c>
      <c r="H697" t="s">
        <v>927</v>
      </c>
      <c r="I697">
        <v>334</v>
      </c>
      <c r="J697">
        <v>476</v>
      </c>
      <c r="K697">
        <v>0.70168067226890751</v>
      </c>
      <c r="L697">
        <v>0.39130434782608697</v>
      </c>
      <c r="M697">
        <f t="shared" si="41"/>
        <v>0.42230769066427165</v>
      </c>
      <c r="N697">
        <f t="shared" si="43"/>
        <v>-3.1003342838184678E-2</v>
      </c>
      <c r="O697">
        <f t="shared" si="42"/>
        <v>520</v>
      </c>
    </row>
    <row r="698" spans="4:15" hidden="1" x14ac:dyDescent="0.2">
      <c r="D698">
        <f t="shared" si="40"/>
        <v>131</v>
      </c>
      <c r="E698" t="s">
        <v>407</v>
      </c>
      <c r="F698" t="s">
        <v>2918</v>
      </c>
      <c r="G698" t="s">
        <v>2919</v>
      </c>
      <c r="H698" t="s">
        <v>2919</v>
      </c>
      <c r="I698">
        <v>327</v>
      </c>
      <c r="J698">
        <v>585</v>
      </c>
      <c r="K698">
        <v>0.55897435897435899</v>
      </c>
      <c r="L698">
        <v>0.72340425531914898</v>
      </c>
      <c r="M698">
        <f t="shared" si="41"/>
        <v>0.50684230515088124</v>
      </c>
      <c r="N698">
        <f t="shared" si="43"/>
        <v>0.21656195016826774</v>
      </c>
      <c r="O698">
        <f t="shared" si="42"/>
        <v>35</v>
      </c>
    </row>
    <row r="699" spans="4:15" hidden="1" x14ac:dyDescent="0.2">
      <c r="D699">
        <f t="shared" si="40"/>
        <v>227</v>
      </c>
      <c r="E699" t="s">
        <v>410</v>
      </c>
      <c r="F699" t="s">
        <v>2926</v>
      </c>
      <c r="G699" t="s">
        <v>2927</v>
      </c>
      <c r="H699" t="s">
        <v>2927</v>
      </c>
      <c r="I699">
        <v>170</v>
      </c>
      <c r="J699">
        <v>436</v>
      </c>
      <c r="K699">
        <v>0.38990825688073394</v>
      </c>
      <c r="L699">
        <v>0.65517241379310343</v>
      </c>
      <c r="M699">
        <f t="shared" si="41"/>
        <v>0.60699160782216199</v>
      </c>
      <c r="N699">
        <f t="shared" si="43"/>
        <v>4.8180805970941432E-2</v>
      </c>
      <c r="O699">
        <f t="shared" si="42"/>
        <v>275</v>
      </c>
    </row>
    <row r="700" spans="4:15" hidden="1" x14ac:dyDescent="0.2">
      <c r="D700">
        <f t="shared" si="40"/>
        <v>769</v>
      </c>
      <c r="E700" t="s">
        <v>412</v>
      </c>
      <c r="F700" t="s">
        <v>2930</v>
      </c>
      <c r="G700" t="s">
        <v>2931</v>
      </c>
      <c r="H700" t="s">
        <v>2931</v>
      </c>
      <c r="I700">
        <v>240</v>
      </c>
      <c r="J700">
        <v>507</v>
      </c>
      <c r="K700">
        <v>0.47337278106508873</v>
      </c>
      <c r="L700">
        <v>0.29213483146067415</v>
      </c>
      <c r="M700">
        <f t="shared" si="41"/>
        <v>0.55754991731566172</v>
      </c>
      <c r="N700">
        <f t="shared" si="43"/>
        <v>-0.26541508585498758</v>
      </c>
      <c r="O700">
        <f t="shared" si="42"/>
        <v>835</v>
      </c>
    </row>
    <row r="701" spans="4:15" hidden="1" x14ac:dyDescent="0.2">
      <c r="D701">
        <f t="shared" si="40"/>
        <v>503</v>
      </c>
      <c r="E701" t="s">
        <v>414</v>
      </c>
      <c r="F701" t="s">
        <v>2932</v>
      </c>
      <c r="G701" t="s">
        <v>2933</v>
      </c>
      <c r="H701" t="s">
        <v>2933</v>
      </c>
      <c r="I701">
        <v>89</v>
      </c>
      <c r="J701">
        <v>163</v>
      </c>
      <c r="K701">
        <v>0.54601226993865026</v>
      </c>
      <c r="L701">
        <v>0.5</v>
      </c>
      <c r="M701">
        <f t="shared" si="41"/>
        <v>0.51452062837483781</v>
      </c>
      <c r="N701">
        <f t="shared" si="43"/>
        <v>-1.4520628374837807E-2</v>
      </c>
      <c r="O701">
        <f t="shared" si="42"/>
        <v>466</v>
      </c>
    </row>
    <row r="702" spans="4:15" hidden="1" x14ac:dyDescent="0.2">
      <c r="D702">
        <f t="shared" si="40"/>
        <v>402</v>
      </c>
      <c r="E702" t="s">
        <v>414</v>
      </c>
      <c r="F702" t="s">
        <v>2934</v>
      </c>
      <c r="G702" t="s">
        <v>862</v>
      </c>
      <c r="H702" t="s">
        <v>862</v>
      </c>
      <c r="I702">
        <v>106</v>
      </c>
      <c r="J702">
        <v>205</v>
      </c>
      <c r="K702">
        <v>0.51707317073170733</v>
      </c>
      <c r="L702">
        <v>0.56521739130434778</v>
      </c>
      <c r="M702">
        <f t="shared" si="41"/>
        <v>0.53166321680397988</v>
      </c>
      <c r="N702">
        <f t="shared" si="43"/>
        <v>3.3554174500367906E-2</v>
      </c>
      <c r="O702">
        <f t="shared" si="42"/>
        <v>322</v>
      </c>
    </row>
    <row r="703" spans="4:15" hidden="1" x14ac:dyDescent="0.2">
      <c r="D703">
        <f t="shared" si="40"/>
        <v>503</v>
      </c>
      <c r="E703" t="s">
        <v>414</v>
      </c>
      <c r="F703" t="s">
        <v>2935</v>
      </c>
      <c r="G703" t="s">
        <v>2936</v>
      </c>
      <c r="H703" t="s">
        <v>2936</v>
      </c>
      <c r="I703">
        <v>186</v>
      </c>
      <c r="J703">
        <v>305</v>
      </c>
      <c r="K703">
        <v>0.60983606557377046</v>
      </c>
      <c r="L703">
        <v>0.5</v>
      </c>
      <c r="M703">
        <f t="shared" si="41"/>
        <v>0.47671347160279642</v>
      </c>
      <c r="N703">
        <f t="shared" si="43"/>
        <v>2.3286528397203576E-2</v>
      </c>
      <c r="O703">
        <f t="shared" si="42"/>
        <v>351</v>
      </c>
    </row>
    <row r="704" spans="4:15" hidden="1" x14ac:dyDescent="0.2">
      <c r="D704">
        <f t="shared" si="40"/>
        <v>605</v>
      </c>
      <c r="E704" t="s">
        <v>414</v>
      </c>
      <c r="F704" t="s">
        <v>2937</v>
      </c>
      <c r="G704" t="s">
        <v>2938</v>
      </c>
      <c r="H704" t="s">
        <v>2938</v>
      </c>
      <c r="I704">
        <v>199</v>
      </c>
      <c r="J704">
        <v>321</v>
      </c>
      <c r="K704">
        <v>0.6199376947040498</v>
      </c>
      <c r="L704">
        <v>0.44</v>
      </c>
      <c r="M704">
        <f t="shared" si="41"/>
        <v>0.4707295925122314</v>
      </c>
      <c r="N704">
        <f t="shared" si="43"/>
        <v>-3.0729592512231396E-2</v>
      </c>
      <c r="O704">
        <f t="shared" si="42"/>
        <v>518</v>
      </c>
    </row>
    <row r="705" spans="4:15" hidden="1" x14ac:dyDescent="0.2">
      <c r="D705">
        <f t="shared" si="40"/>
        <v>432</v>
      </c>
      <c r="E705" t="s">
        <v>416</v>
      </c>
      <c r="F705" t="s">
        <v>2945</v>
      </c>
      <c r="G705" t="s">
        <v>2946</v>
      </c>
      <c r="H705" t="s">
        <v>2946</v>
      </c>
      <c r="I705">
        <v>235</v>
      </c>
      <c r="J705">
        <v>521</v>
      </c>
      <c r="K705">
        <v>0.45105566218809978</v>
      </c>
      <c r="L705">
        <v>0.54838709677419351</v>
      </c>
      <c r="M705">
        <f t="shared" si="41"/>
        <v>0.57076985830610827</v>
      </c>
      <c r="N705">
        <f t="shared" si="43"/>
        <v>-2.2382761531914763E-2</v>
      </c>
      <c r="O705">
        <f t="shared" si="42"/>
        <v>492</v>
      </c>
    </row>
    <row r="706" spans="4:15" hidden="1" x14ac:dyDescent="0.2">
      <c r="D706">
        <f t="shared" si="40"/>
        <v>540</v>
      </c>
      <c r="E706" t="s">
        <v>645</v>
      </c>
      <c r="F706" t="s">
        <v>2947</v>
      </c>
      <c r="G706" t="s">
        <v>2948</v>
      </c>
      <c r="H706" t="s">
        <v>2948</v>
      </c>
      <c r="I706">
        <v>273</v>
      </c>
      <c r="J706">
        <v>494</v>
      </c>
      <c r="K706">
        <v>0.55263157894736847</v>
      </c>
      <c r="L706">
        <v>0.48051948051948051</v>
      </c>
      <c r="M706">
        <f t="shared" si="41"/>
        <v>0.5105995633406315</v>
      </c>
      <c r="N706">
        <f t="shared" si="43"/>
        <v>-3.0080082821150989E-2</v>
      </c>
      <c r="O706">
        <f t="shared" si="42"/>
        <v>514</v>
      </c>
    </row>
    <row r="707" spans="4:15" hidden="1" x14ac:dyDescent="0.2">
      <c r="D707">
        <f t="shared" si="40"/>
        <v>27</v>
      </c>
      <c r="E707" t="s">
        <v>645</v>
      </c>
      <c r="F707" t="s">
        <v>2949</v>
      </c>
      <c r="G707" t="s">
        <v>2950</v>
      </c>
      <c r="H707" t="s">
        <v>2950</v>
      </c>
      <c r="I707">
        <v>48</v>
      </c>
      <c r="J707">
        <v>500</v>
      </c>
      <c r="K707">
        <v>9.6000000000000002E-2</v>
      </c>
      <c r="L707">
        <v>0.85</v>
      </c>
      <c r="M707">
        <f t="shared" si="41"/>
        <v>0.78109337400375223</v>
      </c>
      <c r="N707">
        <f t="shared" si="43"/>
        <v>6.890662599624775E-2</v>
      </c>
      <c r="O707">
        <f t="shared" si="42"/>
        <v>240</v>
      </c>
    </row>
    <row r="708" spans="4:15" hidden="1" x14ac:dyDescent="0.2">
      <c r="D708">
        <f t="shared" si="40"/>
        <v>53</v>
      </c>
      <c r="E708" t="s">
        <v>645</v>
      </c>
      <c r="F708" t="s">
        <v>2951</v>
      </c>
      <c r="G708" t="s">
        <v>2952</v>
      </c>
      <c r="H708" t="s">
        <v>2952</v>
      </c>
      <c r="I708">
        <v>74</v>
      </c>
      <c r="J708">
        <v>416</v>
      </c>
      <c r="K708">
        <v>0.17788461538461539</v>
      </c>
      <c r="L708">
        <v>0.80701754385964908</v>
      </c>
      <c r="M708">
        <f t="shared" si="41"/>
        <v>0.73258757048239409</v>
      </c>
      <c r="N708">
        <f t="shared" si="43"/>
        <v>7.4429973377254988E-2</v>
      </c>
      <c r="O708">
        <f t="shared" si="42"/>
        <v>232</v>
      </c>
    </row>
    <row r="709" spans="4:15" hidden="1" x14ac:dyDescent="0.2">
      <c r="D709">
        <f t="shared" ref="D709:D772" si="44">RANK(L709,Both_Math_and_ELA__Percent_Pass,0)</f>
        <v>64</v>
      </c>
      <c r="E709" t="s">
        <v>645</v>
      </c>
      <c r="F709" t="s">
        <v>2957</v>
      </c>
      <c r="G709" t="s">
        <v>1925</v>
      </c>
      <c r="H709" t="s">
        <v>1925</v>
      </c>
      <c r="I709">
        <v>30</v>
      </c>
      <c r="J709">
        <v>124</v>
      </c>
      <c r="K709">
        <v>0.24193548387096775</v>
      </c>
      <c r="L709">
        <v>0.78947368421052633</v>
      </c>
      <c r="M709">
        <f t="shared" ref="M709:M772" si="45">int+slope*K709</f>
        <v>0.69464590308152263</v>
      </c>
      <c r="N709">
        <f t="shared" si="43"/>
        <v>9.4827781129003696E-2</v>
      </c>
      <c r="O709">
        <f t="shared" ref="O709:O772" si="46">RANK(N709,Error,0)</f>
        <v>184</v>
      </c>
    </row>
    <row r="710" spans="4:15" hidden="1" x14ac:dyDescent="0.2">
      <c r="D710">
        <f t="shared" si="44"/>
        <v>232</v>
      </c>
      <c r="E710" t="s">
        <v>645</v>
      </c>
      <c r="F710" t="s">
        <v>2958</v>
      </c>
      <c r="G710" t="s">
        <v>2959</v>
      </c>
      <c r="H710" t="s">
        <v>2959</v>
      </c>
      <c r="I710">
        <v>197</v>
      </c>
      <c r="J710">
        <v>545</v>
      </c>
      <c r="K710">
        <v>0.3614678899082569</v>
      </c>
      <c r="L710">
        <v>0.65306122448979587</v>
      </c>
      <c r="M710">
        <f t="shared" si="45"/>
        <v>0.62383876337101107</v>
      </c>
      <c r="N710">
        <f t="shared" ref="N710:N773" si="47">L710-M710</f>
        <v>2.9222461118784793E-2</v>
      </c>
      <c r="O710">
        <f t="shared" si="46"/>
        <v>328</v>
      </c>
    </row>
    <row r="711" spans="4:15" hidden="1" x14ac:dyDescent="0.2">
      <c r="D711">
        <f t="shared" si="44"/>
        <v>658</v>
      </c>
      <c r="E711" t="s">
        <v>645</v>
      </c>
      <c r="F711" t="s">
        <v>433</v>
      </c>
      <c r="G711" t="s">
        <v>2960</v>
      </c>
      <c r="H711" t="s">
        <v>2960</v>
      </c>
      <c r="I711">
        <v>145</v>
      </c>
      <c r="J711">
        <v>356</v>
      </c>
      <c r="K711">
        <v>0.40730337078651685</v>
      </c>
      <c r="L711">
        <v>0.40384615384615385</v>
      </c>
      <c r="M711">
        <f t="shared" si="45"/>
        <v>0.5966873037305771</v>
      </c>
      <c r="N711">
        <f t="shared" si="47"/>
        <v>-0.19284114988442325</v>
      </c>
      <c r="O711">
        <f t="shared" si="46"/>
        <v>799</v>
      </c>
    </row>
    <row r="712" spans="4:15" hidden="1" x14ac:dyDescent="0.2">
      <c r="D712">
        <f t="shared" si="44"/>
        <v>201</v>
      </c>
      <c r="E712" t="s">
        <v>645</v>
      </c>
      <c r="F712" t="s">
        <v>2963</v>
      </c>
      <c r="G712" t="s">
        <v>2964</v>
      </c>
      <c r="H712" t="s">
        <v>2964</v>
      </c>
      <c r="I712">
        <v>149</v>
      </c>
      <c r="J712">
        <v>433</v>
      </c>
      <c r="K712">
        <v>0.34411085450346418</v>
      </c>
      <c r="L712">
        <v>0.67123287671232879</v>
      </c>
      <c r="M712">
        <f t="shared" si="45"/>
        <v>0.63412051098750311</v>
      </c>
      <c r="N712">
        <f t="shared" si="47"/>
        <v>3.711236572482568E-2</v>
      </c>
      <c r="O712">
        <f t="shared" si="46"/>
        <v>309</v>
      </c>
    </row>
    <row r="713" spans="4:15" hidden="1" x14ac:dyDescent="0.2">
      <c r="D713">
        <f t="shared" si="44"/>
        <v>309</v>
      </c>
      <c r="E713" t="s">
        <v>645</v>
      </c>
      <c r="F713" t="s">
        <v>2965</v>
      </c>
      <c r="G713" t="s">
        <v>2966</v>
      </c>
      <c r="H713" t="s">
        <v>2966</v>
      </c>
      <c r="I713">
        <v>121</v>
      </c>
      <c r="J713">
        <v>516</v>
      </c>
      <c r="K713">
        <v>0.23449612403100775</v>
      </c>
      <c r="L713">
        <v>0.61250000000000004</v>
      </c>
      <c r="M713">
        <f t="shared" si="45"/>
        <v>0.69905273976295346</v>
      </c>
      <c r="N713">
        <f t="shared" si="47"/>
        <v>-8.6552739762953412E-2</v>
      </c>
      <c r="O713">
        <f t="shared" si="46"/>
        <v>652</v>
      </c>
    </row>
    <row r="714" spans="4:15" hidden="1" x14ac:dyDescent="0.2">
      <c r="D714">
        <f t="shared" si="44"/>
        <v>48</v>
      </c>
      <c r="E714" t="s">
        <v>645</v>
      </c>
      <c r="F714" t="s">
        <v>2967</v>
      </c>
      <c r="G714" t="s">
        <v>2968</v>
      </c>
      <c r="H714" t="s">
        <v>2968</v>
      </c>
      <c r="I714">
        <v>75</v>
      </c>
      <c r="J714">
        <v>658</v>
      </c>
      <c r="K714">
        <v>0.11398176291793313</v>
      </c>
      <c r="L714">
        <v>0.81578947368421051</v>
      </c>
      <c r="M714">
        <f t="shared" si="45"/>
        <v>0.77044155797008029</v>
      </c>
      <c r="N714">
        <f t="shared" si="47"/>
        <v>4.5347915714130216E-2</v>
      </c>
      <c r="O714">
        <f t="shared" si="46"/>
        <v>281</v>
      </c>
    </row>
    <row r="715" spans="4:15" hidden="1" x14ac:dyDescent="0.2">
      <c r="D715">
        <f t="shared" si="44"/>
        <v>160</v>
      </c>
      <c r="E715" t="s">
        <v>645</v>
      </c>
      <c r="F715" t="s">
        <v>2969</v>
      </c>
      <c r="G715" t="s">
        <v>2970</v>
      </c>
      <c r="H715" t="s">
        <v>2970</v>
      </c>
      <c r="I715">
        <v>183</v>
      </c>
      <c r="J715">
        <v>380</v>
      </c>
      <c r="K715">
        <v>0.48157894736842105</v>
      </c>
      <c r="L715">
        <v>0.7</v>
      </c>
      <c r="M715">
        <f t="shared" si="45"/>
        <v>0.55268884923219597</v>
      </c>
      <c r="N715">
        <f t="shared" si="47"/>
        <v>0.14731115076780399</v>
      </c>
      <c r="O715">
        <f t="shared" si="46"/>
        <v>90</v>
      </c>
    </row>
    <row r="716" spans="4:15" hidden="1" x14ac:dyDescent="0.2">
      <c r="D716">
        <f t="shared" si="44"/>
        <v>1</v>
      </c>
      <c r="E716" t="s">
        <v>645</v>
      </c>
      <c r="F716" t="s">
        <v>2971</v>
      </c>
      <c r="G716" t="s">
        <v>2972</v>
      </c>
      <c r="H716" t="s">
        <v>2972</v>
      </c>
      <c r="I716">
        <v>33</v>
      </c>
      <c r="J716">
        <v>591</v>
      </c>
      <c r="K716">
        <v>5.5837563451776651E-2</v>
      </c>
      <c r="L716">
        <v>0.96907216494845361</v>
      </c>
      <c r="M716">
        <f t="shared" si="45"/>
        <v>0.80488430526717436</v>
      </c>
      <c r="N716">
        <f t="shared" si="47"/>
        <v>0.16418785968127925</v>
      </c>
      <c r="O716">
        <f t="shared" si="46"/>
        <v>73</v>
      </c>
    </row>
    <row r="717" spans="4:15" hidden="1" x14ac:dyDescent="0.2">
      <c r="D717">
        <f t="shared" si="44"/>
        <v>676</v>
      </c>
      <c r="E717" t="s">
        <v>419</v>
      </c>
      <c r="F717" t="s">
        <v>2973</v>
      </c>
      <c r="G717" t="s">
        <v>2974</v>
      </c>
      <c r="H717" t="s">
        <v>2974</v>
      </c>
      <c r="I717">
        <v>171</v>
      </c>
      <c r="J717">
        <v>362</v>
      </c>
      <c r="K717">
        <v>0.47237569060773482</v>
      </c>
      <c r="L717">
        <v>0.38775510204081631</v>
      </c>
      <c r="M717">
        <f t="shared" si="45"/>
        <v>0.5581405615238596</v>
      </c>
      <c r="N717">
        <f t="shared" si="47"/>
        <v>-0.17038545948304329</v>
      </c>
      <c r="O717">
        <f t="shared" si="46"/>
        <v>775</v>
      </c>
    </row>
    <row r="718" spans="4:15" hidden="1" x14ac:dyDescent="0.2">
      <c r="D718">
        <f t="shared" si="44"/>
        <v>407</v>
      </c>
      <c r="E718" t="s">
        <v>419</v>
      </c>
      <c r="F718" t="s">
        <v>2977</v>
      </c>
      <c r="G718" t="s">
        <v>2978</v>
      </c>
      <c r="H718" t="s">
        <v>2978</v>
      </c>
      <c r="I718">
        <v>212</v>
      </c>
      <c r="J718">
        <v>277</v>
      </c>
      <c r="K718">
        <v>0.76534296028880866</v>
      </c>
      <c r="L718">
        <v>0.5625</v>
      </c>
      <c r="M718">
        <f t="shared" si="45"/>
        <v>0.38459620579120946</v>
      </c>
      <c r="N718">
        <f t="shared" si="47"/>
        <v>0.17790379420879054</v>
      </c>
      <c r="O718">
        <f t="shared" si="46"/>
        <v>57</v>
      </c>
    </row>
    <row r="719" spans="4:15" hidden="1" x14ac:dyDescent="0.2">
      <c r="D719">
        <f t="shared" si="44"/>
        <v>788</v>
      </c>
      <c r="E719" t="s">
        <v>419</v>
      </c>
      <c r="F719" t="s">
        <v>2979</v>
      </c>
      <c r="G719" t="s">
        <v>2980</v>
      </c>
      <c r="H719" t="s">
        <v>2980</v>
      </c>
      <c r="I719">
        <v>331</v>
      </c>
      <c r="J719">
        <v>630</v>
      </c>
      <c r="K719">
        <v>0.52539682539682542</v>
      </c>
      <c r="L719">
        <v>0.27272727272727271</v>
      </c>
      <c r="M719">
        <f t="shared" si="45"/>
        <v>0.52673255240665151</v>
      </c>
      <c r="N719">
        <f t="shared" si="47"/>
        <v>-0.2540052796793788</v>
      </c>
      <c r="O719">
        <f t="shared" si="46"/>
        <v>831</v>
      </c>
    </row>
    <row r="720" spans="4:15" hidden="1" x14ac:dyDescent="0.2">
      <c r="D720">
        <f t="shared" si="44"/>
        <v>691</v>
      </c>
      <c r="E720" t="s">
        <v>419</v>
      </c>
      <c r="F720" t="s">
        <v>2981</v>
      </c>
      <c r="G720" t="s">
        <v>2123</v>
      </c>
      <c r="H720" t="s">
        <v>2123</v>
      </c>
      <c r="I720">
        <v>382</v>
      </c>
      <c r="J720">
        <v>500</v>
      </c>
      <c r="K720">
        <v>0.76400000000000001</v>
      </c>
      <c r="L720">
        <v>0.3728813559322034</v>
      </c>
      <c r="M720">
        <f t="shared" si="45"/>
        <v>0.38539173212542949</v>
      </c>
      <c r="N720">
        <f t="shared" si="47"/>
        <v>-1.2510376193226092E-2</v>
      </c>
      <c r="O720">
        <f t="shared" si="46"/>
        <v>455</v>
      </c>
    </row>
    <row r="721" spans="4:15" hidden="1" x14ac:dyDescent="0.2">
      <c r="D721">
        <f t="shared" si="44"/>
        <v>751</v>
      </c>
      <c r="E721" t="s">
        <v>419</v>
      </c>
      <c r="F721" t="s">
        <v>2982</v>
      </c>
      <c r="G721" t="s">
        <v>2983</v>
      </c>
      <c r="H721" t="s">
        <v>2983</v>
      </c>
      <c r="I721">
        <v>355</v>
      </c>
      <c r="J721">
        <v>411</v>
      </c>
      <c r="K721">
        <v>0.86374695863746964</v>
      </c>
      <c r="L721">
        <v>0.3125</v>
      </c>
      <c r="M721">
        <f t="shared" si="45"/>
        <v>0.32630485292600453</v>
      </c>
      <c r="N721">
        <f t="shared" si="47"/>
        <v>-1.3804852926004529E-2</v>
      </c>
      <c r="O721">
        <f t="shared" si="46"/>
        <v>463</v>
      </c>
    </row>
    <row r="722" spans="4:15" hidden="1" x14ac:dyDescent="0.2">
      <c r="D722">
        <f t="shared" si="44"/>
        <v>822</v>
      </c>
      <c r="E722" t="s">
        <v>419</v>
      </c>
      <c r="F722" t="s">
        <v>2984</v>
      </c>
      <c r="G722" t="s">
        <v>2985</v>
      </c>
      <c r="H722" t="s">
        <v>2985</v>
      </c>
      <c r="I722">
        <v>411</v>
      </c>
      <c r="J722">
        <v>495</v>
      </c>
      <c r="K722">
        <v>0.83030303030303032</v>
      </c>
      <c r="L722">
        <v>0.2</v>
      </c>
      <c r="M722">
        <f t="shared" si="45"/>
        <v>0.34611595674755929</v>
      </c>
      <c r="N722">
        <f t="shared" si="47"/>
        <v>-0.14611595674755928</v>
      </c>
      <c r="O722">
        <f t="shared" si="46"/>
        <v>758</v>
      </c>
    </row>
    <row r="723" spans="4:15" hidden="1" x14ac:dyDescent="0.2">
      <c r="D723">
        <f t="shared" si="44"/>
        <v>343</v>
      </c>
      <c r="E723" t="s">
        <v>419</v>
      </c>
      <c r="F723" t="s">
        <v>2986</v>
      </c>
      <c r="G723" t="s">
        <v>2987</v>
      </c>
      <c r="H723" t="s">
        <v>2987</v>
      </c>
      <c r="I723">
        <v>188</v>
      </c>
      <c r="J723">
        <v>337</v>
      </c>
      <c r="K723">
        <v>0.55786350148367958</v>
      </c>
      <c r="L723">
        <v>0.5957446808510638</v>
      </c>
      <c r="M723">
        <f t="shared" si="45"/>
        <v>0.50750034127805888</v>
      </c>
      <c r="N723">
        <f t="shared" si="47"/>
        <v>8.8244339573004926E-2</v>
      </c>
      <c r="O723">
        <f t="shared" si="46"/>
        <v>206</v>
      </c>
    </row>
    <row r="724" spans="4:15" hidden="1" x14ac:dyDescent="0.2">
      <c r="D724">
        <f t="shared" si="44"/>
        <v>701</v>
      </c>
      <c r="E724" t="s">
        <v>422</v>
      </c>
      <c r="F724" t="s">
        <v>3046</v>
      </c>
      <c r="G724" t="s">
        <v>3047</v>
      </c>
      <c r="H724" t="s">
        <v>3047</v>
      </c>
      <c r="I724">
        <v>314</v>
      </c>
      <c r="J724">
        <v>580</v>
      </c>
      <c r="K724">
        <v>0.54137931034482756</v>
      </c>
      <c r="L724">
        <v>0.36619718309859156</v>
      </c>
      <c r="M724">
        <f t="shared" si="45"/>
        <v>0.51726504412039398</v>
      </c>
      <c r="N724">
        <f t="shared" si="47"/>
        <v>-0.15106786102180242</v>
      </c>
      <c r="O724">
        <f t="shared" si="46"/>
        <v>765</v>
      </c>
    </row>
    <row r="725" spans="4:15" hidden="1" x14ac:dyDescent="0.2">
      <c r="D725">
        <f t="shared" si="44"/>
        <v>696</v>
      </c>
      <c r="E725" t="s">
        <v>424</v>
      </c>
      <c r="F725" t="s">
        <v>3048</v>
      </c>
      <c r="G725" t="s">
        <v>3049</v>
      </c>
      <c r="H725" t="s">
        <v>3049</v>
      </c>
      <c r="I725">
        <v>349</v>
      </c>
      <c r="J725">
        <v>509</v>
      </c>
      <c r="K725">
        <v>0.68565815324165025</v>
      </c>
      <c r="L725">
        <v>0.37113402061855671</v>
      </c>
      <c r="M725">
        <f t="shared" si="45"/>
        <v>0.43179891384707464</v>
      </c>
      <c r="N725">
        <f t="shared" si="47"/>
        <v>-6.0664893228517924E-2</v>
      </c>
      <c r="O725">
        <f t="shared" si="46"/>
        <v>600</v>
      </c>
    </row>
    <row r="726" spans="4:15" hidden="1" x14ac:dyDescent="0.2">
      <c r="D726">
        <f t="shared" si="44"/>
        <v>448</v>
      </c>
      <c r="E726" t="s">
        <v>426</v>
      </c>
      <c r="F726" t="s">
        <v>3052</v>
      </c>
      <c r="G726" t="s">
        <v>3053</v>
      </c>
      <c r="H726" t="s">
        <v>3053</v>
      </c>
      <c r="I726">
        <v>178</v>
      </c>
      <c r="J726">
        <v>275</v>
      </c>
      <c r="K726">
        <v>0.64727272727272722</v>
      </c>
      <c r="L726">
        <v>0.53658536585365857</v>
      </c>
      <c r="M726">
        <f t="shared" si="45"/>
        <v>0.45453720139213699</v>
      </c>
      <c r="N726">
        <f t="shared" si="47"/>
        <v>8.2048164461521578E-2</v>
      </c>
      <c r="O726">
        <f t="shared" si="46"/>
        <v>218</v>
      </c>
    </row>
    <row r="727" spans="4:15" hidden="1" x14ac:dyDescent="0.2">
      <c r="D727">
        <f t="shared" si="44"/>
        <v>468</v>
      </c>
      <c r="E727" t="s">
        <v>426</v>
      </c>
      <c r="F727" t="s">
        <v>3054</v>
      </c>
      <c r="G727" t="s">
        <v>3055</v>
      </c>
      <c r="H727" t="s">
        <v>3055</v>
      </c>
      <c r="I727">
        <v>126</v>
      </c>
      <c r="J727">
        <v>210</v>
      </c>
      <c r="K727">
        <v>0.6</v>
      </c>
      <c r="L727">
        <v>0.52380952380952384</v>
      </c>
      <c r="M727">
        <f t="shared" si="45"/>
        <v>0.4825400394129219</v>
      </c>
      <c r="N727">
        <f t="shared" si="47"/>
        <v>4.1269484396601941E-2</v>
      </c>
      <c r="O727">
        <f t="shared" si="46"/>
        <v>295</v>
      </c>
    </row>
    <row r="728" spans="4:15" hidden="1" x14ac:dyDescent="0.2">
      <c r="D728">
        <f t="shared" si="44"/>
        <v>329</v>
      </c>
      <c r="E728" t="s">
        <v>426</v>
      </c>
      <c r="F728" t="s">
        <v>3059</v>
      </c>
      <c r="G728" t="s">
        <v>3060</v>
      </c>
      <c r="H728" t="s">
        <v>3060</v>
      </c>
      <c r="I728">
        <v>149</v>
      </c>
      <c r="J728">
        <v>339</v>
      </c>
      <c r="K728">
        <v>0.43952802359882004</v>
      </c>
      <c r="L728">
        <v>0.6</v>
      </c>
      <c r="M728">
        <f t="shared" si="45"/>
        <v>0.57759845937909904</v>
      </c>
      <c r="N728">
        <f t="shared" si="47"/>
        <v>2.2401540620900939E-2</v>
      </c>
      <c r="O728">
        <f t="shared" si="46"/>
        <v>353</v>
      </c>
    </row>
    <row r="729" spans="4:15" hidden="1" x14ac:dyDescent="0.2">
      <c r="D729">
        <f t="shared" si="44"/>
        <v>470</v>
      </c>
      <c r="E729" t="s">
        <v>428</v>
      </c>
      <c r="F729" t="s">
        <v>3063</v>
      </c>
      <c r="G729" t="s">
        <v>3064</v>
      </c>
      <c r="H729" t="s">
        <v>3064</v>
      </c>
      <c r="I729">
        <v>94</v>
      </c>
      <c r="J729">
        <v>271</v>
      </c>
      <c r="K729">
        <v>0.34686346863468637</v>
      </c>
      <c r="L729">
        <v>0.52272727272727271</v>
      </c>
      <c r="M729">
        <f t="shared" si="45"/>
        <v>0.6324899512102844</v>
      </c>
      <c r="N729">
        <f t="shared" si="47"/>
        <v>-0.10976267848301169</v>
      </c>
      <c r="O729">
        <f t="shared" si="46"/>
        <v>703</v>
      </c>
    </row>
    <row r="730" spans="4:15" hidden="1" x14ac:dyDescent="0.2">
      <c r="D730">
        <f t="shared" si="44"/>
        <v>170</v>
      </c>
      <c r="E730" t="s">
        <v>428</v>
      </c>
      <c r="F730" t="s">
        <v>3067</v>
      </c>
      <c r="G730" t="s">
        <v>3068</v>
      </c>
      <c r="H730" t="s">
        <v>3068</v>
      </c>
      <c r="I730">
        <v>119</v>
      </c>
      <c r="J730">
        <v>274</v>
      </c>
      <c r="K730">
        <v>0.43430656934306572</v>
      </c>
      <c r="L730">
        <v>0.69444444444444442</v>
      </c>
      <c r="M730">
        <f t="shared" si="45"/>
        <v>0.58069148037010887</v>
      </c>
      <c r="N730">
        <f t="shared" si="47"/>
        <v>0.11375296407433555</v>
      </c>
      <c r="O730">
        <f t="shared" si="46"/>
        <v>141</v>
      </c>
    </row>
    <row r="731" spans="4:15" hidden="1" x14ac:dyDescent="0.2">
      <c r="D731">
        <f t="shared" si="44"/>
        <v>503</v>
      </c>
      <c r="E731" t="s">
        <v>430</v>
      </c>
      <c r="F731" t="s">
        <v>3069</v>
      </c>
      <c r="G731" t="s">
        <v>3070</v>
      </c>
      <c r="H731" t="s">
        <v>3070</v>
      </c>
      <c r="I731">
        <v>240</v>
      </c>
      <c r="J731">
        <v>596</v>
      </c>
      <c r="K731">
        <v>0.40268456375838924</v>
      </c>
      <c r="L731">
        <v>0.5</v>
      </c>
      <c r="M731">
        <f t="shared" si="45"/>
        <v>0.59942333595295616</v>
      </c>
      <c r="N731">
        <f t="shared" si="47"/>
        <v>-9.942333595295616E-2</v>
      </c>
      <c r="O731">
        <f t="shared" si="46"/>
        <v>683</v>
      </c>
    </row>
    <row r="732" spans="4:15" hidden="1" x14ac:dyDescent="0.2">
      <c r="D732">
        <f t="shared" si="44"/>
        <v>124</v>
      </c>
      <c r="E732" t="s">
        <v>432</v>
      </c>
      <c r="F732" t="s">
        <v>3075</v>
      </c>
      <c r="G732" t="s">
        <v>1815</v>
      </c>
      <c r="H732" t="s">
        <v>1815</v>
      </c>
      <c r="I732">
        <v>106</v>
      </c>
      <c r="J732">
        <v>277</v>
      </c>
      <c r="K732">
        <v>0.38267148014440433</v>
      </c>
      <c r="L732">
        <v>0.72972972972972971</v>
      </c>
      <c r="M732">
        <f t="shared" si="45"/>
        <v>0.61127844081089333</v>
      </c>
      <c r="N732">
        <f t="shared" si="47"/>
        <v>0.11845128891883638</v>
      </c>
      <c r="O732">
        <f t="shared" si="46"/>
        <v>133</v>
      </c>
    </row>
    <row r="733" spans="4:15" hidden="1" x14ac:dyDescent="0.2">
      <c r="D733">
        <f t="shared" si="44"/>
        <v>542</v>
      </c>
      <c r="E733" t="s">
        <v>434</v>
      </c>
      <c r="F733" t="s">
        <v>3078</v>
      </c>
      <c r="G733" t="s">
        <v>3079</v>
      </c>
      <c r="H733" t="s">
        <v>3079</v>
      </c>
      <c r="I733">
        <v>331</v>
      </c>
      <c r="J733">
        <v>606</v>
      </c>
      <c r="K733">
        <v>0.54620462046204621</v>
      </c>
      <c r="L733">
        <v>0.48</v>
      </c>
      <c r="M733">
        <f t="shared" si="45"/>
        <v>0.51440668613243656</v>
      </c>
      <c r="N733">
        <f t="shared" si="47"/>
        <v>-3.4406686132436581E-2</v>
      </c>
      <c r="O733">
        <f t="shared" si="46"/>
        <v>529</v>
      </c>
    </row>
    <row r="734" spans="4:15" hidden="1" x14ac:dyDescent="0.2">
      <c r="D734">
        <f t="shared" si="44"/>
        <v>327</v>
      </c>
      <c r="E734" t="s">
        <v>434</v>
      </c>
      <c r="F734" t="s">
        <v>3080</v>
      </c>
      <c r="G734" t="s">
        <v>3081</v>
      </c>
      <c r="H734" t="s">
        <v>3081</v>
      </c>
      <c r="I734">
        <v>338</v>
      </c>
      <c r="J734">
        <v>689</v>
      </c>
      <c r="K734">
        <v>0.49056603773584906</v>
      </c>
      <c r="L734">
        <v>0.60204081632653061</v>
      </c>
      <c r="M734">
        <f t="shared" si="45"/>
        <v>0.54736518693563885</v>
      </c>
      <c r="N734">
        <f t="shared" si="47"/>
        <v>5.4675629390891767E-2</v>
      </c>
      <c r="O734">
        <f t="shared" si="46"/>
        <v>263</v>
      </c>
    </row>
    <row r="735" spans="4:15" hidden="1" x14ac:dyDescent="0.2">
      <c r="D735">
        <f t="shared" si="44"/>
        <v>119</v>
      </c>
      <c r="E735" t="s">
        <v>434</v>
      </c>
      <c r="F735" t="s">
        <v>3082</v>
      </c>
      <c r="G735" t="s">
        <v>3083</v>
      </c>
      <c r="H735" t="s">
        <v>3083</v>
      </c>
      <c r="I735">
        <v>296</v>
      </c>
      <c r="J735">
        <v>658</v>
      </c>
      <c r="K735">
        <v>0.44984802431610943</v>
      </c>
      <c r="L735">
        <v>0.73333333333333328</v>
      </c>
      <c r="M735">
        <f t="shared" si="45"/>
        <v>0.57148522400781632</v>
      </c>
      <c r="N735">
        <f t="shared" si="47"/>
        <v>0.16184810932551696</v>
      </c>
      <c r="O735">
        <f t="shared" si="46"/>
        <v>79</v>
      </c>
    </row>
    <row r="736" spans="4:15" hidden="1" x14ac:dyDescent="0.2">
      <c r="D736">
        <f t="shared" si="44"/>
        <v>18</v>
      </c>
      <c r="E736" t="s">
        <v>436</v>
      </c>
      <c r="F736" t="s">
        <v>3084</v>
      </c>
      <c r="G736" t="s">
        <v>3085</v>
      </c>
      <c r="H736" t="s">
        <v>3085</v>
      </c>
      <c r="I736">
        <v>105</v>
      </c>
      <c r="J736">
        <v>221</v>
      </c>
      <c r="K736">
        <v>0.47511312217194568</v>
      </c>
      <c r="L736">
        <v>0.86206896551724133</v>
      </c>
      <c r="M736">
        <f t="shared" si="45"/>
        <v>0.55651899540935701</v>
      </c>
      <c r="N736">
        <f t="shared" si="47"/>
        <v>0.30554997010788432</v>
      </c>
      <c r="O736">
        <f t="shared" si="46"/>
        <v>10</v>
      </c>
    </row>
    <row r="737" spans="4:15" hidden="1" x14ac:dyDescent="0.2">
      <c r="D737">
        <f t="shared" si="44"/>
        <v>153</v>
      </c>
      <c r="E737" t="s">
        <v>436</v>
      </c>
      <c r="F737" t="s">
        <v>3088</v>
      </c>
      <c r="G737" t="s">
        <v>3089</v>
      </c>
      <c r="H737" t="s">
        <v>3089</v>
      </c>
      <c r="I737">
        <v>39</v>
      </c>
      <c r="J737">
        <v>240</v>
      </c>
      <c r="K737">
        <v>0.16250000000000001</v>
      </c>
      <c r="L737">
        <v>0.70370370370370372</v>
      </c>
      <c r="M737">
        <f t="shared" si="45"/>
        <v>0.7417009201341288</v>
      </c>
      <c r="N737">
        <f t="shared" si="47"/>
        <v>-3.7997216430425085E-2</v>
      </c>
      <c r="O737">
        <f t="shared" si="46"/>
        <v>537</v>
      </c>
    </row>
    <row r="738" spans="4:15" hidden="1" x14ac:dyDescent="0.2">
      <c r="D738">
        <f t="shared" si="44"/>
        <v>20</v>
      </c>
      <c r="E738" t="s">
        <v>436</v>
      </c>
      <c r="F738" t="s">
        <v>3092</v>
      </c>
      <c r="G738" t="s">
        <v>3093</v>
      </c>
      <c r="H738" t="s">
        <v>3093</v>
      </c>
      <c r="I738">
        <v>61</v>
      </c>
      <c r="J738">
        <v>353</v>
      </c>
      <c r="K738">
        <v>0.17280453257790368</v>
      </c>
      <c r="L738">
        <v>0.8571428571428571</v>
      </c>
      <c r="M738">
        <f t="shared" si="45"/>
        <v>0.73559684758942046</v>
      </c>
      <c r="N738">
        <f t="shared" si="47"/>
        <v>0.12154600955343664</v>
      </c>
      <c r="O738">
        <f t="shared" si="46"/>
        <v>130</v>
      </c>
    </row>
    <row r="739" spans="4:15" hidden="1" x14ac:dyDescent="0.2">
      <c r="D739">
        <f t="shared" si="44"/>
        <v>125</v>
      </c>
      <c r="E739" t="s">
        <v>438</v>
      </c>
      <c r="F739" t="s">
        <v>3094</v>
      </c>
      <c r="G739" t="s">
        <v>3095</v>
      </c>
      <c r="H739" t="s">
        <v>3095</v>
      </c>
      <c r="I739">
        <v>86</v>
      </c>
      <c r="J739">
        <v>238</v>
      </c>
      <c r="K739">
        <v>0.36134453781512604</v>
      </c>
      <c r="L739">
        <v>0.72727272727272729</v>
      </c>
      <c r="M739">
        <f t="shared" si="45"/>
        <v>0.62391183317008447</v>
      </c>
      <c r="N739">
        <f t="shared" si="47"/>
        <v>0.10336089410264282</v>
      </c>
      <c r="O739">
        <f t="shared" si="46"/>
        <v>162</v>
      </c>
    </row>
    <row r="740" spans="4:15" hidden="1" x14ac:dyDescent="0.2">
      <c r="D740">
        <f t="shared" si="44"/>
        <v>329</v>
      </c>
      <c r="E740" t="s">
        <v>438</v>
      </c>
      <c r="F740" t="s">
        <v>3098</v>
      </c>
      <c r="G740" t="s">
        <v>3099</v>
      </c>
      <c r="H740" t="s">
        <v>3099</v>
      </c>
      <c r="I740">
        <v>136</v>
      </c>
      <c r="J740">
        <v>281</v>
      </c>
      <c r="K740">
        <v>0.48398576512455516</v>
      </c>
      <c r="L740">
        <v>0.6</v>
      </c>
      <c r="M740">
        <f t="shared" si="45"/>
        <v>0.55126312806781841</v>
      </c>
      <c r="N740">
        <f t="shared" si="47"/>
        <v>4.8736871932181569E-2</v>
      </c>
      <c r="O740">
        <f t="shared" si="46"/>
        <v>274</v>
      </c>
    </row>
    <row r="741" spans="4:15" hidden="1" x14ac:dyDescent="0.2">
      <c r="D741">
        <f t="shared" si="44"/>
        <v>754</v>
      </c>
      <c r="E741" t="s">
        <v>440</v>
      </c>
      <c r="F741" t="s">
        <v>3100</v>
      </c>
      <c r="G741" t="s">
        <v>3101</v>
      </c>
      <c r="H741" t="s">
        <v>3101</v>
      </c>
      <c r="I741">
        <v>175</v>
      </c>
      <c r="J741">
        <v>319</v>
      </c>
      <c r="K741">
        <v>0.54858934169278994</v>
      </c>
      <c r="L741">
        <v>0.30769230769230771</v>
      </c>
      <c r="M741">
        <f t="shared" si="45"/>
        <v>0.51299405423658717</v>
      </c>
      <c r="N741">
        <f t="shared" si="47"/>
        <v>-0.20530174654427946</v>
      </c>
      <c r="O741">
        <f t="shared" si="46"/>
        <v>809</v>
      </c>
    </row>
    <row r="742" spans="4:15" hidden="1" x14ac:dyDescent="0.2">
      <c r="D742">
        <f t="shared" si="44"/>
        <v>599</v>
      </c>
      <c r="E742" t="s">
        <v>444</v>
      </c>
      <c r="F742" t="s">
        <v>3110</v>
      </c>
      <c r="G742" t="s">
        <v>3111</v>
      </c>
      <c r="H742" t="s">
        <v>3111</v>
      </c>
      <c r="I742">
        <v>500</v>
      </c>
      <c r="J742">
        <v>871</v>
      </c>
      <c r="K742">
        <v>0.57405281285878296</v>
      </c>
      <c r="L742">
        <v>0.44525547445255476</v>
      </c>
      <c r="M742">
        <f t="shared" si="45"/>
        <v>0.49791031569122085</v>
      </c>
      <c r="N742">
        <f t="shared" si="47"/>
        <v>-5.2654841238666095E-2</v>
      </c>
      <c r="O742">
        <f t="shared" si="46"/>
        <v>576</v>
      </c>
    </row>
    <row r="743" spans="4:15" hidden="1" x14ac:dyDescent="0.2">
      <c r="D743">
        <f t="shared" si="44"/>
        <v>194</v>
      </c>
      <c r="E743" t="s">
        <v>446</v>
      </c>
      <c r="F743" t="s">
        <v>3112</v>
      </c>
      <c r="G743" t="s">
        <v>3113</v>
      </c>
      <c r="H743" t="s">
        <v>3113</v>
      </c>
      <c r="I743">
        <v>139</v>
      </c>
      <c r="J743">
        <v>344</v>
      </c>
      <c r="K743">
        <v>0.40406976744186046</v>
      </c>
      <c r="L743">
        <v>0.67647058823529416</v>
      </c>
      <c r="M743">
        <f t="shared" si="45"/>
        <v>0.5986027859950438</v>
      </c>
      <c r="N743">
        <f t="shared" si="47"/>
        <v>7.7867802240250361E-2</v>
      </c>
      <c r="O743">
        <f t="shared" si="46"/>
        <v>219</v>
      </c>
    </row>
    <row r="744" spans="4:15" hidden="1" x14ac:dyDescent="0.2">
      <c r="D744">
        <f t="shared" si="44"/>
        <v>412</v>
      </c>
      <c r="E744" t="s">
        <v>448</v>
      </c>
      <c r="F744" t="s">
        <v>3118</v>
      </c>
      <c r="G744" t="s">
        <v>3119</v>
      </c>
      <c r="H744" t="s">
        <v>3119</v>
      </c>
      <c r="I744">
        <v>62</v>
      </c>
      <c r="J744">
        <v>170</v>
      </c>
      <c r="K744">
        <v>0.36470588235294116</v>
      </c>
      <c r="L744">
        <v>0.56000000000000005</v>
      </c>
      <c r="M744">
        <f t="shared" si="45"/>
        <v>0.62192068114533572</v>
      </c>
      <c r="N744">
        <f t="shared" si="47"/>
        <v>-6.1920681145335665E-2</v>
      </c>
      <c r="O744">
        <f t="shared" si="46"/>
        <v>603</v>
      </c>
    </row>
    <row r="745" spans="4:15" hidden="1" x14ac:dyDescent="0.2">
      <c r="D745">
        <f t="shared" si="44"/>
        <v>793</v>
      </c>
      <c r="E745" t="s">
        <v>450</v>
      </c>
      <c r="F745" t="s">
        <v>3122</v>
      </c>
      <c r="G745" t="s">
        <v>3123</v>
      </c>
      <c r="H745" t="s">
        <v>3123</v>
      </c>
      <c r="I745">
        <v>180</v>
      </c>
      <c r="J745">
        <v>284</v>
      </c>
      <c r="K745">
        <v>0.63380281690140849</v>
      </c>
      <c r="L745">
        <v>0.26530612244897961</v>
      </c>
      <c r="M745">
        <f t="shared" si="45"/>
        <v>0.46251634158657512</v>
      </c>
      <c r="N745">
        <f t="shared" si="47"/>
        <v>-0.19721021913759551</v>
      </c>
      <c r="O745">
        <f t="shared" si="46"/>
        <v>805</v>
      </c>
    </row>
    <row r="746" spans="4:15" hidden="1" x14ac:dyDescent="0.2">
      <c r="D746">
        <f t="shared" si="44"/>
        <v>368</v>
      </c>
      <c r="E746" t="s">
        <v>450</v>
      </c>
      <c r="F746" t="s">
        <v>3124</v>
      </c>
      <c r="G746" t="s">
        <v>3125</v>
      </c>
      <c r="H746" t="s">
        <v>3125</v>
      </c>
      <c r="I746">
        <v>140</v>
      </c>
      <c r="J746">
        <v>435</v>
      </c>
      <c r="K746">
        <v>0.32183908045977011</v>
      </c>
      <c r="L746">
        <v>0.58208955223880599</v>
      </c>
      <c r="M746">
        <f t="shared" si="45"/>
        <v>0.64731359116210307</v>
      </c>
      <c r="N746">
        <f t="shared" si="47"/>
        <v>-6.522403892329709E-2</v>
      </c>
      <c r="O746">
        <f t="shared" si="46"/>
        <v>617</v>
      </c>
    </row>
    <row r="747" spans="4:15" hidden="1" x14ac:dyDescent="0.2">
      <c r="D747">
        <f t="shared" si="44"/>
        <v>465</v>
      </c>
      <c r="E747" t="s">
        <v>450</v>
      </c>
      <c r="F747" t="s">
        <v>3126</v>
      </c>
      <c r="G747" t="s">
        <v>3127</v>
      </c>
      <c r="H747" t="s">
        <v>3127</v>
      </c>
      <c r="I747">
        <v>219</v>
      </c>
      <c r="J747">
        <v>356</v>
      </c>
      <c r="K747">
        <v>0.6151685393258427</v>
      </c>
      <c r="L747">
        <v>0.52631578947368418</v>
      </c>
      <c r="M747">
        <f t="shared" si="45"/>
        <v>0.47355468624505981</v>
      </c>
      <c r="N747">
        <f t="shared" si="47"/>
        <v>5.2761103228624373E-2</v>
      </c>
      <c r="O747">
        <f t="shared" si="46"/>
        <v>266</v>
      </c>
    </row>
    <row r="748" spans="4:15" hidden="1" x14ac:dyDescent="0.2">
      <c r="D748">
        <f t="shared" si="44"/>
        <v>322</v>
      </c>
      <c r="E748" t="s">
        <v>450</v>
      </c>
      <c r="F748" t="s">
        <v>3128</v>
      </c>
      <c r="G748" t="s">
        <v>3129</v>
      </c>
      <c r="H748" t="s">
        <v>3129</v>
      </c>
      <c r="I748">
        <v>79</v>
      </c>
      <c r="J748">
        <v>172</v>
      </c>
      <c r="K748">
        <v>0.45930232558139533</v>
      </c>
      <c r="L748">
        <v>0.60526315789473684</v>
      </c>
      <c r="M748">
        <f t="shared" si="45"/>
        <v>0.56588480105349603</v>
      </c>
      <c r="N748">
        <f t="shared" si="47"/>
        <v>3.9378356841240802E-2</v>
      </c>
      <c r="O748">
        <f t="shared" si="46"/>
        <v>301</v>
      </c>
    </row>
    <row r="749" spans="4:15" hidden="1" x14ac:dyDescent="0.2">
      <c r="D749">
        <f t="shared" si="44"/>
        <v>294</v>
      </c>
      <c r="E749" t="s">
        <v>452</v>
      </c>
      <c r="F749" t="s">
        <v>3132</v>
      </c>
      <c r="G749" t="s">
        <v>3133</v>
      </c>
      <c r="H749" t="s">
        <v>3133</v>
      </c>
      <c r="I749">
        <v>156</v>
      </c>
      <c r="J749">
        <v>258</v>
      </c>
      <c r="K749">
        <v>0.60465116279069764</v>
      </c>
      <c r="L749">
        <v>0.62222222222222223</v>
      </c>
      <c r="M749">
        <f t="shared" si="45"/>
        <v>0.47978484068100213</v>
      </c>
      <c r="N749">
        <f t="shared" si="47"/>
        <v>0.1424373815412201</v>
      </c>
      <c r="O749">
        <f t="shared" si="46"/>
        <v>100</v>
      </c>
    </row>
    <row r="750" spans="4:15" hidden="1" x14ac:dyDescent="0.2">
      <c r="D750">
        <f t="shared" si="44"/>
        <v>98</v>
      </c>
      <c r="E750" t="s">
        <v>452</v>
      </c>
      <c r="F750" t="s">
        <v>3134</v>
      </c>
      <c r="G750" t="s">
        <v>3135</v>
      </c>
      <c r="H750" t="s">
        <v>3135</v>
      </c>
      <c r="I750">
        <v>74</v>
      </c>
      <c r="J750">
        <v>138</v>
      </c>
      <c r="K750">
        <v>0.53623188405797106</v>
      </c>
      <c r="L750">
        <v>0.75</v>
      </c>
      <c r="M750">
        <f t="shared" si="45"/>
        <v>0.52031421333170647</v>
      </c>
      <c r="N750">
        <f t="shared" si="47"/>
        <v>0.22968578666829353</v>
      </c>
      <c r="O750">
        <f t="shared" si="46"/>
        <v>29</v>
      </c>
    </row>
    <row r="751" spans="4:15" hidden="1" x14ac:dyDescent="0.2">
      <c r="D751">
        <f t="shared" si="44"/>
        <v>329</v>
      </c>
      <c r="E751" t="s">
        <v>723</v>
      </c>
      <c r="F751" t="s">
        <v>3136</v>
      </c>
      <c r="G751" t="s">
        <v>3137</v>
      </c>
      <c r="H751" t="s">
        <v>3137</v>
      </c>
      <c r="I751">
        <v>109</v>
      </c>
      <c r="J751">
        <v>174</v>
      </c>
      <c r="K751">
        <v>0.62643678160919536</v>
      </c>
      <c r="L751">
        <v>0.6</v>
      </c>
      <c r="M751">
        <f t="shared" si="45"/>
        <v>0.46687974317229725</v>
      </c>
      <c r="N751">
        <f t="shared" si="47"/>
        <v>0.13312025682770273</v>
      </c>
      <c r="O751">
        <f t="shared" si="46"/>
        <v>112</v>
      </c>
    </row>
    <row r="752" spans="4:15" hidden="1" x14ac:dyDescent="0.2">
      <c r="D752">
        <f t="shared" si="44"/>
        <v>447</v>
      </c>
      <c r="E752" t="s">
        <v>723</v>
      </c>
      <c r="F752" t="s">
        <v>3142</v>
      </c>
      <c r="G752" t="s">
        <v>3143</v>
      </c>
      <c r="H752" t="s">
        <v>3143</v>
      </c>
      <c r="I752">
        <v>276</v>
      </c>
      <c r="J752">
        <v>604</v>
      </c>
      <c r="K752">
        <v>0.45695364238410596</v>
      </c>
      <c r="L752">
        <v>0.5368421052631579</v>
      </c>
      <c r="M752">
        <f t="shared" si="45"/>
        <v>0.56727608518136952</v>
      </c>
      <c r="N752">
        <f t="shared" si="47"/>
        <v>-3.0433979918211618E-2</v>
      </c>
      <c r="O752">
        <f t="shared" si="46"/>
        <v>516</v>
      </c>
    </row>
    <row r="753" spans="4:15" hidden="1" x14ac:dyDescent="0.2">
      <c r="D753">
        <f t="shared" si="44"/>
        <v>620</v>
      </c>
      <c r="E753" t="s">
        <v>455</v>
      </c>
      <c r="F753" t="s">
        <v>3144</v>
      </c>
      <c r="G753" t="s">
        <v>3145</v>
      </c>
      <c r="H753" t="s">
        <v>3145</v>
      </c>
      <c r="I753">
        <v>191</v>
      </c>
      <c r="J753">
        <v>387</v>
      </c>
      <c r="K753">
        <v>0.49354005167958659</v>
      </c>
      <c r="L753">
        <v>0.43103448275862066</v>
      </c>
      <c r="M753">
        <f t="shared" si="45"/>
        <v>0.54560347705464185</v>
      </c>
      <c r="N753">
        <f t="shared" si="47"/>
        <v>-0.11456899429602119</v>
      </c>
      <c r="O753">
        <f t="shared" si="46"/>
        <v>713</v>
      </c>
    </row>
    <row r="754" spans="4:15" hidden="1" x14ac:dyDescent="0.2">
      <c r="D754">
        <f t="shared" si="44"/>
        <v>730</v>
      </c>
      <c r="E754" t="s">
        <v>455</v>
      </c>
      <c r="F754" t="s">
        <v>3148</v>
      </c>
      <c r="G754" t="s">
        <v>3149</v>
      </c>
      <c r="H754" t="s">
        <v>3149</v>
      </c>
      <c r="I754">
        <v>282</v>
      </c>
      <c r="J754">
        <v>506</v>
      </c>
      <c r="K754">
        <v>0.55731225296442688</v>
      </c>
      <c r="L754">
        <v>0.33333333333333331</v>
      </c>
      <c r="M754">
        <f t="shared" si="45"/>
        <v>0.50782688311062074</v>
      </c>
      <c r="N754">
        <f t="shared" si="47"/>
        <v>-0.17449354977728743</v>
      </c>
      <c r="O754">
        <f t="shared" si="46"/>
        <v>781</v>
      </c>
    </row>
    <row r="755" spans="4:15" hidden="1" x14ac:dyDescent="0.2">
      <c r="D755">
        <f t="shared" si="44"/>
        <v>143</v>
      </c>
      <c r="E755" t="s">
        <v>457</v>
      </c>
      <c r="F755" t="s">
        <v>3154</v>
      </c>
      <c r="G755" t="s">
        <v>3155</v>
      </c>
      <c r="H755" t="s">
        <v>3155</v>
      </c>
      <c r="I755">
        <v>310</v>
      </c>
      <c r="J755">
        <v>527</v>
      </c>
      <c r="K755">
        <v>0.58823529411764708</v>
      </c>
      <c r="L755">
        <v>0.71074380165289253</v>
      </c>
      <c r="M755">
        <f t="shared" si="45"/>
        <v>0.48950907149954259</v>
      </c>
      <c r="N755">
        <f t="shared" si="47"/>
        <v>0.22123473015334993</v>
      </c>
      <c r="O755">
        <f t="shared" si="46"/>
        <v>32</v>
      </c>
    </row>
    <row r="756" spans="4:15" hidden="1" x14ac:dyDescent="0.2">
      <c r="D756">
        <f t="shared" si="44"/>
        <v>284</v>
      </c>
      <c r="E756" t="s">
        <v>457</v>
      </c>
      <c r="F756" t="s">
        <v>3156</v>
      </c>
      <c r="G756" t="s">
        <v>3157</v>
      </c>
      <c r="H756" t="s">
        <v>3157</v>
      </c>
      <c r="I756">
        <v>370</v>
      </c>
      <c r="J756">
        <v>504</v>
      </c>
      <c r="K756">
        <v>0.73412698412698407</v>
      </c>
      <c r="L756">
        <v>0.62790697674418605</v>
      </c>
      <c r="M756">
        <f t="shared" si="45"/>
        <v>0.40308754264759955</v>
      </c>
      <c r="N756">
        <f t="shared" si="47"/>
        <v>0.2248194340965865</v>
      </c>
      <c r="O756">
        <f t="shared" si="46"/>
        <v>31</v>
      </c>
    </row>
    <row r="757" spans="4:15" hidden="1" x14ac:dyDescent="0.2">
      <c r="D757">
        <f t="shared" si="44"/>
        <v>531</v>
      </c>
      <c r="E757" t="s">
        <v>457</v>
      </c>
      <c r="F757" t="s">
        <v>3158</v>
      </c>
      <c r="G757" t="s">
        <v>3159</v>
      </c>
      <c r="H757" t="s">
        <v>3159</v>
      </c>
      <c r="I757">
        <v>403</v>
      </c>
      <c r="J757">
        <v>489</v>
      </c>
      <c r="K757">
        <v>0.82413087934560325</v>
      </c>
      <c r="L757">
        <v>0.4891304347826087</v>
      </c>
      <c r="M757">
        <f t="shared" si="45"/>
        <v>0.34977213978315025</v>
      </c>
      <c r="N757">
        <f t="shared" si="47"/>
        <v>0.13935829499945845</v>
      </c>
      <c r="O757">
        <f t="shared" si="46"/>
        <v>105</v>
      </c>
    </row>
    <row r="758" spans="4:15" hidden="1" x14ac:dyDescent="0.2">
      <c r="D758">
        <f t="shared" si="44"/>
        <v>439</v>
      </c>
      <c r="E758" t="s">
        <v>457</v>
      </c>
      <c r="F758" t="s">
        <v>3160</v>
      </c>
      <c r="G758" t="s">
        <v>3161</v>
      </c>
      <c r="H758" t="s">
        <v>3161</v>
      </c>
      <c r="I758">
        <v>286</v>
      </c>
      <c r="J758">
        <v>340</v>
      </c>
      <c r="K758">
        <v>0.8411764705882353</v>
      </c>
      <c r="L758">
        <v>0.54411764705882348</v>
      </c>
      <c r="M758">
        <f t="shared" si="45"/>
        <v>0.33967488163719772</v>
      </c>
      <c r="N758">
        <f t="shared" si="47"/>
        <v>0.20444276542162576</v>
      </c>
      <c r="O758">
        <f t="shared" si="46"/>
        <v>39</v>
      </c>
    </row>
    <row r="759" spans="4:15" hidden="1" x14ac:dyDescent="0.2">
      <c r="D759">
        <f t="shared" si="44"/>
        <v>108</v>
      </c>
      <c r="E759" t="s">
        <v>457</v>
      </c>
      <c r="F759" t="s">
        <v>3162</v>
      </c>
      <c r="G759" t="s">
        <v>3163</v>
      </c>
      <c r="H759" t="s">
        <v>3163</v>
      </c>
      <c r="I759">
        <v>233</v>
      </c>
      <c r="J759">
        <v>282</v>
      </c>
      <c r="K759">
        <v>0.82624113475177308</v>
      </c>
      <c r="L759">
        <v>0.74193548387096775</v>
      </c>
      <c r="M759">
        <f t="shared" si="45"/>
        <v>0.34852209258404243</v>
      </c>
      <c r="N759">
        <f t="shared" si="47"/>
        <v>0.39341339128692532</v>
      </c>
      <c r="O759">
        <f t="shared" si="46"/>
        <v>2</v>
      </c>
    </row>
    <row r="760" spans="4:15" hidden="1" x14ac:dyDescent="0.2">
      <c r="D760">
        <f t="shared" si="44"/>
        <v>221</v>
      </c>
      <c r="E760" t="s">
        <v>457</v>
      </c>
      <c r="F760" t="s">
        <v>3164</v>
      </c>
      <c r="G760" t="s">
        <v>3165</v>
      </c>
      <c r="H760" t="s">
        <v>3165</v>
      </c>
      <c r="I760">
        <v>163</v>
      </c>
      <c r="J760">
        <v>237</v>
      </c>
      <c r="K760">
        <v>0.68776371308016881</v>
      </c>
      <c r="L760">
        <v>0.660377358490566</v>
      </c>
      <c r="M760">
        <f t="shared" si="45"/>
        <v>0.43055164815070507</v>
      </c>
      <c r="N760">
        <f t="shared" si="47"/>
        <v>0.22982571033986093</v>
      </c>
      <c r="O760">
        <f t="shared" si="46"/>
        <v>28</v>
      </c>
    </row>
    <row r="761" spans="4:15" hidden="1" x14ac:dyDescent="0.2">
      <c r="D761">
        <f t="shared" si="44"/>
        <v>485</v>
      </c>
      <c r="E761" t="s">
        <v>457</v>
      </c>
      <c r="F761" t="s">
        <v>3166</v>
      </c>
      <c r="G761" t="s">
        <v>3167</v>
      </c>
      <c r="H761" t="s">
        <v>3167</v>
      </c>
      <c r="I761">
        <v>367</v>
      </c>
      <c r="J761">
        <v>464</v>
      </c>
      <c r="K761">
        <v>0.79094827586206895</v>
      </c>
      <c r="L761">
        <v>0.51190476190476186</v>
      </c>
      <c r="M761">
        <f t="shared" si="45"/>
        <v>0.36942844319667101</v>
      </c>
      <c r="N761">
        <f t="shared" si="47"/>
        <v>0.14247631870809085</v>
      </c>
      <c r="O761">
        <f t="shared" si="46"/>
        <v>99</v>
      </c>
    </row>
    <row r="762" spans="4:15" hidden="1" x14ac:dyDescent="0.2">
      <c r="D762">
        <f t="shared" si="44"/>
        <v>348</v>
      </c>
      <c r="E762" t="s">
        <v>457</v>
      </c>
      <c r="F762" t="s">
        <v>3168</v>
      </c>
      <c r="G762" t="s">
        <v>3169</v>
      </c>
      <c r="H762" t="s">
        <v>3169</v>
      </c>
      <c r="I762">
        <v>241</v>
      </c>
      <c r="J762">
        <v>398</v>
      </c>
      <c r="K762">
        <v>0.60552763819095479</v>
      </c>
      <c r="L762">
        <v>0.59259259259259256</v>
      </c>
      <c r="M762">
        <f t="shared" si="45"/>
        <v>0.47926564494006241</v>
      </c>
      <c r="N762">
        <f t="shared" si="47"/>
        <v>0.11332694765253015</v>
      </c>
      <c r="O762">
        <f t="shared" si="46"/>
        <v>143</v>
      </c>
    </row>
    <row r="763" spans="4:15" hidden="1" x14ac:dyDescent="0.2">
      <c r="D763">
        <f t="shared" si="44"/>
        <v>658</v>
      </c>
      <c r="E763" t="s">
        <v>459</v>
      </c>
      <c r="F763" t="s">
        <v>3170</v>
      </c>
      <c r="G763" t="s">
        <v>3171</v>
      </c>
      <c r="H763" t="s">
        <v>3171</v>
      </c>
      <c r="I763">
        <v>324</v>
      </c>
      <c r="J763">
        <v>617</v>
      </c>
      <c r="K763">
        <v>0.52512155591572118</v>
      </c>
      <c r="L763">
        <v>0.40384615384615385</v>
      </c>
      <c r="M763">
        <f t="shared" si="45"/>
        <v>0.52689561316358557</v>
      </c>
      <c r="N763">
        <f t="shared" si="47"/>
        <v>-0.12304945931743172</v>
      </c>
      <c r="O763">
        <f t="shared" si="46"/>
        <v>726</v>
      </c>
    </row>
    <row r="764" spans="4:15" hidden="1" x14ac:dyDescent="0.2">
      <c r="D764">
        <f t="shared" si="44"/>
        <v>243</v>
      </c>
      <c r="E764" t="s">
        <v>459</v>
      </c>
      <c r="F764" t="s">
        <v>3172</v>
      </c>
      <c r="G764" t="s">
        <v>3173</v>
      </c>
      <c r="H764" t="s">
        <v>3173</v>
      </c>
      <c r="I764">
        <v>121</v>
      </c>
      <c r="J764">
        <v>476</v>
      </c>
      <c r="K764">
        <v>0.25420168067226889</v>
      </c>
      <c r="L764">
        <v>0.64864864864864868</v>
      </c>
      <c r="M764">
        <f t="shared" si="45"/>
        <v>0.68737980395895149</v>
      </c>
      <c r="N764">
        <f t="shared" si="47"/>
        <v>-3.8731155310302801E-2</v>
      </c>
      <c r="O764">
        <f t="shared" si="46"/>
        <v>541</v>
      </c>
    </row>
    <row r="765" spans="4:15" hidden="1" x14ac:dyDescent="0.2">
      <c r="D765">
        <f t="shared" si="44"/>
        <v>93</v>
      </c>
      <c r="E765" t="s">
        <v>459</v>
      </c>
      <c r="F765" t="s">
        <v>3174</v>
      </c>
      <c r="G765" t="s">
        <v>3175</v>
      </c>
      <c r="H765" t="s">
        <v>3175</v>
      </c>
      <c r="I765">
        <v>113</v>
      </c>
      <c r="J765">
        <v>561</v>
      </c>
      <c r="K765">
        <v>0.20142602495543671</v>
      </c>
      <c r="L765">
        <v>0.75510204081632648</v>
      </c>
      <c r="M765">
        <f t="shared" si="45"/>
        <v>0.71864239919601069</v>
      </c>
      <c r="N765">
        <f t="shared" si="47"/>
        <v>3.6459641620315786E-2</v>
      </c>
      <c r="O765">
        <f t="shared" si="46"/>
        <v>311</v>
      </c>
    </row>
    <row r="766" spans="4:15" hidden="1" x14ac:dyDescent="0.2">
      <c r="D766">
        <f t="shared" si="44"/>
        <v>51</v>
      </c>
      <c r="E766" t="s">
        <v>459</v>
      </c>
      <c r="F766" t="s">
        <v>3176</v>
      </c>
      <c r="G766" t="s">
        <v>3177</v>
      </c>
      <c r="H766" t="s">
        <v>3177</v>
      </c>
      <c r="I766">
        <v>111</v>
      </c>
      <c r="J766">
        <v>438</v>
      </c>
      <c r="K766">
        <v>0.25342465753424659</v>
      </c>
      <c r="L766">
        <v>0.810126582278481</v>
      </c>
      <c r="M766">
        <f t="shared" si="45"/>
        <v>0.68784008738933</v>
      </c>
      <c r="N766">
        <f t="shared" si="47"/>
        <v>0.122286494889151</v>
      </c>
      <c r="O766">
        <f t="shared" si="46"/>
        <v>128</v>
      </c>
    </row>
    <row r="767" spans="4:15" hidden="1" x14ac:dyDescent="0.2">
      <c r="D767">
        <f t="shared" si="44"/>
        <v>393</v>
      </c>
      <c r="E767" t="s">
        <v>459</v>
      </c>
      <c r="F767" t="s">
        <v>3178</v>
      </c>
      <c r="G767" t="s">
        <v>3179</v>
      </c>
      <c r="H767" t="s">
        <v>3179</v>
      </c>
      <c r="I767">
        <v>173</v>
      </c>
      <c r="J767">
        <v>422</v>
      </c>
      <c r="K767">
        <v>0.4099526066350711</v>
      </c>
      <c r="L767">
        <v>0.56923076923076921</v>
      </c>
      <c r="M767">
        <f t="shared" si="45"/>
        <v>0.59511798191172105</v>
      </c>
      <c r="N767">
        <f t="shared" si="47"/>
        <v>-2.5887212680951843E-2</v>
      </c>
      <c r="O767">
        <f t="shared" si="46"/>
        <v>500</v>
      </c>
    </row>
    <row r="768" spans="4:15" hidden="1" x14ac:dyDescent="0.2">
      <c r="D768">
        <f t="shared" si="44"/>
        <v>191</v>
      </c>
      <c r="E768" t="s">
        <v>459</v>
      </c>
      <c r="F768" t="s">
        <v>3180</v>
      </c>
      <c r="G768" t="s">
        <v>3181</v>
      </c>
      <c r="H768" t="s">
        <v>3181</v>
      </c>
      <c r="I768">
        <v>242</v>
      </c>
      <c r="J768">
        <v>765</v>
      </c>
      <c r="K768">
        <v>0.31633986928104574</v>
      </c>
      <c r="L768">
        <v>0.67741935483870963</v>
      </c>
      <c r="M768">
        <f t="shared" si="45"/>
        <v>0.65057114639033187</v>
      </c>
      <c r="N768">
        <f t="shared" si="47"/>
        <v>2.6848208448377764E-2</v>
      </c>
      <c r="O768">
        <f t="shared" si="46"/>
        <v>336</v>
      </c>
    </row>
    <row r="769" spans="4:15" hidden="1" x14ac:dyDescent="0.2">
      <c r="D769">
        <f t="shared" si="44"/>
        <v>720</v>
      </c>
      <c r="E769" t="s">
        <v>459</v>
      </c>
      <c r="F769" t="s">
        <v>3182</v>
      </c>
      <c r="G769" t="s">
        <v>3183</v>
      </c>
      <c r="H769" t="s">
        <v>3183</v>
      </c>
      <c r="I769">
        <v>235</v>
      </c>
      <c r="J769">
        <v>610</v>
      </c>
      <c r="K769">
        <v>0.38524590163934425</v>
      </c>
      <c r="L769">
        <v>0.34951456310679613</v>
      </c>
      <c r="M769">
        <f t="shared" si="45"/>
        <v>0.60975343660066184</v>
      </c>
      <c r="N769">
        <f t="shared" si="47"/>
        <v>-0.26023887349386571</v>
      </c>
      <c r="O769">
        <f t="shared" si="46"/>
        <v>833</v>
      </c>
    </row>
    <row r="770" spans="4:15" hidden="1" x14ac:dyDescent="0.2">
      <c r="D770">
        <f t="shared" si="44"/>
        <v>422</v>
      </c>
      <c r="E770" t="s">
        <v>459</v>
      </c>
      <c r="F770" t="s">
        <v>3184</v>
      </c>
      <c r="G770" t="s">
        <v>3185</v>
      </c>
      <c r="H770" t="s">
        <v>3185</v>
      </c>
      <c r="I770">
        <v>224</v>
      </c>
      <c r="J770">
        <v>631</v>
      </c>
      <c r="K770">
        <v>0.3549920760697306</v>
      </c>
      <c r="L770">
        <v>0.55681818181818177</v>
      </c>
      <c r="M770">
        <f t="shared" si="45"/>
        <v>0.62767482649736328</v>
      </c>
      <c r="N770">
        <f t="shared" si="47"/>
        <v>-7.0856644679181513E-2</v>
      </c>
      <c r="O770">
        <f t="shared" si="46"/>
        <v>624</v>
      </c>
    </row>
    <row r="771" spans="4:15" hidden="1" x14ac:dyDescent="0.2">
      <c r="D771">
        <f t="shared" si="44"/>
        <v>154</v>
      </c>
      <c r="E771" t="s">
        <v>459</v>
      </c>
      <c r="F771" t="s">
        <v>3192</v>
      </c>
      <c r="G771" t="s">
        <v>3193</v>
      </c>
      <c r="H771" t="s">
        <v>3193</v>
      </c>
      <c r="I771">
        <v>97</v>
      </c>
      <c r="J771">
        <v>279</v>
      </c>
      <c r="K771">
        <v>0.34767025089605735</v>
      </c>
      <c r="L771">
        <v>0.7021276595744681</v>
      </c>
      <c r="M771">
        <f t="shared" si="45"/>
        <v>0.63201203943563944</v>
      </c>
      <c r="N771">
        <f t="shared" si="47"/>
        <v>7.011562013882866E-2</v>
      </c>
      <c r="O771">
        <f t="shared" si="46"/>
        <v>239</v>
      </c>
    </row>
    <row r="772" spans="4:15" hidden="1" x14ac:dyDescent="0.2">
      <c r="D772">
        <f t="shared" si="44"/>
        <v>301</v>
      </c>
      <c r="E772" t="s">
        <v>459</v>
      </c>
      <c r="F772" t="s">
        <v>3196</v>
      </c>
      <c r="G772" t="s">
        <v>3197</v>
      </c>
      <c r="H772" t="s">
        <v>3197</v>
      </c>
      <c r="I772">
        <v>406</v>
      </c>
      <c r="J772">
        <v>976</v>
      </c>
      <c r="K772">
        <v>0.41598360655737704</v>
      </c>
      <c r="L772">
        <v>0.61702127659574468</v>
      </c>
      <c r="M772">
        <f t="shared" si="45"/>
        <v>0.59154541219401968</v>
      </c>
      <c r="N772">
        <f t="shared" si="47"/>
        <v>2.5475864401725001E-2</v>
      </c>
      <c r="O772">
        <f t="shared" si="46"/>
        <v>341</v>
      </c>
    </row>
    <row r="773" spans="4:15" hidden="1" x14ac:dyDescent="0.2">
      <c r="D773">
        <f t="shared" ref="D773:D836" si="48">RANK(L773,Both_Math_and_ELA__Percent_Pass,0)</f>
        <v>428</v>
      </c>
      <c r="E773" t="s">
        <v>459</v>
      </c>
      <c r="F773" t="s">
        <v>3200</v>
      </c>
      <c r="G773" t="s">
        <v>1309</v>
      </c>
      <c r="H773" t="s">
        <v>1309</v>
      </c>
      <c r="I773">
        <v>324</v>
      </c>
      <c r="J773">
        <v>627</v>
      </c>
      <c r="K773">
        <v>0.51674641148325362</v>
      </c>
      <c r="L773">
        <v>0.55238095238095242</v>
      </c>
      <c r="M773">
        <f t="shared" ref="M773:M836" si="49">int+slope*K773</f>
        <v>0.53185677843738122</v>
      </c>
      <c r="N773">
        <f t="shared" si="47"/>
        <v>2.05241739435712E-2</v>
      </c>
      <c r="O773">
        <f t="shared" ref="O773:O836" si="50">RANK(N773,Error,0)</f>
        <v>359</v>
      </c>
    </row>
    <row r="774" spans="4:15" hidden="1" x14ac:dyDescent="0.2">
      <c r="D774">
        <f t="shared" si="48"/>
        <v>123</v>
      </c>
      <c r="E774" t="s">
        <v>461</v>
      </c>
      <c r="F774" t="s">
        <v>3205</v>
      </c>
      <c r="G774" t="s">
        <v>3206</v>
      </c>
      <c r="H774" t="s">
        <v>3206</v>
      </c>
      <c r="I774">
        <v>143</v>
      </c>
      <c r="J774">
        <v>691</v>
      </c>
      <c r="K774">
        <v>0.20694645441389292</v>
      </c>
      <c r="L774">
        <v>0.73026315789473684</v>
      </c>
      <c r="M774">
        <f t="shared" si="49"/>
        <v>0.71537227494363864</v>
      </c>
      <c r="N774">
        <f t="shared" ref="N774:N837" si="51">L774-M774</f>
        <v>1.4890882951098194E-2</v>
      </c>
      <c r="O774">
        <f t="shared" si="50"/>
        <v>379</v>
      </c>
    </row>
    <row r="775" spans="4:15" hidden="1" x14ac:dyDescent="0.2">
      <c r="D775">
        <f t="shared" si="48"/>
        <v>274</v>
      </c>
      <c r="E775" t="s">
        <v>463</v>
      </c>
      <c r="F775" t="s">
        <v>3207</v>
      </c>
      <c r="G775" t="s">
        <v>3208</v>
      </c>
      <c r="H775" t="s">
        <v>3208</v>
      </c>
      <c r="I775">
        <v>140</v>
      </c>
      <c r="J775">
        <v>343</v>
      </c>
      <c r="K775">
        <v>0.40816326530612246</v>
      </c>
      <c r="L775">
        <v>0.6333333333333333</v>
      </c>
      <c r="M775">
        <f t="shared" si="49"/>
        <v>0.59617792996822661</v>
      </c>
      <c r="N775">
        <f t="shared" si="51"/>
        <v>3.7155403365106698E-2</v>
      </c>
      <c r="O775">
        <f t="shared" si="50"/>
        <v>308</v>
      </c>
    </row>
    <row r="776" spans="4:15" hidden="1" x14ac:dyDescent="0.2">
      <c r="D776">
        <f t="shared" si="48"/>
        <v>234</v>
      </c>
      <c r="E776" t="s">
        <v>465</v>
      </c>
      <c r="F776" t="s">
        <v>3211</v>
      </c>
      <c r="G776" t="s">
        <v>3212</v>
      </c>
      <c r="H776" t="s">
        <v>3212</v>
      </c>
      <c r="I776">
        <v>329</v>
      </c>
      <c r="J776">
        <v>707</v>
      </c>
      <c r="K776">
        <v>0.46534653465346537</v>
      </c>
      <c r="L776">
        <v>0.65217391304347827</v>
      </c>
      <c r="M776">
        <f t="shared" si="49"/>
        <v>0.56230440666176862</v>
      </c>
      <c r="N776">
        <f t="shared" si="51"/>
        <v>8.9869506381709652E-2</v>
      </c>
      <c r="O776">
        <f t="shared" si="50"/>
        <v>201</v>
      </c>
    </row>
    <row r="777" spans="4:15" hidden="1" x14ac:dyDescent="0.2">
      <c r="D777">
        <f t="shared" si="48"/>
        <v>297</v>
      </c>
      <c r="E777" t="s">
        <v>467</v>
      </c>
      <c r="F777" t="s">
        <v>3217</v>
      </c>
      <c r="G777" t="s">
        <v>2123</v>
      </c>
      <c r="H777" t="s">
        <v>2123</v>
      </c>
      <c r="I777">
        <v>177</v>
      </c>
      <c r="J777">
        <v>345</v>
      </c>
      <c r="K777">
        <v>0.5130434782608696</v>
      </c>
      <c r="L777">
        <v>0.62</v>
      </c>
      <c r="M777">
        <f t="shared" si="49"/>
        <v>0.5340502765749009</v>
      </c>
      <c r="N777">
        <f t="shared" si="51"/>
        <v>8.59497234250991E-2</v>
      </c>
      <c r="O777">
        <f t="shared" si="50"/>
        <v>212</v>
      </c>
    </row>
    <row r="778" spans="4:15" hidden="1" x14ac:dyDescent="0.2">
      <c r="D778">
        <f t="shared" si="48"/>
        <v>438</v>
      </c>
      <c r="E778" t="s">
        <v>647</v>
      </c>
      <c r="F778" t="s">
        <v>3220</v>
      </c>
      <c r="G778" t="s">
        <v>3221</v>
      </c>
      <c r="H778" t="s">
        <v>3221</v>
      </c>
      <c r="I778">
        <v>189</v>
      </c>
      <c r="J778">
        <v>522</v>
      </c>
      <c r="K778">
        <v>0.36206896551724138</v>
      </c>
      <c r="L778">
        <v>0.54430379746835444</v>
      </c>
      <c r="M778">
        <f t="shared" si="49"/>
        <v>0.62348270557854379</v>
      </c>
      <c r="N778">
        <f t="shared" si="51"/>
        <v>-7.917890811018935E-2</v>
      </c>
      <c r="O778">
        <f t="shared" si="50"/>
        <v>639</v>
      </c>
    </row>
    <row r="779" spans="4:15" hidden="1" x14ac:dyDescent="0.2">
      <c r="D779">
        <f t="shared" si="48"/>
        <v>75</v>
      </c>
      <c r="E779" t="s">
        <v>647</v>
      </c>
      <c r="F779" t="s">
        <v>3222</v>
      </c>
      <c r="G779" t="s">
        <v>3223</v>
      </c>
      <c r="H779" t="s">
        <v>3223</v>
      </c>
      <c r="I779">
        <v>139</v>
      </c>
      <c r="J779">
        <v>980</v>
      </c>
      <c r="K779">
        <v>0.14183673469387756</v>
      </c>
      <c r="L779">
        <v>0.77777777777777779</v>
      </c>
      <c r="M779">
        <f t="shared" si="49"/>
        <v>0.75394117164341035</v>
      </c>
      <c r="N779">
        <f t="shared" si="51"/>
        <v>2.3836606134367444E-2</v>
      </c>
      <c r="O779">
        <f t="shared" si="50"/>
        <v>346</v>
      </c>
    </row>
    <row r="780" spans="4:15" hidden="1" x14ac:dyDescent="0.2">
      <c r="D780">
        <f t="shared" si="48"/>
        <v>146</v>
      </c>
      <c r="E780" t="s">
        <v>647</v>
      </c>
      <c r="F780" t="s">
        <v>3226</v>
      </c>
      <c r="G780" t="s">
        <v>3227</v>
      </c>
      <c r="H780" t="s">
        <v>3227</v>
      </c>
      <c r="I780">
        <v>172</v>
      </c>
      <c r="J780">
        <v>910</v>
      </c>
      <c r="K780">
        <v>0.18901098901098901</v>
      </c>
      <c r="L780">
        <v>0.70866141732283461</v>
      </c>
      <c r="M780">
        <f t="shared" si="49"/>
        <v>0.72599666582355016</v>
      </c>
      <c r="N780">
        <f t="shared" si="51"/>
        <v>-1.733524850071555E-2</v>
      </c>
      <c r="O780">
        <f t="shared" si="50"/>
        <v>480</v>
      </c>
    </row>
    <row r="781" spans="4:15" hidden="1" x14ac:dyDescent="0.2">
      <c r="D781">
        <f t="shared" si="48"/>
        <v>848</v>
      </c>
      <c r="E781" t="s">
        <v>647</v>
      </c>
      <c r="F781" t="s">
        <v>3230</v>
      </c>
      <c r="G781" t="s">
        <v>3231</v>
      </c>
      <c r="H781" t="s">
        <v>3231</v>
      </c>
      <c r="I781">
        <v>400</v>
      </c>
      <c r="J781">
        <v>439</v>
      </c>
      <c r="K781">
        <v>0.91116173120728927</v>
      </c>
      <c r="L781">
        <v>2.5316455696202531E-2</v>
      </c>
      <c r="M781">
        <f t="shared" si="49"/>
        <v>0.29821787185539839</v>
      </c>
      <c r="N781">
        <f t="shared" si="51"/>
        <v>-0.27290141615919583</v>
      </c>
      <c r="O781">
        <f t="shared" si="50"/>
        <v>838</v>
      </c>
    </row>
    <row r="782" spans="4:15" x14ac:dyDescent="0.2">
      <c r="D782">
        <f t="shared" si="48"/>
        <v>686</v>
      </c>
      <c r="E782" t="s">
        <v>647</v>
      </c>
      <c r="F782" t="s">
        <v>3236</v>
      </c>
      <c r="G782" t="s">
        <v>3237</v>
      </c>
      <c r="H782" t="s">
        <v>3237</v>
      </c>
      <c r="I782">
        <v>473</v>
      </c>
      <c r="J782">
        <v>506</v>
      </c>
      <c r="K782">
        <v>0.93478260869565222</v>
      </c>
      <c r="L782">
        <v>0.37878787878787878</v>
      </c>
      <c r="M782">
        <f t="shared" si="49"/>
        <v>0.28422562633930271</v>
      </c>
      <c r="N782">
        <f t="shared" si="51"/>
        <v>9.4562252448576078E-2</v>
      </c>
      <c r="O782">
        <f t="shared" si="50"/>
        <v>186</v>
      </c>
    </row>
    <row r="783" spans="4:15" hidden="1" x14ac:dyDescent="0.2">
      <c r="D783">
        <f t="shared" si="48"/>
        <v>839</v>
      </c>
      <c r="E783" t="s">
        <v>647</v>
      </c>
      <c r="F783" t="s">
        <v>3238</v>
      </c>
      <c r="G783" t="s">
        <v>3239</v>
      </c>
      <c r="H783" t="s">
        <v>3239</v>
      </c>
      <c r="I783">
        <v>320</v>
      </c>
      <c r="J783">
        <v>377</v>
      </c>
      <c r="K783">
        <v>0.8488063660477454</v>
      </c>
      <c r="L783">
        <v>0.14516129032258066</v>
      </c>
      <c r="M783">
        <f t="shared" si="49"/>
        <v>0.3351551778038323</v>
      </c>
      <c r="N783">
        <f t="shared" si="51"/>
        <v>-0.18999388748125165</v>
      </c>
      <c r="O783">
        <f t="shared" si="50"/>
        <v>795</v>
      </c>
    </row>
    <row r="784" spans="4:15" hidden="1" x14ac:dyDescent="0.2">
      <c r="D784">
        <f t="shared" si="48"/>
        <v>790</v>
      </c>
      <c r="E784" t="s">
        <v>647</v>
      </c>
      <c r="F784" t="s">
        <v>3240</v>
      </c>
      <c r="G784" t="s">
        <v>3241</v>
      </c>
      <c r="H784" t="s">
        <v>3241</v>
      </c>
      <c r="I784">
        <v>306</v>
      </c>
      <c r="J784">
        <v>374</v>
      </c>
      <c r="K784">
        <v>0.81818181818181823</v>
      </c>
      <c r="L784">
        <v>0.2711864406779661</v>
      </c>
      <c r="M784">
        <f t="shared" si="49"/>
        <v>0.35329617162468363</v>
      </c>
      <c r="N784">
        <f t="shared" si="51"/>
        <v>-8.210973094671753E-2</v>
      </c>
      <c r="O784">
        <f t="shared" si="50"/>
        <v>641</v>
      </c>
    </row>
    <row r="785" spans="4:15" hidden="1" x14ac:dyDescent="0.2">
      <c r="D785">
        <f t="shared" si="48"/>
        <v>724</v>
      </c>
      <c r="E785" t="s">
        <v>647</v>
      </c>
      <c r="F785" t="s">
        <v>3244</v>
      </c>
      <c r="G785" t="s">
        <v>3245</v>
      </c>
      <c r="H785" t="s">
        <v>3245</v>
      </c>
      <c r="I785">
        <v>323</v>
      </c>
      <c r="J785">
        <v>428</v>
      </c>
      <c r="K785">
        <v>0.75467289719626163</v>
      </c>
      <c r="L785">
        <v>0.34328358208955223</v>
      </c>
      <c r="M785">
        <f t="shared" si="49"/>
        <v>0.39091680681615881</v>
      </c>
      <c r="N785">
        <f t="shared" si="51"/>
        <v>-4.7633224726606582E-2</v>
      </c>
      <c r="O785">
        <f t="shared" si="50"/>
        <v>560</v>
      </c>
    </row>
    <row r="786" spans="4:15" hidden="1" x14ac:dyDescent="0.2">
      <c r="D786">
        <f t="shared" si="48"/>
        <v>572</v>
      </c>
      <c r="E786" t="s">
        <v>647</v>
      </c>
      <c r="F786" t="s">
        <v>3246</v>
      </c>
      <c r="G786" t="s">
        <v>2783</v>
      </c>
      <c r="H786" t="s">
        <v>2783</v>
      </c>
      <c r="I786">
        <v>439</v>
      </c>
      <c r="J786">
        <v>834</v>
      </c>
      <c r="K786">
        <v>0.52637889688249395</v>
      </c>
      <c r="L786">
        <v>0.46456692913385828</v>
      </c>
      <c r="M786">
        <f t="shared" si="49"/>
        <v>0.52615080495257827</v>
      </c>
      <c r="N786">
        <f t="shared" si="51"/>
        <v>-6.1583875818719991E-2</v>
      </c>
      <c r="O786">
        <f t="shared" si="50"/>
        <v>602</v>
      </c>
    </row>
    <row r="787" spans="4:15" hidden="1" x14ac:dyDescent="0.2">
      <c r="D787">
        <f t="shared" si="48"/>
        <v>443</v>
      </c>
      <c r="E787" t="s">
        <v>647</v>
      </c>
      <c r="F787" t="s">
        <v>3249</v>
      </c>
      <c r="G787" t="s">
        <v>3250</v>
      </c>
      <c r="H787" t="s">
        <v>3250</v>
      </c>
      <c r="I787">
        <v>401</v>
      </c>
      <c r="J787">
        <v>599</v>
      </c>
      <c r="K787">
        <v>0.669449081803005</v>
      </c>
      <c r="L787">
        <v>0.54081632653061229</v>
      </c>
      <c r="M787">
        <f t="shared" si="49"/>
        <v>0.44140064465784551</v>
      </c>
      <c r="N787">
        <f t="shared" si="51"/>
        <v>9.9415681872766781E-2</v>
      </c>
      <c r="O787">
        <f t="shared" si="50"/>
        <v>174</v>
      </c>
    </row>
    <row r="788" spans="4:15" hidden="1" x14ac:dyDescent="0.2">
      <c r="D788">
        <f t="shared" si="48"/>
        <v>205</v>
      </c>
      <c r="E788" t="s">
        <v>647</v>
      </c>
      <c r="F788" t="s">
        <v>3253</v>
      </c>
      <c r="G788" t="s">
        <v>3254</v>
      </c>
      <c r="H788" t="s">
        <v>3254</v>
      </c>
      <c r="I788">
        <v>404</v>
      </c>
      <c r="J788">
        <v>904</v>
      </c>
      <c r="K788">
        <v>0.44690265486725661</v>
      </c>
      <c r="L788">
        <v>0.66666666666666663</v>
      </c>
      <c r="M788">
        <f t="shared" si="49"/>
        <v>0.57322996581447705</v>
      </c>
      <c r="N788">
        <f t="shared" si="51"/>
        <v>9.343670085218958E-2</v>
      </c>
      <c r="O788">
        <f t="shared" si="50"/>
        <v>192</v>
      </c>
    </row>
    <row r="789" spans="4:15" hidden="1" x14ac:dyDescent="0.2">
      <c r="D789">
        <f t="shared" si="48"/>
        <v>647</v>
      </c>
      <c r="E789" t="s">
        <v>647</v>
      </c>
      <c r="F789" t="s">
        <v>3265</v>
      </c>
      <c r="G789" t="s">
        <v>3266</v>
      </c>
      <c r="H789" t="s">
        <v>3266</v>
      </c>
      <c r="I789">
        <v>282</v>
      </c>
      <c r="J789">
        <v>437</v>
      </c>
      <c r="K789">
        <v>0.64530892448512589</v>
      </c>
      <c r="L789">
        <v>0.41025641025641024</v>
      </c>
      <c r="M789">
        <f t="shared" si="49"/>
        <v>0.455700494786417</v>
      </c>
      <c r="N789">
        <f t="shared" si="51"/>
        <v>-4.5444084530006756E-2</v>
      </c>
      <c r="O789">
        <f t="shared" si="50"/>
        <v>554</v>
      </c>
    </row>
    <row r="790" spans="4:15" hidden="1" x14ac:dyDescent="0.2">
      <c r="D790">
        <f t="shared" si="48"/>
        <v>575</v>
      </c>
      <c r="E790" t="s">
        <v>647</v>
      </c>
      <c r="F790" t="s">
        <v>3267</v>
      </c>
      <c r="G790" t="s">
        <v>3268</v>
      </c>
      <c r="H790" t="s">
        <v>3268</v>
      </c>
      <c r="I790">
        <v>380</v>
      </c>
      <c r="J790">
        <v>498</v>
      </c>
      <c r="K790">
        <v>0.76305220883534142</v>
      </c>
      <c r="L790">
        <v>0.46341463414634149</v>
      </c>
      <c r="M790">
        <f t="shared" si="49"/>
        <v>0.38595317302365278</v>
      </c>
      <c r="N790">
        <f t="shared" si="51"/>
        <v>7.7461461122688702E-2</v>
      </c>
      <c r="O790">
        <f t="shared" si="50"/>
        <v>221</v>
      </c>
    </row>
    <row r="791" spans="4:15" hidden="1" x14ac:dyDescent="0.2">
      <c r="D791">
        <f t="shared" si="48"/>
        <v>251</v>
      </c>
      <c r="E791" t="s">
        <v>647</v>
      </c>
      <c r="F791" t="s">
        <v>3269</v>
      </c>
      <c r="G791" t="s">
        <v>3270</v>
      </c>
      <c r="H791" t="s">
        <v>3270</v>
      </c>
      <c r="I791">
        <v>374</v>
      </c>
      <c r="J791">
        <v>603</v>
      </c>
      <c r="K791">
        <v>0.62023217247097839</v>
      </c>
      <c r="L791">
        <v>0.64367816091954022</v>
      </c>
      <c r="M791">
        <f t="shared" si="49"/>
        <v>0.47055515338667703</v>
      </c>
      <c r="N791">
        <f t="shared" si="51"/>
        <v>0.17312300753286319</v>
      </c>
      <c r="O791">
        <f t="shared" si="50"/>
        <v>64</v>
      </c>
    </row>
    <row r="792" spans="4:15" hidden="1" x14ac:dyDescent="0.2">
      <c r="D792">
        <f t="shared" si="48"/>
        <v>661</v>
      </c>
      <c r="E792" t="s">
        <v>647</v>
      </c>
      <c r="F792" t="s">
        <v>3273</v>
      </c>
      <c r="G792" t="s">
        <v>3274</v>
      </c>
      <c r="H792" t="s">
        <v>3274</v>
      </c>
      <c r="I792">
        <v>254</v>
      </c>
      <c r="J792">
        <v>357</v>
      </c>
      <c r="K792">
        <v>0.71148459383753504</v>
      </c>
      <c r="L792">
        <v>0.4</v>
      </c>
      <c r="M792">
        <f t="shared" si="49"/>
        <v>0.41650016392542105</v>
      </c>
      <c r="N792">
        <f t="shared" si="51"/>
        <v>-1.650016392542103E-2</v>
      </c>
      <c r="O792">
        <f t="shared" si="50"/>
        <v>475</v>
      </c>
    </row>
    <row r="793" spans="4:15" hidden="1" x14ac:dyDescent="0.2">
      <c r="D793">
        <f t="shared" si="48"/>
        <v>216</v>
      </c>
      <c r="E793" t="s">
        <v>647</v>
      </c>
      <c r="F793" t="s">
        <v>3275</v>
      </c>
      <c r="G793" t="s">
        <v>3276</v>
      </c>
      <c r="H793" t="s">
        <v>3276</v>
      </c>
      <c r="I793">
        <v>180</v>
      </c>
      <c r="J793">
        <v>664</v>
      </c>
      <c r="K793">
        <v>0.27108433734939757</v>
      </c>
      <c r="L793">
        <v>0.66355140186915884</v>
      </c>
      <c r="M793">
        <f t="shared" si="49"/>
        <v>0.67737906299127504</v>
      </c>
      <c r="N793">
        <f t="shared" si="51"/>
        <v>-1.3827661122116197E-2</v>
      </c>
      <c r="O793">
        <f t="shared" si="50"/>
        <v>464</v>
      </c>
    </row>
    <row r="794" spans="4:15" hidden="1" x14ac:dyDescent="0.2">
      <c r="D794">
        <f t="shared" si="48"/>
        <v>779</v>
      </c>
      <c r="E794" t="s">
        <v>470</v>
      </c>
      <c r="F794" t="s">
        <v>3279</v>
      </c>
      <c r="G794" t="s">
        <v>3280</v>
      </c>
      <c r="H794" t="s">
        <v>3280</v>
      </c>
      <c r="I794">
        <v>204</v>
      </c>
      <c r="J794">
        <v>382</v>
      </c>
      <c r="K794">
        <v>0.53403141361256545</v>
      </c>
      <c r="L794">
        <v>0.2807017543859649</v>
      </c>
      <c r="M794">
        <f t="shared" si="49"/>
        <v>0.52161770100858029</v>
      </c>
      <c r="N794">
        <f t="shared" si="51"/>
        <v>-0.2409159466226154</v>
      </c>
      <c r="O794">
        <f t="shared" si="50"/>
        <v>826</v>
      </c>
    </row>
    <row r="795" spans="4:15" hidden="1" x14ac:dyDescent="0.2">
      <c r="D795">
        <f t="shared" si="48"/>
        <v>570</v>
      </c>
      <c r="E795" t="s">
        <v>472</v>
      </c>
      <c r="F795" t="s">
        <v>3281</v>
      </c>
      <c r="G795" t="s">
        <v>954</v>
      </c>
      <c r="H795" t="s">
        <v>954</v>
      </c>
      <c r="I795">
        <v>198</v>
      </c>
      <c r="J795">
        <v>307</v>
      </c>
      <c r="K795">
        <v>0.64495114006514653</v>
      </c>
      <c r="L795">
        <v>0.46511627906976744</v>
      </c>
      <c r="M795">
        <f t="shared" si="49"/>
        <v>0.45591243473016602</v>
      </c>
      <c r="N795">
        <f t="shared" si="51"/>
        <v>9.2038443396014191E-3</v>
      </c>
      <c r="O795">
        <f t="shared" si="50"/>
        <v>394</v>
      </c>
    </row>
    <row r="796" spans="4:15" hidden="1" x14ac:dyDescent="0.2">
      <c r="D796">
        <f t="shared" si="48"/>
        <v>588</v>
      </c>
      <c r="E796" t="s">
        <v>472</v>
      </c>
      <c r="F796" t="s">
        <v>3282</v>
      </c>
      <c r="G796" t="s">
        <v>3283</v>
      </c>
      <c r="H796" t="s">
        <v>3283</v>
      </c>
      <c r="I796">
        <v>144</v>
      </c>
      <c r="J796">
        <v>228</v>
      </c>
      <c r="K796">
        <v>0.63157894736842102</v>
      </c>
      <c r="L796">
        <v>0.45454545454545453</v>
      </c>
      <c r="M796">
        <f t="shared" si="49"/>
        <v>0.46383369012778219</v>
      </c>
      <c r="N796">
        <f t="shared" si="51"/>
        <v>-9.2882355823276641E-3</v>
      </c>
      <c r="O796">
        <f t="shared" si="50"/>
        <v>443</v>
      </c>
    </row>
    <row r="797" spans="4:15" hidden="1" x14ac:dyDescent="0.2">
      <c r="D797">
        <f t="shared" si="48"/>
        <v>432</v>
      </c>
      <c r="E797" t="s">
        <v>472</v>
      </c>
      <c r="F797" t="s">
        <v>502</v>
      </c>
      <c r="G797" t="s">
        <v>3286</v>
      </c>
      <c r="H797" t="s">
        <v>3286</v>
      </c>
      <c r="I797">
        <v>105</v>
      </c>
      <c r="J797">
        <v>236</v>
      </c>
      <c r="K797">
        <v>0.44491525423728812</v>
      </c>
      <c r="L797">
        <v>0.54838709677419351</v>
      </c>
      <c r="M797">
        <f t="shared" si="49"/>
        <v>0.57440723780901082</v>
      </c>
      <c r="N797">
        <f t="shared" si="51"/>
        <v>-2.6020141034817312E-2</v>
      </c>
      <c r="O797">
        <f t="shared" si="50"/>
        <v>501</v>
      </c>
    </row>
    <row r="798" spans="4:15" hidden="1" x14ac:dyDescent="0.2">
      <c r="D798">
        <f t="shared" si="48"/>
        <v>503</v>
      </c>
      <c r="E798" t="s">
        <v>474</v>
      </c>
      <c r="F798" t="s">
        <v>3298</v>
      </c>
      <c r="G798" t="s">
        <v>3299</v>
      </c>
      <c r="H798" t="s">
        <v>3299</v>
      </c>
      <c r="I798">
        <v>307</v>
      </c>
      <c r="J798">
        <v>347</v>
      </c>
      <c r="K798">
        <v>0.88472622478386165</v>
      </c>
      <c r="L798">
        <v>0.5</v>
      </c>
      <c r="M798">
        <f t="shared" si="49"/>
        <v>0.31387741271712777</v>
      </c>
      <c r="N798">
        <f t="shared" si="51"/>
        <v>0.18612258728287223</v>
      </c>
      <c r="O798">
        <f t="shared" si="50"/>
        <v>49</v>
      </c>
    </row>
    <row r="799" spans="4:15" hidden="1" x14ac:dyDescent="0.2">
      <c r="D799">
        <f t="shared" si="48"/>
        <v>791</v>
      </c>
      <c r="E799" t="s">
        <v>474</v>
      </c>
      <c r="F799" t="s">
        <v>3300</v>
      </c>
      <c r="G799" t="s">
        <v>3301</v>
      </c>
      <c r="H799" t="s">
        <v>3301</v>
      </c>
      <c r="I799">
        <v>245</v>
      </c>
      <c r="J799">
        <v>263</v>
      </c>
      <c r="K799">
        <v>0.9315589353612167</v>
      </c>
      <c r="L799">
        <v>0.26666666666666666</v>
      </c>
      <c r="M799">
        <f t="shared" si="49"/>
        <v>0.28613522638618216</v>
      </c>
      <c r="N799">
        <f t="shared" si="51"/>
        <v>-1.9468559719515499E-2</v>
      </c>
      <c r="O799">
        <f t="shared" si="50"/>
        <v>484</v>
      </c>
    </row>
    <row r="800" spans="4:15" hidden="1" x14ac:dyDescent="0.2">
      <c r="D800">
        <f t="shared" si="48"/>
        <v>414</v>
      </c>
      <c r="E800" t="s">
        <v>474</v>
      </c>
      <c r="F800" t="s">
        <v>3302</v>
      </c>
      <c r="G800" t="s">
        <v>3303</v>
      </c>
      <c r="H800" t="s">
        <v>3303</v>
      </c>
      <c r="I800">
        <v>230</v>
      </c>
      <c r="J800">
        <v>453</v>
      </c>
      <c r="K800">
        <v>0.50772626931567333</v>
      </c>
      <c r="L800">
        <v>0.55844155844155841</v>
      </c>
      <c r="M800">
        <f t="shared" si="49"/>
        <v>0.53720001955367969</v>
      </c>
      <c r="N800">
        <f t="shared" si="51"/>
        <v>2.1241538887878719E-2</v>
      </c>
      <c r="O800">
        <f t="shared" si="50"/>
        <v>356</v>
      </c>
    </row>
    <row r="801" spans="4:15" hidden="1" x14ac:dyDescent="0.2">
      <c r="D801">
        <f t="shared" si="48"/>
        <v>115</v>
      </c>
      <c r="E801" t="s">
        <v>474</v>
      </c>
      <c r="F801" t="s">
        <v>3304</v>
      </c>
      <c r="G801" t="s">
        <v>3305</v>
      </c>
      <c r="H801" t="s">
        <v>3305</v>
      </c>
      <c r="I801">
        <v>226</v>
      </c>
      <c r="J801">
        <v>687</v>
      </c>
      <c r="K801">
        <v>0.32896652110625912</v>
      </c>
      <c r="L801">
        <v>0.73770491803278693</v>
      </c>
      <c r="M801">
        <f t="shared" si="49"/>
        <v>0.64309152534442937</v>
      </c>
      <c r="N801">
        <f t="shared" si="51"/>
        <v>9.4613392688357556E-2</v>
      </c>
      <c r="O801">
        <f t="shared" si="50"/>
        <v>185</v>
      </c>
    </row>
    <row r="802" spans="4:15" hidden="1" x14ac:dyDescent="0.2">
      <c r="D802">
        <f t="shared" si="48"/>
        <v>794</v>
      </c>
      <c r="E802" t="s">
        <v>474</v>
      </c>
      <c r="F802" t="s">
        <v>3306</v>
      </c>
      <c r="G802" t="s">
        <v>3307</v>
      </c>
      <c r="H802" t="s">
        <v>3307</v>
      </c>
      <c r="I802">
        <v>354</v>
      </c>
      <c r="J802">
        <v>431</v>
      </c>
      <c r="K802">
        <v>0.82134570765661252</v>
      </c>
      <c r="L802">
        <v>0.25757575757575757</v>
      </c>
      <c r="M802">
        <f t="shared" si="49"/>
        <v>0.35142198560687277</v>
      </c>
      <c r="N802">
        <f t="shared" si="51"/>
        <v>-9.3846228031115198E-2</v>
      </c>
      <c r="O802">
        <f t="shared" si="50"/>
        <v>670</v>
      </c>
    </row>
    <row r="803" spans="4:15" hidden="1" x14ac:dyDescent="0.2">
      <c r="D803">
        <f t="shared" si="48"/>
        <v>80</v>
      </c>
      <c r="E803" t="s">
        <v>474</v>
      </c>
      <c r="F803" t="s">
        <v>3308</v>
      </c>
      <c r="G803" t="s">
        <v>3309</v>
      </c>
      <c r="H803" t="s">
        <v>3309</v>
      </c>
      <c r="I803">
        <v>83</v>
      </c>
      <c r="J803">
        <v>194</v>
      </c>
      <c r="K803">
        <v>0.42783505154639173</v>
      </c>
      <c r="L803">
        <v>0.76923076923076927</v>
      </c>
      <c r="M803">
        <f t="shared" si="49"/>
        <v>0.58452499865991236</v>
      </c>
      <c r="N803">
        <f t="shared" si="51"/>
        <v>0.18470577057085691</v>
      </c>
      <c r="O803">
        <f t="shared" si="50"/>
        <v>51</v>
      </c>
    </row>
    <row r="804" spans="4:15" hidden="1" x14ac:dyDescent="0.2">
      <c r="D804">
        <f t="shared" si="48"/>
        <v>130</v>
      </c>
      <c r="E804" t="s">
        <v>474</v>
      </c>
      <c r="F804" t="s">
        <v>507</v>
      </c>
      <c r="G804" t="s">
        <v>3310</v>
      </c>
      <c r="H804" t="s">
        <v>3310</v>
      </c>
      <c r="I804">
        <v>197</v>
      </c>
      <c r="J804">
        <v>513</v>
      </c>
      <c r="K804">
        <v>0.38401559454191031</v>
      </c>
      <c r="L804">
        <v>0.72368421052631582</v>
      </c>
      <c r="M804">
        <f t="shared" si="49"/>
        <v>0.61048223081992714</v>
      </c>
      <c r="N804">
        <f t="shared" si="51"/>
        <v>0.11320197970638868</v>
      </c>
      <c r="O804">
        <f t="shared" si="50"/>
        <v>144</v>
      </c>
    </row>
    <row r="805" spans="4:15" x14ac:dyDescent="0.2">
      <c r="D805">
        <f t="shared" si="48"/>
        <v>680</v>
      </c>
      <c r="E805" t="s">
        <v>474</v>
      </c>
      <c r="F805" t="s">
        <v>3313</v>
      </c>
      <c r="G805" t="s">
        <v>3314</v>
      </c>
      <c r="H805" t="s">
        <v>3314</v>
      </c>
      <c r="I805">
        <v>292</v>
      </c>
      <c r="J805">
        <v>345</v>
      </c>
      <c r="K805">
        <v>0.84637681159420286</v>
      </c>
      <c r="L805">
        <v>0.38297872340425532</v>
      </c>
      <c r="M805">
        <f t="shared" si="49"/>
        <v>0.33659436745398141</v>
      </c>
      <c r="N805">
        <f t="shared" si="51"/>
        <v>4.6384355950273903E-2</v>
      </c>
      <c r="O805">
        <f t="shared" si="50"/>
        <v>279</v>
      </c>
    </row>
    <row r="806" spans="4:15" hidden="1" x14ac:dyDescent="0.2">
      <c r="D806">
        <f t="shared" si="48"/>
        <v>324</v>
      </c>
      <c r="E806" t="s">
        <v>474</v>
      </c>
      <c r="F806" t="s">
        <v>3315</v>
      </c>
      <c r="G806" t="s">
        <v>3316</v>
      </c>
      <c r="H806" t="s">
        <v>3316</v>
      </c>
      <c r="I806">
        <v>161</v>
      </c>
      <c r="J806">
        <v>337</v>
      </c>
      <c r="K806">
        <v>0.47774480712166173</v>
      </c>
      <c r="L806">
        <v>0.60377358490566035</v>
      </c>
      <c r="M806">
        <f t="shared" si="49"/>
        <v>0.55496007017655891</v>
      </c>
      <c r="N806">
        <f t="shared" si="51"/>
        <v>4.8813514729101448E-2</v>
      </c>
      <c r="O806">
        <f t="shared" si="50"/>
        <v>273</v>
      </c>
    </row>
    <row r="807" spans="4:15" hidden="1" x14ac:dyDescent="0.2">
      <c r="D807">
        <f t="shared" si="48"/>
        <v>492</v>
      </c>
      <c r="E807" t="s">
        <v>474</v>
      </c>
      <c r="F807" t="s">
        <v>3317</v>
      </c>
      <c r="G807" t="s">
        <v>3318</v>
      </c>
      <c r="H807" t="s">
        <v>3318</v>
      </c>
      <c r="I807">
        <v>243</v>
      </c>
      <c r="J807">
        <v>620</v>
      </c>
      <c r="K807">
        <v>0.39193548387096772</v>
      </c>
      <c r="L807">
        <v>0.50847457627118642</v>
      </c>
      <c r="M807">
        <f t="shared" si="49"/>
        <v>0.60579074397710886</v>
      </c>
      <c r="N807">
        <f t="shared" si="51"/>
        <v>-9.7316167705922441E-2</v>
      </c>
      <c r="O807">
        <f t="shared" si="50"/>
        <v>676</v>
      </c>
    </row>
    <row r="808" spans="4:15" x14ac:dyDescent="0.2">
      <c r="D808">
        <f t="shared" si="48"/>
        <v>687</v>
      </c>
      <c r="E808" t="s">
        <v>474</v>
      </c>
      <c r="F808" t="s">
        <v>3319</v>
      </c>
      <c r="G808" t="s">
        <v>3320</v>
      </c>
      <c r="H808" t="s">
        <v>3320</v>
      </c>
      <c r="I808">
        <v>255</v>
      </c>
      <c r="J808">
        <v>309</v>
      </c>
      <c r="K808">
        <v>0.82524271844660191</v>
      </c>
      <c r="L808">
        <v>0.375</v>
      </c>
      <c r="M808">
        <f t="shared" si="49"/>
        <v>0.34911352218169861</v>
      </c>
      <c r="N808">
        <f t="shared" si="51"/>
        <v>2.588647781830139E-2</v>
      </c>
      <c r="O808">
        <f t="shared" si="50"/>
        <v>337</v>
      </c>
    </row>
    <row r="809" spans="4:15" hidden="1" x14ac:dyDescent="0.2">
      <c r="D809">
        <f t="shared" si="48"/>
        <v>697</v>
      </c>
      <c r="E809" t="s">
        <v>474</v>
      </c>
      <c r="F809" t="s">
        <v>3321</v>
      </c>
      <c r="G809" t="s">
        <v>3322</v>
      </c>
      <c r="H809" t="s">
        <v>3322</v>
      </c>
      <c r="I809">
        <v>224</v>
      </c>
      <c r="J809">
        <v>319</v>
      </c>
      <c r="K809">
        <v>0.70219435736677116</v>
      </c>
      <c r="L809">
        <v>0.37037037037037035</v>
      </c>
      <c r="M809">
        <f t="shared" si="49"/>
        <v>0.42200340019027005</v>
      </c>
      <c r="N809">
        <f t="shared" si="51"/>
        <v>-5.1633029819899701E-2</v>
      </c>
      <c r="O809">
        <f t="shared" si="50"/>
        <v>574</v>
      </c>
    </row>
    <row r="810" spans="4:15" hidden="1" x14ac:dyDescent="0.2">
      <c r="D810">
        <f t="shared" si="48"/>
        <v>86</v>
      </c>
      <c r="E810" t="s">
        <v>474</v>
      </c>
      <c r="F810" t="s">
        <v>3323</v>
      </c>
      <c r="G810" t="s">
        <v>2191</v>
      </c>
      <c r="H810" t="s">
        <v>2191</v>
      </c>
      <c r="I810">
        <v>96</v>
      </c>
      <c r="J810">
        <v>338</v>
      </c>
      <c r="K810">
        <v>0.28402366863905326</v>
      </c>
      <c r="L810">
        <v>0.76271186440677963</v>
      </c>
      <c r="M810">
        <f t="shared" si="49"/>
        <v>0.6697142207216279</v>
      </c>
      <c r="N810">
        <f t="shared" si="51"/>
        <v>9.2997643685151732E-2</v>
      </c>
      <c r="O810">
        <f t="shared" si="50"/>
        <v>193</v>
      </c>
    </row>
    <row r="811" spans="4:15" hidden="1" x14ac:dyDescent="0.2">
      <c r="D811">
        <f t="shared" si="48"/>
        <v>394</v>
      </c>
      <c r="E811" t="s">
        <v>474</v>
      </c>
      <c r="F811" t="s">
        <v>3324</v>
      </c>
      <c r="G811" t="s">
        <v>1845</v>
      </c>
      <c r="H811" t="s">
        <v>1845</v>
      </c>
      <c r="I811">
        <v>257</v>
      </c>
      <c r="J811">
        <v>409</v>
      </c>
      <c r="K811">
        <v>0.628361858190709</v>
      </c>
      <c r="L811">
        <v>0.56896551724137934</v>
      </c>
      <c r="M811">
        <f t="shared" si="49"/>
        <v>0.46573938993270675</v>
      </c>
      <c r="N811">
        <f t="shared" si="51"/>
        <v>0.10322612730867259</v>
      </c>
      <c r="O811">
        <f t="shared" si="50"/>
        <v>163</v>
      </c>
    </row>
    <row r="812" spans="4:15" hidden="1" x14ac:dyDescent="0.2">
      <c r="D812">
        <f t="shared" si="48"/>
        <v>635</v>
      </c>
      <c r="E812" t="s">
        <v>474</v>
      </c>
      <c r="F812" t="s">
        <v>3325</v>
      </c>
      <c r="G812" t="s">
        <v>3326</v>
      </c>
      <c r="H812" t="s">
        <v>3326</v>
      </c>
      <c r="I812">
        <v>489</v>
      </c>
      <c r="J812">
        <v>659</v>
      </c>
      <c r="K812">
        <v>0.74203338391502272</v>
      </c>
      <c r="L812">
        <v>0.41836734693877553</v>
      </c>
      <c r="M812">
        <f t="shared" si="49"/>
        <v>0.39840404657353767</v>
      </c>
      <c r="N812">
        <f t="shared" si="51"/>
        <v>1.9963300365237857E-2</v>
      </c>
      <c r="O812">
        <f t="shared" si="50"/>
        <v>363</v>
      </c>
    </row>
    <row r="813" spans="4:15" hidden="1" x14ac:dyDescent="0.2">
      <c r="D813">
        <f t="shared" si="48"/>
        <v>647</v>
      </c>
      <c r="E813" t="s">
        <v>474</v>
      </c>
      <c r="F813" t="s">
        <v>3327</v>
      </c>
      <c r="G813" t="s">
        <v>3328</v>
      </c>
      <c r="H813" t="s">
        <v>3328</v>
      </c>
      <c r="I813">
        <v>197</v>
      </c>
      <c r="J813">
        <v>225</v>
      </c>
      <c r="K813">
        <v>0.87555555555555553</v>
      </c>
      <c r="L813">
        <v>0.41025641025641024</v>
      </c>
      <c r="M813">
        <f t="shared" si="49"/>
        <v>0.31930982120629503</v>
      </c>
      <c r="N813">
        <f t="shared" si="51"/>
        <v>9.0946589050115212E-2</v>
      </c>
      <c r="O813">
        <f t="shared" si="50"/>
        <v>195</v>
      </c>
    </row>
    <row r="814" spans="4:15" hidden="1" x14ac:dyDescent="0.2">
      <c r="D814">
        <f t="shared" si="48"/>
        <v>473</v>
      </c>
      <c r="E814" t="s">
        <v>476</v>
      </c>
      <c r="F814" t="s">
        <v>3332</v>
      </c>
      <c r="G814" t="s">
        <v>1116</v>
      </c>
      <c r="H814" t="s">
        <v>1116</v>
      </c>
      <c r="I814">
        <v>226</v>
      </c>
      <c r="J814">
        <v>455</v>
      </c>
      <c r="K814">
        <v>0.49670329670329672</v>
      </c>
      <c r="L814">
        <v>0.52</v>
      </c>
      <c r="M814">
        <f t="shared" si="49"/>
        <v>0.5437296727888552</v>
      </c>
      <c r="N814">
        <f t="shared" si="51"/>
        <v>-2.3729672788855183E-2</v>
      </c>
      <c r="O814">
        <f t="shared" si="50"/>
        <v>495</v>
      </c>
    </row>
    <row r="815" spans="4:15" hidden="1" x14ac:dyDescent="0.2">
      <c r="D815">
        <f t="shared" si="48"/>
        <v>458</v>
      </c>
      <c r="E815" t="s">
        <v>478</v>
      </c>
      <c r="F815" t="s">
        <v>3339</v>
      </c>
      <c r="G815" t="s">
        <v>3340</v>
      </c>
      <c r="H815" t="s">
        <v>3340</v>
      </c>
      <c r="I815">
        <v>189</v>
      </c>
      <c r="J815">
        <v>463</v>
      </c>
      <c r="K815">
        <v>0.40820734341252701</v>
      </c>
      <c r="L815">
        <v>0.53246753246753242</v>
      </c>
      <c r="M815">
        <f t="shared" si="49"/>
        <v>0.59615181952050933</v>
      </c>
      <c r="N815">
        <f t="shared" si="51"/>
        <v>-6.3684287052976907E-2</v>
      </c>
      <c r="O815">
        <f t="shared" si="50"/>
        <v>609</v>
      </c>
    </row>
    <row r="816" spans="4:15" hidden="1" x14ac:dyDescent="0.2">
      <c r="D816">
        <f t="shared" si="48"/>
        <v>496</v>
      </c>
      <c r="E816" t="s">
        <v>478</v>
      </c>
      <c r="F816" t="s">
        <v>3345</v>
      </c>
      <c r="G816" t="s">
        <v>3346</v>
      </c>
      <c r="H816" t="s">
        <v>3346</v>
      </c>
      <c r="I816">
        <v>139</v>
      </c>
      <c r="J816">
        <v>290</v>
      </c>
      <c r="K816">
        <v>0.47931034482758622</v>
      </c>
      <c r="L816">
        <v>0.50704225352112675</v>
      </c>
      <c r="M816">
        <f t="shared" si="49"/>
        <v>0.55403269616359974</v>
      </c>
      <c r="N816">
        <f t="shared" si="51"/>
        <v>-4.6990442642472985E-2</v>
      </c>
      <c r="O816">
        <f t="shared" si="50"/>
        <v>559</v>
      </c>
    </row>
    <row r="817" spans="4:15" hidden="1" x14ac:dyDescent="0.2">
      <c r="D817">
        <f t="shared" si="48"/>
        <v>623</v>
      </c>
      <c r="E817" t="s">
        <v>480</v>
      </c>
      <c r="F817" t="s">
        <v>3349</v>
      </c>
      <c r="G817" t="s">
        <v>3350</v>
      </c>
      <c r="H817" t="s">
        <v>3350</v>
      </c>
      <c r="I817">
        <v>378</v>
      </c>
      <c r="J817">
        <v>617</v>
      </c>
      <c r="K817">
        <v>0.61264181523500816</v>
      </c>
      <c r="L817">
        <v>0.43</v>
      </c>
      <c r="M817">
        <f t="shared" si="49"/>
        <v>0.47505143605242023</v>
      </c>
      <c r="N817">
        <f t="shared" si="51"/>
        <v>-4.5051436052420235E-2</v>
      </c>
      <c r="O817">
        <f t="shared" si="50"/>
        <v>553</v>
      </c>
    </row>
    <row r="818" spans="4:15" hidden="1" x14ac:dyDescent="0.2">
      <c r="D818">
        <f t="shared" si="48"/>
        <v>723</v>
      </c>
      <c r="E818" t="s">
        <v>482</v>
      </c>
      <c r="F818" t="s">
        <v>3351</v>
      </c>
      <c r="G818" t="s">
        <v>3352</v>
      </c>
      <c r="H818" t="s">
        <v>3352</v>
      </c>
      <c r="I818">
        <v>113</v>
      </c>
      <c r="J818">
        <v>213</v>
      </c>
      <c r="K818">
        <v>0.53051643192488263</v>
      </c>
      <c r="L818">
        <v>0.34482758620689657</v>
      </c>
      <c r="M818">
        <f t="shared" si="49"/>
        <v>0.52369986272263469</v>
      </c>
      <c r="N818">
        <f t="shared" si="51"/>
        <v>-0.17887227651573812</v>
      </c>
      <c r="O818">
        <f t="shared" si="50"/>
        <v>784</v>
      </c>
    </row>
    <row r="819" spans="4:15" hidden="1" x14ac:dyDescent="0.2">
      <c r="D819">
        <f t="shared" si="48"/>
        <v>311</v>
      </c>
      <c r="E819" t="s">
        <v>482</v>
      </c>
      <c r="F819" t="s">
        <v>3353</v>
      </c>
      <c r="G819" t="s">
        <v>3354</v>
      </c>
      <c r="H819" t="s">
        <v>3354</v>
      </c>
      <c r="I819">
        <v>60</v>
      </c>
      <c r="J819">
        <v>125</v>
      </c>
      <c r="K819">
        <v>0.48</v>
      </c>
      <c r="L819">
        <v>0.61111111111111116</v>
      </c>
      <c r="M819">
        <f t="shared" si="49"/>
        <v>0.55362416669645298</v>
      </c>
      <c r="N819">
        <f t="shared" si="51"/>
        <v>5.7486944414658181E-2</v>
      </c>
      <c r="O819">
        <f t="shared" si="50"/>
        <v>257</v>
      </c>
    </row>
    <row r="820" spans="4:15" hidden="1" x14ac:dyDescent="0.2">
      <c r="D820">
        <f t="shared" si="48"/>
        <v>591</v>
      </c>
      <c r="E820" t="s">
        <v>482</v>
      </c>
      <c r="F820" t="s">
        <v>3357</v>
      </c>
      <c r="G820" t="s">
        <v>3358</v>
      </c>
      <c r="H820" t="s">
        <v>3358</v>
      </c>
      <c r="I820">
        <v>143</v>
      </c>
      <c r="J820">
        <v>330</v>
      </c>
      <c r="K820">
        <v>0.43333333333333335</v>
      </c>
      <c r="L820">
        <v>0.45283018867924529</v>
      </c>
      <c r="M820">
        <f t="shared" si="49"/>
        <v>0.58126799397338169</v>
      </c>
      <c r="N820">
        <f t="shared" si="51"/>
        <v>-0.1284378052941364</v>
      </c>
      <c r="O820">
        <f t="shared" si="50"/>
        <v>737</v>
      </c>
    </row>
    <row r="821" spans="4:15" hidden="1" x14ac:dyDescent="0.2">
      <c r="D821">
        <f t="shared" si="48"/>
        <v>70</v>
      </c>
      <c r="E821" t="s">
        <v>484</v>
      </c>
      <c r="F821" t="s">
        <v>3361</v>
      </c>
      <c r="G821" t="s">
        <v>3362</v>
      </c>
      <c r="H821" t="s">
        <v>3362</v>
      </c>
      <c r="I821">
        <v>94</v>
      </c>
      <c r="J821">
        <v>320</v>
      </c>
      <c r="K821">
        <v>0.29375000000000001</v>
      </c>
      <c r="L821">
        <v>0.78431372549019607</v>
      </c>
      <c r="M821">
        <f t="shared" si="49"/>
        <v>0.66395265591776675</v>
      </c>
      <c r="N821">
        <f t="shared" si="51"/>
        <v>0.12036106957242931</v>
      </c>
      <c r="O821">
        <f t="shared" si="50"/>
        <v>132</v>
      </c>
    </row>
    <row r="822" spans="4:15" hidden="1" x14ac:dyDescent="0.2">
      <c r="D822">
        <f t="shared" si="48"/>
        <v>97</v>
      </c>
      <c r="E822" t="s">
        <v>484</v>
      </c>
      <c r="F822" t="s">
        <v>3363</v>
      </c>
      <c r="G822" t="s">
        <v>3364</v>
      </c>
      <c r="H822" t="s">
        <v>3364</v>
      </c>
      <c r="I822">
        <v>98</v>
      </c>
      <c r="J822">
        <v>972</v>
      </c>
      <c r="K822">
        <v>0.10082304526748971</v>
      </c>
      <c r="L822">
        <v>0.75135135135135134</v>
      </c>
      <c r="M822">
        <f t="shared" si="49"/>
        <v>0.77823635763968169</v>
      </c>
      <c r="N822">
        <f t="shared" si="51"/>
        <v>-2.6885006288330349E-2</v>
      </c>
      <c r="O822">
        <f t="shared" si="50"/>
        <v>505</v>
      </c>
    </row>
    <row r="823" spans="4:15" hidden="1" x14ac:dyDescent="0.2">
      <c r="D823">
        <f t="shared" si="48"/>
        <v>390</v>
      </c>
      <c r="E823" t="s">
        <v>484</v>
      </c>
      <c r="F823" t="s">
        <v>3365</v>
      </c>
      <c r="G823" t="s">
        <v>3366</v>
      </c>
      <c r="H823" t="s">
        <v>3366</v>
      </c>
      <c r="I823">
        <v>55</v>
      </c>
      <c r="J823">
        <v>213</v>
      </c>
      <c r="K823">
        <v>0.25821596244131456</v>
      </c>
      <c r="L823">
        <v>0.5714285714285714</v>
      </c>
      <c r="M823">
        <f t="shared" si="49"/>
        <v>0.68500187299042814</v>
      </c>
      <c r="N823">
        <f t="shared" si="51"/>
        <v>-0.11357330156185674</v>
      </c>
      <c r="O823">
        <f t="shared" si="50"/>
        <v>710</v>
      </c>
    </row>
    <row r="824" spans="4:15" hidden="1" x14ac:dyDescent="0.2">
      <c r="D824">
        <f t="shared" si="48"/>
        <v>46</v>
      </c>
      <c r="E824" t="s">
        <v>484</v>
      </c>
      <c r="F824" t="s">
        <v>3369</v>
      </c>
      <c r="G824" t="s">
        <v>3370</v>
      </c>
      <c r="H824" t="s">
        <v>3370</v>
      </c>
      <c r="I824">
        <v>79</v>
      </c>
      <c r="J824">
        <v>207</v>
      </c>
      <c r="K824">
        <v>0.38164251207729466</v>
      </c>
      <c r="L824">
        <v>0.81818181818181823</v>
      </c>
      <c r="M824">
        <f t="shared" si="49"/>
        <v>0.61188796828633585</v>
      </c>
      <c r="N824">
        <f t="shared" si="51"/>
        <v>0.20629384989548238</v>
      </c>
      <c r="O824">
        <f t="shared" si="50"/>
        <v>38</v>
      </c>
    </row>
    <row r="825" spans="4:15" hidden="1" x14ac:dyDescent="0.2">
      <c r="D825">
        <f t="shared" si="48"/>
        <v>187</v>
      </c>
      <c r="E825" t="s">
        <v>484</v>
      </c>
      <c r="F825" t="s">
        <v>3373</v>
      </c>
      <c r="G825" t="s">
        <v>3374</v>
      </c>
      <c r="H825" t="s">
        <v>3374</v>
      </c>
      <c r="I825">
        <v>193</v>
      </c>
      <c r="J825">
        <v>446</v>
      </c>
      <c r="K825">
        <v>0.43273542600896858</v>
      </c>
      <c r="L825">
        <v>0.6811594202898551</v>
      </c>
      <c r="M825">
        <f t="shared" si="49"/>
        <v>0.5816221749762891</v>
      </c>
      <c r="N825">
        <f t="shared" si="51"/>
        <v>9.9537245313566003E-2</v>
      </c>
      <c r="O825">
        <f t="shared" si="50"/>
        <v>172</v>
      </c>
    </row>
    <row r="826" spans="4:15" hidden="1" x14ac:dyDescent="0.2">
      <c r="D826">
        <f t="shared" si="48"/>
        <v>376</v>
      </c>
      <c r="E826" t="s">
        <v>484</v>
      </c>
      <c r="F826" t="s">
        <v>3379</v>
      </c>
      <c r="G826" t="s">
        <v>3380</v>
      </c>
      <c r="H826" t="s">
        <v>3380</v>
      </c>
      <c r="I826">
        <v>251</v>
      </c>
      <c r="J826">
        <v>541</v>
      </c>
      <c r="K826">
        <v>0.46395563770794823</v>
      </c>
      <c r="L826">
        <v>0.57894736842105265</v>
      </c>
      <c r="M826">
        <f t="shared" si="49"/>
        <v>0.56312832912438038</v>
      </c>
      <c r="N826">
        <f t="shared" si="51"/>
        <v>1.5819039296672277E-2</v>
      </c>
      <c r="O826">
        <f t="shared" si="50"/>
        <v>376</v>
      </c>
    </row>
    <row r="827" spans="4:15" hidden="1" x14ac:dyDescent="0.2">
      <c r="D827">
        <f t="shared" si="48"/>
        <v>205</v>
      </c>
      <c r="E827" t="s">
        <v>484</v>
      </c>
      <c r="F827" t="s">
        <v>3381</v>
      </c>
      <c r="G827" t="s">
        <v>1319</v>
      </c>
      <c r="H827" t="s">
        <v>1319</v>
      </c>
      <c r="I827">
        <v>232</v>
      </c>
      <c r="J827">
        <v>509</v>
      </c>
      <c r="K827">
        <v>0.45579567779960706</v>
      </c>
      <c r="L827">
        <v>0.66666666666666663</v>
      </c>
      <c r="M827">
        <f t="shared" si="49"/>
        <v>0.56796202603065571</v>
      </c>
      <c r="N827">
        <f t="shared" si="51"/>
        <v>9.8704640636010921E-2</v>
      </c>
      <c r="O827">
        <f t="shared" si="50"/>
        <v>176</v>
      </c>
    </row>
    <row r="828" spans="4:15" hidden="1" x14ac:dyDescent="0.2">
      <c r="D828">
        <f t="shared" si="48"/>
        <v>424</v>
      </c>
      <c r="E828" t="s">
        <v>484</v>
      </c>
      <c r="F828" t="s">
        <v>3382</v>
      </c>
      <c r="G828" t="s">
        <v>3383</v>
      </c>
      <c r="H828" t="s">
        <v>3383</v>
      </c>
      <c r="I828">
        <v>173</v>
      </c>
      <c r="J828">
        <v>643</v>
      </c>
      <c r="K828">
        <v>0.26905132192846032</v>
      </c>
      <c r="L828">
        <v>0.55670103092783507</v>
      </c>
      <c r="M828">
        <f t="shared" si="49"/>
        <v>0.67858335571586914</v>
      </c>
      <c r="N828">
        <f t="shared" si="51"/>
        <v>-0.12188232478803407</v>
      </c>
      <c r="O828">
        <f t="shared" si="50"/>
        <v>725</v>
      </c>
    </row>
    <row r="829" spans="4:15" hidden="1" x14ac:dyDescent="0.2">
      <c r="D829">
        <f t="shared" si="48"/>
        <v>42</v>
      </c>
      <c r="E829" t="s">
        <v>484</v>
      </c>
      <c r="F829" t="s">
        <v>3384</v>
      </c>
      <c r="G829" t="s">
        <v>3385</v>
      </c>
      <c r="H829" t="s">
        <v>3385</v>
      </c>
      <c r="I829">
        <v>266</v>
      </c>
      <c r="J829">
        <v>728</v>
      </c>
      <c r="K829">
        <v>0.36538461538461536</v>
      </c>
      <c r="L829">
        <v>0.82456140350877194</v>
      </c>
      <c r="M829">
        <f t="shared" si="49"/>
        <v>0.62151862160187688</v>
      </c>
      <c r="N829">
        <f t="shared" si="51"/>
        <v>0.20304278190689506</v>
      </c>
      <c r="O829">
        <f t="shared" si="50"/>
        <v>40</v>
      </c>
    </row>
    <row r="830" spans="4:15" hidden="1" x14ac:dyDescent="0.2">
      <c r="D830">
        <f t="shared" si="48"/>
        <v>657</v>
      </c>
      <c r="E830" t="s">
        <v>486</v>
      </c>
      <c r="F830" t="s">
        <v>3388</v>
      </c>
      <c r="G830" t="s">
        <v>3389</v>
      </c>
      <c r="H830" t="s">
        <v>3389</v>
      </c>
      <c r="I830">
        <v>481</v>
      </c>
      <c r="J830">
        <v>862</v>
      </c>
      <c r="K830">
        <v>0.55800464037122965</v>
      </c>
      <c r="L830">
        <v>0.40458015267175573</v>
      </c>
      <c r="M830">
        <f t="shared" si="49"/>
        <v>0.50741673515599839</v>
      </c>
      <c r="N830">
        <f t="shared" si="51"/>
        <v>-0.10283658248424266</v>
      </c>
      <c r="O830">
        <f t="shared" si="50"/>
        <v>691</v>
      </c>
    </row>
    <row r="831" spans="4:15" hidden="1" x14ac:dyDescent="0.2">
      <c r="D831">
        <f t="shared" si="48"/>
        <v>273</v>
      </c>
      <c r="E831" t="s">
        <v>488</v>
      </c>
      <c r="F831" t="s">
        <v>3390</v>
      </c>
      <c r="G831" t="s">
        <v>3391</v>
      </c>
      <c r="H831" t="s">
        <v>3391</v>
      </c>
      <c r="I831">
        <v>271</v>
      </c>
      <c r="J831">
        <v>531</v>
      </c>
      <c r="K831">
        <v>0.5103578154425612</v>
      </c>
      <c r="L831">
        <v>0.6339285714285714</v>
      </c>
      <c r="M831">
        <f t="shared" si="49"/>
        <v>0.53564117655504484</v>
      </c>
      <c r="N831">
        <f t="shared" si="51"/>
        <v>9.8287394873526557E-2</v>
      </c>
      <c r="O831">
        <f t="shared" si="50"/>
        <v>177</v>
      </c>
    </row>
    <row r="832" spans="4:15" hidden="1" x14ac:dyDescent="0.2">
      <c r="D832">
        <f t="shared" si="48"/>
        <v>13</v>
      </c>
      <c r="E832" t="s">
        <v>490</v>
      </c>
      <c r="F832" t="s">
        <v>3396</v>
      </c>
      <c r="G832" t="s">
        <v>3397</v>
      </c>
      <c r="H832" t="s">
        <v>3397</v>
      </c>
      <c r="I832">
        <v>225</v>
      </c>
      <c r="J832">
        <v>406</v>
      </c>
      <c r="K832">
        <v>0.55418719211822665</v>
      </c>
      <c r="L832">
        <v>0.8867924528301887</v>
      </c>
      <c r="M832">
        <f t="shared" si="49"/>
        <v>0.50967806830195461</v>
      </c>
      <c r="N832">
        <f t="shared" si="51"/>
        <v>0.37711438452823409</v>
      </c>
      <c r="O832">
        <f t="shared" si="50"/>
        <v>3</v>
      </c>
    </row>
    <row r="833" spans="4:15" hidden="1" x14ac:dyDescent="0.2">
      <c r="D833">
        <f t="shared" si="48"/>
        <v>745</v>
      </c>
      <c r="E833" t="s">
        <v>648</v>
      </c>
      <c r="F833" t="s">
        <v>3400</v>
      </c>
      <c r="G833" t="s">
        <v>3401</v>
      </c>
      <c r="H833" t="s">
        <v>3401</v>
      </c>
      <c r="I833">
        <v>255</v>
      </c>
      <c r="J833">
        <v>593</v>
      </c>
      <c r="K833">
        <v>0.4300168634064081</v>
      </c>
      <c r="L833">
        <v>0.3188405797101449</v>
      </c>
      <c r="M833">
        <f t="shared" si="49"/>
        <v>0.58323256372686139</v>
      </c>
      <c r="N833">
        <f t="shared" si="51"/>
        <v>-0.26439198401671649</v>
      </c>
      <c r="O833">
        <f t="shared" si="50"/>
        <v>834</v>
      </c>
    </row>
    <row r="834" spans="4:15" hidden="1" x14ac:dyDescent="0.2">
      <c r="D834">
        <f t="shared" si="48"/>
        <v>757</v>
      </c>
      <c r="E834" t="s">
        <v>493</v>
      </c>
      <c r="F834" t="s">
        <v>3403</v>
      </c>
      <c r="G834" t="s">
        <v>3404</v>
      </c>
      <c r="H834" t="s">
        <v>3404</v>
      </c>
      <c r="I834">
        <v>239</v>
      </c>
      <c r="J834">
        <v>484</v>
      </c>
      <c r="K834">
        <v>0.493801652892562</v>
      </c>
      <c r="L834">
        <v>0.30434782608695654</v>
      </c>
      <c r="M834">
        <f t="shared" si="49"/>
        <v>0.54544851293863639</v>
      </c>
      <c r="N834">
        <f t="shared" si="51"/>
        <v>-0.24110068685167985</v>
      </c>
      <c r="O834">
        <f t="shared" si="50"/>
        <v>827</v>
      </c>
    </row>
    <row r="835" spans="4:15" hidden="1" x14ac:dyDescent="0.2">
      <c r="D835">
        <f t="shared" si="48"/>
        <v>537</v>
      </c>
      <c r="E835" t="s">
        <v>497</v>
      </c>
      <c r="F835" t="s">
        <v>3409</v>
      </c>
      <c r="G835" t="s">
        <v>3410</v>
      </c>
      <c r="H835" t="s">
        <v>3410</v>
      </c>
      <c r="I835">
        <v>297</v>
      </c>
      <c r="J835">
        <v>613</v>
      </c>
      <c r="K835">
        <v>0.48450244698205547</v>
      </c>
      <c r="L835">
        <v>0.48148148148148145</v>
      </c>
      <c r="M835">
        <f t="shared" si="49"/>
        <v>0.55095706241012143</v>
      </c>
      <c r="N835">
        <f t="shared" si="51"/>
        <v>-6.9475580928639979E-2</v>
      </c>
      <c r="O835">
        <f t="shared" si="50"/>
        <v>622</v>
      </c>
    </row>
    <row r="836" spans="4:15" hidden="1" x14ac:dyDescent="0.2">
      <c r="D836">
        <f t="shared" si="48"/>
        <v>342</v>
      </c>
      <c r="E836" t="s">
        <v>499</v>
      </c>
      <c r="F836" t="s">
        <v>3417</v>
      </c>
      <c r="G836" t="s">
        <v>3418</v>
      </c>
      <c r="H836" t="s">
        <v>3418</v>
      </c>
      <c r="I836">
        <v>331</v>
      </c>
      <c r="J836">
        <v>504</v>
      </c>
      <c r="K836">
        <v>0.65674603174603174</v>
      </c>
      <c r="L836">
        <v>0.59595959595959591</v>
      </c>
      <c r="M836">
        <f t="shared" si="49"/>
        <v>0.44892552155067011</v>
      </c>
      <c r="N836">
        <f t="shared" si="51"/>
        <v>0.1470340744089258</v>
      </c>
      <c r="O836">
        <f t="shared" si="50"/>
        <v>91</v>
      </c>
    </row>
    <row r="837" spans="4:15" hidden="1" x14ac:dyDescent="0.2">
      <c r="D837">
        <f t="shared" ref="D837:D853" si="52">RANK(L837,Both_Math_and_ELA__Percent_Pass,0)</f>
        <v>194</v>
      </c>
      <c r="E837" t="s">
        <v>499</v>
      </c>
      <c r="F837" t="s">
        <v>3419</v>
      </c>
      <c r="G837" t="s">
        <v>3420</v>
      </c>
      <c r="H837" t="s">
        <v>3420</v>
      </c>
      <c r="I837">
        <v>281</v>
      </c>
      <c r="J837">
        <v>404</v>
      </c>
      <c r="K837">
        <v>0.6955445544554455</v>
      </c>
      <c r="L837">
        <v>0.67647058823529416</v>
      </c>
      <c r="M837">
        <f t="shared" ref="M837:M853" si="53">int+slope*K837</f>
        <v>0.42594252882826233</v>
      </c>
      <c r="N837">
        <f t="shared" si="51"/>
        <v>0.25052805940703182</v>
      </c>
      <c r="O837">
        <f t="shared" ref="O837:O853" si="54">RANK(N837,Error,0)</f>
        <v>19</v>
      </c>
    </row>
    <row r="838" spans="4:15" x14ac:dyDescent="0.2">
      <c r="D838">
        <f t="shared" si="52"/>
        <v>682</v>
      </c>
      <c r="E838" t="s">
        <v>499</v>
      </c>
      <c r="F838" t="s">
        <v>3421</v>
      </c>
      <c r="G838" t="s">
        <v>992</v>
      </c>
      <c r="H838" t="s">
        <v>992</v>
      </c>
      <c r="I838">
        <v>284</v>
      </c>
      <c r="J838">
        <v>303</v>
      </c>
      <c r="K838">
        <v>0.93729372937293731</v>
      </c>
      <c r="L838">
        <v>0.38181818181818183</v>
      </c>
      <c r="M838">
        <f t="shared" si="53"/>
        <v>0.28273811949056571</v>
      </c>
      <c r="N838">
        <f t="shared" ref="N838:N853" si="55">L838-M838</f>
        <v>9.9080062327616125E-2</v>
      </c>
      <c r="O838">
        <f t="shared" si="54"/>
        <v>175</v>
      </c>
    </row>
    <row r="839" spans="4:15" hidden="1" x14ac:dyDescent="0.2">
      <c r="D839">
        <f t="shared" si="52"/>
        <v>838</v>
      </c>
      <c r="E839" t="s">
        <v>499</v>
      </c>
      <c r="F839" t="s">
        <v>3422</v>
      </c>
      <c r="G839" t="s">
        <v>3423</v>
      </c>
      <c r="H839" t="s">
        <v>3423</v>
      </c>
      <c r="I839">
        <v>315</v>
      </c>
      <c r="J839">
        <v>336</v>
      </c>
      <c r="K839">
        <v>0.9375</v>
      </c>
      <c r="L839">
        <v>0.15</v>
      </c>
      <c r="M839">
        <f t="shared" si="53"/>
        <v>0.2826159314279908</v>
      </c>
      <c r="N839">
        <f t="shared" si="55"/>
        <v>-0.1326159314279908</v>
      </c>
      <c r="O839">
        <f t="shared" si="54"/>
        <v>739</v>
      </c>
    </row>
    <row r="840" spans="4:15" x14ac:dyDescent="0.2">
      <c r="D840">
        <f t="shared" si="52"/>
        <v>687</v>
      </c>
      <c r="E840" t="s">
        <v>499</v>
      </c>
      <c r="F840" t="s">
        <v>3424</v>
      </c>
      <c r="G840" t="s">
        <v>3425</v>
      </c>
      <c r="H840" t="s">
        <v>3425</v>
      </c>
      <c r="I840">
        <v>298</v>
      </c>
      <c r="J840">
        <v>316</v>
      </c>
      <c r="K840">
        <v>0.94303797468354433</v>
      </c>
      <c r="L840">
        <v>0.375</v>
      </c>
      <c r="M840">
        <f t="shared" si="53"/>
        <v>0.27933541395050721</v>
      </c>
      <c r="N840">
        <f t="shared" si="55"/>
        <v>9.5664586049492795E-2</v>
      </c>
      <c r="O840">
        <f t="shared" si="54"/>
        <v>180</v>
      </c>
    </row>
    <row r="841" spans="4:15" hidden="1" x14ac:dyDescent="0.2">
      <c r="D841">
        <f t="shared" si="52"/>
        <v>582</v>
      </c>
      <c r="E841" t="s">
        <v>499</v>
      </c>
      <c r="F841" t="s">
        <v>3426</v>
      </c>
      <c r="G841" t="s">
        <v>1948</v>
      </c>
      <c r="H841" t="s">
        <v>1948</v>
      </c>
      <c r="I841">
        <v>296</v>
      </c>
      <c r="J841">
        <v>370</v>
      </c>
      <c r="K841">
        <v>0.8</v>
      </c>
      <c r="L841">
        <v>0.45833333333333331</v>
      </c>
      <c r="M841">
        <f t="shared" si="53"/>
        <v>0.36406649394037016</v>
      </c>
      <c r="N841">
        <f t="shared" si="55"/>
        <v>9.4266839392963153E-2</v>
      </c>
      <c r="O841">
        <f t="shared" si="54"/>
        <v>188</v>
      </c>
    </row>
    <row r="842" spans="4:15" hidden="1" x14ac:dyDescent="0.2">
      <c r="D842">
        <f t="shared" si="52"/>
        <v>580</v>
      </c>
      <c r="E842" t="s">
        <v>501</v>
      </c>
      <c r="F842" t="s">
        <v>3427</v>
      </c>
      <c r="G842" t="s">
        <v>3428</v>
      </c>
      <c r="H842" t="s">
        <v>3428</v>
      </c>
      <c r="I842">
        <v>147</v>
      </c>
      <c r="J842">
        <v>439</v>
      </c>
      <c r="K842">
        <v>0.33485193621867881</v>
      </c>
      <c r="L842">
        <v>0.46031746031746029</v>
      </c>
      <c r="M842">
        <f t="shared" si="53"/>
        <v>0.63960519536969884</v>
      </c>
      <c r="N842">
        <f t="shared" si="55"/>
        <v>-0.17928773505223855</v>
      </c>
      <c r="O842">
        <f t="shared" si="54"/>
        <v>785</v>
      </c>
    </row>
    <row r="843" spans="4:15" hidden="1" x14ac:dyDescent="0.2">
      <c r="D843">
        <f t="shared" si="52"/>
        <v>578</v>
      </c>
      <c r="E843" t="s">
        <v>724</v>
      </c>
      <c r="F843" t="s">
        <v>3431</v>
      </c>
      <c r="G843" t="s">
        <v>3432</v>
      </c>
      <c r="H843" t="s">
        <v>3432</v>
      </c>
      <c r="I843">
        <v>181</v>
      </c>
      <c r="J843">
        <v>554</v>
      </c>
      <c r="K843">
        <v>0.3267148014440433</v>
      </c>
      <c r="L843">
        <v>0.46296296296296297</v>
      </c>
      <c r="M843">
        <f t="shared" si="53"/>
        <v>0.64442537140339429</v>
      </c>
      <c r="N843">
        <f t="shared" si="55"/>
        <v>-0.18146240844043132</v>
      </c>
      <c r="O843">
        <f t="shared" si="54"/>
        <v>786</v>
      </c>
    </row>
    <row r="844" spans="4:15" hidden="1" x14ac:dyDescent="0.2">
      <c r="D844">
        <f t="shared" si="52"/>
        <v>358</v>
      </c>
      <c r="E844" t="s">
        <v>504</v>
      </c>
      <c r="F844" t="s">
        <v>3439</v>
      </c>
      <c r="G844" t="s">
        <v>3440</v>
      </c>
      <c r="H844" t="s">
        <v>3440</v>
      </c>
      <c r="I844">
        <v>307</v>
      </c>
      <c r="J844">
        <v>625</v>
      </c>
      <c r="K844">
        <v>0.49120000000000003</v>
      </c>
      <c r="L844">
        <v>0.58677685950413228</v>
      </c>
      <c r="M844">
        <f t="shared" si="53"/>
        <v>0.54698964814999007</v>
      </c>
      <c r="N844">
        <f t="shared" si="55"/>
        <v>3.9787211354142205E-2</v>
      </c>
      <c r="O844">
        <f t="shared" si="54"/>
        <v>300</v>
      </c>
    </row>
    <row r="845" spans="4:15" hidden="1" x14ac:dyDescent="0.2">
      <c r="D845">
        <f t="shared" si="52"/>
        <v>385</v>
      </c>
      <c r="E845" t="s">
        <v>506</v>
      </c>
      <c r="F845" t="s">
        <v>3441</v>
      </c>
      <c r="G845" t="s">
        <v>3442</v>
      </c>
      <c r="H845" t="s">
        <v>3442</v>
      </c>
      <c r="I845">
        <v>315</v>
      </c>
      <c r="J845">
        <v>409</v>
      </c>
      <c r="K845">
        <v>0.77017114914425433</v>
      </c>
      <c r="L845">
        <v>0.57407407407407407</v>
      </c>
      <c r="M845">
        <f t="shared" si="53"/>
        <v>0.38173614253163091</v>
      </c>
      <c r="N845">
        <f t="shared" si="55"/>
        <v>0.19233793154244316</v>
      </c>
      <c r="O845">
        <f t="shared" si="54"/>
        <v>47</v>
      </c>
    </row>
    <row r="846" spans="4:15" hidden="1" x14ac:dyDescent="0.2">
      <c r="D846">
        <f t="shared" si="52"/>
        <v>503</v>
      </c>
      <c r="E846" t="s">
        <v>508</v>
      </c>
      <c r="F846" t="s">
        <v>3445</v>
      </c>
      <c r="G846" t="s">
        <v>3446</v>
      </c>
      <c r="H846" t="s">
        <v>3446</v>
      </c>
      <c r="I846">
        <v>102</v>
      </c>
      <c r="J846">
        <v>369</v>
      </c>
      <c r="K846">
        <v>0.27642276422764228</v>
      </c>
      <c r="L846">
        <v>0.5</v>
      </c>
      <c r="M846">
        <f t="shared" si="53"/>
        <v>0.67421675119371693</v>
      </c>
      <c r="N846">
        <f t="shared" si="55"/>
        <v>-0.17421675119371693</v>
      </c>
      <c r="O846">
        <f t="shared" si="54"/>
        <v>780</v>
      </c>
    </row>
    <row r="847" spans="4:15" hidden="1" x14ac:dyDescent="0.2">
      <c r="D847">
        <f t="shared" si="52"/>
        <v>413</v>
      </c>
      <c r="E847" t="s">
        <v>511</v>
      </c>
      <c r="F847" t="s">
        <v>3452</v>
      </c>
      <c r="G847" t="s">
        <v>3453</v>
      </c>
      <c r="H847" t="s">
        <v>3453</v>
      </c>
      <c r="I847">
        <v>85</v>
      </c>
      <c r="J847">
        <v>221</v>
      </c>
      <c r="K847">
        <v>0.38461538461538464</v>
      </c>
      <c r="L847">
        <v>0.55882352941176472</v>
      </c>
      <c r="M847">
        <f t="shared" si="53"/>
        <v>0.61012693453720834</v>
      </c>
      <c r="N847">
        <f t="shared" si="55"/>
        <v>-5.1303405125443624E-2</v>
      </c>
      <c r="O847">
        <f t="shared" si="54"/>
        <v>573</v>
      </c>
    </row>
    <row r="848" spans="4:15" hidden="1" x14ac:dyDescent="0.2">
      <c r="D848">
        <f t="shared" si="52"/>
        <v>527</v>
      </c>
      <c r="E848" t="s">
        <v>511</v>
      </c>
      <c r="F848" t="s">
        <v>3456</v>
      </c>
      <c r="G848" t="s">
        <v>3457</v>
      </c>
      <c r="H848" t="s">
        <v>3457</v>
      </c>
      <c r="I848">
        <v>170</v>
      </c>
      <c r="J848">
        <v>295</v>
      </c>
      <c r="K848">
        <v>0.57627118644067798</v>
      </c>
      <c r="L848">
        <v>0.49180327868852458</v>
      </c>
      <c r="M848">
        <f t="shared" si="53"/>
        <v>0.49659622277407212</v>
      </c>
      <c r="N848">
        <f t="shared" si="55"/>
        <v>-4.7929440855475347E-3</v>
      </c>
      <c r="O848">
        <f t="shared" si="54"/>
        <v>434</v>
      </c>
    </row>
    <row r="849" spans="4:15" hidden="1" x14ac:dyDescent="0.2">
      <c r="D849">
        <f t="shared" si="52"/>
        <v>702</v>
      </c>
      <c r="E849" t="s">
        <v>511</v>
      </c>
      <c r="F849" t="s">
        <v>3458</v>
      </c>
      <c r="G849" t="s">
        <v>3459</v>
      </c>
      <c r="H849" t="s">
        <v>3459</v>
      </c>
      <c r="I849">
        <v>303</v>
      </c>
      <c r="J849">
        <v>560</v>
      </c>
      <c r="K849">
        <v>0.54107142857142854</v>
      </c>
      <c r="L849">
        <v>0.36585365853658536</v>
      </c>
      <c r="M849">
        <f t="shared" si="53"/>
        <v>0.51744742334679872</v>
      </c>
      <c r="N849">
        <f t="shared" si="55"/>
        <v>-0.15159376481021336</v>
      </c>
      <c r="O849">
        <f t="shared" si="54"/>
        <v>766</v>
      </c>
    </row>
    <row r="850" spans="4:15" hidden="1" x14ac:dyDescent="0.2">
      <c r="D850">
        <f t="shared" si="52"/>
        <v>464</v>
      </c>
      <c r="E850" t="s">
        <v>513</v>
      </c>
      <c r="F850" t="s">
        <v>3462</v>
      </c>
      <c r="G850" t="s">
        <v>3463</v>
      </c>
      <c r="H850" t="s">
        <v>3463</v>
      </c>
      <c r="I850">
        <v>152</v>
      </c>
      <c r="J850">
        <v>555</v>
      </c>
      <c r="K850">
        <v>0.27387387387387385</v>
      </c>
      <c r="L850">
        <v>0.5268817204301075</v>
      </c>
      <c r="M850">
        <f t="shared" si="53"/>
        <v>0.67572663157987567</v>
      </c>
      <c r="N850">
        <f t="shared" si="55"/>
        <v>-0.14884491114976817</v>
      </c>
      <c r="O850">
        <f t="shared" si="54"/>
        <v>762</v>
      </c>
    </row>
    <row r="851" spans="4:15" hidden="1" x14ac:dyDescent="0.2">
      <c r="D851">
        <f t="shared" si="52"/>
        <v>622</v>
      </c>
      <c r="E851" t="s">
        <v>725</v>
      </c>
      <c r="F851" t="s">
        <v>3464</v>
      </c>
      <c r="G851" t="s">
        <v>3465</v>
      </c>
      <c r="H851" t="s">
        <v>3465</v>
      </c>
      <c r="I851">
        <v>176</v>
      </c>
      <c r="J851">
        <v>532</v>
      </c>
      <c r="K851">
        <v>0.33082706766917291</v>
      </c>
      <c r="L851">
        <v>0.43010752688172044</v>
      </c>
      <c r="M851">
        <f t="shared" si="53"/>
        <v>0.6419893976053036</v>
      </c>
      <c r="N851">
        <f t="shared" si="55"/>
        <v>-0.21188187072358317</v>
      </c>
      <c r="O851">
        <f t="shared" si="54"/>
        <v>814</v>
      </c>
    </row>
    <row r="852" spans="4:15" hidden="1" x14ac:dyDescent="0.2">
      <c r="D852">
        <f t="shared" si="52"/>
        <v>323</v>
      </c>
      <c r="E852" t="s">
        <v>725</v>
      </c>
      <c r="F852" t="s">
        <v>3470</v>
      </c>
      <c r="G852" t="s">
        <v>3471</v>
      </c>
      <c r="H852" t="s">
        <v>3471</v>
      </c>
      <c r="I852">
        <v>132</v>
      </c>
      <c r="J852">
        <v>505</v>
      </c>
      <c r="K852">
        <v>0.2613861386138614</v>
      </c>
      <c r="L852">
        <v>0.60396039603960394</v>
      </c>
      <c r="M852">
        <f t="shared" si="53"/>
        <v>0.68312396293575706</v>
      </c>
      <c r="N852">
        <f t="shared" si="55"/>
        <v>-7.9163566896153115E-2</v>
      </c>
      <c r="O852">
        <f t="shared" si="54"/>
        <v>638</v>
      </c>
    </row>
    <row r="853" spans="4:15" hidden="1" x14ac:dyDescent="0.2">
      <c r="D853">
        <f t="shared" si="52"/>
        <v>579</v>
      </c>
      <c r="E853" t="s">
        <v>725</v>
      </c>
      <c r="F853" t="s">
        <v>3472</v>
      </c>
      <c r="G853" t="s">
        <v>3473</v>
      </c>
      <c r="H853" t="s">
        <v>3473</v>
      </c>
      <c r="I853">
        <v>140</v>
      </c>
      <c r="J853">
        <v>349</v>
      </c>
      <c r="K853">
        <v>0.40114613180515757</v>
      </c>
      <c r="L853">
        <v>0.46153846153846156</v>
      </c>
      <c r="M853">
        <f t="shared" si="53"/>
        <v>0.60033465339279424</v>
      </c>
      <c r="N853">
        <f t="shared" si="55"/>
        <v>-0.13879619185433267</v>
      </c>
      <c r="O853">
        <f t="shared" si="54"/>
        <v>745</v>
      </c>
    </row>
  </sheetData>
  <autoFilter ref="D4:O853" xr:uid="{A594B13D-4123-48FB-A247-DC0D5F0249A8}">
    <filterColumn colId="8">
      <customFilters>
        <customFilter operator="lessThan" val="0.4"/>
      </customFilters>
    </filterColumn>
    <filterColumn colId="10">
      <customFilters>
        <customFilter operator="greaterThan" val="0"/>
      </customFilters>
    </filterColumn>
  </autoFilter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EC6B-7EAB-4514-BF84-6072AB317172}">
  <sheetPr filterMode="1"/>
  <dimension ref="D1:O853"/>
  <sheetViews>
    <sheetView topLeftCell="E3" workbookViewId="0">
      <selection activeCell="H869" sqref="H869"/>
    </sheetView>
  </sheetViews>
  <sheetFormatPr baseColWidth="10" defaultColWidth="8.83203125" defaultRowHeight="15" x14ac:dyDescent="0.2"/>
  <cols>
    <col min="5" max="5" width="33.5" bestFit="1" customWidth="1"/>
    <col min="7" max="7" width="33.5" bestFit="1" customWidth="1"/>
  </cols>
  <sheetData>
    <row r="1" spans="4:15" x14ac:dyDescent="0.2">
      <c r="D1" t="s">
        <v>3936</v>
      </c>
      <c r="E1">
        <f>STEYX(Both_Math_and_ELA__Percent_Pass,fraction_free)</f>
        <v>0.12300451023178106</v>
      </c>
      <c r="F1" t="s">
        <v>3939</v>
      </c>
      <c r="G1">
        <f>CORREL(K5:K853,L5:L853)</f>
        <v>-0.71747091157324805</v>
      </c>
      <c r="I1" t="s">
        <v>3945</v>
      </c>
    </row>
    <row r="2" spans="4:15" x14ac:dyDescent="0.2">
      <c r="F2" t="s">
        <v>3935</v>
      </c>
      <c r="G2">
        <f>SLOPE(Both_Math_and_ELA__Percent_Pass,fraction_free)</f>
        <v>-0.59236772736275867</v>
      </c>
      <c r="I2">
        <f>STEYX(Both_Math_and_ELA__Percent_Pass,fraction_free)</f>
        <v>0.12300451023178106</v>
      </c>
    </row>
    <row r="3" spans="4:15" x14ac:dyDescent="0.2">
      <c r="F3" t="s">
        <v>3940</v>
      </c>
      <c r="G3">
        <f>INTERCEPT(Both_Math_and_ELA__Percent_Pass,fraction_free)</f>
        <v>0.8379606758305771</v>
      </c>
    </row>
    <row r="4" spans="4:15" ht="80" x14ac:dyDescent="0.2">
      <c r="D4" t="s">
        <v>3941</v>
      </c>
      <c r="E4" t="s">
        <v>596</v>
      </c>
      <c r="F4" t="s">
        <v>735</v>
      </c>
      <c r="G4" t="s">
        <v>736</v>
      </c>
      <c r="H4" t="s">
        <v>3934</v>
      </c>
      <c r="I4" t="s">
        <v>3937</v>
      </c>
      <c r="J4" t="s">
        <v>3932</v>
      </c>
      <c r="K4" s="13" t="s">
        <v>3933</v>
      </c>
      <c r="L4" s="13" t="s">
        <v>595</v>
      </c>
      <c r="M4" t="s">
        <v>3942</v>
      </c>
      <c r="N4" t="s">
        <v>3943</v>
      </c>
      <c r="O4" t="s">
        <v>3944</v>
      </c>
    </row>
    <row r="5" spans="4:15" hidden="1" x14ac:dyDescent="0.2">
      <c r="D5">
        <f t="shared" ref="D5:D68" si="0">RANK(L5,Both_Math_and_ELA__Percent_Pass,0)</f>
        <v>281</v>
      </c>
      <c r="E5" t="s">
        <v>1</v>
      </c>
      <c r="F5" t="s">
        <v>739</v>
      </c>
      <c r="G5" t="s">
        <v>740</v>
      </c>
      <c r="H5" t="s">
        <v>740</v>
      </c>
      <c r="I5">
        <v>162</v>
      </c>
      <c r="J5">
        <v>612</v>
      </c>
      <c r="K5">
        <v>0.26470588235294118</v>
      </c>
      <c r="L5">
        <v>0.63043478260869568</v>
      </c>
      <c r="M5">
        <f t="shared" ref="M5:M68" si="1">int+slope*K5</f>
        <v>0.68115745388161153</v>
      </c>
      <c r="N5">
        <f>L5-M5</f>
        <v>-5.0722671272915854E-2</v>
      </c>
      <c r="O5">
        <f t="shared" ref="O5:O68" si="2">RANK(N5,Error,0)</f>
        <v>572</v>
      </c>
    </row>
    <row r="6" spans="4:15" hidden="1" x14ac:dyDescent="0.2">
      <c r="D6">
        <f t="shared" si="0"/>
        <v>708</v>
      </c>
      <c r="E6" t="s">
        <v>3</v>
      </c>
      <c r="F6" t="s">
        <v>743</v>
      </c>
      <c r="G6" t="s">
        <v>744</v>
      </c>
      <c r="H6" t="s">
        <v>744</v>
      </c>
      <c r="I6">
        <v>225</v>
      </c>
      <c r="J6">
        <v>360</v>
      </c>
      <c r="K6">
        <v>0.625</v>
      </c>
      <c r="L6">
        <v>0.36290322580645162</v>
      </c>
      <c r="M6">
        <f t="shared" si="1"/>
        <v>0.46773084622885291</v>
      </c>
      <c r="N6">
        <f t="shared" ref="N6:N69" si="3">L6-M6</f>
        <v>-0.10482762042240129</v>
      </c>
      <c r="O6">
        <f t="shared" si="2"/>
        <v>696</v>
      </c>
    </row>
    <row r="7" spans="4:15" hidden="1" x14ac:dyDescent="0.2">
      <c r="D7">
        <f t="shared" si="0"/>
        <v>204</v>
      </c>
      <c r="E7" t="s">
        <v>5</v>
      </c>
      <c r="F7" t="s">
        <v>2</v>
      </c>
      <c r="G7" t="s">
        <v>747</v>
      </c>
      <c r="H7" t="s">
        <v>747</v>
      </c>
      <c r="I7">
        <v>265</v>
      </c>
      <c r="J7">
        <v>619</v>
      </c>
      <c r="K7">
        <v>0.42810985460420031</v>
      </c>
      <c r="L7">
        <v>0.67045454545454541</v>
      </c>
      <c r="M7">
        <f t="shared" si="1"/>
        <v>0.58436221419708589</v>
      </c>
      <c r="N7">
        <f t="shared" si="3"/>
        <v>8.609233125745952E-2</v>
      </c>
      <c r="O7">
        <f t="shared" si="2"/>
        <v>211</v>
      </c>
    </row>
    <row r="8" spans="4:15" hidden="1" x14ac:dyDescent="0.2">
      <c r="D8">
        <f t="shared" si="0"/>
        <v>89</v>
      </c>
      <c r="E8" t="s">
        <v>580</v>
      </c>
      <c r="F8" t="s">
        <v>748</v>
      </c>
      <c r="G8" t="s">
        <v>749</v>
      </c>
      <c r="H8" t="s">
        <v>749</v>
      </c>
      <c r="I8">
        <v>61</v>
      </c>
      <c r="J8">
        <v>468</v>
      </c>
      <c r="K8">
        <v>0.13034188034188035</v>
      </c>
      <c r="L8">
        <v>0.75824175824175821</v>
      </c>
      <c r="M8">
        <f t="shared" si="1"/>
        <v>0.76075035239226885</v>
      </c>
      <c r="N8">
        <f t="shared" si="3"/>
        <v>-2.5085941505106346E-3</v>
      </c>
      <c r="O8">
        <f t="shared" si="2"/>
        <v>429</v>
      </c>
    </row>
    <row r="9" spans="4:15" hidden="1" x14ac:dyDescent="0.2">
      <c r="D9">
        <f t="shared" si="0"/>
        <v>453</v>
      </c>
      <c r="E9" t="s">
        <v>580</v>
      </c>
      <c r="F9" t="s">
        <v>750</v>
      </c>
      <c r="G9" t="s">
        <v>751</v>
      </c>
      <c r="H9" t="s">
        <v>751</v>
      </c>
      <c r="I9">
        <v>96</v>
      </c>
      <c r="J9">
        <v>485</v>
      </c>
      <c r="K9">
        <v>0.1979381443298969</v>
      </c>
      <c r="L9">
        <v>0.53448275862068961</v>
      </c>
      <c r="M9">
        <f t="shared" si="1"/>
        <v>0.72070850711547441</v>
      </c>
      <c r="N9">
        <f t="shared" si="3"/>
        <v>-0.18622574849478479</v>
      </c>
      <c r="O9">
        <f t="shared" si="2"/>
        <v>793</v>
      </c>
    </row>
    <row r="10" spans="4:15" hidden="1" x14ac:dyDescent="0.2">
      <c r="D10">
        <f t="shared" si="0"/>
        <v>66</v>
      </c>
      <c r="E10" t="s">
        <v>580</v>
      </c>
      <c r="F10" t="s">
        <v>758</v>
      </c>
      <c r="G10" t="s">
        <v>759</v>
      </c>
      <c r="H10" t="s">
        <v>759</v>
      </c>
      <c r="I10">
        <v>58</v>
      </c>
      <c r="J10">
        <v>391</v>
      </c>
      <c r="K10">
        <v>0.14833759590792839</v>
      </c>
      <c r="L10">
        <v>0.78846153846153844</v>
      </c>
      <c r="M10">
        <f t="shared" si="1"/>
        <v>0.75009027126014227</v>
      </c>
      <c r="N10">
        <f t="shared" si="3"/>
        <v>3.8371267201396164E-2</v>
      </c>
      <c r="O10">
        <f t="shared" si="2"/>
        <v>306</v>
      </c>
    </row>
    <row r="11" spans="4:15" hidden="1" x14ac:dyDescent="0.2">
      <c r="D11">
        <f t="shared" si="0"/>
        <v>148</v>
      </c>
      <c r="E11" t="s">
        <v>580</v>
      </c>
      <c r="F11" t="s">
        <v>760</v>
      </c>
      <c r="G11" t="s">
        <v>761</v>
      </c>
      <c r="H11" t="s">
        <v>761</v>
      </c>
      <c r="I11">
        <v>31</v>
      </c>
      <c r="J11">
        <v>414</v>
      </c>
      <c r="K11">
        <v>7.4879227053140096E-2</v>
      </c>
      <c r="L11">
        <v>0.7068965517241379</v>
      </c>
      <c r="M11">
        <f t="shared" si="1"/>
        <v>0.79360463827442851</v>
      </c>
      <c r="N11">
        <f t="shared" si="3"/>
        <v>-8.6708086550290608E-2</v>
      </c>
      <c r="O11">
        <f t="shared" si="2"/>
        <v>653</v>
      </c>
    </row>
    <row r="12" spans="4:15" hidden="1" x14ac:dyDescent="0.2">
      <c r="D12">
        <f t="shared" si="0"/>
        <v>501</v>
      </c>
      <c r="E12" t="s">
        <v>580</v>
      </c>
      <c r="F12" t="s">
        <v>762</v>
      </c>
      <c r="G12" t="s">
        <v>763</v>
      </c>
      <c r="H12" t="s">
        <v>763</v>
      </c>
      <c r="I12">
        <v>155</v>
      </c>
      <c r="J12">
        <v>787</v>
      </c>
      <c r="K12">
        <v>0.19695044472681067</v>
      </c>
      <c r="L12">
        <v>0.50387596899224807</v>
      </c>
      <c r="M12">
        <f t="shared" si="1"/>
        <v>0.72129358848467162</v>
      </c>
      <c r="N12">
        <f t="shared" si="3"/>
        <v>-0.21741761949242355</v>
      </c>
      <c r="O12">
        <f t="shared" si="2"/>
        <v>819</v>
      </c>
    </row>
    <row r="13" spans="4:15" hidden="1" x14ac:dyDescent="0.2">
      <c r="D13">
        <f t="shared" si="0"/>
        <v>52</v>
      </c>
      <c r="E13" t="s">
        <v>8</v>
      </c>
      <c r="F13" t="s">
        <v>768</v>
      </c>
      <c r="G13" t="s">
        <v>769</v>
      </c>
      <c r="H13" t="s">
        <v>769</v>
      </c>
      <c r="I13">
        <v>54</v>
      </c>
      <c r="J13">
        <v>446</v>
      </c>
      <c r="K13">
        <v>0.1210762331838565</v>
      </c>
      <c r="L13">
        <v>0.80882352941176472</v>
      </c>
      <c r="M13">
        <f t="shared" si="1"/>
        <v>0.76623902274181255</v>
      </c>
      <c r="N13">
        <f t="shared" si="3"/>
        <v>4.2584506669952171E-2</v>
      </c>
      <c r="O13">
        <f t="shared" si="2"/>
        <v>290</v>
      </c>
    </row>
    <row r="14" spans="4:15" hidden="1" x14ac:dyDescent="0.2">
      <c r="D14">
        <f t="shared" si="0"/>
        <v>300</v>
      </c>
      <c r="E14" t="s">
        <v>8</v>
      </c>
      <c r="F14" t="s">
        <v>770</v>
      </c>
      <c r="G14" t="s">
        <v>771</v>
      </c>
      <c r="H14" t="s">
        <v>771</v>
      </c>
      <c r="I14">
        <v>168</v>
      </c>
      <c r="J14">
        <v>623</v>
      </c>
      <c r="K14">
        <v>0.2696629213483146</v>
      </c>
      <c r="L14">
        <v>0.61855670103092786</v>
      </c>
      <c r="M14">
        <f t="shared" si="1"/>
        <v>0.67822106395747361</v>
      </c>
      <c r="N14">
        <f t="shared" si="3"/>
        <v>-5.9664362926545755E-2</v>
      </c>
      <c r="O14">
        <f t="shared" si="2"/>
        <v>596</v>
      </c>
    </row>
    <row r="15" spans="4:15" hidden="1" x14ac:dyDescent="0.2">
      <c r="D15">
        <f t="shared" si="0"/>
        <v>373</v>
      </c>
      <c r="E15" t="s">
        <v>8</v>
      </c>
      <c r="F15" t="s">
        <v>774</v>
      </c>
      <c r="G15" t="s">
        <v>775</v>
      </c>
      <c r="H15" t="s">
        <v>775</v>
      </c>
      <c r="I15">
        <v>79</v>
      </c>
      <c r="J15">
        <v>500</v>
      </c>
      <c r="K15">
        <v>0.158</v>
      </c>
      <c r="L15">
        <v>0.58108108108108103</v>
      </c>
      <c r="M15">
        <f t="shared" si="1"/>
        <v>0.74436657490726121</v>
      </c>
      <c r="N15">
        <f t="shared" si="3"/>
        <v>-0.16328549382618018</v>
      </c>
      <c r="O15">
        <f t="shared" si="2"/>
        <v>772</v>
      </c>
    </row>
    <row r="16" spans="4:15" hidden="1" x14ac:dyDescent="0.2">
      <c r="D16">
        <f t="shared" si="0"/>
        <v>68</v>
      </c>
      <c r="E16" t="s">
        <v>8</v>
      </c>
      <c r="F16" t="s">
        <v>776</v>
      </c>
      <c r="G16" t="s">
        <v>777</v>
      </c>
      <c r="H16" t="s">
        <v>777</v>
      </c>
      <c r="I16">
        <v>28</v>
      </c>
      <c r="J16">
        <v>470</v>
      </c>
      <c r="K16">
        <v>5.9574468085106386E-2</v>
      </c>
      <c r="L16">
        <v>0.7857142857142857</v>
      </c>
      <c r="M16">
        <f t="shared" si="1"/>
        <v>0.80267068356215743</v>
      </c>
      <c r="N16">
        <f t="shared" si="3"/>
        <v>-1.6956397847871729E-2</v>
      </c>
      <c r="O16">
        <f t="shared" si="2"/>
        <v>479</v>
      </c>
    </row>
    <row r="17" spans="4:15" hidden="1" x14ac:dyDescent="0.2">
      <c r="D17">
        <f t="shared" si="0"/>
        <v>102</v>
      </c>
      <c r="E17" t="s">
        <v>8</v>
      </c>
      <c r="F17" t="s">
        <v>778</v>
      </c>
      <c r="G17" t="s">
        <v>779</v>
      </c>
      <c r="H17" t="s">
        <v>779</v>
      </c>
      <c r="I17">
        <v>36</v>
      </c>
      <c r="J17">
        <v>567</v>
      </c>
      <c r="K17">
        <v>6.3492063492063489E-2</v>
      </c>
      <c r="L17">
        <v>0.74509803921568629</v>
      </c>
      <c r="M17">
        <f t="shared" si="1"/>
        <v>0.8003500264742115</v>
      </c>
      <c r="N17">
        <f t="shared" si="3"/>
        <v>-5.5251987258525204E-2</v>
      </c>
      <c r="O17">
        <f t="shared" si="2"/>
        <v>584</v>
      </c>
    </row>
    <row r="18" spans="4:15" hidden="1" x14ac:dyDescent="0.2">
      <c r="D18">
        <f t="shared" si="0"/>
        <v>119</v>
      </c>
      <c r="E18" t="s">
        <v>8</v>
      </c>
      <c r="F18" t="s">
        <v>780</v>
      </c>
      <c r="G18" t="s">
        <v>781</v>
      </c>
      <c r="H18" t="s">
        <v>781</v>
      </c>
      <c r="I18">
        <v>92</v>
      </c>
      <c r="J18">
        <v>530</v>
      </c>
      <c r="K18">
        <v>0.17358490566037735</v>
      </c>
      <c r="L18">
        <v>0.73333333333333328</v>
      </c>
      <c r="M18">
        <f t="shared" si="1"/>
        <v>0.73513457976006047</v>
      </c>
      <c r="N18">
        <f t="shared" si="3"/>
        <v>-1.8012464267271877E-3</v>
      </c>
      <c r="O18">
        <f t="shared" si="2"/>
        <v>426</v>
      </c>
    </row>
    <row r="19" spans="4:15" hidden="1" x14ac:dyDescent="0.2">
      <c r="D19">
        <f t="shared" si="0"/>
        <v>328</v>
      </c>
      <c r="E19" t="s">
        <v>10</v>
      </c>
      <c r="F19" t="s">
        <v>801</v>
      </c>
      <c r="G19" t="s">
        <v>802</v>
      </c>
      <c r="H19" t="s">
        <v>802</v>
      </c>
      <c r="I19">
        <v>319</v>
      </c>
      <c r="J19">
        <v>561</v>
      </c>
      <c r="K19">
        <v>0.56862745098039214</v>
      </c>
      <c r="L19">
        <v>0.60194174757281549</v>
      </c>
      <c r="M19">
        <f t="shared" si="1"/>
        <v>0.50112412497724379</v>
      </c>
      <c r="N19">
        <f t="shared" si="3"/>
        <v>0.1008176225955717</v>
      </c>
      <c r="O19">
        <f t="shared" si="2"/>
        <v>168</v>
      </c>
    </row>
    <row r="20" spans="4:15" hidden="1" x14ac:dyDescent="0.2">
      <c r="D20">
        <f t="shared" si="0"/>
        <v>830</v>
      </c>
      <c r="E20" t="s">
        <v>10</v>
      </c>
      <c r="F20" t="s">
        <v>803</v>
      </c>
      <c r="G20" t="s">
        <v>804</v>
      </c>
      <c r="H20" t="s">
        <v>804</v>
      </c>
      <c r="I20">
        <v>454</v>
      </c>
      <c r="J20">
        <v>514</v>
      </c>
      <c r="K20">
        <v>0.88326848249027234</v>
      </c>
      <c r="L20">
        <v>0.18823529411764706</v>
      </c>
      <c r="M20">
        <f t="shared" si="1"/>
        <v>0.31474093220666188</v>
      </c>
      <c r="N20">
        <f t="shared" si="3"/>
        <v>-0.12650563808901483</v>
      </c>
      <c r="O20">
        <f t="shared" si="2"/>
        <v>734</v>
      </c>
    </row>
    <row r="21" spans="4:15" hidden="1" x14ac:dyDescent="0.2">
      <c r="D21">
        <f t="shared" si="0"/>
        <v>840</v>
      </c>
      <c r="E21" t="s">
        <v>10</v>
      </c>
      <c r="F21" t="s">
        <v>805</v>
      </c>
      <c r="G21" t="s">
        <v>806</v>
      </c>
      <c r="H21" t="s">
        <v>806</v>
      </c>
      <c r="I21">
        <v>377</v>
      </c>
      <c r="J21">
        <v>476</v>
      </c>
      <c r="K21">
        <v>0.79201680672268904</v>
      </c>
      <c r="L21">
        <v>0.13846153846153847</v>
      </c>
      <c r="M21">
        <f t="shared" si="1"/>
        <v>0.36879547999914852</v>
      </c>
      <c r="N21">
        <f t="shared" si="3"/>
        <v>-0.23033394153761005</v>
      </c>
      <c r="O21">
        <f t="shared" si="2"/>
        <v>823</v>
      </c>
    </row>
    <row r="22" spans="4:15" hidden="1" x14ac:dyDescent="0.2">
      <c r="D22">
        <f t="shared" si="0"/>
        <v>764</v>
      </c>
      <c r="E22" t="s">
        <v>10</v>
      </c>
      <c r="F22" t="s">
        <v>807</v>
      </c>
      <c r="G22" t="s">
        <v>808</v>
      </c>
      <c r="H22" t="s">
        <v>808</v>
      </c>
      <c r="I22">
        <v>213</v>
      </c>
      <c r="J22">
        <v>273</v>
      </c>
      <c r="K22">
        <v>0.78021978021978022</v>
      </c>
      <c r="L22">
        <v>0.2978723404255319</v>
      </c>
      <c r="M22">
        <f t="shared" si="1"/>
        <v>0.37578365777831485</v>
      </c>
      <c r="N22">
        <f t="shared" si="3"/>
        <v>-7.7911317352782949E-2</v>
      </c>
      <c r="O22">
        <f t="shared" si="2"/>
        <v>633</v>
      </c>
    </row>
    <row r="23" spans="4:15" hidden="1" x14ac:dyDescent="0.2">
      <c r="D23">
        <f t="shared" si="0"/>
        <v>799</v>
      </c>
      <c r="E23" t="s">
        <v>10</v>
      </c>
      <c r="F23" t="s">
        <v>809</v>
      </c>
      <c r="G23" t="s">
        <v>810</v>
      </c>
      <c r="H23" t="s">
        <v>810</v>
      </c>
      <c r="I23">
        <v>271</v>
      </c>
      <c r="J23">
        <v>342</v>
      </c>
      <c r="K23">
        <v>0.79239766081871343</v>
      </c>
      <c r="L23">
        <v>0.25</v>
      </c>
      <c r="M23">
        <f t="shared" si="1"/>
        <v>0.36856987432382976</v>
      </c>
      <c r="N23">
        <f t="shared" si="3"/>
        <v>-0.11856987432382976</v>
      </c>
      <c r="O23">
        <f t="shared" si="2"/>
        <v>720</v>
      </c>
    </row>
    <row r="24" spans="4:15" hidden="1" x14ac:dyDescent="0.2">
      <c r="D24">
        <f t="shared" si="0"/>
        <v>666</v>
      </c>
      <c r="E24" t="s">
        <v>10</v>
      </c>
      <c r="F24" t="s">
        <v>811</v>
      </c>
      <c r="G24" t="s">
        <v>812</v>
      </c>
      <c r="H24" t="s">
        <v>812</v>
      </c>
      <c r="I24">
        <v>331</v>
      </c>
      <c r="J24">
        <v>454</v>
      </c>
      <c r="K24">
        <v>0.72907488986784141</v>
      </c>
      <c r="L24">
        <v>0.39705882352941174</v>
      </c>
      <c r="M24">
        <f t="shared" si="1"/>
        <v>0.40608024024231032</v>
      </c>
      <c r="N24">
        <f t="shared" si="3"/>
        <v>-9.0214167128985778E-3</v>
      </c>
      <c r="O24">
        <f t="shared" si="2"/>
        <v>442</v>
      </c>
    </row>
    <row r="25" spans="4:15" hidden="1" x14ac:dyDescent="0.2">
      <c r="D25">
        <f t="shared" si="0"/>
        <v>169</v>
      </c>
      <c r="E25" t="s">
        <v>10</v>
      </c>
      <c r="F25" t="s">
        <v>813</v>
      </c>
      <c r="G25" t="s">
        <v>814</v>
      </c>
      <c r="H25" t="s">
        <v>814</v>
      </c>
      <c r="I25">
        <v>149</v>
      </c>
      <c r="J25">
        <v>613</v>
      </c>
      <c r="K25">
        <v>0.24306688417618272</v>
      </c>
      <c r="L25">
        <v>0.69565217391304346</v>
      </c>
      <c r="M25">
        <f t="shared" si="1"/>
        <v>0.69397569805398485</v>
      </c>
      <c r="N25">
        <f t="shared" si="3"/>
        <v>1.6764758590586126E-3</v>
      </c>
      <c r="O25">
        <f t="shared" si="2"/>
        <v>413</v>
      </c>
    </row>
    <row r="26" spans="4:15" hidden="1" x14ac:dyDescent="0.2">
      <c r="D26">
        <f t="shared" si="0"/>
        <v>709</v>
      </c>
      <c r="E26" t="s">
        <v>10</v>
      </c>
      <c r="F26" t="s">
        <v>815</v>
      </c>
      <c r="G26" t="s">
        <v>816</v>
      </c>
      <c r="H26" t="s">
        <v>816</v>
      </c>
      <c r="I26">
        <v>433</v>
      </c>
      <c r="J26">
        <v>606</v>
      </c>
      <c r="K26">
        <v>0.71452145214521456</v>
      </c>
      <c r="L26">
        <v>0.36249999999999999</v>
      </c>
      <c r="M26">
        <f t="shared" si="1"/>
        <v>0.41470122707137824</v>
      </c>
      <c r="N26">
        <f t="shared" si="3"/>
        <v>-5.2201227071378253E-2</v>
      </c>
      <c r="O26">
        <f t="shared" si="2"/>
        <v>575</v>
      </c>
    </row>
    <row r="27" spans="4:15" hidden="1" x14ac:dyDescent="0.2">
      <c r="D27">
        <f t="shared" si="0"/>
        <v>681</v>
      </c>
      <c r="E27" t="s">
        <v>10</v>
      </c>
      <c r="F27" t="s">
        <v>817</v>
      </c>
      <c r="G27" t="s">
        <v>818</v>
      </c>
      <c r="H27" t="s">
        <v>818</v>
      </c>
      <c r="I27">
        <v>340</v>
      </c>
      <c r="J27">
        <v>506</v>
      </c>
      <c r="K27">
        <v>0.67193675889328064</v>
      </c>
      <c r="L27">
        <v>0.38271604938271603</v>
      </c>
      <c r="M27">
        <f t="shared" si="1"/>
        <v>0.43992702503346653</v>
      </c>
      <c r="N27">
        <f t="shared" si="3"/>
        <v>-5.7210975650750506E-2</v>
      </c>
      <c r="O27">
        <f t="shared" si="2"/>
        <v>586</v>
      </c>
    </row>
    <row r="28" spans="4:15" hidden="1" x14ac:dyDescent="0.2">
      <c r="D28">
        <f t="shared" si="0"/>
        <v>528</v>
      </c>
      <c r="E28" t="s">
        <v>10</v>
      </c>
      <c r="F28" t="s">
        <v>819</v>
      </c>
      <c r="G28" t="s">
        <v>820</v>
      </c>
      <c r="H28" t="s">
        <v>820</v>
      </c>
      <c r="I28">
        <v>339</v>
      </c>
      <c r="J28">
        <v>607</v>
      </c>
      <c r="K28">
        <v>0.55848434925864909</v>
      </c>
      <c r="L28">
        <v>0.49074074074074076</v>
      </c>
      <c r="M28">
        <f t="shared" si="1"/>
        <v>0.50713257109256193</v>
      </c>
      <c r="N28">
        <f t="shared" si="3"/>
        <v>-1.6391830351821179E-2</v>
      </c>
      <c r="O28">
        <f t="shared" si="2"/>
        <v>474</v>
      </c>
    </row>
    <row r="29" spans="4:15" hidden="1" x14ac:dyDescent="0.2">
      <c r="D29">
        <f t="shared" si="0"/>
        <v>798</v>
      </c>
      <c r="E29" t="s">
        <v>10</v>
      </c>
      <c r="F29" t="s">
        <v>821</v>
      </c>
      <c r="G29" t="s">
        <v>822</v>
      </c>
      <c r="H29" t="s">
        <v>822</v>
      </c>
      <c r="I29">
        <v>360</v>
      </c>
      <c r="J29">
        <v>616</v>
      </c>
      <c r="K29">
        <v>0.58441558441558439</v>
      </c>
      <c r="L29">
        <v>0.25252525252525254</v>
      </c>
      <c r="M29">
        <f t="shared" si="1"/>
        <v>0.49177174425493891</v>
      </c>
      <c r="N29">
        <f t="shared" si="3"/>
        <v>-0.23924649172968637</v>
      </c>
      <c r="O29">
        <f t="shared" si="2"/>
        <v>825</v>
      </c>
    </row>
    <row r="30" spans="4:15" hidden="1" x14ac:dyDescent="0.2">
      <c r="D30">
        <f t="shared" si="0"/>
        <v>753</v>
      </c>
      <c r="E30" t="s">
        <v>10</v>
      </c>
      <c r="F30" t="s">
        <v>823</v>
      </c>
      <c r="G30" t="s">
        <v>824</v>
      </c>
      <c r="H30" t="s">
        <v>824</v>
      </c>
      <c r="I30">
        <v>476</v>
      </c>
      <c r="J30">
        <v>659</v>
      </c>
      <c r="K30">
        <v>0.72230652503793624</v>
      </c>
      <c r="L30">
        <v>0.31067961165048541</v>
      </c>
      <c r="M30">
        <f t="shared" si="1"/>
        <v>0.41008960113456328</v>
      </c>
      <c r="N30">
        <f t="shared" si="3"/>
        <v>-9.9409989484077865E-2</v>
      </c>
      <c r="O30">
        <f t="shared" si="2"/>
        <v>682</v>
      </c>
    </row>
    <row r="31" spans="4:15" hidden="1" x14ac:dyDescent="0.2">
      <c r="D31">
        <f t="shared" si="0"/>
        <v>555</v>
      </c>
      <c r="E31" t="s">
        <v>10</v>
      </c>
      <c r="F31" t="s">
        <v>825</v>
      </c>
      <c r="G31" t="s">
        <v>826</v>
      </c>
      <c r="H31" t="s">
        <v>826</v>
      </c>
      <c r="I31">
        <v>262</v>
      </c>
      <c r="J31">
        <v>418</v>
      </c>
      <c r="K31">
        <v>0.62679425837320579</v>
      </c>
      <c r="L31">
        <v>0.47368421052631576</v>
      </c>
      <c r="M31">
        <f t="shared" si="1"/>
        <v>0.46666798547401539</v>
      </c>
      <c r="N31">
        <f t="shared" si="3"/>
        <v>7.0162250523003733E-3</v>
      </c>
      <c r="O31">
        <f t="shared" si="2"/>
        <v>396</v>
      </c>
    </row>
    <row r="32" spans="4:15" hidden="1" x14ac:dyDescent="0.2">
      <c r="D32">
        <f t="shared" si="0"/>
        <v>804</v>
      </c>
      <c r="E32" t="s">
        <v>10</v>
      </c>
      <c r="F32" t="s">
        <v>827</v>
      </c>
      <c r="G32" t="s">
        <v>828</v>
      </c>
      <c r="H32" t="s">
        <v>828</v>
      </c>
      <c r="I32">
        <v>272</v>
      </c>
      <c r="J32">
        <v>420</v>
      </c>
      <c r="K32">
        <v>0.64761904761904765</v>
      </c>
      <c r="L32">
        <v>0.24242424242424243</v>
      </c>
      <c r="M32">
        <f t="shared" si="1"/>
        <v>0.45433205239564767</v>
      </c>
      <c r="N32">
        <f t="shared" si="3"/>
        <v>-0.21190780997140524</v>
      </c>
      <c r="O32">
        <f t="shared" si="2"/>
        <v>815</v>
      </c>
    </row>
    <row r="33" spans="4:15" hidden="1" x14ac:dyDescent="0.2">
      <c r="D33">
        <f t="shared" si="0"/>
        <v>503</v>
      </c>
      <c r="E33" t="s">
        <v>10</v>
      </c>
      <c r="F33" t="s">
        <v>829</v>
      </c>
      <c r="G33" t="s">
        <v>830</v>
      </c>
      <c r="H33" t="s">
        <v>830</v>
      </c>
      <c r="I33">
        <v>159</v>
      </c>
      <c r="J33">
        <v>285</v>
      </c>
      <c r="K33">
        <v>0.55789473684210522</v>
      </c>
      <c r="L33">
        <v>0.5</v>
      </c>
      <c r="M33">
        <f t="shared" si="1"/>
        <v>0.5074818384597749</v>
      </c>
      <c r="N33">
        <f t="shared" si="3"/>
        <v>-7.4818384597749032E-3</v>
      </c>
      <c r="O33">
        <f t="shared" si="2"/>
        <v>440</v>
      </c>
    </row>
    <row r="34" spans="4:15" hidden="1" x14ac:dyDescent="0.2">
      <c r="D34">
        <f t="shared" si="0"/>
        <v>670</v>
      </c>
      <c r="E34" t="s">
        <v>10</v>
      </c>
      <c r="F34" t="s">
        <v>831</v>
      </c>
      <c r="G34" t="s">
        <v>832</v>
      </c>
      <c r="H34" t="s">
        <v>832</v>
      </c>
      <c r="I34">
        <v>229</v>
      </c>
      <c r="J34">
        <v>379</v>
      </c>
      <c r="K34">
        <v>0.60422163588390498</v>
      </c>
      <c r="L34">
        <v>0.39393939393939392</v>
      </c>
      <c r="M34">
        <f t="shared" si="1"/>
        <v>0.48003927855862005</v>
      </c>
      <c r="N34">
        <f t="shared" si="3"/>
        <v>-8.609988461922613E-2</v>
      </c>
      <c r="O34">
        <f t="shared" si="2"/>
        <v>651</v>
      </c>
    </row>
    <row r="35" spans="4:15" hidden="1" x14ac:dyDescent="0.2">
      <c r="D35">
        <f t="shared" si="0"/>
        <v>567</v>
      </c>
      <c r="E35" t="s">
        <v>10</v>
      </c>
      <c r="F35" t="s">
        <v>833</v>
      </c>
      <c r="G35" t="s">
        <v>834</v>
      </c>
      <c r="H35" t="s">
        <v>834</v>
      </c>
      <c r="I35">
        <v>325</v>
      </c>
      <c r="J35">
        <v>478</v>
      </c>
      <c r="K35">
        <v>0.67991631799163177</v>
      </c>
      <c r="L35">
        <v>0.46835443037974683</v>
      </c>
      <c r="M35">
        <f t="shared" si="1"/>
        <v>0.43520019174501945</v>
      </c>
      <c r="N35">
        <f t="shared" si="3"/>
        <v>3.3154238634727384E-2</v>
      </c>
      <c r="O35">
        <f t="shared" si="2"/>
        <v>324</v>
      </c>
    </row>
    <row r="36" spans="4:15" hidden="1" x14ac:dyDescent="0.2">
      <c r="D36">
        <f t="shared" si="0"/>
        <v>525</v>
      </c>
      <c r="E36" t="s">
        <v>10</v>
      </c>
      <c r="F36" t="s">
        <v>835</v>
      </c>
      <c r="G36" t="s">
        <v>836</v>
      </c>
      <c r="H36" t="s">
        <v>836</v>
      </c>
      <c r="I36">
        <v>155</v>
      </c>
      <c r="J36">
        <v>327</v>
      </c>
      <c r="K36">
        <v>0.47400611620795108</v>
      </c>
      <c r="L36">
        <v>0.49230769230769234</v>
      </c>
      <c r="M36">
        <f t="shared" si="1"/>
        <v>0.55717475001642547</v>
      </c>
      <c r="N36">
        <f t="shared" si="3"/>
        <v>-6.4867057708733133E-2</v>
      </c>
      <c r="O36">
        <f t="shared" si="2"/>
        <v>614</v>
      </c>
    </row>
    <row r="37" spans="4:15" hidden="1" x14ac:dyDescent="0.2">
      <c r="D37">
        <f t="shared" si="0"/>
        <v>827</v>
      </c>
      <c r="E37" t="s">
        <v>10</v>
      </c>
      <c r="F37" t="s">
        <v>837</v>
      </c>
      <c r="G37" t="s">
        <v>838</v>
      </c>
      <c r="H37" t="s">
        <v>838</v>
      </c>
      <c r="I37">
        <v>301</v>
      </c>
      <c r="J37">
        <v>474</v>
      </c>
      <c r="K37">
        <v>0.63502109704641352</v>
      </c>
      <c r="L37">
        <v>0.19402985074626866</v>
      </c>
      <c r="M37">
        <f t="shared" si="1"/>
        <v>0.46179467174578731</v>
      </c>
      <c r="N37">
        <f t="shared" si="3"/>
        <v>-0.26776482099951865</v>
      </c>
      <c r="O37">
        <f t="shared" si="2"/>
        <v>836</v>
      </c>
    </row>
    <row r="38" spans="4:15" hidden="1" x14ac:dyDescent="0.2">
      <c r="D38">
        <f t="shared" si="0"/>
        <v>707</v>
      </c>
      <c r="E38" t="s">
        <v>10</v>
      </c>
      <c r="F38" t="s">
        <v>839</v>
      </c>
      <c r="G38" t="s">
        <v>840</v>
      </c>
      <c r="H38" t="s">
        <v>840</v>
      </c>
      <c r="I38">
        <v>310</v>
      </c>
      <c r="J38">
        <v>526</v>
      </c>
      <c r="K38">
        <v>0.58935361216730042</v>
      </c>
      <c r="L38">
        <v>0.36470588235294116</v>
      </c>
      <c r="M38">
        <f t="shared" si="1"/>
        <v>0.48884661597800066</v>
      </c>
      <c r="N38">
        <f t="shared" si="3"/>
        <v>-0.12414073362505951</v>
      </c>
      <c r="O38">
        <f t="shared" si="2"/>
        <v>729</v>
      </c>
    </row>
    <row r="39" spans="4:15" hidden="1" x14ac:dyDescent="0.2">
      <c r="D39">
        <f t="shared" si="0"/>
        <v>537</v>
      </c>
      <c r="E39" t="s">
        <v>10</v>
      </c>
      <c r="F39" t="s">
        <v>843</v>
      </c>
      <c r="G39" t="s">
        <v>844</v>
      </c>
      <c r="H39" t="s">
        <v>844</v>
      </c>
      <c r="I39">
        <v>218</v>
      </c>
      <c r="J39">
        <v>419</v>
      </c>
      <c r="K39">
        <v>0.52028639618138428</v>
      </c>
      <c r="L39">
        <v>0.48148148148148145</v>
      </c>
      <c r="M39">
        <f t="shared" si="1"/>
        <v>0.52975980574685066</v>
      </c>
      <c r="N39">
        <f t="shared" si="3"/>
        <v>-4.827832426536921E-2</v>
      </c>
      <c r="O39">
        <f t="shared" si="2"/>
        <v>564</v>
      </c>
    </row>
    <row r="40" spans="4:15" hidden="1" x14ac:dyDescent="0.2">
      <c r="D40">
        <f t="shared" si="0"/>
        <v>820</v>
      </c>
      <c r="E40" t="s">
        <v>10</v>
      </c>
      <c r="F40" t="s">
        <v>849</v>
      </c>
      <c r="G40" t="s">
        <v>850</v>
      </c>
      <c r="H40" t="s">
        <v>850</v>
      </c>
      <c r="I40">
        <v>314</v>
      </c>
      <c r="J40">
        <v>381</v>
      </c>
      <c r="K40">
        <v>0.8241469816272966</v>
      </c>
      <c r="L40">
        <v>0.20588235294117646</v>
      </c>
      <c r="M40">
        <f t="shared" si="1"/>
        <v>0.34976260131113818</v>
      </c>
      <c r="N40">
        <f t="shared" si="3"/>
        <v>-0.14388024836996172</v>
      </c>
      <c r="O40">
        <f t="shared" si="2"/>
        <v>755</v>
      </c>
    </row>
    <row r="41" spans="4:15" hidden="1" x14ac:dyDescent="0.2">
      <c r="D41">
        <f t="shared" si="0"/>
        <v>752</v>
      </c>
      <c r="E41" t="s">
        <v>10</v>
      </c>
      <c r="F41" t="s">
        <v>851</v>
      </c>
      <c r="G41" t="s">
        <v>852</v>
      </c>
      <c r="H41" t="s">
        <v>852</v>
      </c>
      <c r="I41">
        <v>260</v>
      </c>
      <c r="J41">
        <v>302</v>
      </c>
      <c r="K41">
        <v>0.86092715231788075</v>
      </c>
      <c r="L41">
        <v>0.31111111111111112</v>
      </c>
      <c r="M41">
        <f t="shared" si="1"/>
        <v>0.32797521518714245</v>
      </c>
      <c r="N41">
        <f t="shared" si="3"/>
        <v>-1.6864104076031339E-2</v>
      </c>
      <c r="O41">
        <f t="shared" si="2"/>
        <v>478</v>
      </c>
    </row>
    <row r="42" spans="4:15" hidden="1" x14ac:dyDescent="0.2">
      <c r="D42">
        <f t="shared" si="0"/>
        <v>699</v>
      </c>
      <c r="E42" t="s">
        <v>10</v>
      </c>
      <c r="F42" t="s">
        <v>853</v>
      </c>
      <c r="G42" t="s">
        <v>854</v>
      </c>
      <c r="H42" t="s">
        <v>854</v>
      </c>
      <c r="I42">
        <v>197</v>
      </c>
      <c r="J42">
        <v>256</v>
      </c>
      <c r="K42">
        <v>0.76953125</v>
      </c>
      <c r="L42">
        <v>0.36842105263157893</v>
      </c>
      <c r="M42">
        <f t="shared" si="1"/>
        <v>0.38211519813345424</v>
      </c>
      <c r="N42">
        <f t="shared" si="3"/>
        <v>-1.369414550187531E-2</v>
      </c>
      <c r="O42">
        <f t="shared" si="2"/>
        <v>460</v>
      </c>
    </row>
    <row r="43" spans="4:15" hidden="1" x14ac:dyDescent="0.2">
      <c r="D43">
        <f t="shared" si="0"/>
        <v>406</v>
      </c>
      <c r="E43" t="s">
        <v>10</v>
      </c>
      <c r="F43" t="s">
        <v>855</v>
      </c>
      <c r="G43" t="s">
        <v>856</v>
      </c>
      <c r="H43" t="s">
        <v>856</v>
      </c>
      <c r="I43">
        <v>274</v>
      </c>
      <c r="J43">
        <v>524</v>
      </c>
      <c r="K43">
        <v>0.52290076335877866</v>
      </c>
      <c r="L43">
        <v>0.56321839080459768</v>
      </c>
      <c r="M43">
        <f t="shared" si="1"/>
        <v>0.52821113900348571</v>
      </c>
      <c r="N43">
        <f t="shared" si="3"/>
        <v>3.5007251801111972E-2</v>
      </c>
      <c r="O43">
        <f t="shared" si="2"/>
        <v>318</v>
      </c>
    </row>
    <row r="44" spans="4:15" hidden="1" x14ac:dyDescent="0.2">
      <c r="D44">
        <f t="shared" si="0"/>
        <v>523</v>
      </c>
      <c r="E44" t="s">
        <v>10</v>
      </c>
      <c r="F44" t="s">
        <v>857</v>
      </c>
      <c r="G44" t="s">
        <v>858</v>
      </c>
      <c r="H44" t="s">
        <v>858</v>
      </c>
      <c r="I44">
        <v>419</v>
      </c>
      <c r="J44">
        <v>704</v>
      </c>
      <c r="K44">
        <v>0.59517045454545459</v>
      </c>
      <c r="L44">
        <v>0.49629629629629629</v>
      </c>
      <c r="M44">
        <f t="shared" si="1"/>
        <v>0.48540090627802612</v>
      </c>
      <c r="N44">
        <f t="shared" si="3"/>
        <v>1.0895390018270168E-2</v>
      </c>
      <c r="O44">
        <f t="shared" si="2"/>
        <v>389</v>
      </c>
    </row>
    <row r="45" spans="4:15" hidden="1" x14ac:dyDescent="0.2">
      <c r="D45">
        <f t="shared" si="0"/>
        <v>772</v>
      </c>
      <c r="E45" t="s">
        <v>10</v>
      </c>
      <c r="F45" t="s">
        <v>859</v>
      </c>
      <c r="G45" t="s">
        <v>860</v>
      </c>
      <c r="H45" t="s">
        <v>860</v>
      </c>
      <c r="I45">
        <v>332</v>
      </c>
      <c r="J45">
        <v>490</v>
      </c>
      <c r="K45">
        <v>0.67755102040816328</v>
      </c>
      <c r="L45">
        <v>0.28985507246376813</v>
      </c>
      <c r="M45">
        <f t="shared" si="1"/>
        <v>0.43660131769907529</v>
      </c>
      <c r="N45">
        <f t="shared" si="3"/>
        <v>-0.14674624523530716</v>
      </c>
      <c r="O45">
        <f t="shared" si="2"/>
        <v>759</v>
      </c>
    </row>
    <row r="46" spans="4:15" hidden="1" x14ac:dyDescent="0.2">
      <c r="D46">
        <f t="shared" si="0"/>
        <v>702</v>
      </c>
      <c r="E46" t="s">
        <v>10</v>
      </c>
      <c r="F46" t="s">
        <v>861</v>
      </c>
      <c r="G46" t="s">
        <v>862</v>
      </c>
      <c r="H46" t="s">
        <v>862</v>
      </c>
      <c r="I46">
        <v>218</v>
      </c>
      <c r="J46">
        <v>471</v>
      </c>
      <c r="K46">
        <v>0.46284501061571126</v>
      </c>
      <c r="L46">
        <v>0.36585365853658536</v>
      </c>
      <c r="M46">
        <f t="shared" si="1"/>
        <v>0.5637862287709563</v>
      </c>
      <c r="N46">
        <f t="shared" si="3"/>
        <v>-0.19793257023437094</v>
      </c>
      <c r="O46">
        <f t="shared" si="2"/>
        <v>806</v>
      </c>
    </row>
    <row r="47" spans="4:15" hidden="1" x14ac:dyDescent="0.2">
      <c r="D47">
        <f t="shared" si="0"/>
        <v>592</v>
      </c>
      <c r="E47" t="s">
        <v>12</v>
      </c>
      <c r="F47" t="s">
        <v>871</v>
      </c>
      <c r="G47" t="s">
        <v>872</v>
      </c>
      <c r="H47" t="s">
        <v>872</v>
      </c>
      <c r="I47">
        <v>295</v>
      </c>
      <c r="J47">
        <v>472</v>
      </c>
      <c r="K47">
        <v>0.625</v>
      </c>
      <c r="L47">
        <v>0.45205479452054792</v>
      </c>
      <c r="M47">
        <f t="shared" si="1"/>
        <v>0.46773084622885291</v>
      </c>
      <c r="N47">
        <f t="shared" si="3"/>
        <v>-1.5676051708304994E-2</v>
      </c>
      <c r="O47">
        <f t="shared" si="2"/>
        <v>471</v>
      </c>
    </row>
    <row r="48" spans="4:15" hidden="1" x14ac:dyDescent="0.2">
      <c r="D48">
        <f t="shared" si="0"/>
        <v>29</v>
      </c>
      <c r="E48" t="s">
        <v>12</v>
      </c>
      <c r="F48" t="s">
        <v>875</v>
      </c>
      <c r="G48" t="s">
        <v>876</v>
      </c>
      <c r="H48" t="s">
        <v>876</v>
      </c>
      <c r="I48">
        <v>137</v>
      </c>
      <c r="J48">
        <v>705</v>
      </c>
      <c r="K48">
        <v>0.19432624113475178</v>
      </c>
      <c r="L48">
        <v>0.84795321637426901</v>
      </c>
      <c r="M48">
        <f t="shared" si="1"/>
        <v>0.72284808200263673</v>
      </c>
      <c r="N48">
        <f t="shared" si="3"/>
        <v>0.12510513437163229</v>
      </c>
      <c r="O48">
        <f t="shared" si="2"/>
        <v>121</v>
      </c>
    </row>
    <row r="49" spans="4:15" hidden="1" x14ac:dyDescent="0.2">
      <c r="D49">
        <f t="shared" si="0"/>
        <v>368</v>
      </c>
      <c r="E49" t="s">
        <v>12</v>
      </c>
      <c r="F49" t="s">
        <v>883</v>
      </c>
      <c r="G49" t="s">
        <v>884</v>
      </c>
      <c r="H49" t="s">
        <v>884</v>
      </c>
      <c r="I49">
        <v>174</v>
      </c>
      <c r="J49">
        <v>502</v>
      </c>
      <c r="K49">
        <v>0.34661354581673309</v>
      </c>
      <c r="L49">
        <v>0.58208955223880599</v>
      </c>
      <c r="M49">
        <f t="shared" si="1"/>
        <v>0.63263799742197147</v>
      </c>
      <c r="N49">
        <f t="shared" si="3"/>
        <v>-5.054844518316548E-2</v>
      </c>
      <c r="O49">
        <f t="shared" si="2"/>
        <v>570</v>
      </c>
    </row>
    <row r="50" spans="4:15" hidden="1" x14ac:dyDescent="0.2">
      <c r="D50">
        <f t="shared" si="0"/>
        <v>691</v>
      </c>
      <c r="E50" t="s">
        <v>14</v>
      </c>
      <c r="F50" t="s">
        <v>885</v>
      </c>
      <c r="G50" t="s">
        <v>886</v>
      </c>
      <c r="H50" t="s">
        <v>886</v>
      </c>
      <c r="I50">
        <v>358</v>
      </c>
      <c r="J50">
        <v>452</v>
      </c>
      <c r="K50">
        <v>0.79203539823008851</v>
      </c>
      <c r="L50">
        <v>0.3728813559322034</v>
      </c>
      <c r="M50">
        <f t="shared" si="1"/>
        <v>0.36878446699016204</v>
      </c>
      <c r="N50">
        <f t="shared" si="3"/>
        <v>4.0968889420413546E-3</v>
      </c>
      <c r="O50">
        <f t="shared" si="2"/>
        <v>402</v>
      </c>
    </row>
    <row r="51" spans="4:15" hidden="1" x14ac:dyDescent="0.2">
      <c r="D51">
        <f t="shared" si="0"/>
        <v>660</v>
      </c>
      <c r="E51" t="s">
        <v>14</v>
      </c>
      <c r="F51" t="s">
        <v>889</v>
      </c>
      <c r="G51" t="s">
        <v>890</v>
      </c>
      <c r="H51" t="s">
        <v>890</v>
      </c>
      <c r="I51">
        <v>205</v>
      </c>
      <c r="J51">
        <v>462</v>
      </c>
      <c r="K51">
        <v>0.44372294372294374</v>
      </c>
      <c r="L51">
        <v>0.40322580645161288</v>
      </c>
      <c r="M51">
        <f t="shared" si="1"/>
        <v>0.57511352407870364</v>
      </c>
      <c r="N51">
        <f t="shared" si="3"/>
        <v>-0.17188771762709076</v>
      </c>
      <c r="O51">
        <f t="shared" si="2"/>
        <v>778</v>
      </c>
    </row>
    <row r="52" spans="4:15" hidden="1" x14ac:dyDescent="0.2">
      <c r="D52">
        <f t="shared" si="0"/>
        <v>490</v>
      </c>
      <c r="E52" t="s">
        <v>14</v>
      </c>
      <c r="F52" t="s">
        <v>891</v>
      </c>
      <c r="G52" t="s">
        <v>892</v>
      </c>
      <c r="H52" t="s">
        <v>892</v>
      </c>
      <c r="I52">
        <v>329</v>
      </c>
      <c r="J52">
        <v>802</v>
      </c>
      <c r="K52">
        <v>0.41022443890274313</v>
      </c>
      <c r="L52">
        <v>0.51</v>
      </c>
      <c r="M52">
        <f t="shared" si="1"/>
        <v>0.59495695724909625</v>
      </c>
      <c r="N52">
        <f t="shared" si="3"/>
        <v>-8.4956957249096243E-2</v>
      </c>
      <c r="O52">
        <f t="shared" si="2"/>
        <v>650</v>
      </c>
    </row>
    <row r="53" spans="4:15" hidden="1" x14ac:dyDescent="0.2">
      <c r="D53">
        <f t="shared" si="0"/>
        <v>445</v>
      </c>
      <c r="E53" t="s">
        <v>14</v>
      </c>
      <c r="F53" t="s">
        <v>893</v>
      </c>
      <c r="G53" t="s">
        <v>894</v>
      </c>
      <c r="H53" t="s">
        <v>894</v>
      </c>
      <c r="I53">
        <v>260</v>
      </c>
      <c r="J53">
        <v>590</v>
      </c>
      <c r="K53">
        <v>0.44067796610169491</v>
      </c>
      <c r="L53">
        <v>0.53947368421052633</v>
      </c>
      <c r="M53">
        <f t="shared" si="1"/>
        <v>0.57691727055207331</v>
      </c>
      <c r="N53">
        <f t="shared" si="3"/>
        <v>-3.7443586341546986E-2</v>
      </c>
      <c r="O53">
        <f t="shared" si="2"/>
        <v>536</v>
      </c>
    </row>
    <row r="54" spans="4:15" hidden="1" x14ac:dyDescent="0.2">
      <c r="D54">
        <f t="shared" si="0"/>
        <v>561</v>
      </c>
      <c r="E54" t="s">
        <v>14</v>
      </c>
      <c r="F54" t="s">
        <v>895</v>
      </c>
      <c r="G54" t="s">
        <v>896</v>
      </c>
      <c r="H54" t="s">
        <v>896</v>
      </c>
      <c r="I54">
        <v>136</v>
      </c>
      <c r="J54">
        <v>368</v>
      </c>
      <c r="K54">
        <v>0.36956521739130432</v>
      </c>
      <c r="L54">
        <v>0.47058823529411764</v>
      </c>
      <c r="M54">
        <f t="shared" si="1"/>
        <v>0.61904216789216626</v>
      </c>
      <c r="N54">
        <f t="shared" si="3"/>
        <v>-0.14845393259804862</v>
      </c>
      <c r="O54">
        <f t="shared" si="2"/>
        <v>761</v>
      </c>
    </row>
    <row r="55" spans="4:15" hidden="1" x14ac:dyDescent="0.2">
      <c r="D55">
        <f t="shared" si="0"/>
        <v>637</v>
      </c>
      <c r="E55" t="s">
        <v>14</v>
      </c>
      <c r="F55" t="s">
        <v>897</v>
      </c>
      <c r="G55" t="s">
        <v>898</v>
      </c>
      <c r="H55" t="s">
        <v>898</v>
      </c>
      <c r="I55">
        <v>496</v>
      </c>
      <c r="J55">
        <v>704</v>
      </c>
      <c r="K55">
        <v>0.70454545454545459</v>
      </c>
      <c r="L55">
        <v>0.4175824175824176</v>
      </c>
      <c r="M55">
        <f t="shared" si="1"/>
        <v>0.4206106860977244</v>
      </c>
      <c r="N55">
        <f t="shared" si="3"/>
        <v>-3.0282685153067979E-3</v>
      </c>
      <c r="O55">
        <f t="shared" si="2"/>
        <v>431</v>
      </c>
    </row>
    <row r="56" spans="4:15" hidden="1" x14ac:dyDescent="0.2">
      <c r="D56">
        <f t="shared" si="0"/>
        <v>454</v>
      </c>
      <c r="E56" t="s">
        <v>14</v>
      </c>
      <c r="F56" t="s">
        <v>899</v>
      </c>
      <c r="G56" t="s">
        <v>900</v>
      </c>
      <c r="H56" t="s">
        <v>900</v>
      </c>
      <c r="I56">
        <v>340</v>
      </c>
      <c r="J56">
        <v>530</v>
      </c>
      <c r="K56">
        <v>0.64150943396226412</v>
      </c>
      <c r="L56">
        <v>0.53333333333333333</v>
      </c>
      <c r="M56">
        <f t="shared" si="1"/>
        <v>0.45795119035258097</v>
      </c>
      <c r="N56">
        <f t="shared" si="3"/>
        <v>7.5382142980752354E-2</v>
      </c>
      <c r="O56">
        <f t="shared" si="2"/>
        <v>228</v>
      </c>
    </row>
    <row r="57" spans="4:15" hidden="1" x14ac:dyDescent="0.2">
      <c r="D57">
        <f t="shared" si="0"/>
        <v>741</v>
      </c>
      <c r="E57" t="s">
        <v>14</v>
      </c>
      <c r="F57" t="s">
        <v>903</v>
      </c>
      <c r="G57" t="s">
        <v>904</v>
      </c>
      <c r="H57" t="s">
        <v>904</v>
      </c>
      <c r="I57">
        <v>483</v>
      </c>
      <c r="J57">
        <v>624</v>
      </c>
      <c r="K57">
        <v>0.77403846153846156</v>
      </c>
      <c r="L57">
        <v>0.3253012048192771</v>
      </c>
      <c r="M57">
        <f t="shared" si="1"/>
        <v>0.37944527147767254</v>
      </c>
      <c r="N57">
        <f t="shared" si="3"/>
        <v>-5.414406665839544E-2</v>
      </c>
      <c r="O57">
        <f t="shared" si="2"/>
        <v>580</v>
      </c>
    </row>
    <row r="58" spans="4:15" hidden="1" x14ac:dyDescent="0.2">
      <c r="D58">
        <f t="shared" si="0"/>
        <v>237</v>
      </c>
      <c r="E58" t="s">
        <v>14</v>
      </c>
      <c r="F58" t="s">
        <v>907</v>
      </c>
      <c r="G58" t="s">
        <v>908</v>
      </c>
      <c r="H58" t="s">
        <v>908</v>
      </c>
      <c r="I58">
        <v>209</v>
      </c>
      <c r="J58">
        <v>952</v>
      </c>
      <c r="K58">
        <v>0.21953781512605042</v>
      </c>
      <c r="L58">
        <v>0.65</v>
      </c>
      <c r="M58">
        <f t="shared" si="1"/>
        <v>0.7079135592141732</v>
      </c>
      <c r="N58">
        <f t="shared" si="3"/>
        <v>-5.7913559214173183E-2</v>
      </c>
      <c r="O58">
        <f t="shared" si="2"/>
        <v>589</v>
      </c>
    </row>
    <row r="59" spans="4:15" hidden="1" x14ac:dyDescent="0.2">
      <c r="D59">
        <f t="shared" si="0"/>
        <v>267</v>
      </c>
      <c r="E59" t="s">
        <v>16</v>
      </c>
      <c r="F59" t="s">
        <v>910</v>
      </c>
      <c r="G59" t="s">
        <v>911</v>
      </c>
      <c r="H59" t="s">
        <v>911</v>
      </c>
      <c r="I59">
        <v>207</v>
      </c>
      <c r="J59">
        <v>442</v>
      </c>
      <c r="K59">
        <v>0.46832579185520362</v>
      </c>
      <c r="L59">
        <v>0.63636363636363635</v>
      </c>
      <c r="M59">
        <f t="shared" si="1"/>
        <v>0.56053959084394578</v>
      </c>
      <c r="N59">
        <f t="shared" si="3"/>
        <v>7.5824045519690575E-2</v>
      </c>
      <c r="O59">
        <f t="shared" si="2"/>
        <v>227</v>
      </c>
    </row>
    <row r="60" spans="4:15" hidden="1" x14ac:dyDescent="0.2">
      <c r="D60">
        <f t="shared" si="0"/>
        <v>234</v>
      </c>
      <c r="E60" t="s">
        <v>18</v>
      </c>
      <c r="F60" t="s">
        <v>914</v>
      </c>
      <c r="G60" t="s">
        <v>915</v>
      </c>
      <c r="H60" t="s">
        <v>915</v>
      </c>
      <c r="I60">
        <v>106</v>
      </c>
      <c r="J60">
        <v>319</v>
      </c>
      <c r="K60">
        <v>0.33228840125391851</v>
      </c>
      <c r="L60">
        <v>0.65217391304347827</v>
      </c>
      <c r="M60">
        <f t="shared" si="1"/>
        <v>0.64112375075078898</v>
      </c>
      <c r="N60">
        <f t="shared" si="3"/>
        <v>1.1050162292689292E-2</v>
      </c>
      <c r="O60">
        <f t="shared" si="2"/>
        <v>388</v>
      </c>
    </row>
    <row r="61" spans="4:15" hidden="1" x14ac:dyDescent="0.2">
      <c r="D61">
        <f t="shared" si="0"/>
        <v>289</v>
      </c>
      <c r="E61" t="s">
        <v>18</v>
      </c>
      <c r="F61" t="s">
        <v>916</v>
      </c>
      <c r="G61" t="s">
        <v>917</v>
      </c>
      <c r="H61" t="s">
        <v>917</v>
      </c>
      <c r="I61">
        <v>126</v>
      </c>
      <c r="J61">
        <v>166</v>
      </c>
      <c r="K61">
        <v>0.75903614457831325</v>
      </c>
      <c r="L61">
        <v>0.625</v>
      </c>
      <c r="M61">
        <f t="shared" si="1"/>
        <v>0.38833215988053138</v>
      </c>
      <c r="N61">
        <f t="shared" si="3"/>
        <v>0.23666784011946862</v>
      </c>
      <c r="O61">
        <f t="shared" si="2"/>
        <v>22</v>
      </c>
    </row>
    <row r="62" spans="4:15" hidden="1" x14ac:dyDescent="0.2">
      <c r="D62">
        <f t="shared" si="0"/>
        <v>451</v>
      </c>
      <c r="E62" t="s">
        <v>18</v>
      </c>
      <c r="F62" t="s">
        <v>920</v>
      </c>
      <c r="G62" t="s">
        <v>921</v>
      </c>
      <c r="H62" t="s">
        <v>921</v>
      </c>
      <c r="I62">
        <v>271</v>
      </c>
      <c r="J62">
        <v>476</v>
      </c>
      <c r="K62">
        <v>0.56932773109243695</v>
      </c>
      <c r="L62">
        <v>0.53521126760563376</v>
      </c>
      <c r="M62">
        <f t="shared" si="1"/>
        <v>0.50070930163875449</v>
      </c>
      <c r="N62">
        <f t="shared" si="3"/>
        <v>3.4501965966879267E-2</v>
      </c>
      <c r="O62">
        <f t="shared" si="2"/>
        <v>319</v>
      </c>
    </row>
    <row r="63" spans="4:15" hidden="1" x14ac:dyDescent="0.2">
      <c r="D63">
        <f t="shared" si="0"/>
        <v>503</v>
      </c>
      <c r="E63" t="s">
        <v>20</v>
      </c>
      <c r="F63" t="s">
        <v>928</v>
      </c>
      <c r="G63" t="s">
        <v>908</v>
      </c>
      <c r="H63" t="s">
        <v>908</v>
      </c>
      <c r="I63">
        <v>228</v>
      </c>
      <c r="J63">
        <v>388</v>
      </c>
      <c r="K63">
        <v>0.58762886597938147</v>
      </c>
      <c r="L63">
        <v>0.5</v>
      </c>
      <c r="M63">
        <f t="shared" si="1"/>
        <v>0.48986829995761583</v>
      </c>
      <c r="N63">
        <f t="shared" si="3"/>
        <v>1.0131700042384173E-2</v>
      </c>
      <c r="O63">
        <f t="shared" si="2"/>
        <v>391</v>
      </c>
    </row>
    <row r="64" spans="4:15" hidden="1" x14ac:dyDescent="0.2">
      <c r="D64">
        <f t="shared" si="0"/>
        <v>60</v>
      </c>
      <c r="E64" t="s">
        <v>22</v>
      </c>
      <c r="F64" t="s">
        <v>929</v>
      </c>
      <c r="G64" t="s">
        <v>930</v>
      </c>
      <c r="H64" t="s">
        <v>930</v>
      </c>
      <c r="I64">
        <v>165</v>
      </c>
      <c r="J64">
        <v>474</v>
      </c>
      <c r="K64">
        <v>0.34810126582278483</v>
      </c>
      <c r="L64">
        <v>0.79411764705882348</v>
      </c>
      <c r="M64">
        <f t="shared" si="1"/>
        <v>0.63175672010303452</v>
      </c>
      <c r="N64">
        <f t="shared" si="3"/>
        <v>0.16236092695578896</v>
      </c>
      <c r="O64">
        <f t="shared" si="2"/>
        <v>77</v>
      </c>
    </row>
    <row r="65" spans="4:15" hidden="1" x14ac:dyDescent="0.2">
      <c r="D65">
        <f t="shared" si="0"/>
        <v>397</v>
      </c>
      <c r="E65" t="s">
        <v>22</v>
      </c>
      <c r="F65" t="s">
        <v>931</v>
      </c>
      <c r="G65" t="s">
        <v>932</v>
      </c>
      <c r="H65" t="s">
        <v>932</v>
      </c>
      <c r="I65">
        <v>164</v>
      </c>
      <c r="J65">
        <v>425</v>
      </c>
      <c r="K65">
        <v>0.38588235294117645</v>
      </c>
      <c r="L65">
        <v>0.56756756756756754</v>
      </c>
      <c r="M65">
        <f t="shared" si="1"/>
        <v>0.60937642338941844</v>
      </c>
      <c r="N65">
        <f t="shared" si="3"/>
        <v>-4.1808855821850899E-2</v>
      </c>
      <c r="O65">
        <f t="shared" si="2"/>
        <v>546</v>
      </c>
    </row>
    <row r="66" spans="4:15" hidden="1" x14ac:dyDescent="0.2">
      <c r="D66">
        <f t="shared" si="0"/>
        <v>10</v>
      </c>
      <c r="E66" t="s">
        <v>24</v>
      </c>
      <c r="F66" t="s">
        <v>939</v>
      </c>
      <c r="G66" t="s">
        <v>940</v>
      </c>
      <c r="H66" t="s">
        <v>940</v>
      </c>
      <c r="I66">
        <v>24</v>
      </c>
      <c r="J66">
        <v>412</v>
      </c>
      <c r="K66">
        <v>5.8252427184466021E-2</v>
      </c>
      <c r="L66">
        <v>0.890625</v>
      </c>
      <c r="M66">
        <f t="shared" si="1"/>
        <v>0.80345381792595039</v>
      </c>
      <c r="N66">
        <f t="shared" si="3"/>
        <v>8.7171182074049613E-2</v>
      </c>
      <c r="O66">
        <f t="shared" si="2"/>
        <v>209</v>
      </c>
    </row>
    <row r="67" spans="4:15" hidden="1" x14ac:dyDescent="0.2">
      <c r="D67">
        <f t="shared" si="0"/>
        <v>6</v>
      </c>
      <c r="E67" t="s">
        <v>24</v>
      </c>
      <c r="F67" t="s">
        <v>943</v>
      </c>
      <c r="G67" t="s">
        <v>944</v>
      </c>
      <c r="H67" t="s">
        <v>944</v>
      </c>
      <c r="I67">
        <v>23</v>
      </c>
      <c r="J67">
        <v>645</v>
      </c>
      <c r="K67">
        <v>3.565891472868217E-2</v>
      </c>
      <c r="L67">
        <v>0.91304347826086951</v>
      </c>
      <c r="M67">
        <f t="shared" si="1"/>
        <v>0.81683748555252522</v>
      </c>
      <c r="N67">
        <f t="shared" si="3"/>
        <v>9.620599270834429E-2</v>
      </c>
      <c r="O67">
        <f t="shared" si="2"/>
        <v>179</v>
      </c>
    </row>
    <row r="68" spans="4:15" hidden="1" x14ac:dyDescent="0.2">
      <c r="D68">
        <f t="shared" si="0"/>
        <v>319</v>
      </c>
      <c r="E68" t="s">
        <v>24</v>
      </c>
      <c r="F68" t="s">
        <v>945</v>
      </c>
      <c r="G68" t="s">
        <v>946</v>
      </c>
      <c r="H68" t="s">
        <v>946</v>
      </c>
      <c r="I68">
        <v>30</v>
      </c>
      <c r="J68">
        <v>502</v>
      </c>
      <c r="K68">
        <v>5.9760956175298807E-2</v>
      </c>
      <c r="L68">
        <v>0.60784313725490191</v>
      </c>
      <c r="M68">
        <f t="shared" si="1"/>
        <v>0.80256021403598987</v>
      </c>
      <c r="N68">
        <f t="shared" si="3"/>
        <v>-0.19471707678108796</v>
      </c>
      <c r="O68">
        <f t="shared" si="2"/>
        <v>802</v>
      </c>
    </row>
    <row r="69" spans="4:15" hidden="1" x14ac:dyDescent="0.2">
      <c r="D69">
        <f t="shared" ref="D69:D132" si="4">RANK(L69,Both_Math_and_ELA__Percent_Pass,0)</f>
        <v>84</v>
      </c>
      <c r="E69" t="s">
        <v>26</v>
      </c>
      <c r="F69" t="s">
        <v>949</v>
      </c>
      <c r="G69" t="s">
        <v>950</v>
      </c>
      <c r="H69" t="s">
        <v>950</v>
      </c>
      <c r="I69">
        <v>98</v>
      </c>
      <c r="J69">
        <v>373</v>
      </c>
      <c r="K69">
        <v>0.26273458445040215</v>
      </c>
      <c r="L69">
        <v>0.765625</v>
      </c>
      <c r="M69">
        <f t="shared" ref="M69:M132" si="5">int+slope*K69</f>
        <v>0.6823251871400936</v>
      </c>
      <c r="N69">
        <f t="shared" si="3"/>
        <v>8.3299812859906397E-2</v>
      </c>
      <c r="O69">
        <f t="shared" ref="O69:O132" si="6">RANK(N69,Error,0)</f>
        <v>214</v>
      </c>
    </row>
    <row r="70" spans="4:15" hidden="1" x14ac:dyDescent="0.2">
      <c r="D70">
        <f t="shared" si="4"/>
        <v>200</v>
      </c>
      <c r="E70" t="s">
        <v>26</v>
      </c>
      <c r="F70" t="s">
        <v>953</v>
      </c>
      <c r="G70" t="s">
        <v>954</v>
      </c>
      <c r="H70" t="s">
        <v>954</v>
      </c>
      <c r="I70">
        <v>85</v>
      </c>
      <c r="J70">
        <v>348</v>
      </c>
      <c r="K70">
        <v>0.2442528735632184</v>
      </c>
      <c r="L70">
        <v>0.67307692307692313</v>
      </c>
      <c r="M70">
        <f t="shared" si="5"/>
        <v>0.69327315621611019</v>
      </c>
      <c r="N70">
        <f t="shared" ref="N70:N133" si="7">L70-M70</f>
        <v>-2.0196233139187059E-2</v>
      </c>
      <c r="O70">
        <f t="shared" si="6"/>
        <v>488</v>
      </c>
    </row>
    <row r="71" spans="4:15" hidden="1" x14ac:dyDescent="0.2">
      <c r="D71">
        <f t="shared" si="4"/>
        <v>395</v>
      </c>
      <c r="E71" t="s">
        <v>26</v>
      </c>
      <c r="F71" t="s">
        <v>955</v>
      </c>
      <c r="G71" t="s">
        <v>956</v>
      </c>
      <c r="H71" t="s">
        <v>956</v>
      </c>
      <c r="I71">
        <v>215</v>
      </c>
      <c r="J71">
        <v>503</v>
      </c>
      <c r="K71">
        <v>0.42743538767395628</v>
      </c>
      <c r="L71">
        <v>0.56818181818181823</v>
      </c>
      <c r="M71">
        <f t="shared" si="5"/>
        <v>0.5847617466397359</v>
      </c>
      <c r="N71">
        <f t="shared" si="7"/>
        <v>-1.657992845791767E-2</v>
      </c>
      <c r="O71">
        <f t="shared" si="6"/>
        <v>477</v>
      </c>
    </row>
    <row r="72" spans="4:15" hidden="1" x14ac:dyDescent="0.2">
      <c r="D72">
        <f t="shared" si="4"/>
        <v>595</v>
      </c>
      <c r="E72" t="s">
        <v>26</v>
      </c>
      <c r="F72" t="s">
        <v>957</v>
      </c>
      <c r="G72" t="s">
        <v>958</v>
      </c>
      <c r="H72" t="s">
        <v>958</v>
      </c>
      <c r="I72">
        <v>285</v>
      </c>
      <c r="J72">
        <v>446</v>
      </c>
      <c r="K72">
        <v>0.63901345291479816</v>
      </c>
      <c r="L72">
        <v>0.45070422535211269</v>
      </c>
      <c r="M72">
        <f t="shared" si="5"/>
        <v>0.45942972897320894</v>
      </c>
      <c r="N72">
        <f t="shared" si="7"/>
        <v>-8.7255036210962533E-3</v>
      </c>
      <c r="O72">
        <f t="shared" si="6"/>
        <v>441</v>
      </c>
    </row>
    <row r="73" spans="4:15" hidden="1" x14ac:dyDescent="0.2">
      <c r="D73">
        <f t="shared" si="4"/>
        <v>702</v>
      </c>
      <c r="E73" t="s">
        <v>28</v>
      </c>
      <c r="F73" t="s">
        <v>961</v>
      </c>
      <c r="G73" t="s">
        <v>962</v>
      </c>
      <c r="H73" t="s">
        <v>962</v>
      </c>
      <c r="I73">
        <v>112</v>
      </c>
      <c r="J73">
        <v>219</v>
      </c>
      <c r="K73">
        <v>0.51141552511415522</v>
      </c>
      <c r="L73">
        <v>0.36585365853658536</v>
      </c>
      <c r="M73">
        <f t="shared" si="5"/>
        <v>0.53501462348067319</v>
      </c>
      <c r="N73">
        <f t="shared" si="7"/>
        <v>-0.16916096494408783</v>
      </c>
      <c r="O73">
        <f t="shared" si="6"/>
        <v>774</v>
      </c>
    </row>
    <row r="74" spans="4:15" hidden="1" x14ac:dyDescent="0.2">
      <c r="D74">
        <f t="shared" si="4"/>
        <v>243</v>
      </c>
      <c r="E74" t="s">
        <v>28</v>
      </c>
      <c r="F74" t="s">
        <v>963</v>
      </c>
      <c r="G74" t="s">
        <v>964</v>
      </c>
      <c r="H74" t="s">
        <v>964</v>
      </c>
      <c r="I74">
        <v>129</v>
      </c>
      <c r="J74">
        <v>222</v>
      </c>
      <c r="K74">
        <v>0.58108108108108103</v>
      </c>
      <c r="L74">
        <v>0.64864864864864868</v>
      </c>
      <c r="M74">
        <f t="shared" si="5"/>
        <v>0.49374699641708225</v>
      </c>
      <c r="N74">
        <f t="shared" si="7"/>
        <v>0.15490165223156643</v>
      </c>
      <c r="O74">
        <f t="shared" si="6"/>
        <v>85</v>
      </c>
    </row>
    <row r="75" spans="4:15" hidden="1" x14ac:dyDescent="0.2">
      <c r="D75">
        <f t="shared" si="4"/>
        <v>308</v>
      </c>
      <c r="E75" t="s">
        <v>28</v>
      </c>
      <c r="F75" t="s">
        <v>965</v>
      </c>
      <c r="G75" t="s">
        <v>966</v>
      </c>
      <c r="H75" t="s">
        <v>966</v>
      </c>
      <c r="I75">
        <v>172</v>
      </c>
      <c r="J75">
        <v>303</v>
      </c>
      <c r="K75">
        <v>0.56765676567656764</v>
      </c>
      <c r="L75">
        <v>0.61290322580645162</v>
      </c>
      <c r="M75">
        <f t="shared" si="5"/>
        <v>0.50169912762465474</v>
      </c>
      <c r="N75">
        <f t="shared" si="7"/>
        <v>0.11120409818179688</v>
      </c>
      <c r="O75">
        <f t="shared" si="6"/>
        <v>148</v>
      </c>
    </row>
    <row r="76" spans="4:15" hidden="1" x14ac:dyDescent="0.2">
      <c r="D76">
        <f t="shared" si="4"/>
        <v>629</v>
      </c>
      <c r="E76" t="s">
        <v>605</v>
      </c>
      <c r="F76" t="s">
        <v>971</v>
      </c>
      <c r="G76" t="s">
        <v>972</v>
      </c>
      <c r="H76" t="s">
        <v>972</v>
      </c>
      <c r="I76">
        <v>222</v>
      </c>
      <c r="J76">
        <v>584</v>
      </c>
      <c r="K76">
        <v>0.38013698630136988</v>
      </c>
      <c r="L76">
        <v>0.42168674698795183</v>
      </c>
      <c r="M76">
        <f t="shared" si="5"/>
        <v>0.61277979316870645</v>
      </c>
      <c r="N76">
        <f t="shared" si="7"/>
        <v>-0.19109304618075462</v>
      </c>
      <c r="O76">
        <f t="shared" si="6"/>
        <v>797</v>
      </c>
    </row>
    <row r="77" spans="4:15" hidden="1" x14ac:dyDescent="0.2">
      <c r="D77">
        <f t="shared" si="4"/>
        <v>355</v>
      </c>
      <c r="E77" t="s">
        <v>31</v>
      </c>
      <c r="F77" t="s">
        <v>975</v>
      </c>
      <c r="G77" t="s">
        <v>976</v>
      </c>
      <c r="H77" t="s">
        <v>976</v>
      </c>
      <c r="I77">
        <v>328</v>
      </c>
      <c r="J77">
        <v>625</v>
      </c>
      <c r="K77">
        <v>0.52480000000000004</v>
      </c>
      <c r="L77">
        <v>0.58823529411764708</v>
      </c>
      <c r="M77">
        <f t="shared" si="5"/>
        <v>0.52708609251060135</v>
      </c>
      <c r="N77">
        <f t="shared" si="7"/>
        <v>6.1149201607045733E-2</v>
      </c>
      <c r="O77">
        <f t="shared" si="6"/>
        <v>250</v>
      </c>
    </row>
    <row r="78" spans="4:15" hidden="1" x14ac:dyDescent="0.2">
      <c r="D78">
        <f t="shared" si="4"/>
        <v>624</v>
      </c>
      <c r="E78" t="s">
        <v>33</v>
      </c>
      <c r="F78" t="s">
        <v>979</v>
      </c>
      <c r="G78" t="s">
        <v>980</v>
      </c>
      <c r="H78" t="s">
        <v>980</v>
      </c>
      <c r="I78">
        <v>221</v>
      </c>
      <c r="J78">
        <v>482</v>
      </c>
      <c r="K78">
        <v>0.45850622406639002</v>
      </c>
      <c r="L78">
        <v>0.42857142857142855</v>
      </c>
      <c r="M78">
        <f t="shared" si="5"/>
        <v>0.56635638589868975</v>
      </c>
      <c r="N78">
        <f t="shared" si="7"/>
        <v>-0.1377849573272612</v>
      </c>
      <c r="O78">
        <f t="shared" si="6"/>
        <v>744</v>
      </c>
    </row>
    <row r="79" spans="4:15" hidden="1" x14ac:dyDescent="0.2">
      <c r="D79">
        <f t="shared" si="4"/>
        <v>478</v>
      </c>
      <c r="E79" t="s">
        <v>35</v>
      </c>
      <c r="F79" t="s">
        <v>985</v>
      </c>
      <c r="G79" t="s">
        <v>986</v>
      </c>
      <c r="H79" t="s">
        <v>986</v>
      </c>
      <c r="I79">
        <v>182</v>
      </c>
      <c r="J79">
        <v>372</v>
      </c>
      <c r="K79">
        <v>0.489247311827957</v>
      </c>
      <c r="L79">
        <v>0.51724137931034486</v>
      </c>
      <c r="M79">
        <f t="shared" si="5"/>
        <v>0.54814635760471131</v>
      </c>
      <c r="N79">
        <f t="shared" si="7"/>
        <v>-3.0904978294366447E-2</v>
      </c>
      <c r="O79">
        <f t="shared" si="6"/>
        <v>519</v>
      </c>
    </row>
    <row r="80" spans="4:15" hidden="1" x14ac:dyDescent="0.2">
      <c r="D80">
        <f t="shared" si="4"/>
        <v>626</v>
      </c>
      <c r="E80" t="s">
        <v>37</v>
      </c>
      <c r="F80" t="s">
        <v>989</v>
      </c>
      <c r="G80" t="s">
        <v>990</v>
      </c>
      <c r="H80" t="s">
        <v>990</v>
      </c>
      <c r="I80">
        <v>249</v>
      </c>
      <c r="J80">
        <v>414</v>
      </c>
      <c r="K80">
        <v>0.60144927536231885</v>
      </c>
      <c r="L80">
        <v>0.4264705882352941</v>
      </c>
      <c r="M80">
        <f t="shared" si="5"/>
        <v>0.48168153546022224</v>
      </c>
      <c r="N80">
        <f t="shared" si="7"/>
        <v>-5.5210947224928142E-2</v>
      </c>
      <c r="O80">
        <f t="shared" si="6"/>
        <v>583</v>
      </c>
    </row>
    <row r="81" spans="4:15" hidden="1" x14ac:dyDescent="0.2">
      <c r="D81">
        <f t="shared" si="4"/>
        <v>636</v>
      </c>
      <c r="E81" t="s">
        <v>37</v>
      </c>
      <c r="F81" t="s">
        <v>991</v>
      </c>
      <c r="G81" t="s">
        <v>992</v>
      </c>
      <c r="H81" t="s">
        <v>992</v>
      </c>
      <c r="I81">
        <v>221</v>
      </c>
      <c r="J81">
        <v>409</v>
      </c>
      <c r="K81">
        <v>0.54034229828850855</v>
      </c>
      <c r="L81">
        <v>0.41818181818181815</v>
      </c>
      <c r="M81">
        <f t="shared" si="5"/>
        <v>0.5178793365954435</v>
      </c>
      <c r="N81">
        <f t="shared" si="7"/>
        <v>-9.9697518413625341E-2</v>
      </c>
      <c r="O81">
        <f t="shared" si="6"/>
        <v>685</v>
      </c>
    </row>
    <row r="82" spans="4:15" hidden="1" x14ac:dyDescent="0.2">
      <c r="D82">
        <f t="shared" si="4"/>
        <v>671</v>
      </c>
      <c r="E82" t="s">
        <v>37</v>
      </c>
      <c r="F82" t="s">
        <v>993</v>
      </c>
      <c r="G82" t="s">
        <v>994</v>
      </c>
      <c r="H82" t="s">
        <v>994</v>
      </c>
      <c r="I82">
        <v>428</v>
      </c>
      <c r="J82">
        <v>815</v>
      </c>
      <c r="K82">
        <v>0.5251533742331288</v>
      </c>
      <c r="L82">
        <v>0.39370078740157483</v>
      </c>
      <c r="M82">
        <f t="shared" si="5"/>
        <v>0.52687676501921432</v>
      </c>
      <c r="N82">
        <f t="shared" si="7"/>
        <v>-0.1331759776176395</v>
      </c>
      <c r="O82">
        <f t="shared" si="6"/>
        <v>741</v>
      </c>
    </row>
    <row r="83" spans="4:15" hidden="1" x14ac:dyDescent="0.2">
      <c r="D83">
        <f t="shared" si="4"/>
        <v>695</v>
      </c>
      <c r="E83" t="s">
        <v>37</v>
      </c>
      <c r="F83" t="s">
        <v>995</v>
      </c>
      <c r="G83" t="s">
        <v>996</v>
      </c>
      <c r="H83" t="s">
        <v>996</v>
      </c>
      <c r="I83">
        <v>338</v>
      </c>
      <c r="J83">
        <v>458</v>
      </c>
      <c r="K83">
        <v>0.73799126637554591</v>
      </c>
      <c r="L83">
        <v>0.37179487179487181</v>
      </c>
      <c r="M83">
        <f t="shared" si="5"/>
        <v>0.40079846655413071</v>
      </c>
      <c r="N83">
        <f t="shared" si="7"/>
        <v>-2.9003594759258899E-2</v>
      </c>
      <c r="O83">
        <f t="shared" si="6"/>
        <v>509</v>
      </c>
    </row>
    <row r="84" spans="4:15" hidden="1" x14ac:dyDescent="0.2">
      <c r="D84">
        <f t="shared" si="4"/>
        <v>461</v>
      </c>
      <c r="E84" t="s">
        <v>39</v>
      </c>
      <c r="F84" t="s">
        <v>1001</v>
      </c>
      <c r="G84" t="s">
        <v>1002</v>
      </c>
      <c r="H84" t="s">
        <v>1002</v>
      </c>
      <c r="I84">
        <v>279</v>
      </c>
      <c r="J84">
        <v>640</v>
      </c>
      <c r="K84">
        <v>0.43593749999999998</v>
      </c>
      <c r="L84">
        <v>0.52941176470588236</v>
      </c>
      <c r="M84">
        <f t="shared" si="5"/>
        <v>0.57972536968337451</v>
      </c>
      <c r="N84">
        <f t="shared" si="7"/>
        <v>-5.0313604977492155E-2</v>
      </c>
      <c r="O84">
        <f t="shared" si="6"/>
        <v>569</v>
      </c>
    </row>
    <row r="85" spans="4:15" hidden="1" x14ac:dyDescent="0.2">
      <c r="D85">
        <f t="shared" si="4"/>
        <v>619</v>
      </c>
      <c r="E85" t="s">
        <v>39</v>
      </c>
      <c r="F85" t="s">
        <v>1005</v>
      </c>
      <c r="G85" t="s">
        <v>1006</v>
      </c>
      <c r="H85" t="s">
        <v>1006</v>
      </c>
      <c r="I85">
        <v>278</v>
      </c>
      <c r="J85">
        <v>850</v>
      </c>
      <c r="K85">
        <v>0.32705882352941179</v>
      </c>
      <c r="L85">
        <v>0.43147208121827413</v>
      </c>
      <c r="M85">
        <f t="shared" si="5"/>
        <v>0.64422158382252193</v>
      </c>
      <c r="N85">
        <f t="shared" si="7"/>
        <v>-0.2127495026042478</v>
      </c>
      <c r="O85">
        <f t="shared" si="6"/>
        <v>816</v>
      </c>
    </row>
    <row r="86" spans="4:15" hidden="1" x14ac:dyDescent="0.2">
      <c r="D86">
        <f t="shared" si="4"/>
        <v>310</v>
      </c>
      <c r="E86" t="s">
        <v>39</v>
      </c>
      <c r="F86" t="s">
        <v>34</v>
      </c>
      <c r="G86" t="s">
        <v>1009</v>
      </c>
      <c r="H86" t="s">
        <v>1009</v>
      </c>
      <c r="I86">
        <v>106</v>
      </c>
      <c r="J86">
        <v>328</v>
      </c>
      <c r="K86">
        <v>0.32317073170731708</v>
      </c>
      <c r="L86">
        <v>0.61224489795918369</v>
      </c>
      <c r="M86">
        <f t="shared" si="5"/>
        <v>0.64652476393895386</v>
      </c>
      <c r="N86">
        <f t="shared" si="7"/>
        <v>-3.4279865979770174E-2</v>
      </c>
      <c r="O86">
        <f t="shared" si="6"/>
        <v>528</v>
      </c>
    </row>
    <row r="87" spans="4:15" hidden="1" x14ac:dyDescent="0.2">
      <c r="D87">
        <f t="shared" si="4"/>
        <v>661</v>
      </c>
      <c r="E87" t="s">
        <v>606</v>
      </c>
      <c r="F87" t="s">
        <v>1010</v>
      </c>
      <c r="G87" t="s">
        <v>1011</v>
      </c>
      <c r="H87" t="s">
        <v>1011</v>
      </c>
      <c r="I87">
        <v>374</v>
      </c>
      <c r="J87">
        <v>554</v>
      </c>
      <c r="K87">
        <v>0.67509025270758127</v>
      </c>
      <c r="L87">
        <v>0.4</v>
      </c>
      <c r="M87">
        <f t="shared" si="5"/>
        <v>0.43805899706943674</v>
      </c>
      <c r="N87">
        <f t="shared" si="7"/>
        <v>-3.8058997069436717E-2</v>
      </c>
      <c r="O87">
        <f t="shared" si="6"/>
        <v>538</v>
      </c>
    </row>
    <row r="88" spans="4:15" hidden="1" x14ac:dyDescent="0.2">
      <c r="D88">
        <f t="shared" si="4"/>
        <v>560</v>
      </c>
      <c r="E88" t="s">
        <v>42</v>
      </c>
      <c r="F88" t="s">
        <v>30</v>
      </c>
      <c r="G88" t="s">
        <v>1014</v>
      </c>
      <c r="H88" t="s">
        <v>1014</v>
      </c>
      <c r="I88">
        <v>303</v>
      </c>
      <c r="J88">
        <v>522</v>
      </c>
      <c r="K88">
        <v>0.58045977011494254</v>
      </c>
      <c r="L88">
        <v>0.47126436781609193</v>
      </c>
      <c r="M88">
        <f t="shared" si="5"/>
        <v>0.49411504098207926</v>
      </c>
      <c r="N88">
        <f t="shared" si="7"/>
        <v>-2.2850673165987323E-2</v>
      </c>
      <c r="O88">
        <f t="shared" si="6"/>
        <v>494</v>
      </c>
    </row>
    <row r="89" spans="4:15" hidden="1" x14ac:dyDescent="0.2">
      <c r="D89">
        <f t="shared" si="4"/>
        <v>283</v>
      </c>
      <c r="E89" t="s">
        <v>42</v>
      </c>
      <c r="F89" t="s">
        <v>1015</v>
      </c>
      <c r="G89" t="s">
        <v>1016</v>
      </c>
      <c r="H89" t="s">
        <v>1016</v>
      </c>
      <c r="I89">
        <v>170</v>
      </c>
      <c r="J89">
        <v>413</v>
      </c>
      <c r="K89">
        <v>0.41162227602905571</v>
      </c>
      <c r="L89">
        <v>0.63013698630136983</v>
      </c>
      <c r="M89">
        <f t="shared" si="5"/>
        <v>0.59412892364735925</v>
      </c>
      <c r="N89">
        <f t="shared" si="7"/>
        <v>3.6008062654010575E-2</v>
      </c>
      <c r="O89">
        <f t="shared" si="6"/>
        <v>314</v>
      </c>
    </row>
    <row r="90" spans="4:15" hidden="1" x14ac:dyDescent="0.2">
      <c r="D90">
        <f t="shared" si="4"/>
        <v>684</v>
      </c>
      <c r="E90" t="s">
        <v>42</v>
      </c>
      <c r="F90" t="s">
        <v>1017</v>
      </c>
      <c r="G90" t="s">
        <v>1018</v>
      </c>
      <c r="H90" t="s">
        <v>1018</v>
      </c>
      <c r="I90">
        <v>345</v>
      </c>
      <c r="J90">
        <v>481</v>
      </c>
      <c r="K90">
        <v>0.71725571725571724</v>
      </c>
      <c r="L90">
        <v>0.38028169014084506</v>
      </c>
      <c r="M90">
        <f t="shared" si="5"/>
        <v>0.41308153666186248</v>
      </c>
      <c r="N90">
        <f t="shared" si="7"/>
        <v>-3.2799846521017417E-2</v>
      </c>
      <c r="O90">
        <f t="shared" si="6"/>
        <v>526</v>
      </c>
    </row>
    <row r="91" spans="4:15" hidden="1" x14ac:dyDescent="0.2">
      <c r="D91">
        <f t="shared" si="4"/>
        <v>149</v>
      </c>
      <c r="E91" t="s">
        <v>42</v>
      </c>
      <c r="F91" t="s">
        <v>1019</v>
      </c>
      <c r="G91" t="s">
        <v>1020</v>
      </c>
      <c r="H91" t="s">
        <v>1020</v>
      </c>
      <c r="I91">
        <v>129</v>
      </c>
      <c r="J91">
        <v>518</v>
      </c>
      <c r="K91">
        <v>0.24903474903474904</v>
      </c>
      <c r="L91">
        <v>0.70666666666666667</v>
      </c>
      <c r="M91">
        <f t="shared" si="5"/>
        <v>0.69044052751050788</v>
      </c>
      <c r="N91">
        <f t="shared" si="7"/>
        <v>1.6226139156158781E-2</v>
      </c>
      <c r="O91">
        <f t="shared" si="6"/>
        <v>375</v>
      </c>
    </row>
    <row r="92" spans="4:15" hidden="1" x14ac:dyDescent="0.2">
      <c r="D92">
        <f t="shared" si="4"/>
        <v>402</v>
      </c>
      <c r="E92" t="s">
        <v>42</v>
      </c>
      <c r="F92" t="s">
        <v>1021</v>
      </c>
      <c r="G92" t="s">
        <v>1022</v>
      </c>
      <c r="H92" t="s">
        <v>1022</v>
      </c>
      <c r="I92">
        <v>161</v>
      </c>
      <c r="J92">
        <v>311</v>
      </c>
      <c r="K92">
        <v>0.51768488745980712</v>
      </c>
      <c r="L92">
        <v>0.56521739130434778</v>
      </c>
      <c r="M92">
        <f t="shared" si="5"/>
        <v>0.53130085555596573</v>
      </c>
      <c r="N92">
        <f t="shared" si="7"/>
        <v>3.3916535748382048E-2</v>
      </c>
      <c r="O92">
        <f t="shared" si="6"/>
        <v>321</v>
      </c>
    </row>
    <row r="93" spans="4:15" hidden="1" x14ac:dyDescent="0.2">
      <c r="D93">
        <f t="shared" si="4"/>
        <v>651</v>
      </c>
      <c r="E93" t="s">
        <v>42</v>
      </c>
      <c r="F93" t="s">
        <v>1025</v>
      </c>
      <c r="G93" t="s">
        <v>1026</v>
      </c>
      <c r="H93" t="s">
        <v>1026</v>
      </c>
      <c r="I93">
        <v>253</v>
      </c>
      <c r="J93">
        <v>492</v>
      </c>
      <c r="K93">
        <v>0.51422764227642281</v>
      </c>
      <c r="L93">
        <v>0.40740740740740738</v>
      </c>
      <c r="M93">
        <f t="shared" si="5"/>
        <v>0.53334881602818285</v>
      </c>
      <c r="N93">
        <f t="shared" si="7"/>
        <v>-0.12594140862077546</v>
      </c>
      <c r="O93">
        <f t="shared" si="6"/>
        <v>732</v>
      </c>
    </row>
    <row r="94" spans="4:15" hidden="1" x14ac:dyDescent="0.2">
      <c r="D94">
        <f t="shared" si="4"/>
        <v>454</v>
      </c>
      <c r="E94" t="s">
        <v>42</v>
      </c>
      <c r="F94" t="s">
        <v>1027</v>
      </c>
      <c r="G94" t="s">
        <v>1028</v>
      </c>
      <c r="H94" t="s">
        <v>1028</v>
      </c>
      <c r="I94">
        <v>286</v>
      </c>
      <c r="J94">
        <v>507</v>
      </c>
      <c r="K94">
        <v>0.5641025641025641</v>
      </c>
      <c r="L94">
        <v>0.53333333333333333</v>
      </c>
      <c r="M94">
        <f t="shared" si="5"/>
        <v>0.50380452193363623</v>
      </c>
      <c r="N94">
        <f t="shared" si="7"/>
        <v>2.9528811399697097E-2</v>
      </c>
      <c r="O94">
        <f t="shared" si="6"/>
        <v>327</v>
      </c>
    </row>
    <row r="95" spans="4:15" hidden="1" x14ac:dyDescent="0.2">
      <c r="D95">
        <f t="shared" si="4"/>
        <v>630</v>
      </c>
      <c r="E95" t="s">
        <v>42</v>
      </c>
      <c r="F95" t="s">
        <v>1033</v>
      </c>
      <c r="G95" t="s">
        <v>1034</v>
      </c>
      <c r="H95" t="s">
        <v>1034</v>
      </c>
      <c r="I95">
        <v>267</v>
      </c>
      <c r="J95">
        <v>385</v>
      </c>
      <c r="K95">
        <v>0.69350649350649352</v>
      </c>
      <c r="L95">
        <v>0.42105263157894735</v>
      </c>
      <c r="M95">
        <f t="shared" si="5"/>
        <v>0.42714981036081978</v>
      </c>
      <c r="N95">
        <f t="shared" si="7"/>
        <v>-6.0971787818724366E-3</v>
      </c>
      <c r="O95">
        <f t="shared" si="6"/>
        <v>437</v>
      </c>
    </row>
    <row r="96" spans="4:15" hidden="1" x14ac:dyDescent="0.2">
      <c r="D96">
        <f t="shared" si="4"/>
        <v>503</v>
      </c>
      <c r="E96" t="s">
        <v>42</v>
      </c>
      <c r="F96" t="s">
        <v>1035</v>
      </c>
      <c r="G96" t="s">
        <v>1036</v>
      </c>
      <c r="H96" t="s">
        <v>1036</v>
      </c>
      <c r="I96">
        <v>141</v>
      </c>
      <c r="J96">
        <v>231</v>
      </c>
      <c r="K96">
        <v>0.61038961038961037</v>
      </c>
      <c r="L96">
        <v>0.5</v>
      </c>
      <c r="M96">
        <f t="shared" si="5"/>
        <v>0.4763855695182439</v>
      </c>
      <c r="N96">
        <f t="shared" si="7"/>
        <v>2.3614430481756099E-2</v>
      </c>
      <c r="O96">
        <f t="shared" si="6"/>
        <v>347</v>
      </c>
    </row>
    <row r="97" spans="4:15" hidden="1" x14ac:dyDescent="0.2">
      <c r="D97">
        <f t="shared" si="4"/>
        <v>542</v>
      </c>
      <c r="E97" t="s">
        <v>42</v>
      </c>
      <c r="F97" t="s">
        <v>1037</v>
      </c>
      <c r="G97" t="s">
        <v>1038</v>
      </c>
      <c r="H97" t="s">
        <v>1038</v>
      </c>
      <c r="I97">
        <v>273</v>
      </c>
      <c r="J97">
        <v>496</v>
      </c>
      <c r="K97">
        <v>0.55040322580645162</v>
      </c>
      <c r="L97">
        <v>0.48</v>
      </c>
      <c r="M97">
        <f t="shared" si="5"/>
        <v>0.51191956782647807</v>
      </c>
      <c r="N97">
        <f t="shared" si="7"/>
        <v>-3.191956782647809E-2</v>
      </c>
      <c r="O97">
        <f t="shared" si="6"/>
        <v>524</v>
      </c>
    </row>
    <row r="98" spans="4:15" hidden="1" x14ac:dyDescent="0.2">
      <c r="D98">
        <f t="shared" si="4"/>
        <v>534</v>
      </c>
      <c r="E98" t="s">
        <v>42</v>
      </c>
      <c r="F98" t="s">
        <v>1039</v>
      </c>
      <c r="G98" t="s">
        <v>1040</v>
      </c>
      <c r="H98" t="s">
        <v>1040</v>
      </c>
      <c r="I98">
        <v>159</v>
      </c>
      <c r="J98">
        <v>202</v>
      </c>
      <c r="K98">
        <v>0.78712871287128716</v>
      </c>
      <c r="L98">
        <v>0.48648648648648651</v>
      </c>
      <c r="M98">
        <f t="shared" si="5"/>
        <v>0.37169102904503931</v>
      </c>
      <c r="N98">
        <f t="shared" si="7"/>
        <v>0.1147954574414472</v>
      </c>
      <c r="O98">
        <f t="shared" si="6"/>
        <v>139</v>
      </c>
    </row>
    <row r="99" spans="4:15" hidden="1" x14ac:dyDescent="0.2">
      <c r="D99">
        <f t="shared" si="4"/>
        <v>628</v>
      </c>
      <c r="E99" t="s">
        <v>42</v>
      </c>
      <c r="F99" t="s">
        <v>1041</v>
      </c>
      <c r="G99" t="s">
        <v>1042</v>
      </c>
      <c r="H99" t="s">
        <v>1042</v>
      </c>
      <c r="I99">
        <v>495</v>
      </c>
      <c r="J99">
        <v>583</v>
      </c>
      <c r="K99">
        <v>0.84905660377358494</v>
      </c>
      <c r="L99">
        <v>0.42268041237113402</v>
      </c>
      <c r="M99">
        <f t="shared" si="5"/>
        <v>0.33500694505087636</v>
      </c>
      <c r="N99">
        <f t="shared" si="7"/>
        <v>8.7673467320257659E-2</v>
      </c>
      <c r="O99">
        <f t="shared" si="6"/>
        <v>208</v>
      </c>
    </row>
    <row r="100" spans="4:15" hidden="1" x14ac:dyDescent="0.2">
      <c r="D100">
        <f t="shared" si="4"/>
        <v>35</v>
      </c>
      <c r="E100" t="s">
        <v>44</v>
      </c>
      <c r="F100" t="s">
        <v>1045</v>
      </c>
      <c r="G100" t="s">
        <v>1046</v>
      </c>
      <c r="H100" t="s">
        <v>1046</v>
      </c>
      <c r="I100">
        <v>164</v>
      </c>
      <c r="J100">
        <v>356</v>
      </c>
      <c r="K100">
        <v>0.4606741573033708</v>
      </c>
      <c r="L100">
        <v>0.82926829268292679</v>
      </c>
      <c r="M100">
        <f t="shared" si="5"/>
        <v>0.56507217221402528</v>
      </c>
      <c r="N100">
        <f t="shared" si="7"/>
        <v>0.26419612046890151</v>
      </c>
      <c r="O100">
        <f t="shared" si="6"/>
        <v>15</v>
      </c>
    </row>
    <row r="101" spans="4:15" hidden="1" x14ac:dyDescent="0.2">
      <c r="D101">
        <f t="shared" si="4"/>
        <v>179</v>
      </c>
      <c r="E101" t="s">
        <v>44</v>
      </c>
      <c r="F101" t="s">
        <v>1049</v>
      </c>
      <c r="G101" t="s">
        <v>1050</v>
      </c>
      <c r="H101" t="s">
        <v>1050</v>
      </c>
      <c r="I101">
        <v>105</v>
      </c>
      <c r="J101">
        <v>295</v>
      </c>
      <c r="K101">
        <v>0.3559322033898305</v>
      </c>
      <c r="L101">
        <v>0.6875</v>
      </c>
      <c r="M101">
        <f t="shared" si="5"/>
        <v>0.62711792541332401</v>
      </c>
      <c r="N101">
        <f t="shared" si="7"/>
        <v>6.0382074586675993E-2</v>
      </c>
      <c r="O101">
        <f t="shared" si="6"/>
        <v>254</v>
      </c>
    </row>
    <row r="102" spans="4:15" hidden="1" x14ac:dyDescent="0.2">
      <c r="D102">
        <f t="shared" si="4"/>
        <v>33</v>
      </c>
      <c r="E102" t="s">
        <v>44</v>
      </c>
      <c r="F102" t="s">
        <v>1051</v>
      </c>
      <c r="G102" t="s">
        <v>1052</v>
      </c>
      <c r="H102" t="s">
        <v>1052</v>
      </c>
      <c r="I102">
        <v>140</v>
      </c>
      <c r="J102">
        <v>298</v>
      </c>
      <c r="K102">
        <v>0.46979865771812079</v>
      </c>
      <c r="L102">
        <v>0.83333333333333337</v>
      </c>
      <c r="M102">
        <f t="shared" si="5"/>
        <v>0.55966711264001934</v>
      </c>
      <c r="N102">
        <f t="shared" si="7"/>
        <v>0.27366622069331403</v>
      </c>
      <c r="O102">
        <f t="shared" si="6"/>
        <v>14</v>
      </c>
    </row>
    <row r="103" spans="4:15" hidden="1" x14ac:dyDescent="0.2">
      <c r="D103">
        <f t="shared" si="4"/>
        <v>60</v>
      </c>
      <c r="E103" t="s">
        <v>44</v>
      </c>
      <c r="F103" t="s">
        <v>1053</v>
      </c>
      <c r="G103" t="s">
        <v>962</v>
      </c>
      <c r="H103" t="s">
        <v>962</v>
      </c>
      <c r="I103">
        <v>149</v>
      </c>
      <c r="J103">
        <v>244</v>
      </c>
      <c r="K103">
        <v>0.61065573770491799</v>
      </c>
      <c r="L103">
        <v>0.79411764705882348</v>
      </c>
      <c r="M103">
        <f t="shared" si="5"/>
        <v>0.47622792428528599</v>
      </c>
      <c r="N103">
        <f t="shared" si="7"/>
        <v>0.3178897227735375</v>
      </c>
      <c r="O103">
        <f t="shared" si="6"/>
        <v>8</v>
      </c>
    </row>
    <row r="104" spans="4:15" hidden="1" x14ac:dyDescent="0.2">
      <c r="D104">
        <f t="shared" si="4"/>
        <v>304</v>
      </c>
      <c r="E104" t="s">
        <v>44</v>
      </c>
      <c r="F104" t="s">
        <v>1056</v>
      </c>
      <c r="G104" t="s">
        <v>1057</v>
      </c>
      <c r="H104" t="s">
        <v>1057</v>
      </c>
      <c r="I104">
        <v>179</v>
      </c>
      <c r="J104">
        <v>243</v>
      </c>
      <c r="K104">
        <v>0.73662551440329216</v>
      </c>
      <c r="L104">
        <v>0.61538461538461542</v>
      </c>
      <c r="M104">
        <f t="shared" si="5"/>
        <v>0.40160749394607587</v>
      </c>
      <c r="N104">
        <f t="shared" si="7"/>
        <v>0.21377712143853955</v>
      </c>
      <c r="O104">
        <f t="shared" si="6"/>
        <v>36</v>
      </c>
    </row>
    <row r="105" spans="4:15" hidden="1" x14ac:dyDescent="0.2">
      <c r="D105">
        <f t="shared" si="4"/>
        <v>643</v>
      </c>
      <c r="E105" t="s">
        <v>44</v>
      </c>
      <c r="F105" t="s">
        <v>1058</v>
      </c>
      <c r="G105" t="s">
        <v>816</v>
      </c>
      <c r="H105" t="s">
        <v>816</v>
      </c>
      <c r="I105">
        <v>230</v>
      </c>
      <c r="J105">
        <v>292</v>
      </c>
      <c r="K105">
        <v>0.78767123287671237</v>
      </c>
      <c r="L105">
        <v>0.41304347826086957</v>
      </c>
      <c r="M105">
        <f t="shared" si="5"/>
        <v>0.37136965770237673</v>
      </c>
      <c r="N105">
        <f t="shared" si="7"/>
        <v>4.1673820558492836E-2</v>
      </c>
      <c r="O105">
        <f t="shared" si="6"/>
        <v>293</v>
      </c>
    </row>
    <row r="106" spans="4:15" hidden="1" x14ac:dyDescent="0.2">
      <c r="D106">
        <f t="shared" si="4"/>
        <v>237</v>
      </c>
      <c r="E106" t="s">
        <v>44</v>
      </c>
      <c r="F106" t="s">
        <v>1059</v>
      </c>
      <c r="G106" t="s">
        <v>1060</v>
      </c>
      <c r="H106" t="s">
        <v>1060</v>
      </c>
      <c r="I106">
        <v>193</v>
      </c>
      <c r="J106">
        <v>271</v>
      </c>
      <c r="K106">
        <v>0.71217712177121772</v>
      </c>
      <c r="L106">
        <v>0.65</v>
      </c>
      <c r="M106">
        <f t="shared" si="5"/>
        <v>0.41608993272721023</v>
      </c>
      <c r="N106">
        <f t="shared" si="7"/>
        <v>0.23391006727278979</v>
      </c>
      <c r="O106">
        <f t="shared" si="6"/>
        <v>24</v>
      </c>
    </row>
    <row r="107" spans="4:15" hidden="1" x14ac:dyDescent="0.2">
      <c r="D107">
        <f t="shared" si="4"/>
        <v>565</v>
      </c>
      <c r="E107" t="s">
        <v>607</v>
      </c>
      <c r="F107" t="s">
        <v>1063</v>
      </c>
      <c r="G107" t="s">
        <v>1064</v>
      </c>
      <c r="H107" t="s">
        <v>1064</v>
      </c>
      <c r="I107">
        <v>255</v>
      </c>
      <c r="J107">
        <v>494</v>
      </c>
      <c r="K107">
        <v>0.51619433198380571</v>
      </c>
      <c r="L107">
        <v>0.46913580246913578</v>
      </c>
      <c r="M107">
        <f t="shared" si="5"/>
        <v>0.53218381251579272</v>
      </c>
      <c r="N107">
        <f t="shared" si="7"/>
        <v>-6.3048010046656944E-2</v>
      </c>
      <c r="O107">
        <f t="shared" si="6"/>
        <v>607</v>
      </c>
    </row>
    <row r="108" spans="4:15" hidden="1" x14ac:dyDescent="0.2">
      <c r="D108">
        <f t="shared" si="4"/>
        <v>436</v>
      </c>
      <c r="E108" t="s">
        <v>608</v>
      </c>
      <c r="F108" t="s">
        <v>1067</v>
      </c>
      <c r="G108" t="s">
        <v>1068</v>
      </c>
      <c r="H108" t="s">
        <v>1068</v>
      </c>
      <c r="I108">
        <v>303</v>
      </c>
      <c r="J108">
        <v>685</v>
      </c>
      <c r="K108">
        <v>0.44233576642335765</v>
      </c>
      <c r="L108">
        <v>0.54736842105263162</v>
      </c>
      <c r="M108">
        <f t="shared" si="5"/>
        <v>0.57593524314310862</v>
      </c>
      <c r="N108">
        <f t="shared" si="7"/>
        <v>-2.8566822090477006E-2</v>
      </c>
      <c r="O108">
        <f t="shared" si="6"/>
        <v>508</v>
      </c>
    </row>
    <row r="109" spans="4:15" hidden="1" x14ac:dyDescent="0.2">
      <c r="D109">
        <f t="shared" si="4"/>
        <v>727</v>
      </c>
      <c r="E109" t="s">
        <v>48</v>
      </c>
      <c r="F109" t="s">
        <v>1073</v>
      </c>
      <c r="G109" t="s">
        <v>1074</v>
      </c>
      <c r="H109" t="s">
        <v>1074</v>
      </c>
      <c r="I109">
        <v>535</v>
      </c>
      <c r="J109">
        <v>639</v>
      </c>
      <c r="K109">
        <v>0.83724569640062596</v>
      </c>
      <c r="L109">
        <v>0.34020618556701032</v>
      </c>
      <c r="M109">
        <f t="shared" si="5"/>
        <v>0.34200334540948807</v>
      </c>
      <c r="N109">
        <f t="shared" si="7"/>
        <v>-1.7971598424777468E-3</v>
      </c>
      <c r="O109">
        <f t="shared" si="6"/>
        <v>425</v>
      </c>
    </row>
    <row r="110" spans="4:15" hidden="1" x14ac:dyDescent="0.2">
      <c r="D110">
        <f t="shared" si="4"/>
        <v>422</v>
      </c>
      <c r="E110" t="s">
        <v>50</v>
      </c>
      <c r="F110" t="s">
        <v>1077</v>
      </c>
      <c r="G110" t="s">
        <v>1078</v>
      </c>
      <c r="H110" t="s">
        <v>1078</v>
      </c>
      <c r="I110">
        <v>145</v>
      </c>
      <c r="J110">
        <v>447</v>
      </c>
      <c r="K110">
        <v>0.32438478747203581</v>
      </c>
      <c r="L110">
        <v>0.55681818181818177</v>
      </c>
      <c r="M110">
        <f t="shared" si="5"/>
        <v>0.6458055964847158</v>
      </c>
      <c r="N110">
        <f t="shared" si="7"/>
        <v>-8.8987414666534037E-2</v>
      </c>
      <c r="O110">
        <f t="shared" si="6"/>
        <v>656</v>
      </c>
    </row>
    <row r="111" spans="4:15" hidden="1" x14ac:dyDescent="0.2">
      <c r="D111">
        <f t="shared" si="4"/>
        <v>775</v>
      </c>
      <c r="E111" t="s">
        <v>609</v>
      </c>
      <c r="F111" t="s">
        <v>1079</v>
      </c>
      <c r="G111" t="s">
        <v>1080</v>
      </c>
      <c r="H111" t="s">
        <v>1080</v>
      </c>
      <c r="I111">
        <v>120</v>
      </c>
      <c r="J111">
        <v>199</v>
      </c>
      <c r="K111">
        <v>0.60301507537688437</v>
      </c>
      <c r="L111">
        <v>0.2857142857142857</v>
      </c>
      <c r="M111">
        <f t="shared" si="5"/>
        <v>0.48075400606408947</v>
      </c>
      <c r="N111">
        <f t="shared" si="7"/>
        <v>-0.19503972034980377</v>
      </c>
      <c r="O111">
        <f t="shared" si="6"/>
        <v>804</v>
      </c>
    </row>
    <row r="112" spans="4:15" hidden="1" x14ac:dyDescent="0.2">
      <c r="D112">
        <f t="shared" si="4"/>
        <v>345</v>
      </c>
      <c r="E112" t="s">
        <v>609</v>
      </c>
      <c r="F112" t="s">
        <v>1081</v>
      </c>
      <c r="G112" t="s">
        <v>1082</v>
      </c>
      <c r="H112" t="s">
        <v>1082</v>
      </c>
      <c r="I112">
        <v>181</v>
      </c>
      <c r="J112">
        <v>246</v>
      </c>
      <c r="K112">
        <v>0.73577235772357719</v>
      </c>
      <c r="L112">
        <v>0.59523809523809523</v>
      </c>
      <c r="M112">
        <f t="shared" si="5"/>
        <v>0.40211287642952298</v>
      </c>
      <c r="N112">
        <f t="shared" si="7"/>
        <v>0.19312521880857225</v>
      </c>
      <c r="O112">
        <f t="shared" si="6"/>
        <v>46</v>
      </c>
    </row>
    <row r="113" spans="4:15" hidden="1" x14ac:dyDescent="0.2">
      <c r="D113">
        <f t="shared" si="4"/>
        <v>503</v>
      </c>
      <c r="E113" t="s">
        <v>609</v>
      </c>
      <c r="F113" t="s">
        <v>1085</v>
      </c>
      <c r="G113" t="s">
        <v>1086</v>
      </c>
      <c r="H113" t="s">
        <v>1086</v>
      </c>
      <c r="I113">
        <v>197</v>
      </c>
      <c r="J113">
        <v>310</v>
      </c>
      <c r="K113">
        <v>0.63548387096774195</v>
      </c>
      <c r="L113">
        <v>0.5</v>
      </c>
      <c r="M113">
        <f t="shared" si="5"/>
        <v>0.4615205394097272</v>
      </c>
      <c r="N113">
        <f t="shared" si="7"/>
        <v>3.8479460590272796E-2</v>
      </c>
      <c r="O113">
        <f t="shared" si="6"/>
        <v>305</v>
      </c>
    </row>
    <row r="114" spans="4:15" hidden="1" x14ac:dyDescent="0.2">
      <c r="D114">
        <f t="shared" si="4"/>
        <v>198</v>
      </c>
      <c r="E114" t="s">
        <v>610</v>
      </c>
      <c r="F114" t="s">
        <v>1089</v>
      </c>
      <c r="G114" t="s">
        <v>1090</v>
      </c>
      <c r="H114" t="s">
        <v>1090</v>
      </c>
      <c r="I114">
        <v>80</v>
      </c>
      <c r="J114">
        <v>286</v>
      </c>
      <c r="K114">
        <v>0.27972027972027974</v>
      </c>
      <c r="L114">
        <v>0.67567567567567566</v>
      </c>
      <c r="M114">
        <f t="shared" si="5"/>
        <v>0.67226340943539986</v>
      </c>
      <c r="N114">
        <f t="shared" si="7"/>
        <v>3.4122662402757964E-3</v>
      </c>
      <c r="O114">
        <f t="shared" si="6"/>
        <v>407</v>
      </c>
    </row>
    <row r="115" spans="4:15" hidden="1" x14ac:dyDescent="0.2">
      <c r="D115">
        <f t="shared" si="4"/>
        <v>180</v>
      </c>
      <c r="E115" t="s">
        <v>54</v>
      </c>
      <c r="F115" t="s">
        <v>1091</v>
      </c>
      <c r="G115" t="s">
        <v>1092</v>
      </c>
      <c r="H115" t="s">
        <v>1092</v>
      </c>
      <c r="I115">
        <v>298</v>
      </c>
      <c r="J115">
        <v>692</v>
      </c>
      <c r="K115">
        <v>0.430635838150289</v>
      </c>
      <c r="L115">
        <v>0.68627450980392157</v>
      </c>
      <c r="M115">
        <f t="shared" si="5"/>
        <v>0.58286590306453356</v>
      </c>
      <c r="N115">
        <f t="shared" si="7"/>
        <v>0.10340860673938801</v>
      </c>
      <c r="O115">
        <f t="shared" si="6"/>
        <v>161</v>
      </c>
    </row>
    <row r="116" spans="4:15" x14ac:dyDescent="0.2">
      <c r="D116">
        <f t="shared" si="4"/>
        <v>536</v>
      </c>
      <c r="E116" t="s">
        <v>611</v>
      </c>
      <c r="F116" t="s">
        <v>1095</v>
      </c>
      <c r="G116" t="s">
        <v>1096</v>
      </c>
      <c r="H116" t="s">
        <v>1096</v>
      </c>
      <c r="I116">
        <v>406</v>
      </c>
      <c r="J116">
        <v>445</v>
      </c>
      <c r="K116">
        <v>0.91235955056179774</v>
      </c>
      <c r="L116">
        <v>0.48214285714285715</v>
      </c>
      <c r="M116">
        <f t="shared" si="5"/>
        <v>0.29750832232657709</v>
      </c>
      <c r="N116">
        <f t="shared" si="7"/>
        <v>0.18463453481628006</v>
      </c>
      <c r="O116">
        <f t="shared" si="6"/>
        <v>52</v>
      </c>
    </row>
    <row r="117" spans="4:15" hidden="1" x14ac:dyDescent="0.2">
      <c r="D117">
        <f t="shared" si="4"/>
        <v>252</v>
      </c>
      <c r="E117" t="s">
        <v>611</v>
      </c>
      <c r="F117" t="s">
        <v>1097</v>
      </c>
      <c r="G117" t="s">
        <v>1098</v>
      </c>
      <c r="H117" t="s">
        <v>1098</v>
      </c>
      <c r="I117">
        <v>51</v>
      </c>
      <c r="J117">
        <v>164</v>
      </c>
      <c r="K117">
        <v>0.31097560975609756</v>
      </c>
      <c r="L117">
        <v>0.6428571428571429</v>
      </c>
      <c r="M117">
        <f t="shared" si="5"/>
        <v>0.65374876061410947</v>
      </c>
      <c r="N117">
        <f t="shared" si="7"/>
        <v>-1.0891617756966565E-2</v>
      </c>
      <c r="O117">
        <f t="shared" si="6"/>
        <v>448</v>
      </c>
    </row>
    <row r="118" spans="4:15" hidden="1" x14ac:dyDescent="0.2">
      <c r="D118">
        <f t="shared" si="4"/>
        <v>549</v>
      </c>
      <c r="E118" t="s">
        <v>611</v>
      </c>
      <c r="F118" t="s">
        <v>1101</v>
      </c>
      <c r="G118" t="s">
        <v>1102</v>
      </c>
      <c r="H118" t="s">
        <v>1102</v>
      </c>
      <c r="I118">
        <v>209</v>
      </c>
      <c r="J118">
        <v>407</v>
      </c>
      <c r="K118">
        <v>0.51351351351351349</v>
      </c>
      <c r="L118">
        <v>0.47887323943661969</v>
      </c>
      <c r="M118">
        <f t="shared" si="5"/>
        <v>0.53377184286051182</v>
      </c>
      <c r="N118">
        <f t="shared" si="7"/>
        <v>-5.4898603423892134E-2</v>
      </c>
      <c r="O118">
        <f t="shared" si="6"/>
        <v>582</v>
      </c>
    </row>
    <row r="119" spans="4:15" hidden="1" x14ac:dyDescent="0.2">
      <c r="D119">
        <f t="shared" si="4"/>
        <v>525</v>
      </c>
      <c r="E119" t="s">
        <v>611</v>
      </c>
      <c r="F119" t="s">
        <v>1103</v>
      </c>
      <c r="G119" t="s">
        <v>1104</v>
      </c>
      <c r="H119" t="s">
        <v>1104</v>
      </c>
      <c r="I119">
        <v>336</v>
      </c>
      <c r="J119">
        <v>420</v>
      </c>
      <c r="K119">
        <v>0.8</v>
      </c>
      <c r="L119">
        <v>0.49230769230769234</v>
      </c>
      <c r="M119">
        <f t="shared" si="5"/>
        <v>0.36406649394037016</v>
      </c>
      <c r="N119">
        <f t="shared" si="7"/>
        <v>0.12824119836732217</v>
      </c>
      <c r="O119">
        <f t="shared" si="6"/>
        <v>117</v>
      </c>
    </row>
    <row r="120" spans="4:15" hidden="1" x14ac:dyDescent="0.2">
      <c r="D120">
        <f t="shared" si="4"/>
        <v>366</v>
      </c>
      <c r="E120" t="s">
        <v>57</v>
      </c>
      <c r="F120" t="s">
        <v>1105</v>
      </c>
      <c r="G120" t="s">
        <v>1106</v>
      </c>
      <c r="H120" t="s">
        <v>1106</v>
      </c>
      <c r="I120">
        <v>154</v>
      </c>
      <c r="J120">
        <v>643</v>
      </c>
      <c r="K120">
        <v>0.23950233281493002</v>
      </c>
      <c r="L120">
        <v>0.58252427184466016</v>
      </c>
      <c r="M120">
        <f t="shared" si="5"/>
        <v>0.69608722324291794</v>
      </c>
      <c r="N120">
        <f t="shared" si="7"/>
        <v>-0.11356295139825778</v>
      </c>
      <c r="O120">
        <f t="shared" si="6"/>
        <v>709</v>
      </c>
    </row>
    <row r="121" spans="4:15" hidden="1" x14ac:dyDescent="0.2">
      <c r="D121">
        <f t="shared" si="4"/>
        <v>376</v>
      </c>
      <c r="E121" t="s">
        <v>57</v>
      </c>
      <c r="F121" t="s">
        <v>1109</v>
      </c>
      <c r="G121" t="s">
        <v>1110</v>
      </c>
      <c r="H121" t="s">
        <v>1110</v>
      </c>
      <c r="I121">
        <v>98</v>
      </c>
      <c r="J121">
        <v>530</v>
      </c>
      <c r="K121">
        <v>0.18490566037735848</v>
      </c>
      <c r="L121">
        <v>0.57894736842105265</v>
      </c>
      <c r="M121">
        <f t="shared" si="5"/>
        <v>0.72842853001633112</v>
      </c>
      <c r="N121">
        <f t="shared" si="7"/>
        <v>-0.14948116159527847</v>
      </c>
      <c r="O121">
        <f t="shared" si="6"/>
        <v>764</v>
      </c>
    </row>
    <row r="122" spans="4:15" hidden="1" x14ac:dyDescent="0.2">
      <c r="D122">
        <f t="shared" si="4"/>
        <v>469</v>
      </c>
      <c r="E122" t="s">
        <v>57</v>
      </c>
      <c r="F122" t="s">
        <v>1111</v>
      </c>
      <c r="G122" t="s">
        <v>1112</v>
      </c>
      <c r="H122" t="s">
        <v>1112</v>
      </c>
      <c r="I122">
        <v>161</v>
      </c>
      <c r="J122">
        <v>398</v>
      </c>
      <c r="K122">
        <v>0.40452261306532661</v>
      </c>
      <c r="L122">
        <v>0.52307692307692311</v>
      </c>
      <c r="M122">
        <f t="shared" si="5"/>
        <v>0.59833453486222499</v>
      </c>
      <c r="N122">
        <f t="shared" si="7"/>
        <v>-7.5257611785301881E-2</v>
      </c>
      <c r="O122">
        <f t="shared" si="6"/>
        <v>631</v>
      </c>
    </row>
    <row r="123" spans="4:15" hidden="1" x14ac:dyDescent="0.2">
      <c r="D123">
        <f t="shared" si="4"/>
        <v>416</v>
      </c>
      <c r="E123" t="s">
        <v>612</v>
      </c>
      <c r="F123" t="s">
        <v>1113</v>
      </c>
      <c r="G123" t="s">
        <v>1114</v>
      </c>
      <c r="H123" t="s">
        <v>1114</v>
      </c>
      <c r="I123">
        <v>114</v>
      </c>
      <c r="J123">
        <v>231</v>
      </c>
      <c r="K123">
        <v>0.4935064935064935</v>
      </c>
      <c r="L123">
        <v>0.55813953488372092</v>
      </c>
      <c r="M123">
        <f t="shared" si="5"/>
        <v>0.54562335583337152</v>
      </c>
      <c r="N123">
        <f t="shared" si="7"/>
        <v>1.2516179050349407E-2</v>
      </c>
      <c r="O123">
        <f t="shared" si="6"/>
        <v>385</v>
      </c>
    </row>
    <row r="124" spans="4:15" hidden="1" x14ac:dyDescent="0.2">
      <c r="D124">
        <f t="shared" si="4"/>
        <v>463</v>
      </c>
      <c r="E124" t="s">
        <v>612</v>
      </c>
      <c r="F124" t="s">
        <v>1115</v>
      </c>
      <c r="G124" t="s">
        <v>1116</v>
      </c>
      <c r="H124" t="s">
        <v>1116</v>
      </c>
      <c r="I124">
        <v>96</v>
      </c>
      <c r="J124">
        <v>268</v>
      </c>
      <c r="K124">
        <v>0.35820895522388058</v>
      </c>
      <c r="L124">
        <v>0.52777777777777779</v>
      </c>
      <c r="M124">
        <f t="shared" si="5"/>
        <v>0.62576925110361881</v>
      </c>
      <c r="N124">
        <f t="shared" si="7"/>
        <v>-9.7991473325841016E-2</v>
      </c>
      <c r="O124">
        <f t="shared" si="6"/>
        <v>680</v>
      </c>
    </row>
    <row r="125" spans="4:15" hidden="1" x14ac:dyDescent="0.2">
      <c r="D125">
        <f t="shared" si="4"/>
        <v>555</v>
      </c>
      <c r="E125" t="s">
        <v>612</v>
      </c>
      <c r="F125" t="s">
        <v>1117</v>
      </c>
      <c r="G125" t="s">
        <v>1118</v>
      </c>
      <c r="H125" t="s">
        <v>1118</v>
      </c>
      <c r="I125">
        <v>102</v>
      </c>
      <c r="J125">
        <v>165</v>
      </c>
      <c r="K125">
        <v>0.61818181818181817</v>
      </c>
      <c r="L125">
        <v>0.47368421052631576</v>
      </c>
      <c r="M125">
        <f t="shared" si="5"/>
        <v>0.47176971709723536</v>
      </c>
      <c r="N125">
        <f t="shared" si="7"/>
        <v>1.9144934290803994E-3</v>
      </c>
      <c r="O125">
        <f t="shared" si="6"/>
        <v>412</v>
      </c>
    </row>
    <row r="126" spans="4:15" hidden="1" x14ac:dyDescent="0.2">
      <c r="D126">
        <f t="shared" si="4"/>
        <v>205</v>
      </c>
      <c r="E126" t="s">
        <v>612</v>
      </c>
      <c r="F126" t="s">
        <v>1121</v>
      </c>
      <c r="G126" t="s">
        <v>1122</v>
      </c>
      <c r="H126" t="s">
        <v>1122</v>
      </c>
      <c r="I126">
        <v>301</v>
      </c>
      <c r="J126">
        <v>572</v>
      </c>
      <c r="K126">
        <v>0.52622377622377625</v>
      </c>
      <c r="L126">
        <v>0.66666666666666663</v>
      </c>
      <c r="M126">
        <f t="shared" si="5"/>
        <v>0.5262426934246498</v>
      </c>
      <c r="N126">
        <f t="shared" si="7"/>
        <v>0.14042397324201683</v>
      </c>
      <c r="O126">
        <f t="shared" si="6"/>
        <v>104</v>
      </c>
    </row>
    <row r="127" spans="4:15" hidden="1" x14ac:dyDescent="0.2">
      <c r="D127">
        <f t="shared" si="4"/>
        <v>405</v>
      </c>
      <c r="E127" t="s">
        <v>613</v>
      </c>
      <c r="F127" t="s">
        <v>1125</v>
      </c>
      <c r="G127" t="s">
        <v>954</v>
      </c>
      <c r="H127" t="s">
        <v>954</v>
      </c>
      <c r="I127">
        <v>209</v>
      </c>
      <c r="J127">
        <v>447</v>
      </c>
      <c r="K127">
        <v>0.46756152125279643</v>
      </c>
      <c r="L127">
        <v>0.56493506493506496</v>
      </c>
      <c r="M127">
        <f t="shared" si="5"/>
        <v>0.56099232008378386</v>
      </c>
      <c r="N127">
        <f t="shared" si="7"/>
        <v>3.9427448512810992E-3</v>
      </c>
      <c r="O127">
        <f t="shared" si="6"/>
        <v>406</v>
      </c>
    </row>
    <row r="128" spans="4:15" hidden="1" x14ac:dyDescent="0.2">
      <c r="D128">
        <f t="shared" si="4"/>
        <v>420</v>
      </c>
      <c r="E128" t="s">
        <v>614</v>
      </c>
      <c r="F128" t="s">
        <v>1128</v>
      </c>
      <c r="G128" t="s">
        <v>1129</v>
      </c>
      <c r="H128" t="s">
        <v>1129</v>
      </c>
      <c r="I128">
        <v>250</v>
      </c>
      <c r="J128">
        <v>448</v>
      </c>
      <c r="K128">
        <v>0.5580357142857143</v>
      </c>
      <c r="L128">
        <v>0.55737704918032782</v>
      </c>
      <c r="M128">
        <f t="shared" si="5"/>
        <v>0.50739832797189477</v>
      </c>
      <c r="N128">
        <f t="shared" si="7"/>
        <v>4.9978721208433052E-2</v>
      </c>
      <c r="O128">
        <f t="shared" si="6"/>
        <v>269</v>
      </c>
    </row>
    <row r="129" spans="4:15" hidden="1" x14ac:dyDescent="0.2">
      <c r="D129">
        <f t="shared" si="4"/>
        <v>75</v>
      </c>
      <c r="E129" t="s">
        <v>614</v>
      </c>
      <c r="F129" t="s">
        <v>1130</v>
      </c>
      <c r="G129" t="s">
        <v>1131</v>
      </c>
      <c r="H129" t="s">
        <v>1131</v>
      </c>
      <c r="I129">
        <v>242</v>
      </c>
      <c r="J129">
        <v>551</v>
      </c>
      <c r="K129">
        <v>0.43920145190562615</v>
      </c>
      <c r="L129">
        <v>0.77777777777777779</v>
      </c>
      <c r="M129">
        <f t="shared" si="5"/>
        <v>0.5777919099108173</v>
      </c>
      <c r="N129">
        <f t="shared" si="7"/>
        <v>0.19998586786696049</v>
      </c>
      <c r="O129">
        <f t="shared" si="6"/>
        <v>42</v>
      </c>
    </row>
    <row r="130" spans="4:15" hidden="1" x14ac:dyDescent="0.2">
      <c r="D130">
        <f t="shared" si="4"/>
        <v>612</v>
      </c>
      <c r="E130" t="s">
        <v>62</v>
      </c>
      <c r="F130" t="s">
        <v>1136</v>
      </c>
      <c r="G130" t="s">
        <v>1137</v>
      </c>
      <c r="H130" t="s">
        <v>1137</v>
      </c>
      <c r="I130">
        <v>527</v>
      </c>
      <c r="J130">
        <v>987</v>
      </c>
      <c r="K130">
        <v>0.53394123606889565</v>
      </c>
      <c r="L130">
        <v>0.43448275862068964</v>
      </c>
      <c r="M130">
        <f t="shared" si="5"/>
        <v>0.52167111927518317</v>
      </c>
      <c r="N130">
        <f t="shared" si="7"/>
        <v>-8.7188360654493535E-2</v>
      </c>
      <c r="O130">
        <f t="shared" si="6"/>
        <v>654</v>
      </c>
    </row>
    <row r="131" spans="4:15" hidden="1" x14ac:dyDescent="0.2">
      <c r="D131">
        <f t="shared" si="4"/>
        <v>816</v>
      </c>
      <c r="E131" t="s">
        <v>64</v>
      </c>
      <c r="F131" t="s">
        <v>1140</v>
      </c>
      <c r="G131" t="s">
        <v>1141</v>
      </c>
      <c r="H131" t="s">
        <v>1141</v>
      </c>
      <c r="I131">
        <v>240</v>
      </c>
      <c r="J131">
        <v>425</v>
      </c>
      <c r="K131">
        <v>0.56470588235294117</v>
      </c>
      <c r="L131">
        <v>0.21153846153846154</v>
      </c>
      <c r="M131">
        <f t="shared" si="5"/>
        <v>0.50344713567278399</v>
      </c>
      <c r="N131">
        <f t="shared" si="7"/>
        <v>-0.29190867413432242</v>
      </c>
      <c r="O131">
        <f t="shared" si="6"/>
        <v>842</v>
      </c>
    </row>
    <row r="132" spans="4:15" hidden="1" x14ac:dyDescent="0.2">
      <c r="D132">
        <f t="shared" si="4"/>
        <v>712</v>
      </c>
      <c r="E132" t="s">
        <v>64</v>
      </c>
      <c r="F132" t="s">
        <v>1142</v>
      </c>
      <c r="G132" t="s">
        <v>1143</v>
      </c>
      <c r="H132" t="s">
        <v>1143</v>
      </c>
      <c r="I132">
        <v>121</v>
      </c>
      <c r="J132">
        <v>304</v>
      </c>
      <c r="K132">
        <v>0.39802631578947367</v>
      </c>
      <c r="L132">
        <v>0.35897435897435898</v>
      </c>
      <c r="M132">
        <f t="shared" si="5"/>
        <v>0.60218273171579484</v>
      </c>
      <c r="N132">
        <f t="shared" si="7"/>
        <v>-0.24320837274143586</v>
      </c>
      <c r="O132">
        <f t="shared" si="6"/>
        <v>828</v>
      </c>
    </row>
    <row r="133" spans="4:15" hidden="1" x14ac:dyDescent="0.2">
      <c r="D133">
        <f t="shared" ref="D133:D196" si="8">RANK(L133,Both_Math_and_ELA__Percent_Pass,0)</f>
        <v>502</v>
      </c>
      <c r="E133" t="s">
        <v>615</v>
      </c>
      <c r="F133" t="s">
        <v>1144</v>
      </c>
      <c r="G133" t="s">
        <v>1145</v>
      </c>
      <c r="H133" t="s">
        <v>1145</v>
      </c>
      <c r="I133">
        <v>394</v>
      </c>
      <c r="J133">
        <v>768</v>
      </c>
      <c r="K133">
        <v>0.51302083333333337</v>
      </c>
      <c r="L133">
        <v>0.50359712230215825</v>
      </c>
      <c r="M133">
        <f t="shared" ref="M133:M196" si="9">int+slope*K133</f>
        <v>0.53406369069916182</v>
      </c>
      <c r="N133">
        <f t="shared" si="7"/>
        <v>-3.0466568397003568E-2</v>
      </c>
      <c r="O133">
        <f t="shared" ref="O133:O196" si="10">RANK(N133,Error,0)</f>
        <v>517</v>
      </c>
    </row>
    <row r="134" spans="4:15" hidden="1" x14ac:dyDescent="0.2">
      <c r="D134">
        <f t="shared" si="8"/>
        <v>441</v>
      </c>
      <c r="E134" t="s">
        <v>67</v>
      </c>
      <c r="F134" t="s">
        <v>1152</v>
      </c>
      <c r="G134" t="s">
        <v>1153</v>
      </c>
      <c r="H134" t="s">
        <v>1153</v>
      </c>
      <c r="I134">
        <v>236</v>
      </c>
      <c r="J134">
        <v>605</v>
      </c>
      <c r="K134">
        <v>0.39008264462809916</v>
      </c>
      <c r="L134">
        <v>0.54255319148936165</v>
      </c>
      <c r="M134">
        <f t="shared" si="9"/>
        <v>0.60688830614857536</v>
      </c>
      <c r="N134">
        <f t="shared" ref="N134:N197" si="11">L134-M134</f>
        <v>-6.433511465921371E-2</v>
      </c>
      <c r="O134">
        <f t="shared" si="10"/>
        <v>612</v>
      </c>
    </row>
    <row r="135" spans="4:15" hidden="1" x14ac:dyDescent="0.2">
      <c r="D135">
        <f t="shared" si="8"/>
        <v>575</v>
      </c>
      <c r="E135" t="s">
        <v>67</v>
      </c>
      <c r="F135" t="s">
        <v>1154</v>
      </c>
      <c r="G135" t="s">
        <v>1155</v>
      </c>
      <c r="H135" t="s">
        <v>1155</v>
      </c>
      <c r="I135">
        <v>221</v>
      </c>
      <c r="J135">
        <v>502</v>
      </c>
      <c r="K135">
        <v>0.44023904382470119</v>
      </c>
      <c r="L135">
        <v>0.46341463414634149</v>
      </c>
      <c r="M135">
        <f t="shared" si="9"/>
        <v>0.57717727394378493</v>
      </c>
      <c r="N135">
        <f t="shared" si="11"/>
        <v>-0.11376263979744344</v>
      </c>
      <c r="O135">
        <f t="shared" si="10"/>
        <v>711</v>
      </c>
    </row>
    <row r="136" spans="4:15" hidden="1" x14ac:dyDescent="0.2">
      <c r="D136">
        <f t="shared" si="8"/>
        <v>343</v>
      </c>
      <c r="E136" t="s">
        <v>67</v>
      </c>
      <c r="F136" t="s">
        <v>1156</v>
      </c>
      <c r="G136" t="s">
        <v>1157</v>
      </c>
      <c r="H136" t="s">
        <v>1157</v>
      </c>
      <c r="I136">
        <v>135</v>
      </c>
      <c r="J136">
        <v>287</v>
      </c>
      <c r="K136">
        <v>0.47038327526132406</v>
      </c>
      <c r="L136">
        <v>0.5957446808510638</v>
      </c>
      <c r="M136">
        <f t="shared" si="9"/>
        <v>0.55932080407457563</v>
      </c>
      <c r="N136">
        <f t="shared" si="11"/>
        <v>3.6423876776488173E-2</v>
      </c>
      <c r="O136">
        <f t="shared" si="10"/>
        <v>312</v>
      </c>
    </row>
    <row r="137" spans="4:15" hidden="1" x14ac:dyDescent="0.2">
      <c r="D137">
        <f t="shared" si="8"/>
        <v>62</v>
      </c>
      <c r="E137" t="s">
        <v>69</v>
      </c>
      <c r="F137" t="s">
        <v>1158</v>
      </c>
      <c r="G137" t="s">
        <v>1159</v>
      </c>
      <c r="H137" t="s">
        <v>1159</v>
      </c>
      <c r="I137">
        <v>202</v>
      </c>
      <c r="J137">
        <v>574</v>
      </c>
      <c r="K137">
        <v>0.3519163763066202</v>
      </c>
      <c r="L137">
        <v>0.79245283018867929</v>
      </c>
      <c r="M137">
        <f t="shared" si="9"/>
        <v>0.62949677177608709</v>
      </c>
      <c r="N137">
        <f t="shared" si="11"/>
        <v>0.1629560584125922</v>
      </c>
      <c r="O137">
        <f t="shared" si="10"/>
        <v>75</v>
      </c>
    </row>
    <row r="138" spans="4:15" hidden="1" x14ac:dyDescent="0.2">
      <c r="D138">
        <f t="shared" si="8"/>
        <v>188</v>
      </c>
      <c r="E138" t="s">
        <v>69</v>
      </c>
      <c r="F138" t="s">
        <v>1162</v>
      </c>
      <c r="G138" t="s">
        <v>1163</v>
      </c>
      <c r="H138" t="s">
        <v>1163</v>
      </c>
      <c r="I138">
        <v>144</v>
      </c>
      <c r="J138">
        <v>270</v>
      </c>
      <c r="K138">
        <v>0.53333333333333333</v>
      </c>
      <c r="L138">
        <v>0.68085106382978722</v>
      </c>
      <c r="M138">
        <f t="shared" si="9"/>
        <v>0.52203122123710588</v>
      </c>
      <c r="N138">
        <f t="shared" si="11"/>
        <v>0.15881984259268134</v>
      </c>
      <c r="O138">
        <f t="shared" si="10"/>
        <v>80</v>
      </c>
    </row>
    <row r="139" spans="4:15" hidden="1" x14ac:dyDescent="0.2">
      <c r="D139">
        <f t="shared" si="8"/>
        <v>668</v>
      </c>
      <c r="E139" t="s">
        <v>69</v>
      </c>
      <c r="F139" t="s">
        <v>1164</v>
      </c>
      <c r="G139" t="s">
        <v>1165</v>
      </c>
      <c r="H139" t="s">
        <v>1165</v>
      </c>
      <c r="I139">
        <v>178</v>
      </c>
      <c r="J139">
        <v>294</v>
      </c>
      <c r="K139">
        <v>0.60544217687074831</v>
      </c>
      <c r="L139">
        <v>0.39583333333333331</v>
      </c>
      <c r="M139">
        <f t="shared" si="9"/>
        <v>0.47931626946809053</v>
      </c>
      <c r="N139">
        <f t="shared" si="11"/>
        <v>-8.3482936134757213E-2</v>
      </c>
      <c r="O139">
        <f t="shared" si="10"/>
        <v>646</v>
      </c>
    </row>
    <row r="140" spans="4:15" hidden="1" x14ac:dyDescent="0.2">
      <c r="D140">
        <f t="shared" si="8"/>
        <v>250</v>
      </c>
      <c r="E140" t="s">
        <v>71</v>
      </c>
      <c r="F140" t="s">
        <v>1168</v>
      </c>
      <c r="G140" t="s">
        <v>1169</v>
      </c>
      <c r="H140" t="s">
        <v>1169</v>
      </c>
      <c r="I140">
        <v>184</v>
      </c>
      <c r="J140">
        <v>356</v>
      </c>
      <c r="K140">
        <v>0.5168539325842697</v>
      </c>
      <c r="L140">
        <v>0.64516129032258063</v>
      </c>
      <c r="M140">
        <f t="shared" si="9"/>
        <v>0.53179308640712875</v>
      </c>
      <c r="N140">
        <f t="shared" si="11"/>
        <v>0.11336820391545188</v>
      </c>
      <c r="O140">
        <f t="shared" si="10"/>
        <v>142</v>
      </c>
    </row>
    <row r="141" spans="4:15" hidden="1" x14ac:dyDescent="0.2">
      <c r="D141">
        <f t="shared" si="8"/>
        <v>246</v>
      </c>
      <c r="E141" t="s">
        <v>616</v>
      </c>
      <c r="F141" t="s">
        <v>1172</v>
      </c>
      <c r="G141" t="s">
        <v>1173</v>
      </c>
      <c r="H141" t="s">
        <v>1173</v>
      </c>
      <c r="I141">
        <v>270</v>
      </c>
      <c r="J141">
        <v>513</v>
      </c>
      <c r="K141">
        <v>0.52631578947368418</v>
      </c>
      <c r="L141">
        <v>0.6470588235294118</v>
      </c>
      <c r="M141">
        <f t="shared" si="9"/>
        <v>0.5261881877449146</v>
      </c>
      <c r="N141">
        <f t="shared" si="11"/>
        <v>0.12087063578449719</v>
      </c>
      <c r="O141">
        <f t="shared" si="10"/>
        <v>131</v>
      </c>
    </row>
    <row r="142" spans="4:15" hidden="1" x14ac:dyDescent="0.2">
      <c r="D142">
        <f t="shared" si="8"/>
        <v>594</v>
      </c>
      <c r="E142" t="s">
        <v>74</v>
      </c>
      <c r="F142" t="s">
        <v>1174</v>
      </c>
      <c r="G142" t="s">
        <v>1175</v>
      </c>
      <c r="H142" t="s">
        <v>1175</v>
      </c>
      <c r="I142">
        <v>212</v>
      </c>
      <c r="J142">
        <v>426</v>
      </c>
      <c r="K142">
        <v>0.49765258215962443</v>
      </c>
      <c r="L142">
        <v>0.45161290322580644</v>
      </c>
      <c r="M142">
        <f t="shared" si="9"/>
        <v>0.54316734672047184</v>
      </c>
      <c r="N142">
        <f t="shared" si="11"/>
        <v>-9.1554443494665405E-2</v>
      </c>
      <c r="O142">
        <f t="shared" si="10"/>
        <v>663</v>
      </c>
    </row>
    <row r="143" spans="4:15" hidden="1" x14ac:dyDescent="0.2">
      <c r="D143">
        <f t="shared" si="8"/>
        <v>337</v>
      </c>
      <c r="E143" t="s">
        <v>76</v>
      </c>
      <c r="F143" t="s">
        <v>1180</v>
      </c>
      <c r="G143" t="s">
        <v>1181</v>
      </c>
      <c r="H143" t="s">
        <v>1181</v>
      </c>
      <c r="I143">
        <v>215</v>
      </c>
      <c r="J143">
        <v>579</v>
      </c>
      <c r="K143">
        <v>0.37132987910189985</v>
      </c>
      <c r="L143">
        <v>0.59900990099009899</v>
      </c>
      <c r="M143">
        <f t="shared" si="9"/>
        <v>0.61799683924509674</v>
      </c>
      <c r="N143">
        <f t="shared" si="11"/>
        <v>-1.8986938254997754E-2</v>
      </c>
      <c r="O143">
        <f t="shared" si="10"/>
        <v>483</v>
      </c>
    </row>
    <row r="144" spans="4:15" hidden="1" x14ac:dyDescent="0.2">
      <c r="D144">
        <f t="shared" si="8"/>
        <v>542</v>
      </c>
      <c r="E144" t="s">
        <v>78</v>
      </c>
      <c r="F144" t="s">
        <v>55</v>
      </c>
      <c r="G144" t="s">
        <v>1184</v>
      </c>
      <c r="H144" t="s">
        <v>1184</v>
      </c>
      <c r="I144">
        <v>263</v>
      </c>
      <c r="J144">
        <v>505</v>
      </c>
      <c r="K144">
        <v>0.52079207920792081</v>
      </c>
      <c r="L144">
        <v>0.48</v>
      </c>
      <c r="M144">
        <f t="shared" si="9"/>
        <v>0.5294602554416552</v>
      </c>
      <c r="N144">
        <f t="shared" si="11"/>
        <v>-4.9460255441655221E-2</v>
      </c>
      <c r="O144">
        <f t="shared" si="10"/>
        <v>565</v>
      </c>
    </row>
    <row r="145" spans="4:15" hidden="1" x14ac:dyDescent="0.2">
      <c r="D145">
        <f t="shared" si="8"/>
        <v>430</v>
      </c>
      <c r="E145" t="s">
        <v>80</v>
      </c>
      <c r="F145" t="s">
        <v>1185</v>
      </c>
      <c r="G145" t="s">
        <v>1186</v>
      </c>
      <c r="H145" t="s">
        <v>1186</v>
      </c>
      <c r="I145">
        <v>119</v>
      </c>
      <c r="J145">
        <v>260</v>
      </c>
      <c r="K145">
        <v>0.45769230769230768</v>
      </c>
      <c r="L145">
        <v>0.55172413793103448</v>
      </c>
      <c r="M145">
        <f t="shared" si="9"/>
        <v>0.56683852369146837</v>
      </c>
      <c r="N145">
        <f t="shared" si="11"/>
        <v>-1.511438576043389E-2</v>
      </c>
      <c r="O145">
        <f t="shared" si="10"/>
        <v>470</v>
      </c>
    </row>
    <row r="146" spans="4:15" hidden="1" x14ac:dyDescent="0.2">
      <c r="D146">
        <f t="shared" si="8"/>
        <v>841</v>
      </c>
      <c r="E146" t="s">
        <v>80</v>
      </c>
      <c r="F146" t="s">
        <v>1190</v>
      </c>
      <c r="G146" t="s">
        <v>1191</v>
      </c>
      <c r="H146" t="s">
        <v>1191</v>
      </c>
      <c r="I146">
        <v>316</v>
      </c>
      <c r="J146">
        <v>343</v>
      </c>
      <c r="K146">
        <v>0.92128279883381925</v>
      </c>
      <c r="L146">
        <v>0.12962962962962962</v>
      </c>
      <c r="M146">
        <f t="shared" si="9"/>
        <v>0.29222247802698598</v>
      </c>
      <c r="N146">
        <f t="shared" si="11"/>
        <v>-0.16259284839735635</v>
      </c>
      <c r="O146">
        <f t="shared" si="10"/>
        <v>770</v>
      </c>
    </row>
    <row r="147" spans="4:15" hidden="1" x14ac:dyDescent="0.2">
      <c r="D147">
        <f t="shared" si="8"/>
        <v>773</v>
      </c>
      <c r="E147" t="s">
        <v>80</v>
      </c>
      <c r="F147" t="s">
        <v>1192</v>
      </c>
      <c r="G147" t="s">
        <v>1193</v>
      </c>
      <c r="H147" t="s">
        <v>1193</v>
      </c>
      <c r="I147">
        <v>382</v>
      </c>
      <c r="J147">
        <v>421</v>
      </c>
      <c r="K147">
        <v>0.90736342042755347</v>
      </c>
      <c r="L147">
        <v>0.28749999999999998</v>
      </c>
      <c r="M147">
        <f t="shared" si="9"/>
        <v>0.3004678685798079</v>
      </c>
      <c r="N147">
        <f t="shared" si="11"/>
        <v>-1.2967868579807917E-2</v>
      </c>
      <c r="O147">
        <f t="shared" si="10"/>
        <v>457</v>
      </c>
    </row>
    <row r="148" spans="4:15" hidden="1" x14ac:dyDescent="0.2">
      <c r="D148">
        <f t="shared" si="8"/>
        <v>698</v>
      </c>
      <c r="E148" t="s">
        <v>80</v>
      </c>
      <c r="F148" t="s">
        <v>1194</v>
      </c>
      <c r="G148" t="s">
        <v>1195</v>
      </c>
      <c r="H148" t="s">
        <v>1195</v>
      </c>
      <c r="I148">
        <v>313</v>
      </c>
      <c r="J148">
        <v>336</v>
      </c>
      <c r="K148">
        <v>0.93154761904761907</v>
      </c>
      <c r="L148">
        <v>0.36956521739130432</v>
      </c>
      <c r="M148">
        <f t="shared" si="9"/>
        <v>0.28614192980515007</v>
      </c>
      <c r="N148">
        <f t="shared" si="11"/>
        <v>8.3423287586154249E-2</v>
      </c>
      <c r="O148">
        <f t="shared" si="10"/>
        <v>213</v>
      </c>
    </row>
    <row r="149" spans="4:15" hidden="1" x14ac:dyDescent="0.2">
      <c r="D149">
        <f t="shared" si="8"/>
        <v>573</v>
      </c>
      <c r="E149" t="s">
        <v>80</v>
      </c>
      <c r="F149" t="s">
        <v>1196</v>
      </c>
      <c r="G149" t="s">
        <v>1197</v>
      </c>
      <c r="H149" t="s">
        <v>1197</v>
      </c>
      <c r="I149">
        <v>116</v>
      </c>
      <c r="J149">
        <v>219</v>
      </c>
      <c r="K149">
        <v>0.52968036529680362</v>
      </c>
      <c r="L149">
        <v>0.4642857142857143</v>
      </c>
      <c r="M149">
        <f t="shared" si="9"/>
        <v>0.52419512161103365</v>
      </c>
      <c r="N149">
        <f t="shared" si="11"/>
        <v>-5.9909407325319353E-2</v>
      </c>
      <c r="O149">
        <f t="shared" si="10"/>
        <v>599</v>
      </c>
    </row>
    <row r="150" spans="4:15" hidden="1" x14ac:dyDescent="0.2">
      <c r="D150">
        <f t="shared" si="8"/>
        <v>426</v>
      </c>
      <c r="E150" t="s">
        <v>80</v>
      </c>
      <c r="F150" t="s">
        <v>1198</v>
      </c>
      <c r="G150" t="s">
        <v>1199</v>
      </c>
      <c r="H150" t="s">
        <v>1199</v>
      </c>
      <c r="I150">
        <v>214</v>
      </c>
      <c r="J150">
        <v>282</v>
      </c>
      <c r="K150">
        <v>0.75886524822695034</v>
      </c>
      <c r="L150">
        <v>0.55319148936170215</v>
      </c>
      <c r="M150">
        <f t="shared" si="9"/>
        <v>0.38843339336380278</v>
      </c>
      <c r="N150">
        <f t="shared" si="11"/>
        <v>0.16475809599789937</v>
      </c>
      <c r="O150">
        <f t="shared" si="10"/>
        <v>72</v>
      </c>
    </row>
    <row r="151" spans="4:15" hidden="1" x14ac:dyDescent="0.2">
      <c r="D151">
        <f t="shared" si="8"/>
        <v>815</v>
      </c>
      <c r="E151" t="s">
        <v>80</v>
      </c>
      <c r="F151" t="s">
        <v>1200</v>
      </c>
      <c r="G151" t="s">
        <v>1201</v>
      </c>
      <c r="H151" t="s">
        <v>1201</v>
      </c>
      <c r="I151">
        <v>311</v>
      </c>
      <c r="J151">
        <v>352</v>
      </c>
      <c r="K151">
        <v>0.88352272727272729</v>
      </c>
      <c r="L151">
        <v>0.21666666666666667</v>
      </c>
      <c r="M151">
        <f t="shared" si="9"/>
        <v>0.3145903258026852</v>
      </c>
      <c r="N151">
        <f t="shared" si="11"/>
        <v>-9.7923659136018526E-2</v>
      </c>
      <c r="O151">
        <f t="shared" si="10"/>
        <v>679</v>
      </c>
    </row>
    <row r="152" spans="4:15" hidden="1" x14ac:dyDescent="0.2">
      <c r="D152">
        <f t="shared" si="8"/>
        <v>564</v>
      </c>
      <c r="E152" t="s">
        <v>80</v>
      </c>
      <c r="F152" t="s">
        <v>1204</v>
      </c>
      <c r="G152" t="s">
        <v>1205</v>
      </c>
      <c r="H152" t="s">
        <v>1205</v>
      </c>
      <c r="I152">
        <v>157</v>
      </c>
      <c r="J152">
        <v>248</v>
      </c>
      <c r="K152">
        <v>0.63306451612903225</v>
      </c>
      <c r="L152">
        <v>0.46938775510204084</v>
      </c>
      <c r="M152">
        <f t="shared" si="9"/>
        <v>0.4629536871372178</v>
      </c>
      <c r="N152">
        <f t="shared" si="11"/>
        <v>6.4340679648230426E-3</v>
      </c>
      <c r="O152">
        <f t="shared" si="10"/>
        <v>398</v>
      </c>
    </row>
    <row r="153" spans="4:15" hidden="1" x14ac:dyDescent="0.2">
      <c r="D153">
        <f t="shared" si="8"/>
        <v>56</v>
      </c>
      <c r="E153" t="s">
        <v>82</v>
      </c>
      <c r="F153" t="s">
        <v>1206</v>
      </c>
      <c r="G153" t="s">
        <v>1207</v>
      </c>
      <c r="H153" t="s">
        <v>1207</v>
      </c>
      <c r="I153">
        <v>8</v>
      </c>
      <c r="J153">
        <v>89</v>
      </c>
      <c r="K153">
        <v>8.98876404494382E-2</v>
      </c>
      <c r="L153">
        <v>0.8</v>
      </c>
      <c r="M153">
        <f t="shared" si="9"/>
        <v>0.78471413853954264</v>
      </c>
      <c r="N153">
        <f t="shared" si="11"/>
        <v>1.5285861460457406E-2</v>
      </c>
      <c r="O153">
        <f t="shared" si="10"/>
        <v>378</v>
      </c>
    </row>
    <row r="154" spans="4:15" hidden="1" x14ac:dyDescent="0.2">
      <c r="D154">
        <f t="shared" si="8"/>
        <v>182</v>
      </c>
      <c r="E154" t="s">
        <v>82</v>
      </c>
      <c r="F154" t="s">
        <v>1210</v>
      </c>
      <c r="G154" t="s">
        <v>1211</v>
      </c>
      <c r="H154" t="s">
        <v>1211</v>
      </c>
      <c r="I154">
        <v>76</v>
      </c>
      <c r="J154">
        <v>297</v>
      </c>
      <c r="K154">
        <v>0.25589225589225589</v>
      </c>
      <c r="L154">
        <v>0.68571428571428572</v>
      </c>
      <c r="M154">
        <f t="shared" si="9"/>
        <v>0.68637836175795197</v>
      </c>
      <c r="N154">
        <f t="shared" si="11"/>
        <v>-6.6407604366625073E-4</v>
      </c>
      <c r="O154">
        <f t="shared" si="10"/>
        <v>419</v>
      </c>
    </row>
    <row r="155" spans="4:15" hidden="1" x14ac:dyDescent="0.2">
      <c r="D155">
        <f t="shared" si="8"/>
        <v>41</v>
      </c>
      <c r="E155" t="s">
        <v>84</v>
      </c>
      <c r="F155" t="s">
        <v>1212</v>
      </c>
      <c r="G155" t="s">
        <v>1213</v>
      </c>
      <c r="H155" t="s">
        <v>1213</v>
      </c>
      <c r="I155">
        <v>71</v>
      </c>
      <c r="J155">
        <v>221</v>
      </c>
      <c r="K155">
        <v>0.32126696832579188</v>
      </c>
      <c r="L155">
        <v>0.82499999999999996</v>
      </c>
      <c r="M155">
        <f t="shared" si="9"/>
        <v>0.64765249192670438</v>
      </c>
      <c r="N155">
        <f t="shared" si="11"/>
        <v>0.17734750807329558</v>
      </c>
      <c r="O155">
        <f t="shared" si="10"/>
        <v>58</v>
      </c>
    </row>
    <row r="156" spans="4:15" hidden="1" x14ac:dyDescent="0.2">
      <c r="D156">
        <f t="shared" si="8"/>
        <v>15</v>
      </c>
      <c r="E156" t="s">
        <v>84</v>
      </c>
      <c r="F156" t="s">
        <v>1214</v>
      </c>
      <c r="G156" t="s">
        <v>1215</v>
      </c>
      <c r="H156" t="s">
        <v>1215</v>
      </c>
      <c r="I156">
        <v>63</v>
      </c>
      <c r="J156">
        <v>292</v>
      </c>
      <c r="K156">
        <v>0.21575342465753425</v>
      </c>
      <c r="L156">
        <v>0.875</v>
      </c>
      <c r="M156">
        <f t="shared" si="9"/>
        <v>0.71015530999546139</v>
      </c>
      <c r="N156">
        <f t="shared" si="11"/>
        <v>0.16484469000453861</v>
      </c>
      <c r="O156">
        <f t="shared" si="10"/>
        <v>71</v>
      </c>
    </row>
    <row r="157" spans="4:15" hidden="1" x14ac:dyDescent="0.2">
      <c r="D157">
        <f t="shared" si="8"/>
        <v>2</v>
      </c>
      <c r="E157" t="s">
        <v>86</v>
      </c>
      <c r="F157" t="s">
        <v>1220</v>
      </c>
      <c r="G157" t="s">
        <v>1221</v>
      </c>
      <c r="H157" t="s">
        <v>1221</v>
      </c>
      <c r="I157">
        <v>57</v>
      </c>
      <c r="J157">
        <v>186</v>
      </c>
      <c r="K157">
        <v>0.30645161290322581</v>
      </c>
      <c r="L157">
        <v>0.9642857142857143</v>
      </c>
      <c r="M157">
        <f t="shared" si="9"/>
        <v>0.65642863034844134</v>
      </c>
      <c r="N157">
        <f t="shared" si="11"/>
        <v>0.30785708393727296</v>
      </c>
      <c r="O157">
        <f t="shared" si="10"/>
        <v>9</v>
      </c>
    </row>
    <row r="158" spans="4:15" hidden="1" x14ac:dyDescent="0.2">
      <c r="D158">
        <f t="shared" si="8"/>
        <v>551</v>
      </c>
      <c r="E158" t="s">
        <v>86</v>
      </c>
      <c r="F158" t="s">
        <v>1224</v>
      </c>
      <c r="G158" t="s">
        <v>1225</v>
      </c>
      <c r="H158" t="s">
        <v>1225</v>
      </c>
      <c r="I158">
        <v>387</v>
      </c>
      <c r="J158">
        <v>636</v>
      </c>
      <c r="K158">
        <v>0.60849056603773588</v>
      </c>
      <c r="L158">
        <v>0.47572815533980584</v>
      </c>
      <c r="M158">
        <f t="shared" si="9"/>
        <v>0.47751050210512486</v>
      </c>
      <c r="N158">
        <f t="shared" si="11"/>
        <v>-1.7823467653190206E-3</v>
      </c>
      <c r="O158">
        <f t="shared" si="10"/>
        <v>424</v>
      </c>
    </row>
    <row r="159" spans="4:15" hidden="1" x14ac:dyDescent="0.2">
      <c r="D159">
        <f t="shared" si="8"/>
        <v>16</v>
      </c>
      <c r="E159" t="s">
        <v>617</v>
      </c>
      <c r="F159" t="s">
        <v>1226</v>
      </c>
      <c r="G159" t="s">
        <v>1227</v>
      </c>
      <c r="H159" t="s">
        <v>1227</v>
      </c>
      <c r="I159">
        <v>57</v>
      </c>
      <c r="J159">
        <v>553</v>
      </c>
      <c r="K159">
        <v>0.10307414104882459</v>
      </c>
      <c r="L159">
        <v>0.86956521739130432</v>
      </c>
      <c r="M159">
        <f t="shared" si="9"/>
        <v>0.77690288114761641</v>
      </c>
      <c r="N159">
        <f t="shared" si="11"/>
        <v>9.2662336243687915E-2</v>
      </c>
      <c r="O159">
        <f t="shared" si="10"/>
        <v>194</v>
      </c>
    </row>
    <row r="160" spans="4:15" hidden="1" x14ac:dyDescent="0.2">
      <c r="D160">
        <f t="shared" si="8"/>
        <v>263</v>
      </c>
      <c r="E160" t="s">
        <v>89</v>
      </c>
      <c r="F160" t="s">
        <v>1234</v>
      </c>
      <c r="G160" t="s">
        <v>1235</v>
      </c>
      <c r="H160" t="s">
        <v>1235</v>
      </c>
      <c r="I160">
        <v>95</v>
      </c>
      <c r="J160">
        <v>445</v>
      </c>
      <c r="K160">
        <v>0.21348314606741572</v>
      </c>
      <c r="L160">
        <v>0.63934426229508201</v>
      </c>
      <c r="M160">
        <f t="shared" si="9"/>
        <v>0.71150014976437026</v>
      </c>
      <c r="N160">
        <f t="shared" si="11"/>
        <v>-7.2155887469288249E-2</v>
      </c>
      <c r="O160">
        <f t="shared" si="10"/>
        <v>625</v>
      </c>
    </row>
    <row r="161" spans="4:15" hidden="1" x14ac:dyDescent="0.2">
      <c r="D161">
        <f t="shared" si="8"/>
        <v>114</v>
      </c>
      <c r="E161" t="s">
        <v>89</v>
      </c>
      <c r="F161" t="s">
        <v>1236</v>
      </c>
      <c r="G161" t="s">
        <v>1237</v>
      </c>
      <c r="H161" t="s">
        <v>1237</v>
      </c>
      <c r="I161">
        <v>87</v>
      </c>
      <c r="J161">
        <v>405</v>
      </c>
      <c r="K161">
        <v>0.21481481481481482</v>
      </c>
      <c r="L161">
        <v>0.7384615384615385</v>
      </c>
      <c r="M161">
        <f t="shared" si="9"/>
        <v>0.71071131217487338</v>
      </c>
      <c r="N161">
        <f t="shared" si="11"/>
        <v>2.7750226286665125E-2</v>
      </c>
      <c r="O161">
        <f t="shared" si="10"/>
        <v>334</v>
      </c>
    </row>
    <row r="162" spans="4:15" hidden="1" x14ac:dyDescent="0.2">
      <c r="D162">
        <f t="shared" si="8"/>
        <v>524</v>
      </c>
      <c r="E162" t="s">
        <v>89</v>
      </c>
      <c r="F162" t="s">
        <v>1238</v>
      </c>
      <c r="G162" t="s">
        <v>1239</v>
      </c>
      <c r="H162" t="s">
        <v>1239</v>
      </c>
      <c r="I162">
        <v>88</v>
      </c>
      <c r="J162">
        <v>467</v>
      </c>
      <c r="K162">
        <v>0.18843683083511778</v>
      </c>
      <c r="L162">
        <v>0.4925373134328358</v>
      </c>
      <c r="M162">
        <f t="shared" si="9"/>
        <v>0.72633677859733781</v>
      </c>
      <c r="N162">
        <f t="shared" si="11"/>
        <v>-0.23379946516450201</v>
      </c>
      <c r="O162">
        <f t="shared" si="10"/>
        <v>824</v>
      </c>
    </row>
    <row r="163" spans="4:15" hidden="1" x14ac:dyDescent="0.2">
      <c r="D163">
        <f t="shared" si="8"/>
        <v>361</v>
      </c>
      <c r="E163" t="s">
        <v>93</v>
      </c>
      <c r="F163" t="s">
        <v>1248</v>
      </c>
      <c r="G163" t="s">
        <v>1249</v>
      </c>
      <c r="H163" t="s">
        <v>1249</v>
      </c>
      <c r="I163">
        <v>302</v>
      </c>
      <c r="J163">
        <v>565</v>
      </c>
      <c r="K163">
        <v>0.53451327433628315</v>
      </c>
      <c r="L163">
        <v>0.5855855855855856</v>
      </c>
      <c r="M163">
        <f t="shared" si="9"/>
        <v>0.52133226226676621</v>
      </c>
      <c r="N163">
        <f t="shared" si="11"/>
        <v>6.4253323318819389E-2</v>
      </c>
      <c r="O163">
        <f t="shared" si="10"/>
        <v>246</v>
      </c>
    </row>
    <row r="164" spans="4:15" hidden="1" x14ac:dyDescent="0.2">
      <c r="D164">
        <f t="shared" si="8"/>
        <v>291</v>
      </c>
      <c r="E164" t="s">
        <v>93</v>
      </c>
      <c r="F164" t="s">
        <v>1250</v>
      </c>
      <c r="G164" t="s">
        <v>1251</v>
      </c>
      <c r="H164" t="s">
        <v>1251</v>
      </c>
      <c r="I164">
        <v>206</v>
      </c>
      <c r="J164">
        <v>445</v>
      </c>
      <c r="K164">
        <v>0.46292134831460674</v>
      </c>
      <c r="L164">
        <v>0.62376237623762376</v>
      </c>
      <c r="M164">
        <f t="shared" si="9"/>
        <v>0.56374100878174949</v>
      </c>
      <c r="N164">
        <f t="shared" si="11"/>
        <v>6.0021367455874275E-2</v>
      </c>
      <c r="O164">
        <f t="shared" si="10"/>
        <v>255</v>
      </c>
    </row>
    <row r="165" spans="4:15" hidden="1" x14ac:dyDescent="0.2">
      <c r="D165">
        <f t="shared" si="8"/>
        <v>679</v>
      </c>
      <c r="E165" t="s">
        <v>93</v>
      </c>
      <c r="F165" t="s">
        <v>1252</v>
      </c>
      <c r="G165" t="s">
        <v>1253</v>
      </c>
      <c r="H165" t="s">
        <v>1253</v>
      </c>
      <c r="I165">
        <v>281</v>
      </c>
      <c r="J165">
        <v>434</v>
      </c>
      <c r="K165">
        <v>0.64746543778801846</v>
      </c>
      <c r="L165">
        <v>0.38554216867469882</v>
      </c>
      <c r="M165">
        <f t="shared" si="9"/>
        <v>0.45442304590215499</v>
      </c>
      <c r="N165">
        <f t="shared" si="11"/>
        <v>-6.8880877227456172E-2</v>
      </c>
      <c r="O165">
        <f t="shared" si="10"/>
        <v>621</v>
      </c>
    </row>
    <row r="166" spans="4:15" hidden="1" x14ac:dyDescent="0.2">
      <c r="D166">
        <f t="shared" si="8"/>
        <v>158</v>
      </c>
      <c r="E166" t="s">
        <v>95</v>
      </c>
      <c r="F166" t="s">
        <v>1256</v>
      </c>
      <c r="G166" t="s">
        <v>1257</v>
      </c>
      <c r="H166" t="s">
        <v>1257</v>
      </c>
      <c r="I166">
        <v>168</v>
      </c>
      <c r="J166">
        <v>412</v>
      </c>
      <c r="K166">
        <v>0.40776699029126212</v>
      </c>
      <c r="L166">
        <v>0.7010309278350515</v>
      </c>
      <c r="M166">
        <f t="shared" si="9"/>
        <v>0.59641267049819002</v>
      </c>
      <c r="N166">
        <f t="shared" si="11"/>
        <v>0.10461825733686148</v>
      </c>
      <c r="O166">
        <f t="shared" si="10"/>
        <v>157</v>
      </c>
    </row>
    <row r="167" spans="4:15" hidden="1" x14ac:dyDescent="0.2">
      <c r="D167">
        <f t="shared" si="8"/>
        <v>586</v>
      </c>
      <c r="E167" t="s">
        <v>95</v>
      </c>
      <c r="F167" t="s">
        <v>1260</v>
      </c>
      <c r="G167" t="s">
        <v>1261</v>
      </c>
      <c r="H167" t="s">
        <v>1261</v>
      </c>
      <c r="I167">
        <v>128</v>
      </c>
      <c r="J167">
        <v>301</v>
      </c>
      <c r="K167">
        <v>0.42524916943521596</v>
      </c>
      <c r="L167">
        <v>0.45569620253164556</v>
      </c>
      <c r="M167">
        <f t="shared" si="9"/>
        <v>0.58605679176933756</v>
      </c>
      <c r="N167">
        <f t="shared" si="11"/>
        <v>-0.130360589237692</v>
      </c>
      <c r="O167">
        <f t="shared" si="10"/>
        <v>738</v>
      </c>
    </row>
    <row r="168" spans="4:15" hidden="1" x14ac:dyDescent="0.2">
      <c r="D168">
        <f t="shared" si="8"/>
        <v>265</v>
      </c>
      <c r="E168" t="s">
        <v>95</v>
      </c>
      <c r="F168" t="s">
        <v>1264</v>
      </c>
      <c r="G168" t="s">
        <v>1265</v>
      </c>
      <c r="H168" t="s">
        <v>1265</v>
      </c>
      <c r="I168">
        <v>70</v>
      </c>
      <c r="J168">
        <v>291</v>
      </c>
      <c r="K168">
        <v>0.24054982817869416</v>
      </c>
      <c r="L168">
        <v>0.6376811594202898</v>
      </c>
      <c r="M168">
        <f t="shared" si="9"/>
        <v>0.69546672079486194</v>
      </c>
      <c r="N168">
        <f t="shared" si="11"/>
        <v>-5.7785561374572136E-2</v>
      </c>
      <c r="O168">
        <f t="shared" si="10"/>
        <v>588</v>
      </c>
    </row>
    <row r="169" spans="4:15" hidden="1" x14ac:dyDescent="0.2">
      <c r="D169">
        <f t="shared" si="8"/>
        <v>411</v>
      </c>
      <c r="E169" t="s">
        <v>97</v>
      </c>
      <c r="F169" t="s">
        <v>1270</v>
      </c>
      <c r="G169" t="s">
        <v>1271</v>
      </c>
      <c r="H169" t="s">
        <v>1271</v>
      </c>
      <c r="I169">
        <v>141</v>
      </c>
      <c r="J169">
        <v>522</v>
      </c>
      <c r="K169">
        <v>0.27011494252873564</v>
      </c>
      <c r="L169">
        <v>0.56043956043956045</v>
      </c>
      <c r="M169">
        <f t="shared" si="9"/>
        <v>0.67795330119810782</v>
      </c>
      <c r="N169">
        <f t="shared" si="11"/>
        <v>-0.11751374075854737</v>
      </c>
      <c r="O169">
        <f t="shared" si="10"/>
        <v>719</v>
      </c>
    </row>
    <row r="170" spans="4:15" hidden="1" x14ac:dyDescent="0.2">
      <c r="D170">
        <f t="shared" si="8"/>
        <v>265</v>
      </c>
      <c r="E170" t="s">
        <v>97</v>
      </c>
      <c r="F170" t="s">
        <v>1272</v>
      </c>
      <c r="G170" t="s">
        <v>1273</v>
      </c>
      <c r="H170" t="s">
        <v>1273</v>
      </c>
      <c r="I170">
        <v>162</v>
      </c>
      <c r="J170">
        <v>401</v>
      </c>
      <c r="K170">
        <v>0.40399002493765584</v>
      </c>
      <c r="L170">
        <v>0.6376811594202898</v>
      </c>
      <c r="M170">
        <f t="shared" si="9"/>
        <v>0.59865002288103364</v>
      </c>
      <c r="N170">
        <f t="shared" si="11"/>
        <v>3.9031136539256162E-2</v>
      </c>
      <c r="O170">
        <f t="shared" si="10"/>
        <v>302</v>
      </c>
    </row>
    <row r="171" spans="4:15" hidden="1" x14ac:dyDescent="0.2">
      <c r="D171">
        <f t="shared" si="8"/>
        <v>259</v>
      </c>
      <c r="E171" t="s">
        <v>97</v>
      </c>
      <c r="F171" t="s">
        <v>1274</v>
      </c>
      <c r="G171" t="s">
        <v>1275</v>
      </c>
      <c r="H171" t="s">
        <v>1275</v>
      </c>
      <c r="I171">
        <v>166</v>
      </c>
      <c r="J171">
        <v>470</v>
      </c>
      <c r="K171">
        <v>0.35319148936170214</v>
      </c>
      <c r="L171">
        <v>0.64102564102564108</v>
      </c>
      <c r="M171">
        <f t="shared" si="9"/>
        <v>0.62874143595351761</v>
      </c>
      <c r="N171">
        <f t="shared" si="11"/>
        <v>1.2284205072123466E-2</v>
      </c>
      <c r="O171">
        <f t="shared" si="10"/>
        <v>387</v>
      </c>
    </row>
    <row r="172" spans="4:15" hidden="1" x14ac:dyDescent="0.2">
      <c r="D172">
        <f t="shared" si="8"/>
        <v>587</v>
      </c>
      <c r="E172" t="s">
        <v>99</v>
      </c>
      <c r="F172" t="s">
        <v>1276</v>
      </c>
      <c r="G172" t="s">
        <v>1277</v>
      </c>
      <c r="H172" t="s">
        <v>1277</v>
      </c>
      <c r="I172">
        <v>366</v>
      </c>
      <c r="J172">
        <v>661</v>
      </c>
      <c r="K172">
        <v>0.55370650529500753</v>
      </c>
      <c r="L172">
        <v>0.45535714285714285</v>
      </c>
      <c r="M172">
        <f t="shared" si="9"/>
        <v>0.50996281166299817</v>
      </c>
      <c r="N172">
        <f t="shared" si="11"/>
        <v>-5.4605668805855323E-2</v>
      </c>
      <c r="O172">
        <f t="shared" si="10"/>
        <v>581</v>
      </c>
    </row>
    <row r="173" spans="4:15" hidden="1" x14ac:dyDescent="0.2">
      <c r="D173">
        <f t="shared" si="8"/>
        <v>603</v>
      </c>
      <c r="E173" t="s">
        <v>99</v>
      </c>
      <c r="F173" t="s">
        <v>1278</v>
      </c>
      <c r="G173" t="s">
        <v>1279</v>
      </c>
      <c r="H173" t="s">
        <v>1279</v>
      </c>
      <c r="I173">
        <v>358</v>
      </c>
      <c r="J173">
        <v>537</v>
      </c>
      <c r="K173">
        <v>0.66666666666666663</v>
      </c>
      <c r="L173">
        <v>0.44117647058823528</v>
      </c>
      <c r="M173">
        <f t="shared" si="9"/>
        <v>0.44304885758873802</v>
      </c>
      <c r="N173">
        <f t="shared" si="11"/>
        <v>-1.8723870005027399E-3</v>
      </c>
      <c r="O173">
        <f t="shared" si="10"/>
        <v>427</v>
      </c>
    </row>
    <row r="174" spans="4:15" hidden="1" x14ac:dyDescent="0.2">
      <c r="D174">
        <f t="shared" si="8"/>
        <v>640</v>
      </c>
      <c r="E174" t="s">
        <v>99</v>
      </c>
      <c r="F174" t="s">
        <v>1280</v>
      </c>
      <c r="G174" t="s">
        <v>1281</v>
      </c>
      <c r="H174" t="s">
        <v>1281</v>
      </c>
      <c r="I174">
        <v>110</v>
      </c>
      <c r="J174">
        <v>435</v>
      </c>
      <c r="K174">
        <v>0.25287356321839083</v>
      </c>
      <c r="L174">
        <v>0.41538461538461541</v>
      </c>
      <c r="M174">
        <f t="shared" si="9"/>
        <v>0.68816653787677606</v>
      </c>
      <c r="N174">
        <f t="shared" si="11"/>
        <v>-0.27278192249216066</v>
      </c>
      <c r="O174">
        <f t="shared" si="10"/>
        <v>837</v>
      </c>
    </row>
    <row r="175" spans="4:15" hidden="1" x14ac:dyDescent="0.2">
      <c r="D175">
        <f t="shared" si="8"/>
        <v>674</v>
      </c>
      <c r="E175" t="s">
        <v>99</v>
      </c>
      <c r="F175" t="s">
        <v>1282</v>
      </c>
      <c r="G175" t="s">
        <v>1283</v>
      </c>
      <c r="H175" t="s">
        <v>1283</v>
      </c>
      <c r="I175">
        <v>295</v>
      </c>
      <c r="J175">
        <v>572</v>
      </c>
      <c r="K175">
        <v>0.51573426573426573</v>
      </c>
      <c r="L175">
        <v>0.3902439024390244</v>
      </c>
      <c r="M175">
        <f t="shared" si="9"/>
        <v>0.53245634091446903</v>
      </c>
      <c r="N175">
        <f t="shared" si="11"/>
        <v>-0.14221243847544462</v>
      </c>
      <c r="O175">
        <f t="shared" si="10"/>
        <v>752</v>
      </c>
    </row>
    <row r="176" spans="4:15" hidden="1" x14ac:dyDescent="0.2">
      <c r="D176">
        <f t="shared" si="8"/>
        <v>771</v>
      </c>
      <c r="E176" t="s">
        <v>99</v>
      </c>
      <c r="F176" t="s">
        <v>1284</v>
      </c>
      <c r="G176" t="s">
        <v>1285</v>
      </c>
      <c r="H176" t="s">
        <v>1285</v>
      </c>
      <c r="I176">
        <v>297</v>
      </c>
      <c r="J176">
        <v>499</v>
      </c>
      <c r="K176">
        <v>0.59519038076152309</v>
      </c>
      <c r="L176">
        <v>0.29090909090909089</v>
      </c>
      <c r="M176">
        <f t="shared" si="9"/>
        <v>0.48538910263069868</v>
      </c>
      <c r="N176">
        <f t="shared" si="11"/>
        <v>-0.19448001172160778</v>
      </c>
      <c r="O176">
        <f t="shared" si="10"/>
        <v>800</v>
      </c>
    </row>
    <row r="177" spans="4:15" hidden="1" x14ac:dyDescent="0.2">
      <c r="D177">
        <f t="shared" si="8"/>
        <v>799</v>
      </c>
      <c r="E177" t="s">
        <v>99</v>
      </c>
      <c r="F177" t="s">
        <v>1292</v>
      </c>
      <c r="G177" t="s">
        <v>1293</v>
      </c>
      <c r="H177" t="s">
        <v>1293</v>
      </c>
      <c r="I177">
        <v>326</v>
      </c>
      <c r="J177">
        <v>419</v>
      </c>
      <c r="K177">
        <v>0.77804295942720769</v>
      </c>
      <c r="L177">
        <v>0.25</v>
      </c>
      <c r="M177">
        <f t="shared" si="9"/>
        <v>0.37707313616408705</v>
      </c>
      <c r="N177">
        <f t="shared" si="11"/>
        <v>-0.12707313616408705</v>
      </c>
      <c r="O177">
        <f t="shared" si="10"/>
        <v>736</v>
      </c>
    </row>
    <row r="178" spans="4:15" hidden="1" x14ac:dyDescent="0.2">
      <c r="D178">
        <f t="shared" si="8"/>
        <v>847</v>
      </c>
      <c r="E178" t="s">
        <v>99</v>
      </c>
      <c r="F178" t="s">
        <v>1294</v>
      </c>
      <c r="G178" t="s">
        <v>1295</v>
      </c>
      <c r="H178" t="s">
        <v>1295</v>
      </c>
      <c r="I178">
        <v>321</v>
      </c>
      <c r="J178">
        <v>558</v>
      </c>
      <c r="K178">
        <v>0.57526881720430112</v>
      </c>
      <c r="L178">
        <v>2.9411764705882353E-2</v>
      </c>
      <c r="M178">
        <f t="shared" si="9"/>
        <v>0.49718999396060298</v>
      </c>
      <c r="N178">
        <f t="shared" si="11"/>
        <v>-0.46777822925472062</v>
      </c>
      <c r="O178">
        <f t="shared" si="10"/>
        <v>849</v>
      </c>
    </row>
    <row r="179" spans="4:15" hidden="1" x14ac:dyDescent="0.2">
      <c r="D179">
        <f t="shared" si="8"/>
        <v>807</v>
      </c>
      <c r="E179" t="s">
        <v>99</v>
      </c>
      <c r="F179" t="s">
        <v>1296</v>
      </c>
      <c r="G179" t="s">
        <v>1297</v>
      </c>
      <c r="H179" t="s">
        <v>1297</v>
      </c>
      <c r="I179">
        <v>447</v>
      </c>
      <c r="J179">
        <v>576</v>
      </c>
      <c r="K179">
        <v>0.77604166666666663</v>
      </c>
      <c r="L179">
        <v>0.23853211009174313</v>
      </c>
      <c r="M179">
        <f t="shared" si="9"/>
        <v>0.37825863740843629</v>
      </c>
      <c r="N179">
        <f t="shared" si="11"/>
        <v>-0.13972652731669316</v>
      </c>
      <c r="O179">
        <f t="shared" si="10"/>
        <v>747</v>
      </c>
    </row>
    <row r="180" spans="4:15" hidden="1" x14ac:dyDescent="0.2">
      <c r="D180">
        <f t="shared" si="8"/>
        <v>814</v>
      </c>
      <c r="E180" t="s">
        <v>99</v>
      </c>
      <c r="F180" t="s">
        <v>1298</v>
      </c>
      <c r="G180" t="s">
        <v>1299</v>
      </c>
      <c r="H180" t="s">
        <v>1299</v>
      </c>
      <c r="I180">
        <v>410</v>
      </c>
      <c r="J180">
        <v>509</v>
      </c>
      <c r="K180">
        <v>0.80550098231827116</v>
      </c>
      <c r="L180">
        <v>0.21739130434782608</v>
      </c>
      <c r="M180">
        <f t="shared" si="9"/>
        <v>0.36080788954623316</v>
      </c>
      <c r="N180">
        <f t="shared" si="11"/>
        <v>-0.14341658519840708</v>
      </c>
      <c r="O180">
        <f t="shared" si="10"/>
        <v>754</v>
      </c>
    </row>
    <row r="181" spans="4:15" hidden="1" x14ac:dyDescent="0.2">
      <c r="D181">
        <f t="shared" si="8"/>
        <v>606</v>
      </c>
      <c r="E181" t="s">
        <v>99</v>
      </c>
      <c r="F181" t="s">
        <v>1300</v>
      </c>
      <c r="G181" t="s">
        <v>1301</v>
      </c>
      <c r="H181" t="s">
        <v>1301</v>
      </c>
      <c r="I181">
        <v>373</v>
      </c>
      <c r="J181">
        <v>701</v>
      </c>
      <c r="K181">
        <v>0.5320970042796006</v>
      </c>
      <c r="L181">
        <v>0.43965517241379309</v>
      </c>
      <c r="M181">
        <f t="shared" si="9"/>
        <v>0.52276358266893808</v>
      </c>
      <c r="N181">
        <f t="shared" si="11"/>
        <v>-8.3108410255144982E-2</v>
      </c>
      <c r="O181">
        <f t="shared" si="10"/>
        <v>645</v>
      </c>
    </row>
    <row r="182" spans="4:15" hidden="1" x14ac:dyDescent="0.2">
      <c r="D182">
        <f t="shared" si="8"/>
        <v>746</v>
      </c>
      <c r="E182" t="s">
        <v>99</v>
      </c>
      <c r="F182" t="s">
        <v>1302</v>
      </c>
      <c r="G182" t="s">
        <v>1303</v>
      </c>
      <c r="H182" t="s">
        <v>1303</v>
      </c>
      <c r="I182">
        <v>376</v>
      </c>
      <c r="J182">
        <v>421</v>
      </c>
      <c r="K182">
        <v>0.89311163895486934</v>
      </c>
      <c r="L182">
        <v>0.31818181818181818</v>
      </c>
      <c r="M182">
        <f t="shared" si="9"/>
        <v>0.3089101639816525</v>
      </c>
      <c r="N182">
        <f t="shared" si="11"/>
        <v>9.2716542001656799E-3</v>
      </c>
      <c r="O182">
        <f t="shared" si="10"/>
        <v>393</v>
      </c>
    </row>
    <row r="183" spans="4:15" hidden="1" x14ac:dyDescent="0.2">
      <c r="D183">
        <f t="shared" si="8"/>
        <v>672</v>
      </c>
      <c r="E183" t="s">
        <v>99</v>
      </c>
      <c r="F183" t="s">
        <v>1304</v>
      </c>
      <c r="G183" t="s">
        <v>1305</v>
      </c>
      <c r="H183" t="s">
        <v>1305</v>
      </c>
      <c r="I183">
        <v>245</v>
      </c>
      <c r="J183">
        <v>401</v>
      </c>
      <c r="K183">
        <v>0.61097256857855364</v>
      </c>
      <c r="L183">
        <v>0.39344262295081966</v>
      </c>
      <c r="M183">
        <f t="shared" si="9"/>
        <v>0.47604024390071203</v>
      </c>
      <c r="N183">
        <f t="shared" si="11"/>
        <v>-8.259762094989237E-2</v>
      </c>
      <c r="O183">
        <f t="shared" si="10"/>
        <v>644</v>
      </c>
    </row>
    <row r="184" spans="4:15" hidden="1" x14ac:dyDescent="0.2">
      <c r="D184">
        <f t="shared" si="8"/>
        <v>845</v>
      </c>
      <c r="E184" t="s">
        <v>99</v>
      </c>
      <c r="F184" t="s">
        <v>1306</v>
      </c>
      <c r="G184" t="s">
        <v>1307</v>
      </c>
      <c r="H184" t="s">
        <v>1307</v>
      </c>
      <c r="I184">
        <v>413</v>
      </c>
      <c r="J184">
        <v>618</v>
      </c>
      <c r="K184">
        <v>0.66828478964401294</v>
      </c>
      <c r="L184">
        <v>6.741573033707865E-2</v>
      </c>
      <c r="M184">
        <f t="shared" si="9"/>
        <v>0.4420903337580539</v>
      </c>
      <c r="N184">
        <f t="shared" si="11"/>
        <v>-0.37467460342097525</v>
      </c>
      <c r="O184">
        <f t="shared" si="10"/>
        <v>847</v>
      </c>
    </row>
    <row r="185" spans="4:15" hidden="1" x14ac:dyDescent="0.2">
      <c r="D185">
        <f t="shared" si="8"/>
        <v>789</v>
      </c>
      <c r="E185" t="s">
        <v>99</v>
      </c>
      <c r="F185" t="s">
        <v>1308</v>
      </c>
      <c r="G185" t="s">
        <v>1309</v>
      </c>
      <c r="H185" t="s">
        <v>1309</v>
      </c>
      <c r="I185">
        <v>389</v>
      </c>
      <c r="J185">
        <v>601</v>
      </c>
      <c r="K185">
        <v>0.64725457570715472</v>
      </c>
      <c r="L185">
        <v>0.27142857142857141</v>
      </c>
      <c r="M185">
        <f t="shared" si="9"/>
        <v>0.45454795379378321</v>
      </c>
      <c r="N185">
        <f t="shared" si="11"/>
        <v>-0.1831193823652118</v>
      </c>
      <c r="O185">
        <f t="shared" si="10"/>
        <v>788</v>
      </c>
    </row>
    <row r="186" spans="4:15" hidden="1" x14ac:dyDescent="0.2">
      <c r="D186">
        <f t="shared" si="8"/>
        <v>727</v>
      </c>
      <c r="E186" t="s">
        <v>101</v>
      </c>
      <c r="F186" t="s">
        <v>1312</v>
      </c>
      <c r="G186" t="s">
        <v>1313</v>
      </c>
      <c r="H186" t="s">
        <v>1313</v>
      </c>
      <c r="I186">
        <v>417</v>
      </c>
      <c r="J186">
        <v>626</v>
      </c>
      <c r="K186">
        <v>0.66613418530351443</v>
      </c>
      <c r="L186">
        <v>0.34020618556701032</v>
      </c>
      <c r="M186">
        <f t="shared" si="9"/>
        <v>0.44336428236369152</v>
      </c>
      <c r="N186">
        <f t="shared" si="11"/>
        <v>-0.1031580967966812</v>
      </c>
      <c r="O186">
        <f t="shared" si="10"/>
        <v>693</v>
      </c>
    </row>
    <row r="187" spans="4:15" hidden="1" x14ac:dyDescent="0.2">
      <c r="D187">
        <f t="shared" si="8"/>
        <v>677</v>
      </c>
      <c r="E187" t="s">
        <v>101</v>
      </c>
      <c r="F187" t="s">
        <v>1314</v>
      </c>
      <c r="G187" t="s">
        <v>1315</v>
      </c>
      <c r="H187" t="s">
        <v>1315</v>
      </c>
      <c r="I187">
        <v>338</v>
      </c>
      <c r="J187">
        <v>483</v>
      </c>
      <c r="K187">
        <v>0.69979296066252583</v>
      </c>
      <c r="L187">
        <v>0.38636363636363635</v>
      </c>
      <c r="M187">
        <f t="shared" si="9"/>
        <v>0.42342591009846031</v>
      </c>
      <c r="N187">
        <f t="shared" si="11"/>
        <v>-3.7062273734823958E-2</v>
      </c>
      <c r="O187">
        <f t="shared" si="10"/>
        <v>534</v>
      </c>
    </row>
    <row r="188" spans="4:15" hidden="1" x14ac:dyDescent="0.2">
      <c r="D188">
        <f t="shared" si="8"/>
        <v>791</v>
      </c>
      <c r="E188" t="s">
        <v>101</v>
      </c>
      <c r="F188" t="s">
        <v>1316</v>
      </c>
      <c r="G188" t="s">
        <v>1317</v>
      </c>
      <c r="H188" t="s">
        <v>1317</v>
      </c>
      <c r="I188">
        <v>277</v>
      </c>
      <c r="J188">
        <v>348</v>
      </c>
      <c r="K188">
        <v>0.79597701149425293</v>
      </c>
      <c r="L188">
        <v>0.26666666666666666</v>
      </c>
      <c r="M188">
        <f t="shared" si="9"/>
        <v>0.36644958249872606</v>
      </c>
      <c r="N188">
        <f t="shared" si="11"/>
        <v>-9.9782915832059393E-2</v>
      </c>
      <c r="O188">
        <f t="shared" si="10"/>
        <v>686</v>
      </c>
    </row>
    <row r="189" spans="4:15" hidden="1" x14ac:dyDescent="0.2">
      <c r="D189">
        <f t="shared" si="8"/>
        <v>766</v>
      </c>
      <c r="E189" t="s">
        <v>101</v>
      </c>
      <c r="F189" t="s">
        <v>1318</v>
      </c>
      <c r="G189" t="s">
        <v>1319</v>
      </c>
      <c r="H189" t="s">
        <v>1319</v>
      </c>
      <c r="I189">
        <v>343</v>
      </c>
      <c r="J189">
        <v>505</v>
      </c>
      <c r="K189">
        <v>0.67920792079207926</v>
      </c>
      <c r="L189">
        <v>0.29629629629629628</v>
      </c>
      <c r="M189">
        <f t="shared" si="9"/>
        <v>0.43561982338418853</v>
      </c>
      <c r="N189">
        <f t="shared" si="11"/>
        <v>-0.13932352708789225</v>
      </c>
      <c r="O189">
        <f t="shared" si="10"/>
        <v>746</v>
      </c>
    </row>
    <row r="190" spans="4:15" hidden="1" x14ac:dyDescent="0.2">
      <c r="D190">
        <f t="shared" si="8"/>
        <v>407</v>
      </c>
      <c r="E190" t="s">
        <v>101</v>
      </c>
      <c r="F190" t="s">
        <v>1320</v>
      </c>
      <c r="G190" t="s">
        <v>892</v>
      </c>
      <c r="H190" t="s">
        <v>892</v>
      </c>
      <c r="I190">
        <v>244</v>
      </c>
      <c r="J190">
        <v>382</v>
      </c>
      <c r="K190">
        <v>0.63874345549738221</v>
      </c>
      <c r="L190">
        <v>0.5625</v>
      </c>
      <c r="M190">
        <f t="shared" si="9"/>
        <v>0.45958966672975743</v>
      </c>
      <c r="N190">
        <f t="shared" si="11"/>
        <v>0.10291033327024257</v>
      </c>
      <c r="O190">
        <f t="shared" si="10"/>
        <v>164</v>
      </c>
    </row>
    <row r="191" spans="4:15" hidden="1" x14ac:dyDescent="0.2">
      <c r="D191">
        <f t="shared" si="8"/>
        <v>381</v>
      </c>
      <c r="E191" t="s">
        <v>101</v>
      </c>
      <c r="F191" t="s">
        <v>1321</v>
      </c>
      <c r="G191" t="s">
        <v>1322</v>
      </c>
      <c r="H191" t="s">
        <v>1322</v>
      </c>
      <c r="I191">
        <v>305</v>
      </c>
      <c r="J191">
        <v>513</v>
      </c>
      <c r="K191">
        <v>0.59454191033138404</v>
      </c>
      <c r="L191">
        <v>0.5757575757575758</v>
      </c>
      <c r="M191">
        <f t="shared" si="9"/>
        <v>0.4857732355856621</v>
      </c>
      <c r="N191">
        <f t="shared" si="11"/>
        <v>8.9984340171913701E-2</v>
      </c>
      <c r="O191">
        <f t="shared" si="10"/>
        <v>200</v>
      </c>
    </row>
    <row r="192" spans="4:15" hidden="1" x14ac:dyDescent="0.2">
      <c r="D192">
        <f t="shared" si="8"/>
        <v>715</v>
      </c>
      <c r="E192" t="s">
        <v>101</v>
      </c>
      <c r="F192" t="s">
        <v>1323</v>
      </c>
      <c r="G192" t="s">
        <v>1324</v>
      </c>
      <c r="H192" t="s">
        <v>1324</v>
      </c>
      <c r="I192">
        <v>273</v>
      </c>
      <c r="J192">
        <v>368</v>
      </c>
      <c r="K192">
        <v>0.74184782608695654</v>
      </c>
      <c r="L192">
        <v>0.35714285714285715</v>
      </c>
      <c r="M192">
        <f t="shared" si="9"/>
        <v>0.39851396504244363</v>
      </c>
      <c r="N192">
        <f t="shared" si="11"/>
        <v>-4.1371107899586479E-2</v>
      </c>
      <c r="O192">
        <f t="shared" si="10"/>
        <v>544</v>
      </c>
    </row>
    <row r="193" spans="4:15" hidden="1" x14ac:dyDescent="0.2">
      <c r="D193">
        <f t="shared" si="8"/>
        <v>822</v>
      </c>
      <c r="E193" t="s">
        <v>618</v>
      </c>
      <c r="F193" t="s">
        <v>1325</v>
      </c>
      <c r="G193" t="s">
        <v>1326</v>
      </c>
      <c r="H193" t="s">
        <v>1326</v>
      </c>
      <c r="I193">
        <v>150</v>
      </c>
      <c r="J193">
        <v>269</v>
      </c>
      <c r="K193">
        <v>0.55762081784386619</v>
      </c>
      <c r="L193">
        <v>0.2</v>
      </c>
      <c r="M193">
        <f t="shared" si="9"/>
        <v>0.50764409923424325</v>
      </c>
      <c r="N193">
        <f t="shared" si="11"/>
        <v>-0.30764409923424324</v>
      </c>
      <c r="O193">
        <f t="shared" si="10"/>
        <v>845</v>
      </c>
    </row>
    <row r="194" spans="4:15" hidden="1" x14ac:dyDescent="0.2">
      <c r="D194">
        <f t="shared" si="8"/>
        <v>532</v>
      </c>
      <c r="E194" t="s">
        <v>618</v>
      </c>
      <c r="F194" t="s">
        <v>1328</v>
      </c>
      <c r="G194" t="s">
        <v>1329</v>
      </c>
      <c r="H194" t="s">
        <v>1329</v>
      </c>
      <c r="I194">
        <v>188</v>
      </c>
      <c r="J194">
        <v>305</v>
      </c>
      <c r="K194">
        <v>0.61639344262295082</v>
      </c>
      <c r="L194">
        <v>0.48837209302325579</v>
      </c>
      <c r="M194">
        <f t="shared" si="9"/>
        <v>0.47282909306271276</v>
      </c>
      <c r="N194">
        <f t="shared" si="11"/>
        <v>1.5542999960543036E-2</v>
      </c>
      <c r="O194">
        <f t="shared" si="10"/>
        <v>377</v>
      </c>
    </row>
    <row r="195" spans="4:15" hidden="1" x14ac:dyDescent="0.2">
      <c r="D195">
        <f t="shared" si="8"/>
        <v>444</v>
      </c>
      <c r="E195" t="s">
        <v>618</v>
      </c>
      <c r="F195" t="s">
        <v>1330</v>
      </c>
      <c r="G195" t="s">
        <v>1331</v>
      </c>
      <c r="H195" t="s">
        <v>1331</v>
      </c>
      <c r="I195">
        <v>218</v>
      </c>
      <c r="J195">
        <v>325</v>
      </c>
      <c r="K195">
        <v>0.67076923076923078</v>
      </c>
      <c r="L195">
        <v>0.54054054054054057</v>
      </c>
      <c r="M195">
        <f t="shared" si="9"/>
        <v>0.44061863101494203</v>
      </c>
      <c r="N195">
        <f t="shared" si="11"/>
        <v>9.992190952559854E-2</v>
      </c>
      <c r="O195">
        <f t="shared" si="10"/>
        <v>170</v>
      </c>
    </row>
    <row r="196" spans="4:15" hidden="1" x14ac:dyDescent="0.2">
      <c r="D196">
        <f t="shared" si="8"/>
        <v>714</v>
      </c>
      <c r="E196" t="s">
        <v>618</v>
      </c>
      <c r="F196" t="s">
        <v>1332</v>
      </c>
      <c r="G196" t="s">
        <v>1333</v>
      </c>
      <c r="H196" t="s">
        <v>1333</v>
      </c>
      <c r="I196">
        <v>265</v>
      </c>
      <c r="J196">
        <v>338</v>
      </c>
      <c r="K196">
        <v>0.78402366863905326</v>
      </c>
      <c r="L196">
        <v>0.35849056603773582</v>
      </c>
      <c r="M196">
        <f t="shared" si="9"/>
        <v>0.37353035704024856</v>
      </c>
      <c r="N196">
        <f t="shared" si="11"/>
        <v>-1.5039791002512737E-2</v>
      </c>
      <c r="O196">
        <f t="shared" si="10"/>
        <v>469</v>
      </c>
    </row>
    <row r="197" spans="4:15" hidden="1" x14ac:dyDescent="0.2">
      <c r="D197">
        <f t="shared" ref="D197:D260" si="12">RANK(L197,Both_Math_and_ELA__Percent_Pass,0)</f>
        <v>582</v>
      </c>
      <c r="E197" t="s">
        <v>618</v>
      </c>
      <c r="F197" t="s">
        <v>1334</v>
      </c>
      <c r="G197" t="s">
        <v>834</v>
      </c>
      <c r="H197" t="s">
        <v>834</v>
      </c>
      <c r="I197">
        <v>275</v>
      </c>
      <c r="J197">
        <v>348</v>
      </c>
      <c r="K197">
        <v>0.79022988505747127</v>
      </c>
      <c r="L197">
        <v>0.45833333333333331</v>
      </c>
      <c r="M197">
        <f t="shared" ref="M197:M260" si="13">int+slope*K197</f>
        <v>0.36985399472494884</v>
      </c>
      <c r="N197">
        <f t="shared" si="11"/>
        <v>8.8479338608384472E-2</v>
      </c>
      <c r="O197">
        <f t="shared" ref="O197:O260" si="14">RANK(N197,Error,0)</f>
        <v>205</v>
      </c>
    </row>
    <row r="198" spans="4:15" hidden="1" x14ac:dyDescent="0.2">
      <c r="D198">
        <f t="shared" si="12"/>
        <v>482</v>
      </c>
      <c r="E198" t="s">
        <v>618</v>
      </c>
      <c r="F198" t="s">
        <v>1335</v>
      </c>
      <c r="G198" t="s">
        <v>1336</v>
      </c>
      <c r="H198" t="s">
        <v>1336</v>
      </c>
      <c r="I198">
        <v>196</v>
      </c>
      <c r="J198">
        <v>315</v>
      </c>
      <c r="K198">
        <v>0.62222222222222223</v>
      </c>
      <c r="L198">
        <v>0.51282051282051277</v>
      </c>
      <c r="M198">
        <f t="shared" si="13"/>
        <v>0.46937631213819392</v>
      </c>
      <c r="N198">
        <f t="shared" ref="N198:N261" si="15">L198-M198</f>
        <v>4.3444200682318856E-2</v>
      </c>
      <c r="O198">
        <f t="shared" si="14"/>
        <v>289</v>
      </c>
    </row>
    <row r="199" spans="4:15" hidden="1" x14ac:dyDescent="0.2">
      <c r="D199">
        <f t="shared" si="12"/>
        <v>133</v>
      </c>
      <c r="E199" t="s">
        <v>104</v>
      </c>
      <c r="F199" t="s">
        <v>1337</v>
      </c>
      <c r="G199" t="s">
        <v>1338</v>
      </c>
      <c r="H199" t="s">
        <v>1338</v>
      </c>
      <c r="I199">
        <v>137</v>
      </c>
      <c r="J199">
        <v>588</v>
      </c>
      <c r="K199">
        <v>0.23299319727891157</v>
      </c>
      <c r="L199">
        <v>0.72093023255813948</v>
      </c>
      <c r="M199">
        <f t="shared" si="13"/>
        <v>0.6999430250674854</v>
      </c>
      <c r="N199">
        <f t="shared" si="15"/>
        <v>2.0987207490654081E-2</v>
      </c>
      <c r="O199">
        <f t="shared" si="14"/>
        <v>357</v>
      </c>
    </row>
    <row r="200" spans="4:15" hidden="1" x14ac:dyDescent="0.2">
      <c r="D200">
        <f t="shared" si="12"/>
        <v>651</v>
      </c>
      <c r="E200" t="s">
        <v>104</v>
      </c>
      <c r="F200" t="s">
        <v>1345</v>
      </c>
      <c r="G200" t="s">
        <v>1346</v>
      </c>
      <c r="H200" t="s">
        <v>1346</v>
      </c>
      <c r="I200">
        <v>219</v>
      </c>
      <c r="J200">
        <v>308</v>
      </c>
      <c r="K200">
        <v>0.71103896103896103</v>
      </c>
      <c r="L200">
        <v>0.40740740740740738</v>
      </c>
      <c r="M200">
        <f t="shared" si="13"/>
        <v>0.41676414241355064</v>
      </c>
      <c r="N200">
        <f t="shared" si="15"/>
        <v>-9.3567350061432575E-3</v>
      </c>
      <c r="O200">
        <f t="shared" si="14"/>
        <v>444</v>
      </c>
    </row>
    <row r="201" spans="4:15" hidden="1" x14ac:dyDescent="0.2">
      <c r="D201">
        <f t="shared" si="12"/>
        <v>128</v>
      </c>
      <c r="E201" t="s">
        <v>104</v>
      </c>
      <c r="F201" t="s">
        <v>1347</v>
      </c>
      <c r="G201" t="s">
        <v>1348</v>
      </c>
      <c r="H201" t="s">
        <v>1348</v>
      </c>
      <c r="I201">
        <v>287</v>
      </c>
      <c r="J201">
        <v>353</v>
      </c>
      <c r="K201" s="14">
        <v>0.81303116147308785</v>
      </c>
      <c r="L201" s="14">
        <v>0.72602739726027399</v>
      </c>
      <c r="M201">
        <f t="shared" si="13"/>
        <v>0.35634725443366</v>
      </c>
      <c r="N201">
        <f t="shared" si="15"/>
        <v>0.36968014282661399</v>
      </c>
      <c r="O201">
        <f t="shared" si="14"/>
        <v>4</v>
      </c>
    </row>
    <row r="202" spans="4:15" hidden="1" x14ac:dyDescent="0.2">
      <c r="D202">
        <f t="shared" si="12"/>
        <v>175</v>
      </c>
      <c r="E202" t="s">
        <v>104</v>
      </c>
      <c r="F202" t="s">
        <v>1349</v>
      </c>
      <c r="G202" t="s">
        <v>1350</v>
      </c>
      <c r="H202" t="s">
        <v>1350</v>
      </c>
      <c r="I202">
        <v>77</v>
      </c>
      <c r="J202">
        <v>392</v>
      </c>
      <c r="K202">
        <v>0.19642857142857142</v>
      </c>
      <c r="L202">
        <v>0.69047619047619047</v>
      </c>
      <c r="M202">
        <f t="shared" si="13"/>
        <v>0.72160272938432091</v>
      </c>
      <c r="N202">
        <f t="shared" si="15"/>
        <v>-3.1126538908130441E-2</v>
      </c>
      <c r="O202">
        <f t="shared" si="14"/>
        <v>521</v>
      </c>
    </row>
    <row r="203" spans="4:15" hidden="1" x14ac:dyDescent="0.2">
      <c r="D203">
        <f t="shared" si="12"/>
        <v>356</v>
      </c>
      <c r="E203" t="s">
        <v>104</v>
      </c>
      <c r="F203" t="s">
        <v>1351</v>
      </c>
      <c r="G203" t="s">
        <v>1352</v>
      </c>
      <c r="H203" t="s">
        <v>1352</v>
      </c>
      <c r="I203">
        <v>178</v>
      </c>
      <c r="J203">
        <v>583</v>
      </c>
      <c r="K203">
        <v>0.30531732418524871</v>
      </c>
      <c r="L203">
        <v>0.58695652173913049</v>
      </c>
      <c r="M203">
        <f t="shared" si="13"/>
        <v>0.6571005463784827</v>
      </c>
      <c r="N203">
        <f t="shared" si="15"/>
        <v>-7.0144024639352209E-2</v>
      </c>
      <c r="O203">
        <f t="shared" si="14"/>
        <v>623</v>
      </c>
    </row>
    <row r="204" spans="4:15" hidden="1" x14ac:dyDescent="0.2">
      <c r="D204">
        <f t="shared" si="12"/>
        <v>775</v>
      </c>
      <c r="E204" t="s">
        <v>104</v>
      </c>
      <c r="F204" t="s">
        <v>1353</v>
      </c>
      <c r="G204" t="s">
        <v>1354</v>
      </c>
      <c r="H204" t="s">
        <v>1354</v>
      </c>
      <c r="I204">
        <v>234</v>
      </c>
      <c r="J204">
        <v>282</v>
      </c>
      <c r="K204">
        <v>0.82978723404255317</v>
      </c>
      <c r="L204">
        <v>0.2857142857142857</v>
      </c>
      <c r="M204">
        <f t="shared" si="13"/>
        <v>0.34642149780616033</v>
      </c>
      <c r="N204">
        <f t="shared" si="15"/>
        <v>-6.0707212091874629E-2</v>
      </c>
      <c r="O204">
        <f t="shared" si="14"/>
        <v>601</v>
      </c>
    </row>
    <row r="205" spans="4:15" hidden="1" x14ac:dyDescent="0.2">
      <c r="D205">
        <f t="shared" si="12"/>
        <v>80</v>
      </c>
      <c r="E205" t="s">
        <v>104</v>
      </c>
      <c r="F205" t="s">
        <v>1355</v>
      </c>
      <c r="G205" t="s">
        <v>1356</v>
      </c>
      <c r="H205" t="s">
        <v>1356</v>
      </c>
      <c r="I205">
        <v>85</v>
      </c>
      <c r="J205">
        <v>687</v>
      </c>
      <c r="K205">
        <v>0.12372634643377002</v>
      </c>
      <c r="L205">
        <v>0.76923076923076927</v>
      </c>
      <c r="M205">
        <f t="shared" si="13"/>
        <v>0.76466918117870741</v>
      </c>
      <c r="N205">
        <f t="shared" si="15"/>
        <v>4.5615880520618601E-3</v>
      </c>
      <c r="O205">
        <f t="shared" si="14"/>
        <v>401</v>
      </c>
    </row>
    <row r="206" spans="4:15" hidden="1" x14ac:dyDescent="0.2">
      <c r="D206">
        <f t="shared" si="12"/>
        <v>224</v>
      </c>
      <c r="E206" t="s">
        <v>104</v>
      </c>
      <c r="F206" t="s">
        <v>1357</v>
      </c>
      <c r="G206" t="s">
        <v>1358</v>
      </c>
      <c r="H206" t="s">
        <v>1358</v>
      </c>
      <c r="I206">
        <v>401</v>
      </c>
      <c r="J206">
        <v>755</v>
      </c>
      <c r="K206">
        <v>0.53112582781456952</v>
      </c>
      <c r="L206">
        <v>0.65753424657534243</v>
      </c>
      <c r="M206">
        <f t="shared" si="13"/>
        <v>0.52333887626439668</v>
      </c>
      <c r="N206">
        <f t="shared" si="15"/>
        <v>0.13419537031094575</v>
      </c>
      <c r="O206">
        <f t="shared" si="14"/>
        <v>110</v>
      </c>
    </row>
    <row r="207" spans="4:15" hidden="1" x14ac:dyDescent="0.2">
      <c r="D207">
        <f t="shared" si="12"/>
        <v>786</v>
      </c>
      <c r="E207" t="s">
        <v>104</v>
      </c>
      <c r="F207" t="s">
        <v>1359</v>
      </c>
      <c r="G207" t="s">
        <v>1360</v>
      </c>
      <c r="H207" t="s">
        <v>1360</v>
      </c>
      <c r="I207">
        <v>202</v>
      </c>
      <c r="J207">
        <v>250</v>
      </c>
      <c r="K207">
        <v>0.80800000000000005</v>
      </c>
      <c r="L207">
        <v>0.27692307692307694</v>
      </c>
      <c r="M207">
        <f t="shared" si="13"/>
        <v>0.35932755212146805</v>
      </c>
      <c r="N207">
        <f t="shared" si="15"/>
        <v>-8.2404475198391114E-2</v>
      </c>
      <c r="O207">
        <f t="shared" si="14"/>
        <v>642</v>
      </c>
    </row>
    <row r="208" spans="4:15" hidden="1" x14ac:dyDescent="0.2">
      <c r="D208">
        <f t="shared" si="12"/>
        <v>770</v>
      </c>
      <c r="E208" t="s">
        <v>597</v>
      </c>
      <c r="F208" t="s">
        <v>1363</v>
      </c>
      <c r="G208" t="s">
        <v>1364</v>
      </c>
      <c r="H208" t="s">
        <v>1364</v>
      </c>
      <c r="I208">
        <v>233</v>
      </c>
      <c r="J208">
        <v>418</v>
      </c>
      <c r="K208">
        <v>0.5574162679425837</v>
      </c>
      <c r="L208">
        <v>0.29166666666666669</v>
      </c>
      <c r="M208">
        <f t="shared" si="13"/>
        <v>0.50776526799439825</v>
      </c>
      <c r="N208">
        <f t="shared" si="15"/>
        <v>-0.21609860132773157</v>
      </c>
      <c r="O208">
        <f t="shared" si="14"/>
        <v>818</v>
      </c>
    </row>
    <row r="209" spans="4:15" hidden="1" x14ac:dyDescent="0.2">
      <c r="D209">
        <f t="shared" si="12"/>
        <v>498</v>
      </c>
      <c r="E209" t="s">
        <v>619</v>
      </c>
      <c r="F209" t="s">
        <v>1365</v>
      </c>
      <c r="G209" t="s">
        <v>763</v>
      </c>
      <c r="H209" t="s">
        <v>763</v>
      </c>
      <c r="I209">
        <v>173</v>
      </c>
      <c r="J209">
        <v>421</v>
      </c>
      <c r="K209">
        <v>0.41092636579572445</v>
      </c>
      <c r="L209">
        <v>0.50666666666666671</v>
      </c>
      <c r="M209">
        <f t="shared" si="13"/>
        <v>0.59454115841072619</v>
      </c>
      <c r="N209">
        <f t="shared" si="15"/>
        <v>-8.787449174405948E-2</v>
      </c>
      <c r="O209">
        <f t="shared" si="14"/>
        <v>655</v>
      </c>
    </row>
    <row r="210" spans="4:15" hidden="1" x14ac:dyDescent="0.2">
      <c r="D210">
        <f t="shared" si="12"/>
        <v>340</v>
      </c>
      <c r="E210" t="s">
        <v>108</v>
      </c>
      <c r="F210" t="s">
        <v>1368</v>
      </c>
      <c r="G210" t="s">
        <v>1369</v>
      </c>
      <c r="H210" t="s">
        <v>1369</v>
      </c>
      <c r="I210">
        <v>298</v>
      </c>
      <c r="J210">
        <v>546</v>
      </c>
      <c r="K210">
        <v>0.54578754578754574</v>
      </c>
      <c r="L210">
        <v>0.59722222222222221</v>
      </c>
      <c r="M210">
        <f t="shared" si="13"/>
        <v>0.514653747709511</v>
      </c>
      <c r="N210">
        <f t="shared" si="15"/>
        <v>8.256847451271121E-2</v>
      </c>
      <c r="O210">
        <f t="shared" si="14"/>
        <v>216</v>
      </c>
    </row>
    <row r="211" spans="4:15" hidden="1" x14ac:dyDescent="0.2">
      <c r="D211">
        <f t="shared" si="12"/>
        <v>503</v>
      </c>
      <c r="E211" t="s">
        <v>620</v>
      </c>
      <c r="F211" t="s">
        <v>1375</v>
      </c>
      <c r="G211" t="s">
        <v>1376</v>
      </c>
      <c r="H211" t="s">
        <v>1376</v>
      </c>
      <c r="I211">
        <v>245</v>
      </c>
      <c r="J211">
        <v>444</v>
      </c>
      <c r="K211">
        <v>0.55180180180180183</v>
      </c>
      <c r="L211">
        <v>0.5</v>
      </c>
      <c r="M211">
        <f t="shared" si="13"/>
        <v>0.51109109654256835</v>
      </c>
      <c r="N211">
        <f t="shared" si="15"/>
        <v>-1.1091096542568346E-2</v>
      </c>
      <c r="O211">
        <f t="shared" si="14"/>
        <v>450</v>
      </c>
    </row>
    <row r="212" spans="4:15" hidden="1" x14ac:dyDescent="0.2">
      <c r="D212">
        <f t="shared" si="12"/>
        <v>844</v>
      </c>
      <c r="E212" t="s">
        <v>621</v>
      </c>
      <c r="F212" t="s">
        <v>1381</v>
      </c>
      <c r="G212" t="s">
        <v>1382</v>
      </c>
      <c r="H212" t="s">
        <v>1382</v>
      </c>
      <c r="I212">
        <v>241</v>
      </c>
      <c r="J212">
        <v>438</v>
      </c>
      <c r="K212">
        <v>0.55022831050228316</v>
      </c>
      <c r="L212">
        <v>9.0909090909090912E-2</v>
      </c>
      <c r="M212">
        <f t="shared" si="13"/>
        <v>0.51202318200768926</v>
      </c>
      <c r="N212">
        <f t="shared" si="15"/>
        <v>-0.42111409109859832</v>
      </c>
      <c r="O212">
        <f t="shared" si="14"/>
        <v>848</v>
      </c>
    </row>
    <row r="213" spans="4:15" hidden="1" x14ac:dyDescent="0.2">
      <c r="D213">
        <f t="shared" si="12"/>
        <v>568</v>
      </c>
      <c r="E213" t="s">
        <v>112</v>
      </c>
      <c r="F213" t="s">
        <v>1383</v>
      </c>
      <c r="G213" t="s">
        <v>1384</v>
      </c>
      <c r="H213" t="s">
        <v>1384</v>
      </c>
      <c r="I213">
        <v>161</v>
      </c>
      <c r="J213">
        <v>351</v>
      </c>
      <c r="K213">
        <v>0.45868945868945871</v>
      </c>
      <c r="L213">
        <v>0.46666666666666667</v>
      </c>
      <c r="M213">
        <f t="shared" si="13"/>
        <v>0.56624784362144842</v>
      </c>
      <c r="N213">
        <f t="shared" si="15"/>
        <v>-9.9581176954781747E-2</v>
      </c>
      <c r="O213">
        <f t="shared" si="14"/>
        <v>684</v>
      </c>
    </row>
    <row r="214" spans="4:15" hidden="1" x14ac:dyDescent="0.2">
      <c r="D214">
        <f t="shared" si="12"/>
        <v>98</v>
      </c>
      <c r="E214" t="s">
        <v>114</v>
      </c>
      <c r="F214" t="s">
        <v>1387</v>
      </c>
      <c r="G214" t="s">
        <v>1388</v>
      </c>
      <c r="H214" t="s">
        <v>1388</v>
      </c>
      <c r="I214">
        <v>39</v>
      </c>
      <c r="J214">
        <v>113</v>
      </c>
      <c r="K214">
        <v>0.34513274336283184</v>
      </c>
      <c r="L214">
        <v>0.75</v>
      </c>
      <c r="M214">
        <f t="shared" si="13"/>
        <v>0.63351517700626214</v>
      </c>
      <c r="N214">
        <f t="shared" si="15"/>
        <v>0.11648482299373786</v>
      </c>
      <c r="O214">
        <f t="shared" si="14"/>
        <v>137</v>
      </c>
    </row>
    <row r="215" spans="4:15" hidden="1" x14ac:dyDescent="0.2">
      <c r="D215">
        <f t="shared" si="12"/>
        <v>503</v>
      </c>
      <c r="E215" t="s">
        <v>114</v>
      </c>
      <c r="F215" t="s">
        <v>1391</v>
      </c>
      <c r="G215" t="s">
        <v>1392</v>
      </c>
      <c r="H215" t="s">
        <v>1392</v>
      </c>
      <c r="I215">
        <v>42</v>
      </c>
      <c r="J215">
        <v>89</v>
      </c>
      <c r="K215">
        <v>0.47191011235955055</v>
      </c>
      <c r="L215">
        <v>0.5</v>
      </c>
      <c r="M215">
        <f t="shared" si="13"/>
        <v>0.55841635505264597</v>
      </c>
      <c r="N215">
        <f t="shared" si="15"/>
        <v>-5.8416355052645974E-2</v>
      </c>
      <c r="O215">
        <f t="shared" si="14"/>
        <v>593</v>
      </c>
    </row>
    <row r="216" spans="4:15" hidden="1" x14ac:dyDescent="0.2">
      <c r="D216">
        <f t="shared" si="12"/>
        <v>533</v>
      </c>
      <c r="E216" t="s">
        <v>114</v>
      </c>
      <c r="F216" t="s">
        <v>1393</v>
      </c>
      <c r="G216" t="s">
        <v>1394</v>
      </c>
      <c r="H216" t="s">
        <v>1394</v>
      </c>
      <c r="I216">
        <v>160</v>
      </c>
      <c r="J216">
        <v>279</v>
      </c>
      <c r="K216">
        <v>0.57347670250896055</v>
      </c>
      <c r="L216">
        <v>0.48717948717948717</v>
      </c>
      <c r="M216">
        <f t="shared" si="13"/>
        <v>0.49825158486985527</v>
      </c>
      <c r="N216">
        <f t="shared" si="15"/>
        <v>-1.1072097690368099E-2</v>
      </c>
      <c r="O216">
        <f t="shared" si="14"/>
        <v>449</v>
      </c>
    </row>
    <row r="217" spans="4:15" hidden="1" x14ac:dyDescent="0.2">
      <c r="D217">
        <f t="shared" si="12"/>
        <v>186</v>
      </c>
      <c r="E217" t="s">
        <v>119</v>
      </c>
      <c r="F217" t="s">
        <v>1405</v>
      </c>
      <c r="G217" t="s">
        <v>1406</v>
      </c>
      <c r="H217" t="s">
        <v>1406</v>
      </c>
      <c r="I217">
        <v>153</v>
      </c>
      <c r="J217">
        <v>453</v>
      </c>
      <c r="K217">
        <v>0.33774834437086093</v>
      </c>
      <c r="L217">
        <v>0.68181818181818177</v>
      </c>
      <c r="M217">
        <f t="shared" si="13"/>
        <v>0.63788945665507579</v>
      </c>
      <c r="N217">
        <f t="shared" si="15"/>
        <v>4.3928725163105975E-2</v>
      </c>
      <c r="O217">
        <f t="shared" si="14"/>
        <v>287</v>
      </c>
    </row>
    <row r="218" spans="4:15" hidden="1" x14ac:dyDescent="0.2">
      <c r="D218">
        <f t="shared" si="12"/>
        <v>440</v>
      </c>
      <c r="E218" t="s">
        <v>119</v>
      </c>
      <c r="F218" t="s">
        <v>1407</v>
      </c>
      <c r="G218" t="s">
        <v>1408</v>
      </c>
      <c r="H218" t="s">
        <v>1408</v>
      </c>
      <c r="I218">
        <v>197</v>
      </c>
      <c r="J218">
        <v>372</v>
      </c>
      <c r="K218">
        <v>0.52956989247311825</v>
      </c>
      <c r="L218">
        <v>0.54347826086956519</v>
      </c>
      <c r="M218">
        <f t="shared" si="13"/>
        <v>0.52426056214653549</v>
      </c>
      <c r="N218">
        <f t="shared" si="15"/>
        <v>1.9217698723029697E-2</v>
      </c>
      <c r="O218">
        <f t="shared" si="14"/>
        <v>366</v>
      </c>
    </row>
    <row r="219" spans="4:15" hidden="1" x14ac:dyDescent="0.2">
      <c r="D219">
        <f t="shared" si="12"/>
        <v>667</v>
      </c>
      <c r="E219" t="s">
        <v>623</v>
      </c>
      <c r="F219" t="s">
        <v>1413</v>
      </c>
      <c r="G219" t="s">
        <v>1414</v>
      </c>
      <c r="H219" t="s">
        <v>1414</v>
      </c>
      <c r="I219">
        <v>198</v>
      </c>
      <c r="J219">
        <v>372</v>
      </c>
      <c r="K219">
        <v>0.532258064516129</v>
      </c>
      <c r="L219">
        <v>0.39622641509433965</v>
      </c>
      <c r="M219">
        <f t="shared" si="13"/>
        <v>0.52266817578265723</v>
      </c>
      <c r="N219">
        <f t="shared" si="15"/>
        <v>-0.12644176068831758</v>
      </c>
      <c r="O219">
        <f t="shared" si="14"/>
        <v>733</v>
      </c>
    </row>
    <row r="220" spans="4:15" hidden="1" x14ac:dyDescent="0.2">
      <c r="D220">
        <f t="shared" si="12"/>
        <v>482</v>
      </c>
      <c r="E220" t="s">
        <v>122</v>
      </c>
      <c r="F220" t="s">
        <v>1419</v>
      </c>
      <c r="G220" t="s">
        <v>1420</v>
      </c>
      <c r="H220" t="s">
        <v>1420</v>
      </c>
      <c r="I220">
        <v>443</v>
      </c>
      <c r="J220">
        <v>687</v>
      </c>
      <c r="K220">
        <v>0.64483260553129551</v>
      </c>
      <c r="L220">
        <v>0.51282051282051277</v>
      </c>
      <c r="M220">
        <f t="shared" si="13"/>
        <v>0.45598265076259731</v>
      </c>
      <c r="N220">
        <f t="shared" si="15"/>
        <v>5.6837862057915467E-2</v>
      </c>
      <c r="O220">
        <f t="shared" si="14"/>
        <v>258</v>
      </c>
    </row>
    <row r="221" spans="4:15" hidden="1" x14ac:dyDescent="0.2">
      <c r="D221">
        <f t="shared" si="12"/>
        <v>817</v>
      </c>
      <c r="E221" t="s">
        <v>124</v>
      </c>
      <c r="F221" t="s">
        <v>1425</v>
      </c>
      <c r="G221" t="s">
        <v>1426</v>
      </c>
      <c r="H221" t="s">
        <v>1426</v>
      </c>
      <c r="I221">
        <v>326</v>
      </c>
      <c r="J221">
        <v>353</v>
      </c>
      <c r="K221">
        <v>0.92351274787535409</v>
      </c>
      <c r="L221">
        <v>0.20987654320987653</v>
      </c>
      <c r="M221">
        <f t="shared" si="13"/>
        <v>0.29090152818111725</v>
      </c>
      <c r="N221">
        <f t="shared" si="15"/>
        <v>-8.1024984971240721E-2</v>
      </c>
      <c r="O221">
        <f t="shared" si="14"/>
        <v>640</v>
      </c>
    </row>
    <row r="222" spans="4:15" hidden="1" x14ac:dyDescent="0.2">
      <c r="D222">
        <f t="shared" si="12"/>
        <v>631</v>
      </c>
      <c r="E222" t="s">
        <v>124</v>
      </c>
      <c r="F222" t="s">
        <v>1429</v>
      </c>
      <c r="G222" t="s">
        <v>1305</v>
      </c>
      <c r="H222" t="s">
        <v>1305</v>
      </c>
      <c r="I222">
        <v>239</v>
      </c>
      <c r="J222">
        <v>356</v>
      </c>
      <c r="K222">
        <v>0.6713483146067416</v>
      </c>
      <c r="L222">
        <v>0.42028985507246375</v>
      </c>
      <c r="M222">
        <f t="shared" si="13"/>
        <v>0.44027560043816327</v>
      </c>
      <c r="N222">
        <f t="shared" si="15"/>
        <v>-1.9985745365699525E-2</v>
      </c>
      <c r="O222">
        <f t="shared" si="14"/>
        <v>487</v>
      </c>
    </row>
    <row r="223" spans="4:15" hidden="1" x14ac:dyDescent="0.2">
      <c r="D223">
        <f t="shared" si="12"/>
        <v>398</v>
      </c>
      <c r="E223" t="s">
        <v>126</v>
      </c>
      <c r="F223" t="s">
        <v>1432</v>
      </c>
      <c r="G223" t="s">
        <v>1433</v>
      </c>
      <c r="H223" t="s">
        <v>1433</v>
      </c>
      <c r="I223">
        <v>206</v>
      </c>
      <c r="J223">
        <v>457</v>
      </c>
      <c r="K223">
        <v>0.45076586433260396</v>
      </c>
      <c r="L223">
        <v>0.56716417910447758</v>
      </c>
      <c r="M223">
        <f t="shared" si="13"/>
        <v>0.57094152520316288</v>
      </c>
      <c r="N223">
        <f t="shared" si="15"/>
        <v>-3.7773460986852969E-3</v>
      </c>
      <c r="O223">
        <f t="shared" si="14"/>
        <v>433</v>
      </c>
    </row>
    <row r="224" spans="4:15" hidden="1" x14ac:dyDescent="0.2">
      <c r="D224">
        <f t="shared" si="12"/>
        <v>202</v>
      </c>
      <c r="E224" t="s">
        <v>128</v>
      </c>
      <c r="F224" t="s">
        <v>1436</v>
      </c>
      <c r="G224" t="s">
        <v>1437</v>
      </c>
      <c r="H224" t="s">
        <v>1437</v>
      </c>
      <c r="I224">
        <v>237</v>
      </c>
      <c r="J224">
        <v>484</v>
      </c>
      <c r="K224">
        <v>0.48966942148760328</v>
      </c>
      <c r="L224">
        <v>0.67105263157894735</v>
      </c>
      <c r="M224">
        <f t="shared" si="13"/>
        <v>0.54789631346492873</v>
      </c>
      <c r="N224">
        <f t="shared" si="15"/>
        <v>0.12315631811401861</v>
      </c>
      <c r="O224">
        <f t="shared" si="14"/>
        <v>125</v>
      </c>
    </row>
    <row r="225" spans="4:15" hidden="1" x14ac:dyDescent="0.2">
      <c r="D225">
        <f t="shared" si="12"/>
        <v>129</v>
      </c>
      <c r="E225" t="s">
        <v>624</v>
      </c>
      <c r="F225" t="s">
        <v>1442</v>
      </c>
      <c r="G225" t="s">
        <v>1443</v>
      </c>
      <c r="H225" t="s">
        <v>1443</v>
      </c>
      <c r="I225">
        <v>347</v>
      </c>
      <c r="J225">
        <v>704</v>
      </c>
      <c r="K225">
        <v>0.49289772727272729</v>
      </c>
      <c r="L225">
        <v>0.72448979591836737</v>
      </c>
      <c r="M225">
        <f t="shared" si="13"/>
        <v>0.54598396930376281</v>
      </c>
      <c r="N225">
        <f t="shared" si="15"/>
        <v>0.17850582661460457</v>
      </c>
      <c r="O225">
        <f t="shared" si="14"/>
        <v>55</v>
      </c>
    </row>
    <row r="226" spans="4:15" hidden="1" x14ac:dyDescent="0.2">
      <c r="D226">
        <f t="shared" si="12"/>
        <v>267</v>
      </c>
      <c r="E226" t="s">
        <v>131</v>
      </c>
      <c r="F226" t="s">
        <v>1446</v>
      </c>
      <c r="G226" t="s">
        <v>1447</v>
      </c>
      <c r="H226" t="s">
        <v>1447</v>
      </c>
      <c r="I226">
        <v>257</v>
      </c>
      <c r="J226">
        <v>444</v>
      </c>
      <c r="K226">
        <v>0.5788288288288288</v>
      </c>
      <c r="L226">
        <v>0.63636363636363635</v>
      </c>
      <c r="M226">
        <f t="shared" si="13"/>
        <v>0.49508115796519653</v>
      </c>
      <c r="N226">
        <f t="shared" si="15"/>
        <v>0.14128247839843983</v>
      </c>
      <c r="O226">
        <f t="shared" si="14"/>
        <v>102</v>
      </c>
    </row>
    <row r="227" spans="4:15" hidden="1" x14ac:dyDescent="0.2">
      <c r="D227">
        <f t="shared" si="12"/>
        <v>228</v>
      </c>
      <c r="E227" t="s">
        <v>625</v>
      </c>
      <c r="F227" t="s">
        <v>1452</v>
      </c>
      <c r="G227" t="s">
        <v>1453</v>
      </c>
      <c r="H227" t="s">
        <v>1453</v>
      </c>
      <c r="I227">
        <v>169</v>
      </c>
      <c r="J227">
        <v>297</v>
      </c>
      <c r="K227">
        <v>0.56902356902356899</v>
      </c>
      <c r="L227">
        <v>0.65454545454545454</v>
      </c>
      <c r="M227">
        <f t="shared" si="13"/>
        <v>0.50088947743223966</v>
      </c>
      <c r="N227">
        <f t="shared" si="15"/>
        <v>0.15365597711321488</v>
      </c>
      <c r="O227">
        <f t="shared" si="14"/>
        <v>88</v>
      </c>
    </row>
    <row r="228" spans="4:15" hidden="1" x14ac:dyDescent="0.2">
      <c r="D228">
        <f t="shared" si="12"/>
        <v>142</v>
      </c>
      <c r="E228" t="s">
        <v>134</v>
      </c>
      <c r="F228" t="s">
        <v>1454</v>
      </c>
      <c r="G228" t="s">
        <v>1455</v>
      </c>
      <c r="H228" t="s">
        <v>1455</v>
      </c>
      <c r="I228">
        <v>98</v>
      </c>
      <c r="J228">
        <v>951</v>
      </c>
      <c r="K228">
        <v>0.10304942166140904</v>
      </c>
      <c r="L228">
        <v>0.71186440677966101</v>
      </c>
      <c r="M228">
        <f t="shared" si="13"/>
        <v>0.77691752411496162</v>
      </c>
      <c r="N228">
        <f t="shared" si="15"/>
        <v>-6.5053117335300614E-2</v>
      </c>
      <c r="O228">
        <f t="shared" si="14"/>
        <v>616</v>
      </c>
    </row>
    <row r="229" spans="4:15" hidden="1" x14ac:dyDescent="0.2">
      <c r="D229">
        <f t="shared" si="12"/>
        <v>95</v>
      </c>
      <c r="E229" t="s">
        <v>134</v>
      </c>
      <c r="F229" t="s">
        <v>1456</v>
      </c>
      <c r="G229" t="s">
        <v>1457</v>
      </c>
      <c r="H229" t="s">
        <v>1457</v>
      </c>
      <c r="I229">
        <v>118</v>
      </c>
      <c r="J229">
        <v>719</v>
      </c>
      <c r="K229">
        <v>0.16411682892906815</v>
      </c>
      <c r="L229">
        <v>0.7533333333333333</v>
      </c>
      <c r="M229">
        <f t="shared" si="13"/>
        <v>0.74074316285588238</v>
      </c>
      <c r="N229">
        <f t="shared" si="15"/>
        <v>1.2590170477450924E-2</v>
      </c>
      <c r="O229">
        <f t="shared" si="14"/>
        <v>384</v>
      </c>
    </row>
    <row r="230" spans="4:15" hidden="1" x14ac:dyDescent="0.2">
      <c r="D230">
        <f t="shared" si="12"/>
        <v>288</v>
      </c>
      <c r="E230" t="s">
        <v>134</v>
      </c>
      <c r="F230" t="s">
        <v>1458</v>
      </c>
      <c r="G230" t="s">
        <v>1459</v>
      </c>
      <c r="H230" t="s">
        <v>1459</v>
      </c>
      <c r="I230">
        <v>92</v>
      </c>
      <c r="J230">
        <v>493</v>
      </c>
      <c r="K230">
        <v>0.18661257606490872</v>
      </c>
      <c r="L230">
        <v>0.6262626262626263</v>
      </c>
      <c r="M230">
        <f t="shared" si="13"/>
        <v>0.72741740824969714</v>
      </c>
      <c r="N230">
        <f t="shared" si="15"/>
        <v>-0.10115478198707084</v>
      </c>
      <c r="O230">
        <f t="shared" si="14"/>
        <v>688</v>
      </c>
    </row>
    <row r="231" spans="4:15" hidden="1" x14ac:dyDescent="0.2">
      <c r="D231">
        <f t="shared" si="12"/>
        <v>267</v>
      </c>
      <c r="E231" t="s">
        <v>134</v>
      </c>
      <c r="F231" t="s">
        <v>1462</v>
      </c>
      <c r="G231" t="s">
        <v>1463</v>
      </c>
      <c r="H231" t="s">
        <v>1463</v>
      </c>
      <c r="I231">
        <v>113</v>
      </c>
      <c r="J231">
        <v>725</v>
      </c>
      <c r="K231">
        <v>0.15586206896551724</v>
      </c>
      <c r="L231">
        <v>0.63636363636363635</v>
      </c>
      <c r="M231">
        <f t="shared" si="13"/>
        <v>0.74563301625541611</v>
      </c>
      <c r="N231">
        <f t="shared" si="15"/>
        <v>-0.10926937989177976</v>
      </c>
      <c r="O231">
        <f t="shared" si="14"/>
        <v>702</v>
      </c>
    </row>
    <row r="232" spans="4:15" hidden="1" x14ac:dyDescent="0.2">
      <c r="D232">
        <f t="shared" si="12"/>
        <v>20</v>
      </c>
      <c r="E232" t="s">
        <v>134</v>
      </c>
      <c r="F232" t="s">
        <v>1464</v>
      </c>
      <c r="G232" t="s">
        <v>1465</v>
      </c>
      <c r="H232" t="s">
        <v>1465</v>
      </c>
      <c r="I232">
        <v>30</v>
      </c>
      <c r="J232">
        <v>686</v>
      </c>
      <c r="K232">
        <v>4.3731778425655975E-2</v>
      </c>
      <c r="L232">
        <v>0.8571428571428571</v>
      </c>
      <c r="M232">
        <f t="shared" si="13"/>
        <v>0.81205538163103952</v>
      </c>
      <c r="N232">
        <f t="shared" si="15"/>
        <v>4.5087475511817576E-2</v>
      </c>
      <c r="O232">
        <f t="shared" si="14"/>
        <v>283</v>
      </c>
    </row>
    <row r="233" spans="4:15" hidden="1" x14ac:dyDescent="0.2">
      <c r="D233">
        <f t="shared" si="12"/>
        <v>102</v>
      </c>
      <c r="E233" t="s">
        <v>134</v>
      </c>
      <c r="F233" t="s">
        <v>1466</v>
      </c>
      <c r="G233" t="s">
        <v>1467</v>
      </c>
      <c r="H233" t="s">
        <v>1467</v>
      </c>
      <c r="I233">
        <v>40</v>
      </c>
      <c r="J233">
        <v>781</v>
      </c>
      <c r="K233">
        <v>5.1216389244558257E-2</v>
      </c>
      <c r="L233">
        <v>0.74509803921568629</v>
      </c>
      <c r="M233">
        <f t="shared" si="13"/>
        <v>0.80762173973005169</v>
      </c>
      <c r="N233">
        <f t="shared" si="15"/>
        <v>-6.2523700514365399E-2</v>
      </c>
      <c r="O233">
        <f t="shared" si="14"/>
        <v>604</v>
      </c>
    </row>
    <row r="234" spans="4:15" hidden="1" x14ac:dyDescent="0.2">
      <c r="D234">
        <f t="shared" si="12"/>
        <v>85</v>
      </c>
      <c r="E234" t="s">
        <v>134</v>
      </c>
      <c r="F234" t="s">
        <v>109</v>
      </c>
      <c r="G234" t="s">
        <v>1468</v>
      </c>
      <c r="H234" t="s">
        <v>1468</v>
      </c>
      <c r="I234">
        <v>56</v>
      </c>
      <c r="J234">
        <v>765</v>
      </c>
      <c r="K234">
        <v>7.3202614379084971E-2</v>
      </c>
      <c r="L234">
        <v>0.76315789473684215</v>
      </c>
      <c r="M234">
        <f t="shared" si="13"/>
        <v>0.79459780951382608</v>
      </c>
      <c r="N234">
        <f t="shared" si="15"/>
        <v>-3.1439914776983935E-2</v>
      </c>
      <c r="O234">
        <f t="shared" si="14"/>
        <v>523</v>
      </c>
    </row>
    <row r="235" spans="4:15" hidden="1" x14ac:dyDescent="0.2">
      <c r="D235">
        <f t="shared" si="12"/>
        <v>240</v>
      </c>
      <c r="E235" t="s">
        <v>134</v>
      </c>
      <c r="F235" t="s">
        <v>1473</v>
      </c>
      <c r="G235" t="s">
        <v>1474</v>
      </c>
      <c r="H235" t="s">
        <v>1474</v>
      </c>
      <c r="I235">
        <v>148</v>
      </c>
      <c r="J235">
        <v>621</v>
      </c>
      <c r="K235">
        <v>0.23832528180354268</v>
      </c>
      <c r="L235">
        <v>0.64912280701754388</v>
      </c>
      <c r="M235">
        <f t="shared" si="13"/>
        <v>0.69678447027552348</v>
      </c>
      <c r="N235">
        <f t="shared" si="15"/>
        <v>-4.7661663257979603E-2</v>
      </c>
      <c r="O235">
        <f t="shared" si="14"/>
        <v>561</v>
      </c>
    </row>
    <row r="236" spans="4:15" hidden="1" x14ac:dyDescent="0.2">
      <c r="D236">
        <f t="shared" si="12"/>
        <v>160</v>
      </c>
      <c r="E236" t="s">
        <v>134</v>
      </c>
      <c r="F236" t="s">
        <v>1475</v>
      </c>
      <c r="G236" t="s">
        <v>1476</v>
      </c>
      <c r="H236" t="s">
        <v>1476</v>
      </c>
      <c r="I236">
        <v>118</v>
      </c>
      <c r="J236">
        <v>644</v>
      </c>
      <c r="K236">
        <v>0.18322981366459629</v>
      </c>
      <c r="L236">
        <v>0.7</v>
      </c>
      <c r="M236">
        <f t="shared" si="13"/>
        <v>0.72942124752497839</v>
      </c>
      <c r="N236">
        <f t="shared" si="15"/>
        <v>-2.9421247524978433E-2</v>
      </c>
      <c r="O236">
        <f t="shared" si="14"/>
        <v>512</v>
      </c>
    </row>
    <row r="237" spans="4:15" hidden="1" x14ac:dyDescent="0.2">
      <c r="D237">
        <f t="shared" si="12"/>
        <v>90</v>
      </c>
      <c r="E237" t="s">
        <v>134</v>
      </c>
      <c r="F237" t="s">
        <v>1477</v>
      </c>
      <c r="G237" t="s">
        <v>1478</v>
      </c>
      <c r="H237" t="s">
        <v>1478</v>
      </c>
      <c r="I237">
        <v>82</v>
      </c>
      <c r="J237">
        <v>775</v>
      </c>
      <c r="K237">
        <v>0.10580645161290322</v>
      </c>
      <c r="L237">
        <v>0.75757575757575757</v>
      </c>
      <c r="M237">
        <f t="shared" si="13"/>
        <v>0.77528434854832395</v>
      </c>
      <c r="N237">
        <f t="shared" si="15"/>
        <v>-1.7708590972566385E-2</v>
      </c>
      <c r="O237">
        <f t="shared" si="14"/>
        <v>482</v>
      </c>
    </row>
    <row r="238" spans="4:15" hidden="1" x14ac:dyDescent="0.2">
      <c r="D238">
        <f t="shared" si="12"/>
        <v>141</v>
      </c>
      <c r="E238" t="s">
        <v>134</v>
      </c>
      <c r="F238" t="s">
        <v>1487</v>
      </c>
      <c r="G238" t="s">
        <v>1488</v>
      </c>
      <c r="H238" t="s">
        <v>1488</v>
      </c>
      <c r="I238">
        <v>91</v>
      </c>
      <c r="J238">
        <v>379</v>
      </c>
      <c r="K238">
        <v>0.24010554089709762</v>
      </c>
      <c r="L238">
        <v>0.71212121212121215</v>
      </c>
      <c r="M238">
        <f t="shared" si="13"/>
        <v>0.69572990224215747</v>
      </c>
      <c r="N238">
        <f t="shared" si="15"/>
        <v>1.6391309879054683E-2</v>
      </c>
      <c r="O238">
        <f t="shared" si="14"/>
        <v>374</v>
      </c>
    </row>
    <row r="239" spans="4:15" hidden="1" x14ac:dyDescent="0.2">
      <c r="D239">
        <f t="shared" si="12"/>
        <v>370</v>
      </c>
      <c r="E239" t="s">
        <v>136</v>
      </c>
      <c r="F239" t="s">
        <v>1491</v>
      </c>
      <c r="G239" t="s">
        <v>1492</v>
      </c>
      <c r="H239" t="s">
        <v>1492</v>
      </c>
      <c r="I239">
        <v>180</v>
      </c>
      <c r="J239">
        <v>526</v>
      </c>
      <c r="K239">
        <v>0.34220532319391633</v>
      </c>
      <c r="L239">
        <v>0.5816993464052288</v>
      </c>
      <c r="M239">
        <f t="shared" si="13"/>
        <v>0.63524928623875854</v>
      </c>
      <c r="N239">
        <f t="shared" si="15"/>
        <v>-5.3549939833529736E-2</v>
      </c>
      <c r="O239">
        <f t="shared" si="14"/>
        <v>578</v>
      </c>
    </row>
    <row r="240" spans="4:15" hidden="1" x14ac:dyDescent="0.2">
      <c r="D240">
        <f t="shared" si="12"/>
        <v>158</v>
      </c>
      <c r="E240" t="s">
        <v>138</v>
      </c>
      <c r="F240" t="s">
        <v>1497</v>
      </c>
      <c r="G240" t="s">
        <v>1498</v>
      </c>
      <c r="H240" t="s">
        <v>1498</v>
      </c>
      <c r="I240">
        <v>33</v>
      </c>
      <c r="J240">
        <v>441</v>
      </c>
      <c r="K240">
        <v>7.4829931972789115E-2</v>
      </c>
      <c r="L240">
        <v>0.7010309278350515</v>
      </c>
      <c r="M240">
        <f t="shared" si="13"/>
        <v>0.7936338390891462</v>
      </c>
      <c r="N240">
        <f t="shared" si="15"/>
        <v>-9.26029112540947E-2</v>
      </c>
      <c r="O240">
        <f t="shared" si="14"/>
        <v>667</v>
      </c>
    </row>
    <row r="241" spans="4:15" hidden="1" x14ac:dyDescent="0.2">
      <c r="D241">
        <f t="shared" si="12"/>
        <v>139</v>
      </c>
      <c r="E241" t="s">
        <v>138</v>
      </c>
      <c r="F241" t="s">
        <v>1499</v>
      </c>
      <c r="G241" t="s">
        <v>1500</v>
      </c>
      <c r="H241" t="s">
        <v>1500</v>
      </c>
      <c r="I241">
        <v>98</v>
      </c>
      <c r="J241">
        <v>594</v>
      </c>
      <c r="K241">
        <v>0.16498316498316498</v>
      </c>
      <c r="L241">
        <v>0.71527777777777779</v>
      </c>
      <c r="M241">
        <f t="shared" si="13"/>
        <v>0.74022997333638463</v>
      </c>
      <c r="N241">
        <f t="shared" si="15"/>
        <v>-2.4952195558606838E-2</v>
      </c>
      <c r="O241">
        <f t="shared" si="14"/>
        <v>498</v>
      </c>
    </row>
    <row r="242" spans="4:15" hidden="1" x14ac:dyDescent="0.2">
      <c r="D242">
        <f t="shared" si="12"/>
        <v>303</v>
      </c>
      <c r="E242" t="s">
        <v>138</v>
      </c>
      <c r="F242" t="s">
        <v>1501</v>
      </c>
      <c r="G242" t="s">
        <v>1502</v>
      </c>
      <c r="H242" t="s">
        <v>1502</v>
      </c>
      <c r="I242">
        <v>133</v>
      </c>
      <c r="J242">
        <v>445</v>
      </c>
      <c r="K242">
        <v>0.29887640449438202</v>
      </c>
      <c r="L242">
        <v>0.61627906976744184</v>
      </c>
      <c r="M242">
        <f t="shared" si="13"/>
        <v>0.66091593933788739</v>
      </c>
      <c r="N242">
        <f t="shared" si="15"/>
        <v>-4.4636869570445548E-2</v>
      </c>
      <c r="O242">
        <f t="shared" si="14"/>
        <v>551</v>
      </c>
    </row>
    <row r="243" spans="4:15" hidden="1" x14ac:dyDescent="0.2">
      <c r="D243">
        <f t="shared" si="12"/>
        <v>4</v>
      </c>
      <c r="E243" t="s">
        <v>138</v>
      </c>
      <c r="F243" t="s">
        <v>1503</v>
      </c>
      <c r="G243" t="s">
        <v>1504</v>
      </c>
      <c r="H243" t="s">
        <v>1504</v>
      </c>
      <c r="I243">
        <v>18</v>
      </c>
      <c r="J243">
        <v>627</v>
      </c>
      <c r="K243">
        <v>2.8708133971291867E-2</v>
      </c>
      <c r="L243">
        <v>0.92307692307692313</v>
      </c>
      <c r="M243">
        <f t="shared" si="13"/>
        <v>0.82095490375317737</v>
      </c>
      <c r="N243">
        <f t="shared" si="15"/>
        <v>0.10212201932374576</v>
      </c>
      <c r="O243">
        <f t="shared" si="14"/>
        <v>165</v>
      </c>
    </row>
    <row r="244" spans="4:15" hidden="1" x14ac:dyDescent="0.2">
      <c r="D244">
        <f t="shared" si="12"/>
        <v>474</v>
      </c>
      <c r="E244" t="s">
        <v>138</v>
      </c>
      <c r="F244" t="s">
        <v>1505</v>
      </c>
      <c r="G244" t="s">
        <v>1506</v>
      </c>
      <c r="H244" t="s">
        <v>1506</v>
      </c>
      <c r="I244">
        <v>162</v>
      </c>
      <c r="J244">
        <v>426</v>
      </c>
      <c r="K244">
        <v>0.38028169014084506</v>
      </c>
      <c r="L244">
        <v>0.51948051948051943</v>
      </c>
      <c r="M244">
        <f t="shared" si="13"/>
        <v>0.61269407528417585</v>
      </c>
      <c r="N244">
        <f t="shared" si="15"/>
        <v>-9.3213555803656423E-2</v>
      </c>
      <c r="O244">
        <f t="shared" si="14"/>
        <v>668</v>
      </c>
    </row>
    <row r="245" spans="4:15" hidden="1" x14ac:dyDescent="0.2">
      <c r="D245">
        <f t="shared" si="12"/>
        <v>150</v>
      </c>
      <c r="E245" t="s">
        <v>138</v>
      </c>
      <c r="F245" t="s">
        <v>1509</v>
      </c>
      <c r="G245" t="s">
        <v>1510</v>
      </c>
      <c r="H245" t="s">
        <v>1510</v>
      </c>
      <c r="I245">
        <v>39</v>
      </c>
      <c r="J245">
        <v>563</v>
      </c>
      <c r="K245">
        <v>6.9271758436944941E-2</v>
      </c>
      <c r="L245">
        <v>0.70588235294117652</v>
      </c>
      <c r="M245">
        <f t="shared" si="13"/>
        <v>0.796926321714862</v>
      </c>
      <c r="N245">
        <f t="shared" si="15"/>
        <v>-9.104396877368548E-2</v>
      </c>
      <c r="O245">
        <f t="shared" si="14"/>
        <v>660</v>
      </c>
    </row>
    <row r="246" spans="4:15" hidden="1" x14ac:dyDescent="0.2">
      <c r="D246">
        <f t="shared" si="12"/>
        <v>354</v>
      </c>
      <c r="E246" t="s">
        <v>140</v>
      </c>
      <c r="F246" t="s">
        <v>1511</v>
      </c>
      <c r="G246" t="s">
        <v>1512</v>
      </c>
      <c r="H246" t="s">
        <v>1512</v>
      </c>
      <c r="I246">
        <v>191</v>
      </c>
      <c r="J246">
        <v>459</v>
      </c>
      <c r="K246">
        <v>0.41612200435729846</v>
      </c>
      <c r="L246">
        <v>0.58904109589041098</v>
      </c>
      <c r="M246">
        <f t="shared" si="13"/>
        <v>0.59146342980380828</v>
      </c>
      <c r="N246">
        <f t="shared" si="15"/>
        <v>-2.422333913397301E-3</v>
      </c>
      <c r="O246">
        <f t="shared" si="14"/>
        <v>428</v>
      </c>
    </row>
    <row r="247" spans="4:15" hidden="1" x14ac:dyDescent="0.2">
      <c r="D247">
        <f t="shared" si="12"/>
        <v>68</v>
      </c>
      <c r="E247" t="s">
        <v>142</v>
      </c>
      <c r="F247" t="s">
        <v>1517</v>
      </c>
      <c r="G247" t="s">
        <v>1518</v>
      </c>
      <c r="H247" t="s">
        <v>1518</v>
      </c>
      <c r="I247">
        <v>32</v>
      </c>
      <c r="J247">
        <v>480</v>
      </c>
      <c r="K247">
        <v>6.6666666666666666E-2</v>
      </c>
      <c r="L247">
        <v>0.7857142857142857</v>
      </c>
      <c r="M247">
        <f t="shared" si="13"/>
        <v>0.79846949400639322</v>
      </c>
      <c r="N247">
        <f t="shared" si="15"/>
        <v>-1.2755208292107523E-2</v>
      </c>
      <c r="O247">
        <f t="shared" si="14"/>
        <v>456</v>
      </c>
    </row>
    <row r="248" spans="4:15" hidden="1" x14ac:dyDescent="0.2">
      <c r="D248">
        <f t="shared" si="12"/>
        <v>80</v>
      </c>
      <c r="E248" t="s">
        <v>142</v>
      </c>
      <c r="F248" t="s">
        <v>1519</v>
      </c>
      <c r="G248" t="s">
        <v>1520</v>
      </c>
      <c r="H248" t="s">
        <v>1520</v>
      </c>
      <c r="I248">
        <v>60</v>
      </c>
      <c r="J248">
        <v>726</v>
      </c>
      <c r="K248">
        <v>8.2644628099173556E-2</v>
      </c>
      <c r="L248">
        <v>0.76923076923076927</v>
      </c>
      <c r="M248">
        <f t="shared" si="13"/>
        <v>0.78900466530472924</v>
      </c>
      <c r="N248">
        <f t="shared" si="15"/>
        <v>-1.9773896073959962E-2</v>
      </c>
      <c r="O248">
        <f t="shared" si="14"/>
        <v>485</v>
      </c>
    </row>
    <row r="249" spans="4:15" hidden="1" x14ac:dyDescent="0.2">
      <c r="D249">
        <f t="shared" si="12"/>
        <v>23</v>
      </c>
      <c r="E249" t="s">
        <v>142</v>
      </c>
      <c r="F249" t="s">
        <v>1521</v>
      </c>
      <c r="G249" t="s">
        <v>1522</v>
      </c>
      <c r="H249" t="s">
        <v>1522</v>
      </c>
      <c r="I249">
        <v>81</v>
      </c>
      <c r="J249">
        <v>518</v>
      </c>
      <c r="K249">
        <v>0.15637065637065636</v>
      </c>
      <c r="L249">
        <v>0.85526315789473684</v>
      </c>
      <c r="M249">
        <f t="shared" si="13"/>
        <v>0.74533174549006853</v>
      </c>
      <c r="N249">
        <f t="shared" si="15"/>
        <v>0.1099314124046683</v>
      </c>
      <c r="O249">
        <f t="shared" si="14"/>
        <v>150</v>
      </c>
    </row>
    <row r="250" spans="4:15" hidden="1" x14ac:dyDescent="0.2">
      <c r="D250">
        <f t="shared" si="12"/>
        <v>10</v>
      </c>
      <c r="E250" t="s">
        <v>142</v>
      </c>
      <c r="F250" t="s">
        <v>1523</v>
      </c>
      <c r="G250" t="s">
        <v>1524</v>
      </c>
      <c r="H250" t="s">
        <v>1524</v>
      </c>
      <c r="I250">
        <v>13</v>
      </c>
      <c r="J250">
        <v>721</v>
      </c>
      <c r="K250">
        <v>1.8030513176144243E-2</v>
      </c>
      <c r="L250">
        <v>0.890625</v>
      </c>
      <c r="M250">
        <f t="shared" si="13"/>
        <v>0.82727998171724026</v>
      </c>
      <c r="N250">
        <f t="shared" si="15"/>
        <v>6.3345018282759735E-2</v>
      </c>
      <c r="O250">
        <f t="shared" si="14"/>
        <v>247</v>
      </c>
    </row>
    <row r="251" spans="4:15" hidden="1" x14ac:dyDescent="0.2">
      <c r="D251">
        <f t="shared" si="12"/>
        <v>19</v>
      </c>
      <c r="E251" t="s">
        <v>142</v>
      </c>
      <c r="F251" t="s">
        <v>1527</v>
      </c>
      <c r="G251" t="s">
        <v>1528</v>
      </c>
      <c r="H251" t="s">
        <v>1528</v>
      </c>
      <c r="I251">
        <v>17</v>
      </c>
      <c r="J251">
        <v>710</v>
      </c>
      <c r="K251">
        <v>2.3943661971830985E-2</v>
      </c>
      <c r="L251">
        <v>0.86086956521739133</v>
      </c>
      <c r="M251">
        <f t="shared" si="13"/>
        <v>0.82377722320358149</v>
      </c>
      <c r="N251">
        <f t="shared" si="15"/>
        <v>3.7092342013809843E-2</v>
      </c>
      <c r="O251">
        <f t="shared" si="14"/>
        <v>310</v>
      </c>
    </row>
    <row r="252" spans="4:15" hidden="1" x14ac:dyDescent="0.2">
      <c r="D252">
        <f t="shared" si="12"/>
        <v>305</v>
      </c>
      <c r="E252" t="s">
        <v>142</v>
      </c>
      <c r="F252" t="s">
        <v>1529</v>
      </c>
      <c r="G252" t="s">
        <v>1530</v>
      </c>
      <c r="H252" t="s">
        <v>1530</v>
      </c>
      <c r="I252">
        <v>207</v>
      </c>
      <c r="J252">
        <v>695</v>
      </c>
      <c r="K252">
        <v>0.29784172661870506</v>
      </c>
      <c r="L252">
        <v>0.61467889908256879</v>
      </c>
      <c r="M252">
        <f t="shared" si="13"/>
        <v>0.6615288491196547</v>
      </c>
      <c r="N252">
        <f t="shared" si="15"/>
        <v>-4.6849950037085919E-2</v>
      </c>
      <c r="O252">
        <f t="shared" si="14"/>
        <v>557</v>
      </c>
    </row>
    <row r="253" spans="4:15" hidden="1" x14ac:dyDescent="0.2">
      <c r="D253">
        <f t="shared" si="12"/>
        <v>4</v>
      </c>
      <c r="E253" t="s">
        <v>142</v>
      </c>
      <c r="F253" t="s">
        <v>1531</v>
      </c>
      <c r="G253" t="s">
        <v>1532</v>
      </c>
      <c r="H253" t="s">
        <v>1532</v>
      </c>
      <c r="I253">
        <v>17</v>
      </c>
      <c r="J253">
        <v>630</v>
      </c>
      <c r="K253">
        <v>2.6984126984126985E-2</v>
      </c>
      <c r="L253">
        <v>0.92307692307692313</v>
      </c>
      <c r="M253">
        <f t="shared" si="13"/>
        <v>0.82197614985412171</v>
      </c>
      <c r="N253">
        <f t="shared" si="15"/>
        <v>0.10110077322280142</v>
      </c>
      <c r="O253">
        <f t="shared" si="14"/>
        <v>166</v>
      </c>
    </row>
    <row r="254" spans="4:15" hidden="1" x14ac:dyDescent="0.2">
      <c r="D254">
        <f t="shared" si="12"/>
        <v>40</v>
      </c>
      <c r="E254" t="s">
        <v>142</v>
      </c>
      <c r="F254" t="s">
        <v>1533</v>
      </c>
      <c r="G254" t="s">
        <v>1534</v>
      </c>
      <c r="H254" t="s">
        <v>1534</v>
      </c>
      <c r="I254">
        <v>43</v>
      </c>
      <c r="J254">
        <v>575</v>
      </c>
      <c r="K254">
        <v>7.4782608695652175E-2</v>
      </c>
      <c r="L254">
        <v>0.82558139534883723</v>
      </c>
      <c r="M254">
        <f t="shared" si="13"/>
        <v>0.79366187187127513</v>
      </c>
      <c r="N254">
        <f t="shared" si="15"/>
        <v>3.1919523477562106E-2</v>
      </c>
      <c r="O254">
        <f t="shared" si="14"/>
        <v>325</v>
      </c>
    </row>
    <row r="255" spans="4:15" hidden="1" x14ac:dyDescent="0.2">
      <c r="D255">
        <f t="shared" si="12"/>
        <v>155</v>
      </c>
      <c r="E255" t="s">
        <v>142</v>
      </c>
      <c r="F255" t="s">
        <v>1535</v>
      </c>
      <c r="G255" t="s">
        <v>1536</v>
      </c>
      <c r="H255" t="s">
        <v>1536</v>
      </c>
      <c r="I255">
        <v>102</v>
      </c>
      <c r="J255">
        <v>604</v>
      </c>
      <c r="K255">
        <v>0.16887417218543047</v>
      </c>
      <c r="L255">
        <v>0.70192307692307687</v>
      </c>
      <c r="M255">
        <f t="shared" si="13"/>
        <v>0.7379250662428265</v>
      </c>
      <c r="N255">
        <f t="shared" si="15"/>
        <v>-3.6001989319749628E-2</v>
      </c>
      <c r="O255">
        <f t="shared" si="14"/>
        <v>533</v>
      </c>
    </row>
    <row r="256" spans="4:15" hidden="1" x14ac:dyDescent="0.2">
      <c r="D256">
        <f t="shared" si="12"/>
        <v>58</v>
      </c>
      <c r="E256" t="s">
        <v>142</v>
      </c>
      <c r="F256" t="s">
        <v>1539</v>
      </c>
      <c r="G256" t="s">
        <v>1540</v>
      </c>
      <c r="H256" t="s">
        <v>1540</v>
      </c>
      <c r="I256">
        <v>43</v>
      </c>
      <c r="J256">
        <v>655</v>
      </c>
      <c r="K256">
        <v>6.5648854961832065E-2</v>
      </c>
      <c r="L256">
        <v>0.7978723404255319</v>
      </c>
      <c r="M256">
        <f t="shared" si="13"/>
        <v>0.79907241281286923</v>
      </c>
      <c r="N256">
        <f t="shared" si="15"/>
        <v>-1.2000723873373254E-3</v>
      </c>
      <c r="O256">
        <f t="shared" si="14"/>
        <v>421</v>
      </c>
    </row>
    <row r="257" spans="4:15" hidden="1" x14ac:dyDescent="0.2">
      <c r="D257">
        <f t="shared" si="12"/>
        <v>9</v>
      </c>
      <c r="E257" t="s">
        <v>142</v>
      </c>
      <c r="F257" t="s">
        <v>1541</v>
      </c>
      <c r="G257" t="s">
        <v>1542</v>
      </c>
      <c r="H257" t="s">
        <v>1542</v>
      </c>
      <c r="I257">
        <v>22</v>
      </c>
      <c r="J257">
        <v>753</v>
      </c>
      <c r="K257">
        <v>2.9216467463479414E-2</v>
      </c>
      <c r="L257">
        <v>0.8925619834710744</v>
      </c>
      <c r="M257">
        <f t="shared" si="13"/>
        <v>0.82065378339766781</v>
      </c>
      <c r="N257">
        <f t="shared" si="15"/>
        <v>7.1908200073406592E-2</v>
      </c>
      <c r="O257">
        <f t="shared" si="14"/>
        <v>236</v>
      </c>
    </row>
    <row r="258" spans="4:15" hidden="1" x14ac:dyDescent="0.2">
      <c r="D258">
        <f t="shared" si="12"/>
        <v>98</v>
      </c>
      <c r="E258" t="s">
        <v>144</v>
      </c>
      <c r="F258" t="s">
        <v>1545</v>
      </c>
      <c r="G258" t="s">
        <v>1546</v>
      </c>
      <c r="H258" t="s">
        <v>1546</v>
      </c>
      <c r="I258">
        <v>184</v>
      </c>
      <c r="J258">
        <v>961</v>
      </c>
      <c r="K258">
        <v>0.19146722164412069</v>
      </c>
      <c r="L258">
        <v>0.75</v>
      </c>
      <c r="M258">
        <f t="shared" si="13"/>
        <v>0.72454167288078775</v>
      </c>
      <c r="N258">
        <f t="shared" si="15"/>
        <v>2.5458327119212254E-2</v>
      </c>
      <c r="O258">
        <f t="shared" si="14"/>
        <v>342</v>
      </c>
    </row>
    <row r="259" spans="4:15" hidden="1" x14ac:dyDescent="0.2">
      <c r="D259">
        <f t="shared" si="12"/>
        <v>202</v>
      </c>
      <c r="E259" t="s">
        <v>144</v>
      </c>
      <c r="F259" t="s">
        <v>1547</v>
      </c>
      <c r="G259" t="s">
        <v>1102</v>
      </c>
      <c r="H259" t="s">
        <v>1102</v>
      </c>
      <c r="I259">
        <v>165</v>
      </c>
      <c r="J259">
        <v>529</v>
      </c>
      <c r="K259">
        <v>0.31190926275992437</v>
      </c>
      <c r="L259">
        <v>0.67105263157894735</v>
      </c>
      <c r="M259">
        <f t="shared" si="13"/>
        <v>0.65319569470608718</v>
      </c>
      <c r="N259">
        <f t="shared" si="15"/>
        <v>1.7856936872860163E-2</v>
      </c>
      <c r="O259">
        <f t="shared" si="14"/>
        <v>370</v>
      </c>
    </row>
    <row r="260" spans="4:15" hidden="1" x14ac:dyDescent="0.2">
      <c r="D260">
        <f t="shared" si="12"/>
        <v>105</v>
      </c>
      <c r="E260" t="s">
        <v>144</v>
      </c>
      <c r="F260" t="s">
        <v>1548</v>
      </c>
      <c r="G260" t="s">
        <v>1549</v>
      </c>
      <c r="H260" t="s">
        <v>1549</v>
      </c>
      <c r="I260">
        <v>150</v>
      </c>
      <c r="J260">
        <v>640</v>
      </c>
      <c r="K260">
        <v>0.234375</v>
      </c>
      <c r="L260">
        <v>0.74257425742574257</v>
      </c>
      <c r="M260">
        <f t="shared" si="13"/>
        <v>0.69912448972993047</v>
      </c>
      <c r="N260">
        <f t="shared" si="15"/>
        <v>4.3449767695812103E-2</v>
      </c>
      <c r="O260">
        <f t="shared" si="14"/>
        <v>288</v>
      </c>
    </row>
    <row r="261" spans="4:15" hidden="1" x14ac:dyDescent="0.2">
      <c r="D261">
        <f t="shared" ref="D261:D324" si="16">RANK(L261,Both_Math_and_ELA__Percent_Pass,0)</f>
        <v>226</v>
      </c>
      <c r="E261" t="s">
        <v>144</v>
      </c>
      <c r="F261" t="s">
        <v>1550</v>
      </c>
      <c r="G261" t="s">
        <v>1551</v>
      </c>
      <c r="H261" t="s">
        <v>1551</v>
      </c>
      <c r="I261">
        <v>133</v>
      </c>
      <c r="J261">
        <v>740</v>
      </c>
      <c r="K261">
        <v>0.17972972972972973</v>
      </c>
      <c r="L261">
        <v>0.65625</v>
      </c>
      <c r="M261">
        <f t="shared" ref="M261:M324" si="17">int+slope*K261</f>
        <v>0.7314945842910543</v>
      </c>
      <c r="N261">
        <f t="shared" si="15"/>
        <v>-7.5244584291054295E-2</v>
      </c>
      <c r="O261">
        <f t="shared" ref="O261:O324" si="18">RANK(N261,Error,0)</f>
        <v>630</v>
      </c>
    </row>
    <row r="262" spans="4:15" hidden="1" x14ac:dyDescent="0.2">
      <c r="D262">
        <f t="shared" si="16"/>
        <v>306</v>
      </c>
      <c r="E262" t="s">
        <v>144</v>
      </c>
      <c r="F262" t="s">
        <v>1552</v>
      </c>
      <c r="G262" t="s">
        <v>1553</v>
      </c>
      <c r="H262" t="s">
        <v>1553</v>
      </c>
      <c r="I262">
        <v>90</v>
      </c>
      <c r="J262">
        <v>738</v>
      </c>
      <c r="K262">
        <v>0.12195121951219512</v>
      </c>
      <c r="L262">
        <v>0.61403508771929827</v>
      </c>
      <c r="M262">
        <f t="shared" si="17"/>
        <v>0.76572070907902112</v>
      </c>
      <c r="N262">
        <f t="shared" ref="N262:N325" si="19">L262-M262</f>
        <v>-0.15168562135972286</v>
      </c>
      <c r="O262">
        <f t="shared" si="18"/>
        <v>767</v>
      </c>
    </row>
    <row r="263" spans="4:15" hidden="1" x14ac:dyDescent="0.2">
      <c r="D263">
        <f t="shared" si="16"/>
        <v>292</v>
      </c>
      <c r="E263" t="s">
        <v>144</v>
      </c>
      <c r="F263" t="s">
        <v>1554</v>
      </c>
      <c r="G263" t="s">
        <v>1555</v>
      </c>
      <c r="H263" t="s">
        <v>1555</v>
      </c>
      <c r="I263">
        <v>204</v>
      </c>
      <c r="J263">
        <v>802</v>
      </c>
      <c r="K263">
        <v>0.25436408977556108</v>
      </c>
      <c r="L263">
        <v>0.62307692307692308</v>
      </c>
      <c r="M263">
        <f t="shared" si="17"/>
        <v>0.68728359804753125</v>
      </c>
      <c r="N263">
        <f t="shared" si="19"/>
        <v>-6.4206674970608169E-2</v>
      </c>
      <c r="O263">
        <f t="shared" si="18"/>
        <v>611</v>
      </c>
    </row>
    <row r="264" spans="4:15" hidden="1" x14ac:dyDescent="0.2">
      <c r="D264">
        <f t="shared" si="16"/>
        <v>338</v>
      </c>
      <c r="E264" t="s">
        <v>144</v>
      </c>
      <c r="F264" t="s">
        <v>1558</v>
      </c>
      <c r="G264" t="s">
        <v>1559</v>
      </c>
      <c r="H264" t="s">
        <v>1559</v>
      </c>
      <c r="I264">
        <v>239</v>
      </c>
      <c r="J264">
        <v>704</v>
      </c>
      <c r="K264">
        <v>0.33948863636363635</v>
      </c>
      <c r="L264">
        <v>0.59829059829059827</v>
      </c>
      <c r="M264">
        <f t="shared" si="17"/>
        <v>0.63685856384236783</v>
      </c>
      <c r="N264">
        <f t="shared" si="19"/>
        <v>-3.8567965551769556E-2</v>
      </c>
      <c r="O264">
        <f t="shared" si="18"/>
        <v>539</v>
      </c>
    </row>
    <row r="265" spans="4:15" hidden="1" x14ac:dyDescent="0.2">
      <c r="D265">
        <f t="shared" si="16"/>
        <v>475</v>
      </c>
      <c r="E265" t="s">
        <v>146</v>
      </c>
      <c r="F265" t="s">
        <v>1560</v>
      </c>
      <c r="G265" t="s">
        <v>1561</v>
      </c>
      <c r="H265" t="s">
        <v>1561</v>
      </c>
      <c r="I265">
        <v>104</v>
      </c>
      <c r="J265">
        <v>334</v>
      </c>
      <c r="K265">
        <v>0.31137724550898205</v>
      </c>
      <c r="L265">
        <v>0.51923076923076927</v>
      </c>
      <c r="M265">
        <f t="shared" si="17"/>
        <v>0.65351084455594566</v>
      </c>
      <c r="N265">
        <f t="shared" si="19"/>
        <v>-0.13428007532517638</v>
      </c>
      <c r="O265">
        <f t="shared" si="18"/>
        <v>743</v>
      </c>
    </row>
    <row r="266" spans="4:15" hidden="1" x14ac:dyDescent="0.2">
      <c r="D266">
        <f t="shared" si="16"/>
        <v>242</v>
      </c>
      <c r="E266" t="s">
        <v>146</v>
      </c>
      <c r="F266" t="s">
        <v>1562</v>
      </c>
      <c r="G266" t="s">
        <v>1563</v>
      </c>
      <c r="H266" t="s">
        <v>1563</v>
      </c>
      <c r="I266">
        <v>116</v>
      </c>
      <c r="J266">
        <v>711</v>
      </c>
      <c r="K266">
        <v>0.1631504922644163</v>
      </c>
      <c r="L266">
        <v>0.64893617021276595</v>
      </c>
      <c r="M266">
        <f t="shared" si="17"/>
        <v>0.74131558950978949</v>
      </c>
      <c r="N266">
        <f t="shared" si="19"/>
        <v>-9.2379419297023535E-2</v>
      </c>
      <c r="O266">
        <f t="shared" si="18"/>
        <v>664</v>
      </c>
    </row>
    <row r="267" spans="4:15" hidden="1" x14ac:dyDescent="0.2">
      <c r="D267">
        <f t="shared" si="16"/>
        <v>190</v>
      </c>
      <c r="E267" t="s">
        <v>146</v>
      </c>
      <c r="F267" t="s">
        <v>1566</v>
      </c>
      <c r="G267" t="s">
        <v>1567</v>
      </c>
      <c r="H267" t="s">
        <v>1567</v>
      </c>
      <c r="I267">
        <v>181</v>
      </c>
      <c r="J267">
        <v>801</v>
      </c>
      <c r="K267">
        <v>0.22596754057428214</v>
      </c>
      <c r="L267">
        <v>0.67796610169491522</v>
      </c>
      <c r="M267">
        <f t="shared" si="17"/>
        <v>0.7041047973628376</v>
      </c>
      <c r="N267">
        <f t="shared" si="19"/>
        <v>-2.6138695667922374E-2</v>
      </c>
      <c r="O267">
        <f t="shared" si="18"/>
        <v>502</v>
      </c>
    </row>
    <row r="268" spans="4:15" hidden="1" x14ac:dyDescent="0.2">
      <c r="D268">
        <f t="shared" si="16"/>
        <v>59</v>
      </c>
      <c r="E268" t="s">
        <v>148</v>
      </c>
      <c r="F268" t="s">
        <v>1572</v>
      </c>
      <c r="G268" t="s">
        <v>1573</v>
      </c>
      <c r="H268" t="s">
        <v>1573</v>
      </c>
      <c r="I268">
        <v>43</v>
      </c>
      <c r="J268">
        <v>173</v>
      </c>
      <c r="K268">
        <v>0.24855491329479767</v>
      </c>
      <c r="L268">
        <v>0.79487179487179482</v>
      </c>
      <c r="M268">
        <f t="shared" si="17"/>
        <v>0.69072476671729022</v>
      </c>
      <c r="N268">
        <f t="shared" si="19"/>
        <v>0.10414702815450461</v>
      </c>
      <c r="O268">
        <f t="shared" si="18"/>
        <v>158</v>
      </c>
    </row>
    <row r="269" spans="4:15" hidden="1" x14ac:dyDescent="0.2">
      <c r="D269">
        <f t="shared" si="16"/>
        <v>311</v>
      </c>
      <c r="E269" t="s">
        <v>148</v>
      </c>
      <c r="F269" t="s">
        <v>1574</v>
      </c>
      <c r="G269" t="s">
        <v>1575</v>
      </c>
      <c r="H269" t="s">
        <v>1575</v>
      </c>
      <c r="I269">
        <v>207</v>
      </c>
      <c r="J269">
        <v>512</v>
      </c>
      <c r="K269">
        <v>0.404296875</v>
      </c>
      <c r="L269">
        <v>0.61111111111111116</v>
      </c>
      <c r="M269">
        <f t="shared" si="17"/>
        <v>0.59846825480696175</v>
      </c>
      <c r="N269">
        <f t="shared" si="19"/>
        <v>1.2642856304149408E-2</v>
      </c>
      <c r="O269">
        <f t="shared" si="18"/>
        <v>383</v>
      </c>
    </row>
    <row r="270" spans="4:15" hidden="1" x14ac:dyDescent="0.2">
      <c r="D270">
        <f t="shared" si="16"/>
        <v>261</v>
      </c>
      <c r="E270" t="s">
        <v>148</v>
      </c>
      <c r="F270" t="s">
        <v>1578</v>
      </c>
      <c r="G270" t="s">
        <v>1579</v>
      </c>
      <c r="H270" t="s">
        <v>1579</v>
      </c>
      <c r="I270">
        <v>144</v>
      </c>
      <c r="J270">
        <v>304</v>
      </c>
      <c r="K270">
        <v>0.47368421052631576</v>
      </c>
      <c r="L270">
        <v>0.6404494382022472</v>
      </c>
      <c r="M270">
        <f t="shared" si="17"/>
        <v>0.55736543655348092</v>
      </c>
      <c r="N270">
        <f t="shared" si="19"/>
        <v>8.3084001648766281E-2</v>
      </c>
      <c r="O270">
        <f t="shared" si="18"/>
        <v>215</v>
      </c>
    </row>
    <row r="271" spans="4:15" hidden="1" x14ac:dyDescent="0.2">
      <c r="D271">
        <f t="shared" si="16"/>
        <v>165</v>
      </c>
      <c r="E271" t="s">
        <v>148</v>
      </c>
      <c r="F271" t="s">
        <v>1580</v>
      </c>
      <c r="G271" t="s">
        <v>1581</v>
      </c>
      <c r="H271" t="s">
        <v>1581</v>
      </c>
      <c r="I271">
        <v>107</v>
      </c>
      <c r="J271">
        <v>329</v>
      </c>
      <c r="K271">
        <v>0.32522796352583588</v>
      </c>
      <c r="L271">
        <v>0.69892473118279574</v>
      </c>
      <c r="M271">
        <f t="shared" si="17"/>
        <v>0.64530612620195948</v>
      </c>
      <c r="N271">
        <f t="shared" si="19"/>
        <v>5.361860498083626E-2</v>
      </c>
      <c r="O271">
        <f t="shared" si="18"/>
        <v>264</v>
      </c>
    </row>
    <row r="272" spans="4:15" hidden="1" x14ac:dyDescent="0.2">
      <c r="D272">
        <f t="shared" si="16"/>
        <v>372</v>
      </c>
      <c r="E272" t="s">
        <v>626</v>
      </c>
      <c r="F272" t="s">
        <v>1582</v>
      </c>
      <c r="G272" t="s">
        <v>1583</v>
      </c>
      <c r="H272" t="s">
        <v>1583</v>
      </c>
      <c r="I272">
        <v>171</v>
      </c>
      <c r="J272">
        <v>466</v>
      </c>
      <c r="K272">
        <v>0.36695278969957079</v>
      </c>
      <c r="L272">
        <v>0.58139534883720934</v>
      </c>
      <c r="M272">
        <f t="shared" si="17"/>
        <v>0.62058968574681805</v>
      </c>
      <c r="N272">
        <f t="shared" si="19"/>
        <v>-3.9194336909608718E-2</v>
      </c>
      <c r="O272">
        <f t="shared" si="18"/>
        <v>542</v>
      </c>
    </row>
    <row r="273" spans="4:15" hidden="1" x14ac:dyDescent="0.2">
      <c r="D273">
        <f t="shared" si="16"/>
        <v>257</v>
      </c>
      <c r="E273" t="s">
        <v>626</v>
      </c>
      <c r="F273" t="s">
        <v>1586</v>
      </c>
      <c r="G273" t="s">
        <v>1587</v>
      </c>
      <c r="H273" t="s">
        <v>1587</v>
      </c>
      <c r="I273">
        <v>179</v>
      </c>
      <c r="J273">
        <v>680</v>
      </c>
      <c r="K273">
        <v>0.26323529411764707</v>
      </c>
      <c r="L273">
        <v>0.64150943396226412</v>
      </c>
      <c r="M273">
        <f t="shared" si="17"/>
        <v>0.68202858289243917</v>
      </c>
      <c r="N273">
        <f t="shared" si="19"/>
        <v>-4.0519148930175053E-2</v>
      </c>
      <c r="O273">
        <f t="shared" si="18"/>
        <v>543</v>
      </c>
    </row>
    <row r="274" spans="4:15" hidden="1" x14ac:dyDescent="0.2">
      <c r="D274">
        <f t="shared" si="16"/>
        <v>194</v>
      </c>
      <c r="E274" t="s">
        <v>626</v>
      </c>
      <c r="F274" t="s">
        <v>1588</v>
      </c>
      <c r="G274" t="s">
        <v>1589</v>
      </c>
      <c r="H274" t="s">
        <v>1589</v>
      </c>
      <c r="I274">
        <v>88</v>
      </c>
      <c r="J274">
        <v>630</v>
      </c>
      <c r="K274">
        <v>0.13968253968253969</v>
      </c>
      <c r="L274">
        <v>0.67647058823529416</v>
      </c>
      <c r="M274">
        <f t="shared" si="17"/>
        <v>0.75521724724657269</v>
      </c>
      <c r="N274">
        <f t="shared" si="19"/>
        <v>-7.874665901127853E-2</v>
      </c>
      <c r="O274">
        <f t="shared" si="18"/>
        <v>635</v>
      </c>
    </row>
    <row r="275" spans="4:15" hidden="1" x14ac:dyDescent="0.2">
      <c r="D275">
        <f t="shared" si="16"/>
        <v>382</v>
      </c>
      <c r="E275" t="s">
        <v>151</v>
      </c>
      <c r="F275" t="s">
        <v>1592</v>
      </c>
      <c r="G275" t="s">
        <v>1593</v>
      </c>
      <c r="H275" t="s">
        <v>1593</v>
      </c>
      <c r="I275">
        <v>180</v>
      </c>
      <c r="J275">
        <v>518</v>
      </c>
      <c r="K275">
        <v>0.34749034749034752</v>
      </c>
      <c r="L275">
        <v>0.57471264367816088</v>
      </c>
      <c r="M275">
        <f t="shared" si="17"/>
        <v>0.63211860840722467</v>
      </c>
      <c r="N275">
        <f t="shared" si="19"/>
        <v>-5.7405964729063785E-2</v>
      </c>
      <c r="O275">
        <f t="shared" si="18"/>
        <v>587</v>
      </c>
    </row>
    <row r="276" spans="4:15" hidden="1" x14ac:dyDescent="0.2">
      <c r="D276">
        <f t="shared" si="16"/>
        <v>494</v>
      </c>
      <c r="E276" t="s">
        <v>153</v>
      </c>
      <c r="F276" t="s">
        <v>1594</v>
      </c>
      <c r="G276" t="s">
        <v>1595</v>
      </c>
      <c r="H276" t="s">
        <v>1595</v>
      </c>
      <c r="I276">
        <v>69</v>
      </c>
      <c r="J276">
        <v>379</v>
      </c>
      <c r="K276">
        <v>0.18205804749340371</v>
      </c>
      <c r="L276">
        <v>0.50793650793650791</v>
      </c>
      <c r="M276">
        <f t="shared" si="17"/>
        <v>0.73011536398880839</v>
      </c>
      <c r="N276">
        <f t="shared" si="19"/>
        <v>-0.22217885605230048</v>
      </c>
      <c r="O276">
        <f t="shared" si="18"/>
        <v>821</v>
      </c>
    </row>
    <row r="277" spans="4:15" hidden="1" x14ac:dyDescent="0.2">
      <c r="D277">
        <f t="shared" si="16"/>
        <v>91</v>
      </c>
      <c r="E277" t="s">
        <v>155</v>
      </c>
      <c r="F277" t="s">
        <v>1598</v>
      </c>
      <c r="G277" t="s">
        <v>1599</v>
      </c>
      <c r="H277" t="s">
        <v>1599</v>
      </c>
      <c r="I277">
        <v>236</v>
      </c>
      <c r="J277">
        <v>426</v>
      </c>
      <c r="K277">
        <v>0.5539906103286385</v>
      </c>
      <c r="L277">
        <v>0.7567567567567568</v>
      </c>
      <c r="M277">
        <f t="shared" si="17"/>
        <v>0.50979451700989387</v>
      </c>
      <c r="N277">
        <f t="shared" si="19"/>
        <v>0.24696223974686293</v>
      </c>
      <c r="O277">
        <f t="shared" si="18"/>
        <v>20</v>
      </c>
    </row>
    <row r="278" spans="4:15" hidden="1" x14ac:dyDescent="0.2">
      <c r="D278">
        <f t="shared" si="16"/>
        <v>151</v>
      </c>
      <c r="E278" t="s">
        <v>155</v>
      </c>
      <c r="F278" t="s">
        <v>1602</v>
      </c>
      <c r="G278" t="s">
        <v>1603</v>
      </c>
      <c r="H278" t="s">
        <v>1603</v>
      </c>
      <c r="I278">
        <v>270</v>
      </c>
      <c r="J278">
        <v>578</v>
      </c>
      <c r="K278">
        <v>0.4671280276816609</v>
      </c>
      <c r="L278">
        <v>0.70454545454545459</v>
      </c>
      <c r="M278">
        <f t="shared" si="17"/>
        <v>0.56124910768534386</v>
      </c>
      <c r="N278">
        <f t="shared" si="19"/>
        <v>0.14329634686011072</v>
      </c>
      <c r="O278">
        <f t="shared" si="18"/>
        <v>96</v>
      </c>
    </row>
    <row r="279" spans="4:15" hidden="1" x14ac:dyDescent="0.2">
      <c r="D279">
        <f t="shared" si="16"/>
        <v>383</v>
      </c>
      <c r="E279" t="s">
        <v>157</v>
      </c>
      <c r="F279" t="s">
        <v>110</v>
      </c>
      <c r="G279" t="s">
        <v>1606</v>
      </c>
      <c r="H279" t="s">
        <v>1606</v>
      </c>
      <c r="I279">
        <v>331</v>
      </c>
      <c r="J279">
        <v>630</v>
      </c>
      <c r="K279">
        <v>0.52539682539682542</v>
      </c>
      <c r="L279">
        <v>0.57446808510638303</v>
      </c>
      <c r="M279">
        <f t="shared" si="17"/>
        <v>0.52673255240665151</v>
      </c>
      <c r="N279">
        <f t="shared" si="19"/>
        <v>4.773553269973152E-2</v>
      </c>
      <c r="O279">
        <f t="shared" si="18"/>
        <v>276</v>
      </c>
    </row>
    <row r="280" spans="4:15" hidden="1" x14ac:dyDescent="0.2">
      <c r="D280">
        <f t="shared" si="16"/>
        <v>72</v>
      </c>
      <c r="E280" t="s">
        <v>157</v>
      </c>
      <c r="F280" t="s">
        <v>1607</v>
      </c>
      <c r="G280" t="s">
        <v>1608</v>
      </c>
      <c r="H280" t="s">
        <v>1608</v>
      </c>
      <c r="I280">
        <v>59</v>
      </c>
      <c r="J280">
        <v>137</v>
      </c>
      <c r="K280">
        <v>0.43065693430656932</v>
      </c>
      <c r="L280">
        <v>0.78260869565217395</v>
      </c>
      <c r="M280">
        <f t="shared" si="17"/>
        <v>0.58285340638238181</v>
      </c>
      <c r="N280">
        <f t="shared" si="19"/>
        <v>0.19975528926979214</v>
      </c>
      <c r="O280">
        <f t="shared" si="18"/>
        <v>43</v>
      </c>
    </row>
    <row r="281" spans="4:15" hidden="1" x14ac:dyDescent="0.2">
      <c r="D281">
        <f t="shared" si="16"/>
        <v>766</v>
      </c>
      <c r="E281" t="s">
        <v>157</v>
      </c>
      <c r="F281" t="s">
        <v>1609</v>
      </c>
      <c r="G281" t="s">
        <v>1610</v>
      </c>
      <c r="H281" t="s">
        <v>1610</v>
      </c>
      <c r="I281">
        <v>129</v>
      </c>
      <c r="J281">
        <v>182</v>
      </c>
      <c r="K281">
        <v>0.70879120879120883</v>
      </c>
      <c r="L281">
        <v>0.29629629629629628</v>
      </c>
      <c r="M281">
        <f t="shared" si="17"/>
        <v>0.41809563830422614</v>
      </c>
      <c r="N281">
        <f t="shared" si="19"/>
        <v>-0.12179934200792986</v>
      </c>
      <c r="O281">
        <f t="shared" si="18"/>
        <v>724</v>
      </c>
    </row>
    <row r="282" spans="4:15" hidden="1" x14ac:dyDescent="0.2">
      <c r="D282">
        <f t="shared" si="16"/>
        <v>317</v>
      </c>
      <c r="E282" t="s">
        <v>157</v>
      </c>
      <c r="F282" t="s">
        <v>1613</v>
      </c>
      <c r="G282" t="s">
        <v>1614</v>
      </c>
      <c r="H282" t="s">
        <v>1614</v>
      </c>
      <c r="I282">
        <v>158</v>
      </c>
      <c r="J282">
        <v>315</v>
      </c>
      <c r="K282">
        <v>0.50158730158730158</v>
      </c>
      <c r="L282">
        <v>0.60869565217391308</v>
      </c>
      <c r="M282">
        <f t="shared" si="17"/>
        <v>0.54083654591528862</v>
      </c>
      <c r="N282">
        <f t="shared" si="19"/>
        <v>6.7859106258624458E-2</v>
      </c>
      <c r="O282">
        <f t="shared" si="18"/>
        <v>241</v>
      </c>
    </row>
    <row r="283" spans="4:15" hidden="1" x14ac:dyDescent="0.2">
      <c r="D283">
        <f t="shared" si="16"/>
        <v>63</v>
      </c>
      <c r="E283" t="s">
        <v>159</v>
      </c>
      <c r="F283" t="s">
        <v>1619</v>
      </c>
      <c r="G283" t="s">
        <v>1620</v>
      </c>
      <c r="H283" t="s">
        <v>1620</v>
      </c>
      <c r="I283">
        <v>65</v>
      </c>
      <c r="J283">
        <v>241</v>
      </c>
      <c r="K283">
        <v>0.26970954356846472</v>
      </c>
      <c r="L283">
        <v>0.79069767441860461</v>
      </c>
      <c r="M283">
        <f t="shared" si="17"/>
        <v>0.67819344645887869</v>
      </c>
      <c r="N283">
        <f t="shared" si="19"/>
        <v>0.11250422795972592</v>
      </c>
      <c r="O283">
        <f t="shared" si="18"/>
        <v>145</v>
      </c>
    </row>
    <row r="284" spans="4:15" hidden="1" x14ac:dyDescent="0.2">
      <c r="D284">
        <f t="shared" si="16"/>
        <v>113</v>
      </c>
      <c r="E284" t="s">
        <v>159</v>
      </c>
      <c r="F284" t="s">
        <v>113</v>
      </c>
      <c r="G284" t="s">
        <v>1621</v>
      </c>
      <c r="H284" t="s">
        <v>1621</v>
      </c>
      <c r="I284">
        <v>47</v>
      </c>
      <c r="J284">
        <v>305</v>
      </c>
      <c r="K284">
        <v>0.1540983606557377</v>
      </c>
      <c r="L284">
        <v>0.73972602739726023</v>
      </c>
      <c r="M284">
        <f t="shared" si="17"/>
        <v>0.74667778013861097</v>
      </c>
      <c r="N284">
        <f t="shared" si="19"/>
        <v>-6.9517527413507363E-3</v>
      </c>
      <c r="O284">
        <f t="shared" si="18"/>
        <v>439</v>
      </c>
    </row>
    <row r="285" spans="4:15" hidden="1" x14ac:dyDescent="0.2">
      <c r="D285">
        <f t="shared" si="16"/>
        <v>17</v>
      </c>
      <c r="E285" t="s">
        <v>627</v>
      </c>
      <c r="F285" t="s">
        <v>1622</v>
      </c>
      <c r="G285" t="s">
        <v>1623</v>
      </c>
      <c r="H285" t="s">
        <v>1623</v>
      </c>
      <c r="I285">
        <v>162</v>
      </c>
      <c r="J285">
        <v>653</v>
      </c>
      <c r="K285">
        <v>0.24808575803981622</v>
      </c>
      <c r="L285">
        <v>0.86776859504132231</v>
      </c>
      <c r="M285">
        <f t="shared" si="17"/>
        <v>0.69100267914946389</v>
      </c>
      <c r="N285">
        <f t="shared" si="19"/>
        <v>0.17676591589185842</v>
      </c>
      <c r="O285">
        <f t="shared" si="18"/>
        <v>59</v>
      </c>
    </row>
    <row r="286" spans="4:15" hidden="1" x14ac:dyDescent="0.2">
      <c r="D286">
        <f t="shared" si="16"/>
        <v>74</v>
      </c>
      <c r="E286" t="s">
        <v>627</v>
      </c>
      <c r="F286" t="s">
        <v>1624</v>
      </c>
      <c r="G286" t="s">
        <v>940</v>
      </c>
      <c r="H286" t="s">
        <v>940</v>
      </c>
      <c r="I286">
        <v>158</v>
      </c>
      <c r="J286">
        <v>720</v>
      </c>
      <c r="K286">
        <v>0.21944444444444444</v>
      </c>
      <c r="L286">
        <v>0.77862595419847325</v>
      </c>
      <c r="M286">
        <f t="shared" si="17"/>
        <v>0.70796886899263844</v>
      </c>
      <c r="N286">
        <f t="shared" si="19"/>
        <v>7.0657085205834802E-2</v>
      </c>
      <c r="O286">
        <f t="shared" si="18"/>
        <v>237</v>
      </c>
    </row>
    <row r="287" spans="4:15" hidden="1" x14ac:dyDescent="0.2">
      <c r="D287">
        <f t="shared" si="16"/>
        <v>30</v>
      </c>
      <c r="E287" t="s">
        <v>627</v>
      </c>
      <c r="F287" t="s">
        <v>1627</v>
      </c>
      <c r="G287" t="s">
        <v>1628</v>
      </c>
      <c r="H287" t="s">
        <v>1628</v>
      </c>
      <c r="I287">
        <v>143</v>
      </c>
      <c r="J287">
        <v>631</v>
      </c>
      <c r="K287">
        <v>0.22662440570522979</v>
      </c>
      <c r="L287">
        <v>0.84761904761904761</v>
      </c>
      <c r="M287">
        <f t="shared" si="17"/>
        <v>0.70371569165803427</v>
      </c>
      <c r="N287">
        <f t="shared" si="19"/>
        <v>0.14390335596101334</v>
      </c>
      <c r="O287">
        <f t="shared" si="18"/>
        <v>95</v>
      </c>
    </row>
    <row r="288" spans="4:15" hidden="1" x14ac:dyDescent="0.2">
      <c r="D288">
        <f t="shared" si="16"/>
        <v>26</v>
      </c>
      <c r="E288" t="s">
        <v>627</v>
      </c>
      <c r="F288" t="s">
        <v>1629</v>
      </c>
      <c r="G288" t="s">
        <v>1630</v>
      </c>
      <c r="H288" t="s">
        <v>1630</v>
      </c>
      <c r="I288">
        <v>162</v>
      </c>
      <c r="J288">
        <v>637</v>
      </c>
      <c r="K288">
        <v>0.2543171114599686</v>
      </c>
      <c r="L288">
        <v>0.85123966942148765</v>
      </c>
      <c r="M288">
        <f t="shared" si="17"/>
        <v>0.68731142648557408</v>
      </c>
      <c r="N288">
        <f t="shared" si="19"/>
        <v>0.16392824293591357</v>
      </c>
      <c r="O288">
        <f t="shared" si="18"/>
        <v>74</v>
      </c>
    </row>
    <row r="289" spans="4:15" hidden="1" x14ac:dyDescent="0.2">
      <c r="D289">
        <f t="shared" si="16"/>
        <v>45</v>
      </c>
      <c r="E289" t="s">
        <v>627</v>
      </c>
      <c r="F289" t="s">
        <v>1633</v>
      </c>
      <c r="G289" t="s">
        <v>1634</v>
      </c>
      <c r="H289" t="s">
        <v>1634</v>
      </c>
      <c r="I289">
        <v>140</v>
      </c>
      <c r="J289">
        <v>625</v>
      </c>
      <c r="K289">
        <v>0.224</v>
      </c>
      <c r="L289">
        <v>0.82178217821782173</v>
      </c>
      <c r="M289">
        <f t="shared" si="17"/>
        <v>0.70527030490131914</v>
      </c>
      <c r="N289">
        <f t="shared" si="19"/>
        <v>0.11651187331650259</v>
      </c>
      <c r="O289">
        <f t="shared" si="18"/>
        <v>136</v>
      </c>
    </row>
    <row r="290" spans="4:15" hidden="1" x14ac:dyDescent="0.2">
      <c r="D290">
        <f t="shared" si="16"/>
        <v>37</v>
      </c>
      <c r="E290" t="s">
        <v>627</v>
      </c>
      <c r="F290" t="s">
        <v>1635</v>
      </c>
      <c r="G290" t="s">
        <v>1636</v>
      </c>
      <c r="H290" t="s">
        <v>1636</v>
      </c>
      <c r="I290">
        <v>165</v>
      </c>
      <c r="J290">
        <v>569</v>
      </c>
      <c r="K290">
        <v>0.28998242530755713</v>
      </c>
      <c r="L290">
        <v>0.82857142857142863</v>
      </c>
      <c r="M290">
        <f t="shared" si="17"/>
        <v>0.66618444557599854</v>
      </c>
      <c r="N290">
        <f t="shared" si="19"/>
        <v>0.16238698299543008</v>
      </c>
      <c r="O290">
        <f t="shared" si="18"/>
        <v>76</v>
      </c>
    </row>
    <row r="291" spans="4:15" hidden="1" x14ac:dyDescent="0.2">
      <c r="D291">
        <f t="shared" si="16"/>
        <v>156</v>
      </c>
      <c r="E291" t="s">
        <v>162</v>
      </c>
      <c r="F291" t="s">
        <v>1637</v>
      </c>
      <c r="G291" t="s">
        <v>1638</v>
      </c>
      <c r="H291" t="s">
        <v>1638</v>
      </c>
      <c r="I291">
        <v>207</v>
      </c>
      <c r="J291">
        <v>784</v>
      </c>
      <c r="K291">
        <v>0.26403061224489793</v>
      </c>
      <c r="L291">
        <v>0.70186335403726707</v>
      </c>
      <c r="M291">
        <f t="shared" si="17"/>
        <v>0.68155746210086909</v>
      </c>
      <c r="N291">
        <f t="shared" si="19"/>
        <v>2.030589193639798E-2</v>
      </c>
      <c r="O291">
        <f t="shared" si="18"/>
        <v>360</v>
      </c>
    </row>
    <row r="292" spans="4:15" hidden="1" x14ac:dyDescent="0.2">
      <c r="D292">
        <f t="shared" si="16"/>
        <v>80</v>
      </c>
      <c r="E292" t="s">
        <v>162</v>
      </c>
      <c r="F292" t="s">
        <v>1645</v>
      </c>
      <c r="G292" t="s">
        <v>1036</v>
      </c>
      <c r="H292" t="s">
        <v>1036</v>
      </c>
      <c r="I292">
        <v>88</v>
      </c>
      <c r="J292">
        <v>257</v>
      </c>
      <c r="K292">
        <v>0.34241245136186771</v>
      </c>
      <c r="L292">
        <v>0.76923076923076927</v>
      </c>
      <c r="M292">
        <f t="shared" si="17"/>
        <v>0.63512659019663642</v>
      </c>
      <c r="N292">
        <f t="shared" si="19"/>
        <v>0.13410417903413285</v>
      </c>
      <c r="O292">
        <f t="shared" si="18"/>
        <v>111</v>
      </c>
    </row>
    <row r="293" spans="4:15" hidden="1" x14ac:dyDescent="0.2">
      <c r="D293">
        <f t="shared" si="16"/>
        <v>246</v>
      </c>
      <c r="E293" t="s">
        <v>162</v>
      </c>
      <c r="F293" t="s">
        <v>1646</v>
      </c>
      <c r="G293" t="s">
        <v>1647</v>
      </c>
      <c r="H293" t="s">
        <v>1647</v>
      </c>
      <c r="I293">
        <v>128</v>
      </c>
      <c r="J293">
        <v>360</v>
      </c>
      <c r="K293">
        <v>0.35555555555555557</v>
      </c>
      <c r="L293">
        <v>0.6470588235294118</v>
      </c>
      <c r="M293">
        <f t="shared" si="17"/>
        <v>0.62734103943492958</v>
      </c>
      <c r="N293">
        <f t="shared" si="19"/>
        <v>1.9717784094482216E-2</v>
      </c>
      <c r="O293">
        <f t="shared" si="18"/>
        <v>365</v>
      </c>
    </row>
    <row r="294" spans="4:15" hidden="1" x14ac:dyDescent="0.2">
      <c r="D294">
        <f t="shared" si="16"/>
        <v>145</v>
      </c>
      <c r="E294" t="s">
        <v>162</v>
      </c>
      <c r="F294" t="s">
        <v>115</v>
      </c>
      <c r="G294" t="s">
        <v>1648</v>
      </c>
      <c r="H294" t="s">
        <v>1648</v>
      </c>
      <c r="I294">
        <v>132</v>
      </c>
      <c r="J294">
        <v>494</v>
      </c>
      <c r="K294">
        <v>0.26720647773279355</v>
      </c>
      <c r="L294">
        <v>0.70873786407766992</v>
      </c>
      <c r="M294">
        <f t="shared" si="17"/>
        <v>0.6796761818793946</v>
      </c>
      <c r="N294">
        <f t="shared" si="19"/>
        <v>2.9061682198275318E-2</v>
      </c>
      <c r="O294">
        <f t="shared" si="18"/>
        <v>329</v>
      </c>
    </row>
    <row r="295" spans="4:15" hidden="1" x14ac:dyDescent="0.2">
      <c r="D295">
        <f t="shared" si="16"/>
        <v>347</v>
      </c>
      <c r="E295" t="s">
        <v>162</v>
      </c>
      <c r="F295" t="s">
        <v>1651</v>
      </c>
      <c r="G295" t="s">
        <v>1652</v>
      </c>
      <c r="H295" t="s">
        <v>1652</v>
      </c>
      <c r="I295">
        <v>207</v>
      </c>
      <c r="J295">
        <v>717</v>
      </c>
      <c r="K295">
        <v>0.28870292887029286</v>
      </c>
      <c r="L295">
        <v>0.59285714285714286</v>
      </c>
      <c r="M295">
        <f t="shared" si="17"/>
        <v>0.6669423779727095</v>
      </c>
      <c r="N295">
        <f t="shared" si="19"/>
        <v>-7.4085235115566639E-2</v>
      </c>
      <c r="O295">
        <f t="shared" si="18"/>
        <v>627</v>
      </c>
    </row>
    <row r="296" spans="4:15" hidden="1" x14ac:dyDescent="0.2">
      <c r="D296">
        <f t="shared" si="16"/>
        <v>115</v>
      </c>
      <c r="E296" t="s">
        <v>162</v>
      </c>
      <c r="F296" t="s">
        <v>1653</v>
      </c>
      <c r="G296" t="s">
        <v>1654</v>
      </c>
      <c r="H296" t="s">
        <v>1654</v>
      </c>
      <c r="I296">
        <v>125</v>
      </c>
      <c r="J296">
        <v>350</v>
      </c>
      <c r="K296">
        <v>0.35714285714285715</v>
      </c>
      <c r="L296">
        <v>0.73770491803278693</v>
      </c>
      <c r="M296">
        <f t="shared" si="17"/>
        <v>0.62640077320102039</v>
      </c>
      <c r="N296">
        <f t="shared" si="19"/>
        <v>0.11130414483176654</v>
      </c>
      <c r="O296">
        <f t="shared" si="18"/>
        <v>147</v>
      </c>
    </row>
    <row r="297" spans="4:15" hidden="1" x14ac:dyDescent="0.2">
      <c r="D297">
        <f t="shared" si="16"/>
        <v>136</v>
      </c>
      <c r="E297" t="s">
        <v>162</v>
      </c>
      <c r="F297" t="s">
        <v>1655</v>
      </c>
      <c r="G297" t="s">
        <v>1656</v>
      </c>
      <c r="H297" t="s">
        <v>1656</v>
      </c>
      <c r="I297">
        <v>128</v>
      </c>
      <c r="J297">
        <v>520</v>
      </c>
      <c r="K297">
        <v>0.24615384615384617</v>
      </c>
      <c r="L297">
        <v>0.717741935483871</v>
      </c>
      <c r="M297">
        <f t="shared" si="17"/>
        <v>0.69214708140282111</v>
      </c>
      <c r="N297">
        <f t="shared" si="19"/>
        <v>2.5594854081049889E-2</v>
      </c>
      <c r="O297">
        <f t="shared" si="18"/>
        <v>340</v>
      </c>
    </row>
    <row r="298" spans="4:15" hidden="1" x14ac:dyDescent="0.2">
      <c r="D298">
        <f t="shared" si="16"/>
        <v>166</v>
      </c>
      <c r="E298" t="s">
        <v>164</v>
      </c>
      <c r="F298" t="s">
        <v>1659</v>
      </c>
      <c r="G298" t="s">
        <v>1660</v>
      </c>
      <c r="H298" t="s">
        <v>1660</v>
      </c>
      <c r="I298">
        <v>113</v>
      </c>
      <c r="J298">
        <v>373</v>
      </c>
      <c r="K298">
        <v>0.30294906166219837</v>
      </c>
      <c r="L298">
        <v>0.69841269841269837</v>
      </c>
      <c r="M298">
        <f t="shared" si="17"/>
        <v>0.65850342866706035</v>
      </c>
      <c r="N298">
        <f t="shared" si="19"/>
        <v>3.9909269745638021E-2</v>
      </c>
      <c r="O298">
        <f t="shared" si="18"/>
        <v>299</v>
      </c>
    </row>
    <row r="299" spans="4:15" hidden="1" x14ac:dyDescent="0.2">
      <c r="D299">
        <f t="shared" si="16"/>
        <v>118</v>
      </c>
      <c r="E299" t="s">
        <v>628</v>
      </c>
      <c r="F299" t="s">
        <v>1661</v>
      </c>
      <c r="G299" t="s">
        <v>1662</v>
      </c>
      <c r="H299" t="s">
        <v>1662</v>
      </c>
      <c r="I299">
        <v>234</v>
      </c>
      <c r="J299">
        <v>859</v>
      </c>
      <c r="K299">
        <v>0.27240977881257278</v>
      </c>
      <c r="L299">
        <v>0.73758865248226946</v>
      </c>
      <c r="M299">
        <f t="shared" si="17"/>
        <v>0.67659391424398163</v>
      </c>
      <c r="N299">
        <f t="shared" si="19"/>
        <v>6.0994738238287827E-2</v>
      </c>
      <c r="O299">
        <f t="shared" si="18"/>
        <v>252</v>
      </c>
    </row>
    <row r="300" spans="4:15" hidden="1" x14ac:dyDescent="0.2">
      <c r="D300">
        <f t="shared" si="16"/>
        <v>279</v>
      </c>
      <c r="E300" t="s">
        <v>628</v>
      </c>
      <c r="F300" t="s">
        <v>1665</v>
      </c>
      <c r="G300" t="s">
        <v>954</v>
      </c>
      <c r="H300" t="s">
        <v>954</v>
      </c>
      <c r="I300">
        <v>135</v>
      </c>
      <c r="J300">
        <v>570</v>
      </c>
      <c r="K300">
        <v>0.23684210526315788</v>
      </c>
      <c r="L300">
        <v>0.63157894736842102</v>
      </c>
      <c r="M300">
        <f t="shared" si="17"/>
        <v>0.69766305619202895</v>
      </c>
      <c r="N300">
        <f t="shared" si="19"/>
        <v>-6.6084108823607934E-2</v>
      </c>
      <c r="O300">
        <f t="shared" si="18"/>
        <v>619</v>
      </c>
    </row>
    <row r="301" spans="4:15" hidden="1" x14ac:dyDescent="0.2">
      <c r="D301">
        <f t="shared" si="16"/>
        <v>49</v>
      </c>
      <c r="E301" t="s">
        <v>628</v>
      </c>
      <c r="F301" t="s">
        <v>1666</v>
      </c>
      <c r="G301" t="s">
        <v>962</v>
      </c>
      <c r="H301" t="s">
        <v>962</v>
      </c>
      <c r="I301">
        <v>177</v>
      </c>
      <c r="J301">
        <v>528</v>
      </c>
      <c r="K301">
        <v>0.33522727272727271</v>
      </c>
      <c r="L301">
        <v>0.81333333333333335</v>
      </c>
      <c r="M301">
        <f t="shared" si="17"/>
        <v>0.63938285813510687</v>
      </c>
      <c r="N301">
        <f t="shared" si="19"/>
        <v>0.17395047519822648</v>
      </c>
      <c r="O301">
        <f t="shared" si="18"/>
        <v>62</v>
      </c>
    </row>
    <row r="302" spans="4:15" hidden="1" x14ac:dyDescent="0.2">
      <c r="D302">
        <f t="shared" si="16"/>
        <v>36</v>
      </c>
      <c r="E302" t="s">
        <v>628</v>
      </c>
      <c r="F302" t="s">
        <v>1667</v>
      </c>
      <c r="G302" t="s">
        <v>812</v>
      </c>
      <c r="H302" t="s">
        <v>812</v>
      </c>
      <c r="I302">
        <v>143</v>
      </c>
      <c r="J302">
        <v>462</v>
      </c>
      <c r="K302">
        <v>0.30952380952380953</v>
      </c>
      <c r="L302">
        <v>0.82894736842105265</v>
      </c>
      <c r="M302">
        <f t="shared" si="17"/>
        <v>0.65460876021829462</v>
      </c>
      <c r="N302">
        <f t="shared" si="19"/>
        <v>0.17433860820275804</v>
      </c>
      <c r="O302">
        <f t="shared" si="18"/>
        <v>61</v>
      </c>
    </row>
    <row r="303" spans="4:15" hidden="1" x14ac:dyDescent="0.2">
      <c r="D303">
        <f t="shared" si="16"/>
        <v>219</v>
      </c>
      <c r="E303" t="s">
        <v>167</v>
      </c>
      <c r="F303" t="s">
        <v>1668</v>
      </c>
      <c r="G303" t="s">
        <v>1669</v>
      </c>
      <c r="H303" t="s">
        <v>1669</v>
      </c>
      <c r="I303">
        <v>122</v>
      </c>
      <c r="J303">
        <v>410</v>
      </c>
      <c r="K303">
        <v>0.29756097560975608</v>
      </c>
      <c r="L303">
        <v>0.66129032258064513</v>
      </c>
      <c r="M303">
        <f t="shared" si="17"/>
        <v>0.66169515695678061</v>
      </c>
      <c r="N303">
        <f t="shared" si="19"/>
        <v>-4.0483437613547668E-4</v>
      </c>
      <c r="O303">
        <f t="shared" si="18"/>
        <v>418</v>
      </c>
    </row>
    <row r="304" spans="4:15" hidden="1" x14ac:dyDescent="0.2">
      <c r="D304">
        <f t="shared" si="16"/>
        <v>329</v>
      </c>
      <c r="E304" t="s">
        <v>167</v>
      </c>
      <c r="F304" t="s">
        <v>1670</v>
      </c>
      <c r="G304" t="s">
        <v>1671</v>
      </c>
      <c r="H304" t="s">
        <v>1671</v>
      </c>
      <c r="I304">
        <v>95</v>
      </c>
      <c r="J304">
        <v>299</v>
      </c>
      <c r="K304">
        <v>0.31772575250836121</v>
      </c>
      <c r="L304">
        <v>0.6</v>
      </c>
      <c r="M304">
        <f t="shared" si="17"/>
        <v>0.64975019389257682</v>
      </c>
      <c r="N304">
        <f t="shared" si="19"/>
        <v>-4.9750193892576844E-2</v>
      </c>
      <c r="O304">
        <f t="shared" si="18"/>
        <v>566</v>
      </c>
    </row>
    <row r="305" spans="4:15" hidden="1" x14ac:dyDescent="0.2">
      <c r="D305">
        <f t="shared" si="16"/>
        <v>395</v>
      </c>
      <c r="E305" t="s">
        <v>169</v>
      </c>
      <c r="F305" t="s">
        <v>1676</v>
      </c>
      <c r="G305" t="s">
        <v>1677</v>
      </c>
      <c r="H305" t="s">
        <v>1677</v>
      </c>
      <c r="I305">
        <v>156</v>
      </c>
      <c r="J305">
        <v>385</v>
      </c>
      <c r="K305">
        <v>0.40519480519480522</v>
      </c>
      <c r="L305">
        <v>0.56818181818181823</v>
      </c>
      <c r="M305">
        <f t="shared" si="17"/>
        <v>0.5979363499381346</v>
      </c>
      <c r="N305">
        <f t="shared" si="19"/>
        <v>-2.9754531756316371E-2</v>
      </c>
      <c r="O305">
        <f t="shared" si="18"/>
        <v>513</v>
      </c>
    </row>
    <row r="306" spans="4:15" hidden="1" x14ac:dyDescent="0.2">
      <c r="D306">
        <f t="shared" si="16"/>
        <v>231</v>
      </c>
      <c r="E306" t="s">
        <v>171</v>
      </c>
      <c r="F306" t="s">
        <v>1680</v>
      </c>
      <c r="G306" t="s">
        <v>1681</v>
      </c>
      <c r="H306" t="s">
        <v>1681</v>
      </c>
      <c r="I306">
        <v>206</v>
      </c>
      <c r="J306">
        <v>412</v>
      </c>
      <c r="K306">
        <v>0.5</v>
      </c>
      <c r="L306">
        <v>0.65333333333333332</v>
      </c>
      <c r="M306">
        <f t="shared" si="17"/>
        <v>0.54177681214919771</v>
      </c>
      <c r="N306">
        <f t="shared" si="19"/>
        <v>0.11155652118413562</v>
      </c>
      <c r="O306">
        <f t="shared" si="18"/>
        <v>146</v>
      </c>
    </row>
    <row r="307" spans="4:15" hidden="1" x14ac:dyDescent="0.2">
      <c r="D307">
        <f t="shared" si="16"/>
        <v>205</v>
      </c>
      <c r="E307" t="s">
        <v>173</v>
      </c>
      <c r="F307" t="s">
        <v>118</v>
      </c>
      <c r="G307" t="s">
        <v>1682</v>
      </c>
      <c r="H307" t="s">
        <v>1682</v>
      </c>
      <c r="I307">
        <v>243</v>
      </c>
      <c r="J307">
        <v>584</v>
      </c>
      <c r="K307">
        <v>0.4160958904109589</v>
      </c>
      <c r="L307">
        <v>0.66666666666666663</v>
      </c>
      <c r="M307">
        <f t="shared" si="17"/>
        <v>0.59147889886285387</v>
      </c>
      <c r="N307">
        <f t="shared" si="19"/>
        <v>7.5187767803812755E-2</v>
      </c>
      <c r="O307">
        <f t="shared" si="18"/>
        <v>229</v>
      </c>
    </row>
    <row r="308" spans="4:15" hidden="1" x14ac:dyDescent="0.2">
      <c r="D308">
        <f t="shared" si="16"/>
        <v>832</v>
      </c>
      <c r="E308" t="s">
        <v>629</v>
      </c>
      <c r="F308" t="s">
        <v>1687</v>
      </c>
      <c r="G308" t="s">
        <v>1281</v>
      </c>
      <c r="H308" t="s">
        <v>1281</v>
      </c>
      <c r="I308">
        <v>248</v>
      </c>
      <c r="J308">
        <v>312</v>
      </c>
      <c r="K308">
        <v>0.79487179487179482</v>
      </c>
      <c r="L308">
        <v>0.18181818181818182</v>
      </c>
      <c r="M308">
        <f t="shared" si="17"/>
        <v>0.36710427715761512</v>
      </c>
      <c r="N308">
        <f t="shared" si="19"/>
        <v>-0.1852860953394333</v>
      </c>
      <c r="O308">
        <f t="shared" si="18"/>
        <v>791</v>
      </c>
    </row>
    <row r="309" spans="4:15" hidden="1" x14ac:dyDescent="0.2">
      <c r="D309">
        <f t="shared" si="16"/>
        <v>700</v>
      </c>
      <c r="E309" t="s">
        <v>629</v>
      </c>
      <c r="F309" t="s">
        <v>1688</v>
      </c>
      <c r="G309" t="s">
        <v>1689</v>
      </c>
      <c r="H309" t="s">
        <v>1689</v>
      </c>
      <c r="I309">
        <v>304</v>
      </c>
      <c r="J309">
        <v>436</v>
      </c>
      <c r="K309">
        <v>0.69724770642201839</v>
      </c>
      <c r="L309">
        <v>0.36666666666666664</v>
      </c>
      <c r="M309">
        <f t="shared" si="17"/>
        <v>0.42493363656847011</v>
      </c>
      <c r="N309">
        <f t="shared" si="19"/>
        <v>-5.8266969901803467E-2</v>
      </c>
      <c r="O309">
        <f t="shared" si="18"/>
        <v>592</v>
      </c>
    </row>
    <row r="310" spans="4:15" hidden="1" x14ac:dyDescent="0.2">
      <c r="D310">
        <f t="shared" si="16"/>
        <v>608</v>
      </c>
      <c r="E310" t="s">
        <v>629</v>
      </c>
      <c r="F310" t="s">
        <v>1692</v>
      </c>
      <c r="G310" t="s">
        <v>1693</v>
      </c>
      <c r="H310" t="s">
        <v>1693</v>
      </c>
      <c r="I310">
        <v>105</v>
      </c>
      <c r="J310">
        <v>164</v>
      </c>
      <c r="K310">
        <v>0.6402439024390244</v>
      </c>
      <c r="L310">
        <v>0.4375</v>
      </c>
      <c r="M310">
        <f t="shared" si="17"/>
        <v>0.45870085038490843</v>
      </c>
      <c r="N310">
        <f t="shared" si="19"/>
        <v>-2.1200850384908432E-2</v>
      </c>
      <c r="O310">
        <f t="shared" si="18"/>
        <v>489</v>
      </c>
    </row>
    <row r="311" spans="4:15" hidden="1" x14ac:dyDescent="0.2">
      <c r="D311">
        <f t="shared" si="16"/>
        <v>252</v>
      </c>
      <c r="E311" t="s">
        <v>629</v>
      </c>
      <c r="F311" t="s">
        <v>1694</v>
      </c>
      <c r="G311" t="s">
        <v>1695</v>
      </c>
      <c r="H311" t="s">
        <v>1695</v>
      </c>
      <c r="I311">
        <v>79</v>
      </c>
      <c r="J311">
        <v>242</v>
      </c>
      <c r="K311">
        <v>0.32644628099173556</v>
      </c>
      <c r="L311">
        <v>0.6428571428571429</v>
      </c>
      <c r="M311">
        <f t="shared" si="17"/>
        <v>0.64458443425347811</v>
      </c>
      <c r="N311">
        <f t="shared" si="19"/>
        <v>-1.7272913963352066E-3</v>
      </c>
      <c r="O311">
        <f t="shared" si="18"/>
        <v>422</v>
      </c>
    </row>
    <row r="312" spans="4:15" hidden="1" x14ac:dyDescent="0.2">
      <c r="D312">
        <f t="shared" si="16"/>
        <v>739</v>
      </c>
      <c r="E312" t="s">
        <v>629</v>
      </c>
      <c r="F312" t="s">
        <v>123</v>
      </c>
      <c r="G312" t="s">
        <v>1696</v>
      </c>
      <c r="H312" t="s">
        <v>1696</v>
      </c>
      <c r="I312">
        <v>265</v>
      </c>
      <c r="J312">
        <v>348</v>
      </c>
      <c r="K312">
        <v>0.7614942528735632</v>
      </c>
      <c r="L312">
        <v>0.32758620689655171</v>
      </c>
      <c r="M312">
        <f t="shared" si="17"/>
        <v>0.38687605585606261</v>
      </c>
      <c r="N312">
        <f t="shared" si="19"/>
        <v>-5.9289848959510894E-2</v>
      </c>
      <c r="O312">
        <f t="shared" si="18"/>
        <v>594</v>
      </c>
    </row>
    <row r="313" spans="4:15" hidden="1" x14ac:dyDescent="0.2">
      <c r="D313">
        <f t="shared" si="16"/>
        <v>325</v>
      </c>
      <c r="E313" t="s">
        <v>176</v>
      </c>
      <c r="F313" t="s">
        <v>1699</v>
      </c>
      <c r="G313" t="s">
        <v>1700</v>
      </c>
      <c r="H313" t="s">
        <v>1700</v>
      </c>
      <c r="I313">
        <v>182</v>
      </c>
      <c r="J313">
        <v>348</v>
      </c>
      <c r="K313">
        <v>0.52298850574712641</v>
      </c>
      <c r="L313">
        <v>0.60227272727272729</v>
      </c>
      <c r="M313">
        <f t="shared" si="17"/>
        <v>0.52815916324430678</v>
      </c>
      <c r="N313">
        <f t="shared" si="19"/>
        <v>7.4113564028420509E-2</v>
      </c>
      <c r="O313">
        <f t="shared" si="18"/>
        <v>233</v>
      </c>
    </row>
    <row r="314" spans="4:15" hidden="1" x14ac:dyDescent="0.2">
      <c r="D314">
        <f t="shared" si="16"/>
        <v>757</v>
      </c>
      <c r="E314" t="s">
        <v>178</v>
      </c>
      <c r="F314" t="s">
        <v>1701</v>
      </c>
      <c r="G314" t="s">
        <v>1702</v>
      </c>
      <c r="H314" t="s">
        <v>1702</v>
      </c>
      <c r="I314">
        <v>341</v>
      </c>
      <c r="J314">
        <v>611</v>
      </c>
      <c r="K314">
        <v>0.55810147299509005</v>
      </c>
      <c r="L314">
        <v>0.30434782608695654</v>
      </c>
      <c r="M314">
        <f t="shared" si="17"/>
        <v>0.50735937463466763</v>
      </c>
      <c r="N314">
        <f t="shared" si="19"/>
        <v>-0.20301154854771108</v>
      </c>
      <c r="O314">
        <f t="shared" si="18"/>
        <v>807</v>
      </c>
    </row>
    <row r="315" spans="4:15" hidden="1" x14ac:dyDescent="0.2">
      <c r="D315">
        <f t="shared" si="16"/>
        <v>262</v>
      </c>
      <c r="E315" t="s">
        <v>180</v>
      </c>
      <c r="F315" t="s">
        <v>1705</v>
      </c>
      <c r="G315" t="s">
        <v>1706</v>
      </c>
      <c r="H315" t="s">
        <v>1706</v>
      </c>
      <c r="I315">
        <v>130</v>
      </c>
      <c r="J315">
        <v>674</v>
      </c>
      <c r="K315">
        <v>0.19287833827893175</v>
      </c>
      <c r="L315">
        <v>0.64</v>
      </c>
      <c r="M315">
        <f t="shared" si="17"/>
        <v>0.72370577292678095</v>
      </c>
      <c r="N315">
        <f t="shared" si="19"/>
        <v>-8.3705772926780941E-2</v>
      </c>
      <c r="O315">
        <f t="shared" si="18"/>
        <v>648</v>
      </c>
    </row>
    <row r="316" spans="4:15" hidden="1" x14ac:dyDescent="0.2">
      <c r="D316">
        <f t="shared" si="16"/>
        <v>144</v>
      </c>
      <c r="E316" t="s">
        <v>180</v>
      </c>
      <c r="F316" t="s">
        <v>1707</v>
      </c>
      <c r="G316" t="s">
        <v>1708</v>
      </c>
      <c r="H316" t="s">
        <v>1708</v>
      </c>
      <c r="I316">
        <v>118</v>
      </c>
      <c r="J316">
        <v>269</v>
      </c>
      <c r="K316">
        <v>0.43866171003717475</v>
      </c>
      <c r="L316">
        <v>0.70967741935483875</v>
      </c>
      <c r="M316">
        <f t="shared" si="17"/>
        <v>0.57811163557479439</v>
      </c>
      <c r="N316">
        <f t="shared" si="19"/>
        <v>0.13156578378004435</v>
      </c>
      <c r="O316">
        <f t="shared" si="18"/>
        <v>114</v>
      </c>
    </row>
    <row r="317" spans="4:15" hidden="1" x14ac:dyDescent="0.2">
      <c r="D317">
        <f t="shared" si="16"/>
        <v>500</v>
      </c>
      <c r="E317" t="s">
        <v>598</v>
      </c>
      <c r="F317" t="s">
        <v>1711</v>
      </c>
      <c r="G317" t="s">
        <v>1712</v>
      </c>
      <c r="H317" t="s">
        <v>1712</v>
      </c>
      <c r="I317">
        <v>226</v>
      </c>
      <c r="J317">
        <v>631</v>
      </c>
      <c r="K317">
        <v>0.35816164817749602</v>
      </c>
      <c r="L317">
        <v>0.50505050505050508</v>
      </c>
      <c r="M317">
        <f t="shared" si="17"/>
        <v>0.62579727427117382</v>
      </c>
      <c r="N317">
        <f t="shared" si="19"/>
        <v>-0.12074676922066874</v>
      </c>
      <c r="O317">
        <f t="shared" si="18"/>
        <v>723</v>
      </c>
    </row>
    <row r="318" spans="4:15" hidden="1" x14ac:dyDescent="0.2">
      <c r="D318">
        <f t="shared" si="16"/>
        <v>665</v>
      </c>
      <c r="E318" t="s">
        <v>589</v>
      </c>
      <c r="F318" t="s">
        <v>1719</v>
      </c>
      <c r="G318" t="s">
        <v>1648</v>
      </c>
      <c r="H318" t="s">
        <v>1648</v>
      </c>
      <c r="I318">
        <v>421</v>
      </c>
      <c r="J318">
        <v>545</v>
      </c>
      <c r="K318">
        <v>0.77247706422018347</v>
      </c>
      <c r="L318">
        <v>0.39772727272727271</v>
      </c>
      <c r="M318">
        <f t="shared" si="17"/>
        <v>0.38037019285861123</v>
      </c>
      <c r="N318">
        <f t="shared" si="19"/>
        <v>1.7357079868661474E-2</v>
      </c>
      <c r="O318">
        <f t="shared" si="18"/>
        <v>372</v>
      </c>
    </row>
    <row r="319" spans="4:15" hidden="1" x14ac:dyDescent="0.2">
      <c r="D319">
        <f t="shared" si="16"/>
        <v>842</v>
      </c>
      <c r="E319" t="s">
        <v>589</v>
      </c>
      <c r="F319" t="s">
        <v>1720</v>
      </c>
      <c r="G319" t="s">
        <v>1721</v>
      </c>
      <c r="H319" t="s">
        <v>1721</v>
      </c>
      <c r="I319">
        <v>314</v>
      </c>
      <c r="J319">
        <v>342</v>
      </c>
      <c r="K319">
        <v>0.91812865497076024</v>
      </c>
      <c r="L319">
        <v>0.10526315789473684</v>
      </c>
      <c r="M319">
        <f t="shared" si="17"/>
        <v>0.2940908910589215</v>
      </c>
      <c r="N319">
        <f t="shared" si="19"/>
        <v>-0.18882773316418466</v>
      </c>
      <c r="O319">
        <f t="shared" si="18"/>
        <v>794</v>
      </c>
    </row>
    <row r="320" spans="4:15" hidden="1" x14ac:dyDescent="0.2">
      <c r="D320">
        <f t="shared" si="16"/>
        <v>799</v>
      </c>
      <c r="E320" t="s">
        <v>589</v>
      </c>
      <c r="F320" t="s">
        <v>1722</v>
      </c>
      <c r="G320" t="s">
        <v>1723</v>
      </c>
      <c r="H320" t="s">
        <v>1723</v>
      </c>
      <c r="I320">
        <v>238</v>
      </c>
      <c r="J320">
        <v>368</v>
      </c>
      <c r="K320">
        <v>0.64673913043478259</v>
      </c>
      <c r="L320">
        <v>0.25</v>
      </c>
      <c r="M320">
        <f t="shared" si="17"/>
        <v>0.45485328693835819</v>
      </c>
      <c r="N320">
        <f t="shared" si="19"/>
        <v>-0.20485328693835819</v>
      </c>
      <c r="O320">
        <f t="shared" si="18"/>
        <v>808</v>
      </c>
    </row>
    <row r="321" spans="4:15" hidden="1" x14ac:dyDescent="0.2">
      <c r="D321">
        <f t="shared" si="16"/>
        <v>826</v>
      </c>
      <c r="E321" t="s">
        <v>589</v>
      </c>
      <c r="F321" t="s">
        <v>1727</v>
      </c>
      <c r="G321" t="s">
        <v>1728</v>
      </c>
      <c r="H321" t="s">
        <v>1728</v>
      </c>
      <c r="I321">
        <v>663</v>
      </c>
      <c r="J321">
        <v>734</v>
      </c>
      <c r="K321">
        <v>0.90326975476839233</v>
      </c>
      <c r="L321">
        <v>0.19672131147540983</v>
      </c>
      <c r="M321">
        <f t="shared" si="17"/>
        <v>0.30289282400290818</v>
      </c>
      <c r="N321">
        <f t="shared" si="19"/>
        <v>-0.10617151252749835</v>
      </c>
      <c r="O321">
        <f t="shared" si="18"/>
        <v>698</v>
      </c>
    </row>
    <row r="322" spans="4:15" hidden="1" x14ac:dyDescent="0.2">
      <c r="D322">
        <f t="shared" si="16"/>
        <v>806</v>
      </c>
      <c r="E322" t="s">
        <v>589</v>
      </c>
      <c r="F322" t="s">
        <v>1731</v>
      </c>
      <c r="G322" t="s">
        <v>1732</v>
      </c>
      <c r="H322" t="s">
        <v>1732</v>
      </c>
      <c r="I322">
        <v>338</v>
      </c>
      <c r="J322">
        <v>516</v>
      </c>
      <c r="K322">
        <v>0.65503875968992253</v>
      </c>
      <c r="L322">
        <v>0.23863636363636365</v>
      </c>
      <c r="M322">
        <f t="shared" si="17"/>
        <v>0.44993685441853748</v>
      </c>
      <c r="N322">
        <f t="shared" si="19"/>
        <v>-0.21130049078217383</v>
      </c>
      <c r="O322">
        <f t="shared" si="18"/>
        <v>813</v>
      </c>
    </row>
    <row r="323" spans="4:15" hidden="1" x14ac:dyDescent="0.2">
      <c r="D323">
        <f t="shared" si="16"/>
        <v>402</v>
      </c>
      <c r="E323" t="s">
        <v>589</v>
      </c>
      <c r="F323" t="s">
        <v>133</v>
      </c>
      <c r="G323" t="s">
        <v>1735</v>
      </c>
      <c r="H323" t="s">
        <v>1735</v>
      </c>
      <c r="I323">
        <v>159</v>
      </c>
      <c r="J323">
        <v>345</v>
      </c>
      <c r="K323">
        <v>0.46086956521739131</v>
      </c>
      <c r="L323">
        <v>0.56521739130434778</v>
      </c>
      <c r="M323">
        <f t="shared" si="17"/>
        <v>0.56495641887208836</v>
      </c>
      <c r="N323">
        <f t="shared" si="19"/>
        <v>2.6097243225942091E-4</v>
      </c>
      <c r="O323">
        <f t="shared" si="18"/>
        <v>416</v>
      </c>
    </row>
    <row r="324" spans="4:15" hidden="1" x14ac:dyDescent="0.2">
      <c r="D324">
        <f t="shared" si="16"/>
        <v>256</v>
      </c>
      <c r="E324" t="s">
        <v>185</v>
      </c>
      <c r="F324" t="s">
        <v>1736</v>
      </c>
      <c r="G324" t="s">
        <v>1737</v>
      </c>
      <c r="H324" t="s">
        <v>1737</v>
      </c>
      <c r="I324">
        <v>201</v>
      </c>
      <c r="J324">
        <v>390</v>
      </c>
      <c r="K324">
        <v>0.51538461538461533</v>
      </c>
      <c r="L324">
        <v>0.64179104477611937</v>
      </c>
      <c r="M324">
        <f t="shared" si="17"/>
        <v>0.5326634624974631</v>
      </c>
      <c r="N324">
        <f t="shared" si="19"/>
        <v>0.10912758227865627</v>
      </c>
      <c r="O324">
        <f t="shared" si="18"/>
        <v>151</v>
      </c>
    </row>
    <row r="325" spans="4:15" hidden="1" x14ac:dyDescent="0.2">
      <c r="D325">
        <f t="shared" ref="D325:D388" si="20">RANK(L325,Both_Math_and_ELA__Percent_Pass,0)</f>
        <v>600</v>
      </c>
      <c r="E325" t="s">
        <v>185</v>
      </c>
      <c r="F325" t="s">
        <v>1739</v>
      </c>
      <c r="G325" t="s">
        <v>1740</v>
      </c>
      <c r="H325" t="s">
        <v>1740</v>
      </c>
      <c r="I325">
        <v>86</v>
      </c>
      <c r="J325">
        <v>341</v>
      </c>
      <c r="K325">
        <v>0.25219941348973607</v>
      </c>
      <c r="L325">
        <v>0.44444444444444442</v>
      </c>
      <c r="M325">
        <f t="shared" ref="M325:M388" si="21">int+slope*K325</f>
        <v>0.6885658824194415</v>
      </c>
      <c r="N325">
        <f t="shared" si="19"/>
        <v>-0.24412143797499708</v>
      </c>
      <c r="O325">
        <f t="shared" ref="O325:O388" si="22">RANK(N325,Error,0)</f>
        <v>829</v>
      </c>
    </row>
    <row r="326" spans="4:15" hidden="1" x14ac:dyDescent="0.2">
      <c r="D326">
        <f t="shared" si="20"/>
        <v>356</v>
      </c>
      <c r="E326" t="s">
        <v>185</v>
      </c>
      <c r="F326" t="s">
        <v>1743</v>
      </c>
      <c r="G326" t="s">
        <v>1744</v>
      </c>
      <c r="H326" t="s">
        <v>1744</v>
      </c>
      <c r="I326">
        <v>141</v>
      </c>
      <c r="J326">
        <v>306</v>
      </c>
      <c r="K326">
        <v>0.46078431372549017</v>
      </c>
      <c r="L326">
        <v>0.58695652173913049</v>
      </c>
      <c r="M326">
        <f t="shared" si="21"/>
        <v>0.5650069191046001</v>
      </c>
      <c r="N326">
        <f t="shared" ref="N326:N389" si="23">L326-M326</f>
        <v>2.1949602634530385E-2</v>
      </c>
      <c r="O326">
        <f t="shared" si="22"/>
        <v>355</v>
      </c>
    </row>
    <row r="327" spans="4:15" hidden="1" x14ac:dyDescent="0.2">
      <c r="D327">
        <f t="shared" si="20"/>
        <v>205</v>
      </c>
      <c r="E327" t="s">
        <v>185</v>
      </c>
      <c r="F327" t="s">
        <v>1747</v>
      </c>
      <c r="G327" t="s">
        <v>1748</v>
      </c>
      <c r="H327" t="s">
        <v>1748</v>
      </c>
      <c r="I327">
        <v>94</v>
      </c>
      <c r="J327">
        <v>295</v>
      </c>
      <c r="K327">
        <v>0.31864406779661014</v>
      </c>
      <c r="L327">
        <v>0.66666666666666663</v>
      </c>
      <c r="M327">
        <f t="shared" si="21"/>
        <v>0.64920621355227437</v>
      </c>
      <c r="N327">
        <f t="shared" si="23"/>
        <v>1.746045311439226E-2</v>
      </c>
      <c r="O327">
        <f t="shared" si="22"/>
        <v>371</v>
      </c>
    </row>
    <row r="328" spans="4:15" hidden="1" x14ac:dyDescent="0.2">
      <c r="D328">
        <f t="shared" si="20"/>
        <v>641</v>
      </c>
      <c r="E328" t="s">
        <v>185</v>
      </c>
      <c r="F328" t="s">
        <v>1749</v>
      </c>
      <c r="G328" t="s">
        <v>1750</v>
      </c>
      <c r="H328" t="s">
        <v>1750</v>
      </c>
      <c r="I328">
        <v>232</v>
      </c>
      <c r="J328">
        <v>416</v>
      </c>
      <c r="K328">
        <v>0.55769230769230771</v>
      </c>
      <c r="L328">
        <v>0.41509433962264153</v>
      </c>
      <c r="M328">
        <f t="shared" si="21"/>
        <v>0.50760175095519244</v>
      </c>
      <c r="N328">
        <f t="shared" si="23"/>
        <v>-9.2507411332550915E-2</v>
      </c>
      <c r="O328">
        <f t="shared" si="22"/>
        <v>666</v>
      </c>
    </row>
    <row r="329" spans="4:15" hidden="1" x14ac:dyDescent="0.2">
      <c r="D329">
        <f t="shared" si="20"/>
        <v>729</v>
      </c>
      <c r="E329" t="s">
        <v>185</v>
      </c>
      <c r="F329" t="s">
        <v>1751</v>
      </c>
      <c r="G329" t="s">
        <v>858</v>
      </c>
      <c r="H329" t="s">
        <v>858</v>
      </c>
      <c r="I329">
        <v>329</v>
      </c>
      <c r="J329">
        <v>445</v>
      </c>
      <c r="K329">
        <v>0.73932584269662927</v>
      </c>
      <c r="L329">
        <v>0.33734939759036142</v>
      </c>
      <c r="M329">
        <f t="shared" si="21"/>
        <v>0.4000079066118184</v>
      </c>
      <c r="N329">
        <f t="shared" si="23"/>
        <v>-6.2658509021456976E-2</v>
      </c>
      <c r="O329">
        <f t="shared" si="22"/>
        <v>606</v>
      </c>
    </row>
    <row r="330" spans="4:15" hidden="1" x14ac:dyDescent="0.2">
      <c r="D330">
        <f t="shared" si="20"/>
        <v>775</v>
      </c>
      <c r="E330" t="s">
        <v>187</v>
      </c>
      <c r="F330" t="s">
        <v>1754</v>
      </c>
      <c r="G330" t="s">
        <v>1755</v>
      </c>
      <c r="H330" t="s">
        <v>1755</v>
      </c>
      <c r="I330">
        <v>86</v>
      </c>
      <c r="J330">
        <v>102</v>
      </c>
      <c r="K330">
        <v>0.84313725490196079</v>
      </c>
      <c r="L330">
        <v>0.2857142857142857</v>
      </c>
      <c r="M330">
        <f t="shared" si="21"/>
        <v>0.33851337628942763</v>
      </c>
      <c r="N330">
        <f t="shared" si="23"/>
        <v>-5.2799090575141927E-2</v>
      </c>
      <c r="O330">
        <f t="shared" si="22"/>
        <v>577</v>
      </c>
    </row>
    <row r="331" spans="4:15" hidden="1" x14ac:dyDescent="0.2">
      <c r="D331">
        <f t="shared" si="20"/>
        <v>205</v>
      </c>
      <c r="E331" t="s">
        <v>189</v>
      </c>
      <c r="F331" t="s">
        <v>1756</v>
      </c>
      <c r="G331" t="s">
        <v>1757</v>
      </c>
      <c r="H331" t="s">
        <v>1757</v>
      </c>
      <c r="I331">
        <v>38</v>
      </c>
      <c r="J331">
        <v>126</v>
      </c>
      <c r="K331">
        <v>0.30158730158730157</v>
      </c>
      <c r="L331">
        <v>0.66666666666666663</v>
      </c>
      <c r="M331">
        <f t="shared" si="21"/>
        <v>0.65931009138784036</v>
      </c>
      <c r="N331">
        <f t="shared" si="23"/>
        <v>7.3565752788262717E-3</v>
      </c>
      <c r="O331">
        <f t="shared" si="22"/>
        <v>395</v>
      </c>
    </row>
    <row r="332" spans="4:15" hidden="1" x14ac:dyDescent="0.2">
      <c r="D332">
        <f t="shared" si="20"/>
        <v>760</v>
      </c>
      <c r="E332" t="s">
        <v>189</v>
      </c>
      <c r="F332" t="s">
        <v>149</v>
      </c>
      <c r="G332" t="s">
        <v>1758</v>
      </c>
      <c r="H332" t="s">
        <v>1758</v>
      </c>
      <c r="I332">
        <v>275</v>
      </c>
      <c r="J332">
        <v>533</v>
      </c>
      <c r="K332">
        <v>0.51594746716697937</v>
      </c>
      <c r="L332">
        <v>0.30232558139534882</v>
      </c>
      <c r="M332">
        <f t="shared" si="21"/>
        <v>0.53233004726630195</v>
      </c>
      <c r="N332">
        <f t="shared" si="23"/>
        <v>-0.23000446587095313</v>
      </c>
      <c r="O332">
        <f t="shared" si="22"/>
        <v>822</v>
      </c>
    </row>
    <row r="333" spans="4:15" hidden="1" x14ac:dyDescent="0.2">
      <c r="D333">
        <f t="shared" si="20"/>
        <v>115</v>
      </c>
      <c r="E333" t="s">
        <v>189</v>
      </c>
      <c r="F333" t="s">
        <v>1761</v>
      </c>
      <c r="G333" t="s">
        <v>1762</v>
      </c>
      <c r="H333" t="s">
        <v>1762</v>
      </c>
      <c r="I333">
        <v>117</v>
      </c>
      <c r="J333">
        <v>336</v>
      </c>
      <c r="K333">
        <v>0.3482142857142857</v>
      </c>
      <c r="L333">
        <v>0.73770491803278693</v>
      </c>
      <c r="M333">
        <f t="shared" si="21"/>
        <v>0.63168977076675936</v>
      </c>
      <c r="N333">
        <f t="shared" si="23"/>
        <v>0.10601514726602757</v>
      </c>
      <c r="O333">
        <f t="shared" si="22"/>
        <v>153</v>
      </c>
    </row>
    <row r="334" spans="4:15" hidden="1" x14ac:dyDescent="0.2">
      <c r="D334">
        <f t="shared" si="20"/>
        <v>812</v>
      </c>
      <c r="E334" t="s">
        <v>189</v>
      </c>
      <c r="F334" t="s">
        <v>1763</v>
      </c>
      <c r="G334" t="s">
        <v>1764</v>
      </c>
      <c r="H334" t="s">
        <v>1764</v>
      </c>
      <c r="I334">
        <v>488</v>
      </c>
      <c r="J334">
        <v>673</v>
      </c>
      <c r="K334">
        <v>0.72511144130757799</v>
      </c>
      <c r="L334">
        <v>0.22556390977443608</v>
      </c>
      <c r="M334">
        <f t="shared" si="21"/>
        <v>0.40842805925847275</v>
      </c>
      <c r="N334">
        <f t="shared" si="23"/>
        <v>-0.18286414948403668</v>
      </c>
      <c r="O334">
        <f t="shared" si="22"/>
        <v>787</v>
      </c>
    </row>
    <row r="335" spans="4:15" hidden="1" x14ac:dyDescent="0.2">
      <c r="D335">
        <f t="shared" si="20"/>
        <v>713</v>
      </c>
      <c r="E335" t="s">
        <v>189</v>
      </c>
      <c r="F335" t="s">
        <v>1765</v>
      </c>
      <c r="G335" t="s">
        <v>1766</v>
      </c>
      <c r="H335" t="s">
        <v>1766</v>
      </c>
      <c r="I335">
        <v>329</v>
      </c>
      <c r="J335">
        <v>563</v>
      </c>
      <c r="K335">
        <v>0.58436944937833035</v>
      </c>
      <c r="L335">
        <v>0.35869565217391303</v>
      </c>
      <c r="M335">
        <f t="shared" si="21"/>
        <v>0.49179907316210891</v>
      </c>
      <c r="N335">
        <f t="shared" si="23"/>
        <v>-0.13310342098819589</v>
      </c>
      <c r="O335">
        <f t="shared" si="22"/>
        <v>740</v>
      </c>
    </row>
    <row r="336" spans="4:15" hidden="1" x14ac:dyDescent="0.2">
      <c r="D336">
        <f t="shared" si="20"/>
        <v>272</v>
      </c>
      <c r="E336" t="s">
        <v>191</v>
      </c>
      <c r="F336" t="s">
        <v>1769</v>
      </c>
      <c r="G336" t="s">
        <v>1770</v>
      </c>
      <c r="H336" t="s">
        <v>1770</v>
      </c>
      <c r="I336">
        <v>282</v>
      </c>
      <c r="J336">
        <v>664</v>
      </c>
      <c r="K336">
        <v>0.4246987951807229</v>
      </c>
      <c r="L336">
        <v>0.63551401869158874</v>
      </c>
      <c r="M336">
        <f t="shared" si="21"/>
        <v>0.58638281571567052</v>
      </c>
      <c r="N336">
        <f t="shared" si="23"/>
        <v>4.913120297591822E-2</v>
      </c>
      <c r="O336">
        <f t="shared" si="22"/>
        <v>271</v>
      </c>
    </row>
    <row r="337" spans="4:15" hidden="1" x14ac:dyDescent="0.2">
      <c r="D337">
        <f t="shared" si="20"/>
        <v>205</v>
      </c>
      <c r="E337" t="s">
        <v>193</v>
      </c>
      <c r="F337" t="s">
        <v>1773</v>
      </c>
      <c r="G337" t="s">
        <v>1774</v>
      </c>
      <c r="H337" t="s">
        <v>1774</v>
      </c>
      <c r="I337">
        <v>167</v>
      </c>
      <c r="J337">
        <v>283</v>
      </c>
      <c r="K337">
        <v>0.59010600706713778</v>
      </c>
      <c r="L337">
        <v>0.66666666666666663</v>
      </c>
      <c r="M337">
        <f t="shared" si="21"/>
        <v>0.4884009215211047</v>
      </c>
      <c r="N337">
        <f t="shared" si="23"/>
        <v>0.17826574514556193</v>
      </c>
      <c r="O337">
        <f t="shared" si="22"/>
        <v>56</v>
      </c>
    </row>
    <row r="338" spans="4:15" hidden="1" x14ac:dyDescent="0.2">
      <c r="D338">
        <f t="shared" si="20"/>
        <v>225</v>
      </c>
      <c r="E338" t="s">
        <v>195</v>
      </c>
      <c r="F338" t="s">
        <v>1777</v>
      </c>
      <c r="G338" t="s">
        <v>1778</v>
      </c>
      <c r="H338" t="s">
        <v>1778</v>
      </c>
      <c r="I338">
        <v>249</v>
      </c>
      <c r="J338">
        <v>654</v>
      </c>
      <c r="K338">
        <v>0.38073394495412843</v>
      </c>
      <c r="L338">
        <v>0.65697674418604646</v>
      </c>
      <c r="M338">
        <f t="shared" si="21"/>
        <v>0.61242617412824241</v>
      </c>
      <c r="N338">
        <f t="shared" si="23"/>
        <v>4.4550570057804051E-2</v>
      </c>
      <c r="O338">
        <f t="shared" si="22"/>
        <v>285</v>
      </c>
    </row>
    <row r="339" spans="4:15" hidden="1" x14ac:dyDescent="0.2">
      <c r="D339">
        <f t="shared" si="20"/>
        <v>318</v>
      </c>
      <c r="E339" t="s">
        <v>195</v>
      </c>
      <c r="F339" t="s">
        <v>1779</v>
      </c>
      <c r="G339" t="s">
        <v>1780</v>
      </c>
      <c r="H339" t="s">
        <v>1780</v>
      </c>
      <c r="I339">
        <v>142</v>
      </c>
      <c r="J339">
        <v>338</v>
      </c>
      <c r="K339">
        <v>0.42011834319526625</v>
      </c>
      <c r="L339">
        <v>0.60824742268041232</v>
      </c>
      <c r="M339">
        <f t="shared" si="21"/>
        <v>0.58909612764858976</v>
      </c>
      <c r="N339">
        <f t="shared" si="23"/>
        <v>1.9151295031822557E-2</v>
      </c>
      <c r="O339">
        <f t="shared" si="22"/>
        <v>367</v>
      </c>
    </row>
    <row r="340" spans="4:15" hidden="1" x14ac:dyDescent="0.2">
      <c r="D340">
        <f t="shared" si="20"/>
        <v>450</v>
      </c>
      <c r="E340" t="s">
        <v>197</v>
      </c>
      <c r="F340" t="s">
        <v>1783</v>
      </c>
      <c r="G340" t="s">
        <v>1784</v>
      </c>
      <c r="H340" t="s">
        <v>1784</v>
      </c>
      <c r="I340">
        <v>183</v>
      </c>
      <c r="J340">
        <v>345</v>
      </c>
      <c r="K340">
        <v>0.5304347826086957</v>
      </c>
      <c r="L340">
        <v>0.53608247422680411</v>
      </c>
      <c r="M340">
        <f t="shared" si="21"/>
        <v>0.52374822914250507</v>
      </c>
      <c r="N340">
        <f t="shared" si="23"/>
        <v>1.2334245084299034E-2</v>
      </c>
      <c r="O340">
        <f t="shared" si="22"/>
        <v>386</v>
      </c>
    </row>
    <row r="341" spans="4:15" hidden="1" x14ac:dyDescent="0.2">
      <c r="D341">
        <f t="shared" si="20"/>
        <v>167</v>
      </c>
      <c r="E341" t="s">
        <v>630</v>
      </c>
      <c r="F341" t="s">
        <v>1787</v>
      </c>
      <c r="G341" t="s">
        <v>1433</v>
      </c>
      <c r="H341" t="s">
        <v>1433</v>
      </c>
      <c r="I341">
        <v>101</v>
      </c>
      <c r="J341">
        <v>249</v>
      </c>
      <c r="K341">
        <v>0.40562248995983935</v>
      </c>
      <c r="L341">
        <v>0.69767441860465118</v>
      </c>
      <c r="M341">
        <f t="shared" si="21"/>
        <v>0.59768300328584367</v>
      </c>
      <c r="N341">
        <f t="shared" si="23"/>
        <v>9.9991415318807508E-2</v>
      </c>
      <c r="O341">
        <f t="shared" si="22"/>
        <v>169</v>
      </c>
    </row>
    <row r="342" spans="4:15" hidden="1" x14ac:dyDescent="0.2">
      <c r="D342">
        <f t="shared" si="20"/>
        <v>172</v>
      </c>
      <c r="E342" t="s">
        <v>630</v>
      </c>
      <c r="F342" t="s">
        <v>1788</v>
      </c>
      <c r="G342" t="s">
        <v>1789</v>
      </c>
      <c r="H342" t="s">
        <v>1789</v>
      </c>
      <c r="I342">
        <v>87</v>
      </c>
      <c r="J342">
        <v>172</v>
      </c>
      <c r="K342">
        <v>0.5058139534883721</v>
      </c>
      <c r="L342">
        <v>0.69230769230769229</v>
      </c>
      <c r="M342">
        <f t="shared" si="21"/>
        <v>0.53833281373429798</v>
      </c>
      <c r="N342">
        <f t="shared" si="23"/>
        <v>0.15397487857339431</v>
      </c>
      <c r="O342">
        <f t="shared" si="22"/>
        <v>87</v>
      </c>
    </row>
    <row r="343" spans="4:15" hidden="1" x14ac:dyDescent="0.2">
      <c r="D343">
        <f t="shared" si="20"/>
        <v>503</v>
      </c>
      <c r="E343" t="s">
        <v>630</v>
      </c>
      <c r="F343" t="s">
        <v>1790</v>
      </c>
      <c r="G343" t="s">
        <v>1791</v>
      </c>
      <c r="H343" t="s">
        <v>1791</v>
      </c>
      <c r="I343">
        <v>52</v>
      </c>
      <c r="J343">
        <v>76</v>
      </c>
      <c r="K343">
        <v>0.68421052631578949</v>
      </c>
      <c r="L343">
        <v>0.5</v>
      </c>
      <c r="M343">
        <f t="shared" si="21"/>
        <v>0.43265644131921588</v>
      </c>
      <c r="N343">
        <f t="shared" si="23"/>
        <v>6.7343558680784121E-2</v>
      </c>
      <c r="O343">
        <f t="shared" si="22"/>
        <v>242</v>
      </c>
    </row>
    <row r="344" spans="4:15" hidden="1" x14ac:dyDescent="0.2">
      <c r="D344">
        <f t="shared" si="20"/>
        <v>320</v>
      </c>
      <c r="E344" t="s">
        <v>630</v>
      </c>
      <c r="F344" t="s">
        <v>1796</v>
      </c>
      <c r="G344" t="s">
        <v>1797</v>
      </c>
      <c r="H344" t="s">
        <v>1797</v>
      </c>
      <c r="I344">
        <v>162</v>
      </c>
      <c r="J344">
        <v>221</v>
      </c>
      <c r="K344">
        <v>0.73303167420814475</v>
      </c>
      <c r="L344">
        <v>0.60606060606060608</v>
      </c>
      <c r="M344">
        <f t="shared" si="21"/>
        <v>0.40373636889498027</v>
      </c>
      <c r="N344">
        <f t="shared" si="23"/>
        <v>0.20232423716562581</v>
      </c>
      <c r="O344">
        <f t="shared" si="22"/>
        <v>41</v>
      </c>
    </row>
    <row r="345" spans="4:15" hidden="1" x14ac:dyDescent="0.2">
      <c r="D345">
        <f t="shared" si="20"/>
        <v>178</v>
      </c>
      <c r="E345" t="s">
        <v>630</v>
      </c>
      <c r="F345" t="s">
        <v>1800</v>
      </c>
      <c r="G345" t="s">
        <v>1801</v>
      </c>
      <c r="H345" t="s">
        <v>1801</v>
      </c>
      <c r="I345">
        <v>167</v>
      </c>
      <c r="J345">
        <v>299</v>
      </c>
      <c r="K345">
        <v>0.55852842809364545</v>
      </c>
      <c r="L345">
        <v>0.68888888888888888</v>
      </c>
      <c r="M345">
        <f t="shared" si="21"/>
        <v>0.50710646021325045</v>
      </c>
      <c r="N345">
        <f t="shared" si="23"/>
        <v>0.18178242867563843</v>
      </c>
      <c r="O345">
        <f t="shared" si="22"/>
        <v>53</v>
      </c>
    </row>
    <row r="346" spans="4:15" hidden="1" x14ac:dyDescent="0.2">
      <c r="D346">
        <f t="shared" si="20"/>
        <v>194</v>
      </c>
      <c r="E346" t="s">
        <v>630</v>
      </c>
      <c r="F346" t="s">
        <v>1802</v>
      </c>
      <c r="G346" t="s">
        <v>1803</v>
      </c>
      <c r="H346" t="s">
        <v>1803</v>
      </c>
      <c r="I346">
        <v>138</v>
      </c>
      <c r="J346">
        <v>210</v>
      </c>
      <c r="K346">
        <v>0.65714285714285714</v>
      </c>
      <c r="L346">
        <v>0.67647058823529416</v>
      </c>
      <c r="M346">
        <f t="shared" si="21"/>
        <v>0.44869045499219284</v>
      </c>
      <c r="N346">
        <f t="shared" si="23"/>
        <v>0.22778013324310131</v>
      </c>
      <c r="O346">
        <f t="shared" si="22"/>
        <v>30</v>
      </c>
    </row>
    <row r="347" spans="4:15" hidden="1" x14ac:dyDescent="0.2">
      <c r="D347">
        <f t="shared" si="20"/>
        <v>555</v>
      </c>
      <c r="E347" t="s">
        <v>200</v>
      </c>
      <c r="F347" t="s">
        <v>1804</v>
      </c>
      <c r="G347" t="s">
        <v>1805</v>
      </c>
      <c r="H347" t="s">
        <v>1805</v>
      </c>
      <c r="I347">
        <v>63</v>
      </c>
      <c r="J347">
        <v>121</v>
      </c>
      <c r="K347">
        <v>0.52066115702479343</v>
      </c>
      <c r="L347">
        <v>0.47368421052631576</v>
      </c>
      <c r="M347">
        <f t="shared" si="21"/>
        <v>0.52953780951773577</v>
      </c>
      <c r="N347">
        <f t="shared" si="23"/>
        <v>-5.5853598991420006E-2</v>
      </c>
      <c r="O347">
        <f t="shared" si="22"/>
        <v>585</v>
      </c>
    </row>
    <row r="348" spans="4:15" hidden="1" x14ac:dyDescent="0.2">
      <c r="D348">
        <f t="shared" si="20"/>
        <v>702</v>
      </c>
      <c r="E348" t="s">
        <v>200</v>
      </c>
      <c r="F348" t="s">
        <v>1808</v>
      </c>
      <c r="G348" t="s">
        <v>1809</v>
      </c>
      <c r="H348" t="s">
        <v>1809</v>
      </c>
      <c r="I348">
        <v>135</v>
      </c>
      <c r="J348">
        <v>225</v>
      </c>
      <c r="K348">
        <v>0.6</v>
      </c>
      <c r="L348">
        <v>0.36585365853658536</v>
      </c>
      <c r="M348">
        <f t="shared" si="21"/>
        <v>0.4825400394129219</v>
      </c>
      <c r="N348">
        <f t="shared" si="23"/>
        <v>-0.11668638087633654</v>
      </c>
      <c r="O348">
        <f t="shared" si="22"/>
        <v>717</v>
      </c>
    </row>
    <row r="349" spans="4:15" hidden="1" x14ac:dyDescent="0.2">
      <c r="D349">
        <f t="shared" si="20"/>
        <v>481</v>
      </c>
      <c r="E349" t="s">
        <v>200</v>
      </c>
      <c r="F349" t="s">
        <v>1810</v>
      </c>
      <c r="G349" t="s">
        <v>1811</v>
      </c>
      <c r="H349" t="s">
        <v>1811</v>
      </c>
      <c r="I349">
        <v>152</v>
      </c>
      <c r="J349">
        <v>347</v>
      </c>
      <c r="K349">
        <v>0.43804034582132567</v>
      </c>
      <c r="L349">
        <v>0.51428571428571423</v>
      </c>
      <c r="M349">
        <f t="shared" si="21"/>
        <v>0.57847971168320145</v>
      </c>
      <c r="N349">
        <f t="shared" si="23"/>
        <v>-6.4193997397487212E-2</v>
      </c>
      <c r="O349">
        <f t="shared" si="22"/>
        <v>610</v>
      </c>
    </row>
    <row r="350" spans="4:15" hidden="1" x14ac:dyDescent="0.2">
      <c r="D350">
        <f t="shared" si="20"/>
        <v>702</v>
      </c>
      <c r="E350" t="s">
        <v>200</v>
      </c>
      <c r="F350" t="s">
        <v>1812</v>
      </c>
      <c r="G350" t="s">
        <v>1813</v>
      </c>
      <c r="H350" t="s">
        <v>1813</v>
      </c>
      <c r="I350">
        <v>300</v>
      </c>
      <c r="J350">
        <v>480</v>
      </c>
      <c r="K350">
        <v>0.625</v>
      </c>
      <c r="L350">
        <v>0.36585365853658536</v>
      </c>
      <c r="M350">
        <f t="shared" si="21"/>
        <v>0.46773084622885291</v>
      </c>
      <c r="N350">
        <f t="shared" si="23"/>
        <v>-0.10187718769226756</v>
      </c>
      <c r="O350">
        <f t="shared" si="22"/>
        <v>690</v>
      </c>
    </row>
    <row r="351" spans="4:15" hidden="1" x14ac:dyDescent="0.2">
      <c r="D351">
        <f t="shared" si="20"/>
        <v>442</v>
      </c>
      <c r="E351" t="s">
        <v>202</v>
      </c>
      <c r="F351" t="s">
        <v>1814</v>
      </c>
      <c r="G351" t="s">
        <v>1815</v>
      </c>
      <c r="H351" t="s">
        <v>1815</v>
      </c>
      <c r="I351">
        <v>391</v>
      </c>
      <c r="J351">
        <v>641</v>
      </c>
      <c r="K351">
        <v>0.60998439937597504</v>
      </c>
      <c r="L351">
        <v>0.5423728813559322</v>
      </c>
      <c r="M351">
        <f t="shared" si="21"/>
        <v>0.47662560344549343</v>
      </c>
      <c r="N351">
        <f t="shared" si="23"/>
        <v>6.5747277910438773E-2</v>
      </c>
      <c r="O351">
        <f t="shared" si="22"/>
        <v>244</v>
      </c>
    </row>
    <row r="352" spans="4:15" hidden="1" x14ac:dyDescent="0.2">
      <c r="D352">
        <f t="shared" si="20"/>
        <v>503</v>
      </c>
      <c r="E352" t="s">
        <v>599</v>
      </c>
      <c r="F352" t="s">
        <v>1818</v>
      </c>
      <c r="G352" t="s">
        <v>1819</v>
      </c>
      <c r="H352" t="s">
        <v>1819</v>
      </c>
      <c r="I352">
        <v>342</v>
      </c>
      <c r="J352">
        <v>429</v>
      </c>
      <c r="K352">
        <v>0.79720279720279719</v>
      </c>
      <c r="L352">
        <v>0.5</v>
      </c>
      <c r="M352">
        <f t="shared" si="21"/>
        <v>0.36572346660432192</v>
      </c>
      <c r="N352">
        <f t="shared" si="23"/>
        <v>0.13427653339567808</v>
      </c>
      <c r="O352">
        <f t="shared" si="22"/>
        <v>109</v>
      </c>
    </row>
    <row r="353" spans="4:15" hidden="1" x14ac:dyDescent="0.2">
      <c r="D353">
        <f t="shared" si="20"/>
        <v>295</v>
      </c>
      <c r="E353" t="s">
        <v>599</v>
      </c>
      <c r="F353" t="s">
        <v>1820</v>
      </c>
      <c r="G353" t="s">
        <v>1821</v>
      </c>
      <c r="H353" t="s">
        <v>1821</v>
      </c>
      <c r="I353">
        <v>209</v>
      </c>
      <c r="J353">
        <v>324</v>
      </c>
      <c r="K353">
        <v>0.64506172839506171</v>
      </c>
      <c r="L353">
        <v>0.6216216216216216</v>
      </c>
      <c r="M353">
        <f t="shared" si="21"/>
        <v>0.4558469257725013</v>
      </c>
      <c r="N353">
        <f t="shared" si="23"/>
        <v>0.1657746958491203</v>
      </c>
      <c r="O353">
        <f t="shared" si="22"/>
        <v>70</v>
      </c>
    </row>
    <row r="354" spans="4:15" hidden="1" x14ac:dyDescent="0.2">
      <c r="D354">
        <f t="shared" si="20"/>
        <v>362</v>
      </c>
      <c r="E354" t="s">
        <v>599</v>
      </c>
      <c r="F354" t="s">
        <v>1822</v>
      </c>
      <c r="G354" t="s">
        <v>1823</v>
      </c>
      <c r="H354" t="s">
        <v>1823</v>
      </c>
      <c r="I354">
        <v>184</v>
      </c>
      <c r="J354">
        <v>314</v>
      </c>
      <c r="K354">
        <v>0.5859872611464968</v>
      </c>
      <c r="L354">
        <v>0.58536585365853655</v>
      </c>
      <c r="M354">
        <f t="shared" si="21"/>
        <v>0.49084073368169939</v>
      </c>
      <c r="N354">
        <f t="shared" si="23"/>
        <v>9.4525119976837157E-2</v>
      </c>
      <c r="O354">
        <f t="shared" si="22"/>
        <v>187</v>
      </c>
    </row>
    <row r="355" spans="4:15" hidden="1" x14ac:dyDescent="0.2">
      <c r="D355">
        <f t="shared" si="20"/>
        <v>349</v>
      </c>
      <c r="E355" t="s">
        <v>599</v>
      </c>
      <c r="F355" t="s">
        <v>1824</v>
      </c>
      <c r="G355" t="s">
        <v>1825</v>
      </c>
      <c r="H355" t="s">
        <v>1825</v>
      </c>
      <c r="I355">
        <v>142</v>
      </c>
      <c r="J355">
        <v>288</v>
      </c>
      <c r="K355">
        <v>0.49305555555555558</v>
      </c>
      <c r="L355">
        <v>0.59183673469387754</v>
      </c>
      <c r="M355">
        <f t="shared" si="21"/>
        <v>0.54589047692255022</v>
      </c>
      <c r="N355">
        <f t="shared" si="23"/>
        <v>4.5946257771327326E-2</v>
      </c>
      <c r="O355">
        <f t="shared" si="22"/>
        <v>280</v>
      </c>
    </row>
    <row r="356" spans="4:15" hidden="1" x14ac:dyDescent="0.2">
      <c r="D356">
        <f t="shared" si="20"/>
        <v>607</v>
      </c>
      <c r="E356" t="s">
        <v>599</v>
      </c>
      <c r="F356" t="s">
        <v>1826</v>
      </c>
      <c r="G356" t="s">
        <v>1827</v>
      </c>
      <c r="H356" t="s">
        <v>1827</v>
      </c>
      <c r="I356">
        <v>237</v>
      </c>
      <c r="J356">
        <v>362</v>
      </c>
      <c r="K356">
        <v>0.65469613259668513</v>
      </c>
      <c r="L356">
        <v>0.43902439024390244</v>
      </c>
      <c r="M356">
        <f t="shared" si="21"/>
        <v>0.4501398156510914</v>
      </c>
      <c r="N356">
        <f t="shared" si="23"/>
        <v>-1.1115425407188961E-2</v>
      </c>
      <c r="O356">
        <f t="shared" si="22"/>
        <v>451</v>
      </c>
    </row>
    <row r="357" spans="4:15" hidden="1" x14ac:dyDescent="0.2">
      <c r="D357">
        <f t="shared" si="20"/>
        <v>222</v>
      </c>
      <c r="E357" t="s">
        <v>599</v>
      </c>
      <c r="F357" t="s">
        <v>1830</v>
      </c>
      <c r="G357" t="s">
        <v>1831</v>
      </c>
      <c r="H357" t="s">
        <v>1831</v>
      </c>
      <c r="I357">
        <v>464</v>
      </c>
      <c r="J357">
        <v>704</v>
      </c>
      <c r="K357">
        <v>0.65909090909090906</v>
      </c>
      <c r="L357">
        <v>0.65957446808510634</v>
      </c>
      <c r="M357">
        <f t="shared" si="21"/>
        <v>0.44753649188694072</v>
      </c>
      <c r="N357">
        <f t="shared" si="23"/>
        <v>0.21203797619816561</v>
      </c>
      <c r="O357">
        <f t="shared" si="22"/>
        <v>37</v>
      </c>
    </row>
    <row r="358" spans="4:15" hidden="1" x14ac:dyDescent="0.2">
      <c r="D358">
        <f t="shared" si="20"/>
        <v>172</v>
      </c>
      <c r="E358" t="s">
        <v>631</v>
      </c>
      <c r="F358" t="s">
        <v>1832</v>
      </c>
      <c r="G358" t="s">
        <v>1833</v>
      </c>
      <c r="H358" t="s">
        <v>1833</v>
      </c>
      <c r="I358">
        <v>285</v>
      </c>
      <c r="J358">
        <v>581</v>
      </c>
      <c r="K358">
        <v>0.49053356282271943</v>
      </c>
      <c r="L358">
        <v>0.69230769230769229</v>
      </c>
      <c r="M358">
        <f t="shared" si="21"/>
        <v>0.54738442402612586</v>
      </c>
      <c r="N358">
        <f t="shared" si="23"/>
        <v>0.14492326828156643</v>
      </c>
      <c r="O358">
        <f t="shared" si="22"/>
        <v>94</v>
      </c>
    </row>
    <row r="359" spans="4:15" hidden="1" x14ac:dyDescent="0.2">
      <c r="D359">
        <f t="shared" si="20"/>
        <v>375</v>
      </c>
      <c r="E359" t="s">
        <v>631</v>
      </c>
      <c r="F359" t="s">
        <v>1834</v>
      </c>
      <c r="G359" t="s">
        <v>1835</v>
      </c>
      <c r="H359" t="s">
        <v>1835</v>
      </c>
      <c r="I359">
        <v>377</v>
      </c>
      <c r="J359">
        <v>854</v>
      </c>
      <c r="K359">
        <v>0.44145199063231849</v>
      </c>
      <c r="L359">
        <v>0.57971014492753625</v>
      </c>
      <c r="M359">
        <f t="shared" si="21"/>
        <v>0.57645876339994473</v>
      </c>
      <c r="N359">
        <f t="shared" si="23"/>
        <v>3.2513815275915237E-3</v>
      </c>
      <c r="O359">
        <f t="shared" si="22"/>
        <v>408</v>
      </c>
    </row>
    <row r="360" spans="4:15" hidden="1" x14ac:dyDescent="0.2">
      <c r="D360">
        <f t="shared" si="20"/>
        <v>205</v>
      </c>
      <c r="E360" t="s">
        <v>631</v>
      </c>
      <c r="F360" t="s">
        <v>1836</v>
      </c>
      <c r="G360" t="s">
        <v>1837</v>
      </c>
      <c r="H360" t="s">
        <v>1837</v>
      </c>
      <c r="I360">
        <v>197</v>
      </c>
      <c r="J360">
        <v>446</v>
      </c>
      <c r="K360">
        <v>0.44170403587443946</v>
      </c>
      <c r="L360">
        <v>0.66666666666666663</v>
      </c>
      <c r="M360">
        <f t="shared" si="21"/>
        <v>0.57630945993267702</v>
      </c>
      <c r="N360">
        <f t="shared" si="23"/>
        <v>9.0357206733989615E-2</v>
      </c>
      <c r="O360">
        <f t="shared" si="22"/>
        <v>198</v>
      </c>
    </row>
    <row r="361" spans="4:15" hidden="1" x14ac:dyDescent="0.2">
      <c r="D361">
        <f t="shared" si="20"/>
        <v>359</v>
      </c>
      <c r="E361" t="s">
        <v>631</v>
      </c>
      <c r="F361" t="s">
        <v>1840</v>
      </c>
      <c r="G361" t="s">
        <v>1841</v>
      </c>
      <c r="H361" t="s">
        <v>1841</v>
      </c>
      <c r="I361">
        <v>225</v>
      </c>
      <c r="J361">
        <v>448</v>
      </c>
      <c r="K361">
        <v>0.5022321428571429</v>
      </c>
      <c r="L361">
        <v>0.58571428571428574</v>
      </c>
      <c r="M361">
        <f t="shared" si="21"/>
        <v>0.54045456275776305</v>
      </c>
      <c r="N361">
        <f t="shared" si="23"/>
        <v>4.5259722956522697E-2</v>
      </c>
      <c r="O361">
        <f t="shared" si="22"/>
        <v>282</v>
      </c>
    </row>
    <row r="362" spans="4:15" hidden="1" x14ac:dyDescent="0.2">
      <c r="D362">
        <f t="shared" si="20"/>
        <v>157</v>
      </c>
      <c r="E362" t="s">
        <v>631</v>
      </c>
      <c r="F362" t="s">
        <v>1842</v>
      </c>
      <c r="G362" t="s">
        <v>1843</v>
      </c>
      <c r="H362" t="s">
        <v>1843</v>
      </c>
      <c r="I362">
        <v>399</v>
      </c>
      <c r="J362">
        <v>765</v>
      </c>
      <c r="K362">
        <v>0.52156862745098043</v>
      </c>
      <c r="L362">
        <v>0.70149253731343286</v>
      </c>
      <c r="M362">
        <f t="shared" si="21"/>
        <v>0.52900025332372647</v>
      </c>
      <c r="N362">
        <f t="shared" si="23"/>
        <v>0.1724922839897064</v>
      </c>
      <c r="O362">
        <f t="shared" si="22"/>
        <v>65</v>
      </c>
    </row>
    <row r="363" spans="4:15" hidden="1" x14ac:dyDescent="0.2">
      <c r="D363">
        <f t="shared" si="20"/>
        <v>135</v>
      </c>
      <c r="E363" t="s">
        <v>632</v>
      </c>
      <c r="F363" t="s">
        <v>1844</v>
      </c>
      <c r="G363" t="s">
        <v>1845</v>
      </c>
      <c r="H363" t="s">
        <v>1845</v>
      </c>
      <c r="I363">
        <v>162</v>
      </c>
      <c r="J363">
        <v>782</v>
      </c>
      <c r="K363">
        <v>0.20716112531969311</v>
      </c>
      <c r="L363">
        <v>0.72027972027972031</v>
      </c>
      <c r="M363">
        <f t="shared" si="21"/>
        <v>0.71524511082703879</v>
      </c>
      <c r="N363">
        <f t="shared" si="23"/>
        <v>5.0346094526815266E-3</v>
      </c>
      <c r="O363">
        <f t="shared" si="22"/>
        <v>400</v>
      </c>
    </row>
    <row r="364" spans="4:15" hidden="1" x14ac:dyDescent="0.2">
      <c r="D364">
        <f t="shared" si="20"/>
        <v>64</v>
      </c>
      <c r="E364" t="s">
        <v>632</v>
      </c>
      <c r="F364" t="s">
        <v>172</v>
      </c>
      <c r="G364" t="s">
        <v>1846</v>
      </c>
      <c r="H364" t="s">
        <v>1846</v>
      </c>
      <c r="I364">
        <v>91</v>
      </c>
      <c r="J364">
        <v>861</v>
      </c>
      <c r="K364">
        <v>0.10569105691056911</v>
      </c>
      <c r="L364">
        <v>0.78947368421052633</v>
      </c>
      <c r="M364">
        <f t="shared" si="21"/>
        <v>0.77535270464589523</v>
      </c>
      <c r="N364">
        <f t="shared" si="23"/>
        <v>1.4120979564631098E-2</v>
      </c>
      <c r="O364">
        <f t="shared" si="22"/>
        <v>382</v>
      </c>
    </row>
    <row r="365" spans="4:15" hidden="1" x14ac:dyDescent="0.2">
      <c r="D365">
        <f t="shared" si="20"/>
        <v>137</v>
      </c>
      <c r="E365" t="s">
        <v>632</v>
      </c>
      <c r="F365" t="s">
        <v>1847</v>
      </c>
      <c r="G365" t="s">
        <v>1848</v>
      </c>
      <c r="H365" t="s">
        <v>1848</v>
      </c>
      <c r="I365">
        <v>156</v>
      </c>
      <c r="J365">
        <v>775</v>
      </c>
      <c r="K365">
        <v>0.20129032258064516</v>
      </c>
      <c r="L365">
        <v>0.71698113207547165</v>
      </c>
      <c r="M365">
        <f t="shared" si="21"/>
        <v>0.71872278490336372</v>
      </c>
      <c r="N365">
        <f t="shared" si="23"/>
        <v>-1.7416528278920707E-3</v>
      </c>
      <c r="O365">
        <f t="shared" si="22"/>
        <v>423</v>
      </c>
    </row>
    <row r="366" spans="4:15" hidden="1" x14ac:dyDescent="0.2">
      <c r="D366">
        <f t="shared" si="20"/>
        <v>240</v>
      </c>
      <c r="E366" t="s">
        <v>632</v>
      </c>
      <c r="F366" t="s">
        <v>1849</v>
      </c>
      <c r="G366" t="s">
        <v>1850</v>
      </c>
      <c r="H366" t="s">
        <v>1850</v>
      </c>
      <c r="I366">
        <v>265</v>
      </c>
      <c r="J366">
        <v>683</v>
      </c>
      <c r="K366">
        <v>0.38799414348462663</v>
      </c>
      <c r="L366">
        <v>0.64912280701754388</v>
      </c>
      <c r="M366">
        <f t="shared" si="21"/>
        <v>0.60812546682452873</v>
      </c>
      <c r="N366">
        <f t="shared" si="23"/>
        <v>4.0997340193015153E-2</v>
      </c>
      <c r="O366">
        <f t="shared" si="22"/>
        <v>296</v>
      </c>
    </row>
    <row r="367" spans="4:15" hidden="1" x14ac:dyDescent="0.2">
      <c r="D367">
        <f t="shared" si="20"/>
        <v>50</v>
      </c>
      <c r="E367" t="s">
        <v>632</v>
      </c>
      <c r="F367" t="s">
        <v>1855</v>
      </c>
      <c r="G367" t="s">
        <v>1856</v>
      </c>
      <c r="H367" t="s">
        <v>1856</v>
      </c>
      <c r="I367">
        <v>117</v>
      </c>
      <c r="J367">
        <v>690</v>
      </c>
      <c r="K367">
        <v>0.16956521739130434</v>
      </c>
      <c r="L367">
        <v>0.8110236220472441</v>
      </c>
      <c r="M367">
        <f t="shared" si="21"/>
        <v>0.737515713364718</v>
      </c>
      <c r="N367">
        <f t="shared" si="23"/>
        <v>7.3507908682526102E-2</v>
      </c>
      <c r="O367">
        <f t="shared" si="22"/>
        <v>234</v>
      </c>
    </row>
    <row r="368" spans="4:15" hidden="1" x14ac:dyDescent="0.2">
      <c r="D368">
        <f t="shared" si="20"/>
        <v>387</v>
      </c>
      <c r="E368" t="s">
        <v>633</v>
      </c>
      <c r="F368" t="s">
        <v>1859</v>
      </c>
      <c r="G368" t="s">
        <v>1057</v>
      </c>
      <c r="H368" t="s">
        <v>1057</v>
      </c>
      <c r="I368">
        <v>299</v>
      </c>
      <c r="J368">
        <v>437</v>
      </c>
      <c r="K368">
        <v>0.68421052631578949</v>
      </c>
      <c r="L368">
        <v>0.57333333333333336</v>
      </c>
      <c r="M368">
        <f t="shared" si="21"/>
        <v>0.43265644131921588</v>
      </c>
      <c r="N368">
        <f t="shared" si="23"/>
        <v>0.14067689201411748</v>
      </c>
      <c r="O368">
        <f t="shared" si="22"/>
        <v>103</v>
      </c>
    </row>
    <row r="369" spans="4:15" hidden="1" x14ac:dyDescent="0.2">
      <c r="D369">
        <f t="shared" si="20"/>
        <v>484</v>
      </c>
      <c r="E369" t="s">
        <v>208</v>
      </c>
      <c r="F369" t="s">
        <v>1860</v>
      </c>
      <c r="G369" t="s">
        <v>1861</v>
      </c>
      <c r="H369" t="s">
        <v>1861</v>
      </c>
      <c r="I369">
        <v>190</v>
      </c>
      <c r="J369">
        <v>405</v>
      </c>
      <c r="K369">
        <v>0.46913580246913578</v>
      </c>
      <c r="L369">
        <v>0.51219512195121952</v>
      </c>
      <c r="M369">
        <f t="shared" si="21"/>
        <v>0.56005976669743107</v>
      </c>
      <c r="N369">
        <f t="shared" si="23"/>
        <v>-4.7864644746211549E-2</v>
      </c>
      <c r="O369">
        <f t="shared" si="22"/>
        <v>563</v>
      </c>
    </row>
    <row r="370" spans="4:15" hidden="1" x14ac:dyDescent="0.2">
      <c r="D370">
        <f t="shared" si="20"/>
        <v>566</v>
      </c>
      <c r="E370" t="s">
        <v>208</v>
      </c>
      <c r="F370" t="s">
        <v>1862</v>
      </c>
      <c r="G370" t="s">
        <v>944</v>
      </c>
      <c r="H370" t="s">
        <v>944</v>
      </c>
      <c r="I370">
        <v>52</v>
      </c>
      <c r="J370">
        <v>156</v>
      </c>
      <c r="K370">
        <v>0.33333333333333331</v>
      </c>
      <c r="L370">
        <v>0.46875</v>
      </c>
      <c r="M370">
        <f t="shared" si="21"/>
        <v>0.6405047667096575</v>
      </c>
      <c r="N370">
        <f t="shared" si="23"/>
        <v>-0.1717547667096575</v>
      </c>
      <c r="O370">
        <f t="shared" si="22"/>
        <v>777</v>
      </c>
    </row>
    <row r="371" spans="4:15" hidden="1" x14ac:dyDescent="0.2">
      <c r="D371">
        <f t="shared" si="20"/>
        <v>432</v>
      </c>
      <c r="E371" t="s">
        <v>208</v>
      </c>
      <c r="F371" t="s">
        <v>1867</v>
      </c>
      <c r="G371" t="s">
        <v>1868</v>
      </c>
      <c r="H371" t="s">
        <v>1868</v>
      </c>
      <c r="I371">
        <v>246</v>
      </c>
      <c r="J371">
        <v>476</v>
      </c>
      <c r="K371">
        <v>0.51680672268907568</v>
      </c>
      <c r="L371">
        <v>0.54838709677419351</v>
      </c>
      <c r="M371">
        <f t="shared" si="21"/>
        <v>0.53182105202545382</v>
      </c>
      <c r="N371">
        <f t="shared" si="23"/>
        <v>1.6566044748739683E-2</v>
      </c>
      <c r="O371">
        <f t="shared" si="22"/>
        <v>373</v>
      </c>
    </row>
    <row r="372" spans="4:15" hidden="1" x14ac:dyDescent="0.2">
      <c r="D372">
        <f t="shared" si="20"/>
        <v>563</v>
      </c>
      <c r="E372" t="s">
        <v>208</v>
      </c>
      <c r="F372" t="s">
        <v>1869</v>
      </c>
      <c r="G372" t="s">
        <v>1870</v>
      </c>
      <c r="H372" t="s">
        <v>1870</v>
      </c>
      <c r="I372">
        <v>175</v>
      </c>
      <c r="J372">
        <v>300</v>
      </c>
      <c r="K372">
        <v>0.58333333333333337</v>
      </c>
      <c r="L372">
        <v>0.46969696969696972</v>
      </c>
      <c r="M372">
        <f t="shared" si="21"/>
        <v>0.49241283486896786</v>
      </c>
      <c r="N372">
        <f t="shared" si="23"/>
        <v>-2.271586517199814E-2</v>
      </c>
      <c r="O372">
        <f t="shared" si="22"/>
        <v>493</v>
      </c>
    </row>
    <row r="373" spans="4:15" hidden="1" x14ac:dyDescent="0.2">
      <c r="D373">
        <f t="shared" si="20"/>
        <v>264</v>
      </c>
      <c r="E373" t="s">
        <v>208</v>
      </c>
      <c r="F373" t="s">
        <v>1871</v>
      </c>
      <c r="G373" t="s">
        <v>1872</v>
      </c>
      <c r="H373" t="s">
        <v>1872</v>
      </c>
      <c r="I373">
        <v>214</v>
      </c>
      <c r="J373">
        <v>572</v>
      </c>
      <c r="K373">
        <v>0.37412587412587411</v>
      </c>
      <c r="L373">
        <v>0.63888888888888884</v>
      </c>
      <c r="M373">
        <f t="shared" si="21"/>
        <v>0.61634058202702757</v>
      </c>
      <c r="N373">
        <f t="shared" si="23"/>
        <v>2.2548306861861267E-2</v>
      </c>
      <c r="O373">
        <f t="shared" si="22"/>
        <v>352</v>
      </c>
    </row>
    <row r="374" spans="4:15" hidden="1" x14ac:dyDescent="0.2">
      <c r="D374">
        <f t="shared" si="20"/>
        <v>205</v>
      </c>
      <c r="E374" t="s">
        <v>210</v>
      </c>
      <c r="F374" t="s">
        <v>1875</v>
      </c>
      <c r="G374" t="s">
        <v>1876</v>
      </c>
      <c r="H374" t="s">
        <v>1876</v>
      </c>
      <c r="I374">
        <v>278</v>
      </c>
      <c r="J374">
        <v>379</v>
      </c>
      <c r="K374">
        <v>0.73350923482849606</v>
      </c>
      <c r="L374">
        <v>0.66666666666666663</v>
      </c>
      <c r="M374">
        <f t="shared" si="21"/>
        <v>0.40345347739562482</v>
      </c>
      <c r="N374">
        <f t="shared" si="23"/>
        <v>0.26321318927104181</v>
      </c>
      <c r="O374">
        <f t="shared" si="22"/>
        <v>16</v>
      </c>
    </row>
    <row r="375" spans="4:15" hidden="1" x14ac:dyDescent="0.2">
      <c r="D375">
        <f t="shared" si="20"/>
        <v>119</v>
      </c>
      <c r="E375" t="s">
        <v>210</v>
      </c>
      <c r="F375" t="s">
        <v>1877</v>
      </c>
      <c r="G375" t="s">
        <v>1695</v>
      </c>
      <c r="H375" t="s">
        <v>1695</v>
      </c>
      <c r="I375">
        <v>131</v>
      </c>
      <c r="J375">
        <v>468</v>
      </c>
      <c r="K375">
        <v>0.27991452991452992</v>
      </c>
      <c r="L375">
        <v>0.73333333333333328</v>
      </c>
      <c r="M375">
        <f t="shared" si="21"/>
        <v>0.67214834188929207</v>
      </c>
      <c r="N375">
        <f t="shared" si="23"/>
        <v>6.1184991444041215E-2</v>
      </c>
      <c r="O375">
        <f t="shared" si="22"/>
        <v>249</v>
      </c>
    </row>
    <row r="376" spans="4:15" hidden="1" x14ac:dyDescent="0.2">
      <c r="D376">
        <f t="shared" si="20"/>
        <v>488</v>
      </c>
      <c r="E376" t="s">
        <v>210</v>
      </c>
      <c r="F376" t="s">
        <v>1880</v>
      </c>
      <c r="G376" t="s">
        <v>1881</v>
      </c>
      <c r="H376" t="s">
        <v>1881</v>
      </c>
      <c r="I376">
        <v>223</v>
      </c>
      <c r="J376">
        <v>522</v>
      </c>
      <c r="K376">
        <v>0.42720306513409961</v>
      </c>
      <c r="L376">
        <v>0.51063829787234039</v>
      </c>
      <c r="M376">
        <f t="shared" si="21"/>
        <v>0.58489936701468592</v>
      </c>
      <c r="N376">
        <f t="shared" si="23"/>
        <v>-7.4261069142345537E-2</v>
      </c>
      <c r="O376">
        <f t="shared" si="22"/>
        <v>628</v>
      </c>
    </row>
    <row r="377" spans="4:15" hidden="1" x14ac:dyDescent="0.2">
      <c r="D377">
        <f t="shared" si="20"/>
        <v>293</v>
      </c>
      <c r="E377" t="s">
        <v>216</v>
      </c>
      <c r="F377" t="s">
        <v>1890</v>
      </c>
      <c r="G377" t="s">
        <v>1891</v>
      </c>
      <c r="H377" t="s">
        <v>1891</v>
      </c>
      <c r="I377">
        <v>228</v>
      </c>
      <c r="J377">
        <v>698</v>
      </c>
      <c r="K377">
        <v>0.32664756446991405</v>
      </c>
      <c r="L377">
        <v>0.62264150943396224</v>
      </c>
      <c r="M377">
        <f t="shared" si="21"/>
        <v>0.64446520041695388</v>
      </c>
      <c r="N377">
        <f t="shared" si="23"/>
        <v>-2.1823690982991639E-2</v>
      </c>
      <c r="O377">
        <f t="shared" si="22"/>
        <v>491</v>
      </c>
    </row>
    <row r="378" spans="4:15" hidden="1" x14ac:dyDescent="0.2">
      <c r="D378">
        <f t="shared" si="20"/>
        <v>184</v>
      </c>
      <c r="E378" t="s">
        <v>634</v>
      </c>
      <c r="F378" t="s">
        <v>1893</v>
      </c>
      <c r="G378" t="s">
        <v>1894</v>
      </c>
      <c r="H378" t="s">
        <v>1894</v>
      </c>
      <c r="I378">
        <v>239</v>
      </c>
      <c r="J378">
        <v>491</v>
      </c>
      <c r="K378">
        <v>0.48676171079429736</v>
      </c>
      <c r="L378">
        <v>0.68421052631578949</v>
      </c>
      <c r="M378">
        <f t="shared" si="21"/>
        <v>0.54961874744015082</v>
      </c>
      <c r="N378">
        <f t="shared" si="23"/>
        <v>0.13459177887563867</v>
      </c>
      <c r="O378">
        <f t="shared" si="22"/>
        <v>108</v>
      </c>
    </row>
    <row r="379" spans="4:15" hidden="1" x14ac:dyDescent="0.2">
      <c r="D379">
        <f t="shared" si="20"/>
        <v>768</v>
      </c>
      <c r="E379" t="s">
        <v>634</v>
      </c>
      <c r="F379" t="s">
        <v>1899</v>
      </c>
      <c r="G379" t="s">
        <v>1900</v>
      </c>
      <c r="H379" t="s">
        <v>1900</v>
      </c>
      <c r="I379">
        <v>252</v>
      </c>
      <c r="J379">
        <v>309</v>
      </c>
      <c r="K379">
        <v>0.81553398058252424</v>
      </c>
      <c r="L379">
        <v>0.29508196721311475</v>
      </c>
      <c r="M379">
        <f t="shared" si="21"/>
        <v>0.35486466516580306</v>
      </c>
      <c r="N379">
        <f t="shared" si="23"/>
        <v>-5.9782697952688313E-2</v>
      </c>
      <c r="O379">
        <f t="shared" si="22"/>
        <v>597</v>
      </c>
    </row>
    <row r="380" spans="4:15" hidden="1" x14ac:dyDescent="0.2">
      <c r="D380">
        <f t="shared" si="20"/>
        <v>779</v>
      </c>
      <c r="E380" t="s">
        <v>634</v>
      </c>
      <c r="F380" t="s">
        <v>1901</v>
      </c>
      <c r="G380" t="s">
        <v>1902</v>
      </c>
      <c r="H380" t="s">
        <v>1902</v>
      </c>
      <c r="I380">
        <v>254</v>
      </c>
      <c r="J380">
        <v>365</v>
      </c>
      <c r="K380">
        <v>0.69589041095890414</v>
      </c>
      <c r="L380">
        <v>0.2807017543859649</v>
      </c>
      <c r="M380">
        <f t="shared" si="21"/>
        <v>0.42573765459731489</v>
      </c>
      <c r="N380">
        <f t="shared" si="23"/>
        <v>-0.14503590021134999</v>
      </c>
      <c r="O380">
        <f t="shared" si="22"/>
        <v>757</v>
      </c>
    </row>
    <row r="381" spans="4:15" hidden="1" x14ac:dyDescent="0.2">
      <c r="D381">
        <f t="shared" si="20"/>
        <v>633</v>
      </c>
      <c r="E381" t="s">
        <v>219</v>
      </c>
      <c r="F381" t="s">
        <v>184</v>
      </c>
      <c r="G381" t="s">
        <v>1903</v>
      </c>
      <c r="H381" t="s">
        <v>1903</v>
      </c>
      <c r="I381">
        <v>234</v>
      </c>
      <c r="J381">
        <v>487</v>
      </c>
      <c r="K381">
        <v>0.48049281314168379</v>
      </c>
      <c r="L381">
        <v>0.41975308641975306</v>
      </c>
      <c r="M381">
        <f t="shared" si="21"/>
        <v>0.55333224009569926</v>
      </c>
      <c r="N381">
        <f t="shared" si="23"/>
        <v>-0.13357915367594619</v>
      </c>
      <c r="O381">
        <f t="shared" si="22"/>
        <v>742</v>
      </c>
    </row>
    <row r="382" spans="4:15" hidden="1" x14ac:dyDescent="0.2">
      <c r="D382">
        <f t="shared" si="20"/>
        <v>487</v>
      </c>
      <c r="E382" t="s">
        <v>219</v>
      </c>
      <c r="F382" t="s">
        <v>1908</v>
      </c>
      <c r="G382" t="s">
        <v>1909</v>
      </c>
      <c r="H382" t="s">
        <v>1909</v>
      </c>
      <c r="I382">
        <v>273</v>
      </c>
      <c r="J382">
        <v>550</v>
      </c>
      <c r="K382">
        <v>0.49636363636363634</v>
      </c>
      <c r="L382">
        <v>0.51086956521739135</v>
      </c>
      <c r="M382">
        <f t="shared" si="21"/>
        <v>0.54393087661233508</v>
      </c>
      <c r="N382">
        <f t="shared" si="23"/>
        <v>-3.3061311394943727E-2</v>
      </c>
      <c r="O382">
        <f t="shared" si="22"/>
        <v>527</v>
      </c>
    </row>
    <row r="383" spans="4:15" hidden="1" x14ac:dyDescent="0.2">
      <c r="D383">
        <f t="shared" si="20"/>
        <v>380</v>
      </c>
      <c r="E383" t="s">
        <v>221</v>
      </c>
      <c r="F383" t="s">
        <v>1910</v>
      </c>
      <c r="G383" t="s">
        <v>1911</v>
      </c>
      <c r="H383" t="s">
        <v>1911</v>
      </c>
      <c r="I383">
        <v>212</v>
      </c>
      <c r="J383">
        <v>352</v>
      </c>
      <c r="K383">
        <v>0.60227272727272729</v>
      </c>
      <c r="L383">
        <v>0.57627118644067798</v>
      </c>
      <c r="M383">
        <f t="shared" si="21"/>
        <v>0.48119374912346108</v>
      </c>
      <c r="N383">
        <f t="shared" si="23"/>
        <v>9.5077437317216906E-2</v>
      </c>
      <c r="O383">
        <f t="shared" si="22"/>
        <v>182</v>
      </c>
    </row>
    <row r="384" spans="4:15" hidden="1" x14ac:dyDescent="0.2">
      <c r="D384">
        <f t="shared" si="20"/>
        <v>363</v>
      </c>
      <c r="E384" t="s">
        <v>221</v>
      </c>
      <c r="F384" t="s">
        <v>1914</v>
      </c>
      <c r="G384" t="s">
        <v>1915</v>
      </c>
      <c r="H384" t="s">
        <v>1915</v>
      </c>
      <c r="I384">
        <v>130</v>
      </c>
      <c r="J384">
        <v>415</v>
      </c>
      <c r="K384">
        <v>0.31325301204819278</v>
      </c>
      <c r="L384">
        <v>0.58461538461538465</v>
      </c>
      <c r="M384">
        <f t="shared" si="21"/>
        <v>0.65239970099405031</v>
      </c>
      <c r="N384">
        <f t="shared" si="23"/>
        <v>-6.7784316378665666E-2</v>
      </c>
      <c r="O384">
        <f t="shared" si="22"/>
        <v>620</v>
      </c>
    </row>
    <row r="385" spans="4:15" hidden="1" x14ac:dyDescent="0.2">
      <c r="D385">
        <f t="shared" si="20"/>
        <v>367</v>
      </c>
      <c r="E385" t="s">
        <v>221</v>
      </c>
      <c r="F385" t="s">
        <v>1916</v>
      </c>
      <c r="G385" t="s">
        <v>1917</v>
      </c>
      <c r="H385" t="s">
        <v>1917</v>
      </c>
      <c r="I385">
        <v>363</v>
      </c>
      <c r="J385">
        <v>605</v>
      </c>
      <c r="K385">
        <v>0.6</v>
      </c>
      <c r="L385">
        <v>0.58227848101265822</v>
      </c>
      <c r="M385">
        <f t="shared" si="21"/>
        <v>0.4825400394129219</v>
      </c>
      <c r="N385">
        <f t="shared" si="23"/>
        <v>9.9738441599736327E-2</v>
      </c>
      <c r="O385">
        <f t="shared" si="22"/>
        <v>171</v>
      </c>
    </row>
    <row r="386" spans="4:15" hidden="1" x14ac:dyDescent="0.2">
      <c r="D386">
        <f t="shared" si="20"/>
        <v>495</v>
      </c>
      <c r="E386" t="s">
        <v>221</v>
      </c>
      <c r="F386" t="s">
        <v>1918</v>
      </c>
      <c r="G386" t="s">
        <v>1919</v>
      </c>
      <c r="H386" t="s">
        <v>1919</v>
      </c>
      <c r="I386">
        <v>255</v>
      </c>
      <c r="J386">
        <v>407</v>
      </c>
      <c r="K386">
        <v>0.62653562653562656</v>
      </c>
      <c r="L386">
        <v>0.50724637681159424</v>
      </c>
      <c r="M386">
        <f t="shared" si="21"/>
        <v>0.46682119062786587</v>
      </c>
      <c r="N386">
        <f t="shared" si="23"/>
        <v>4.0425186183728368E-2</v>
      </c>
      <c r="O386">
        <f t="shared" si="22"/>
        <v>297</v>
      </c>
    </row>
    <row r="387" spans="4:15" hidden="1" x14ac:dyDescent="0.2">
      <c r="D387">
        <f t="shared" si="20"/>
        <v>644</v>
      </c>
      <c r="E387" t="s">
        <v>221</v>
      </c>
      <c r="F387" t="s">
        <v>1922</v>
      </c>
      <c r="G387" t="s">
        <v>1257</v>
      </c>
      <c r="H387" t="s">
        <v>1257</v>
      </c>
      <c r="I387">
        <v>252</v>
      </c>
      <c r="J387">
        <v>496</v>
      </c>
      <c r="K387">
        <v>0.50806451612903225</v>
      </c>
      <c r="L387">
        <v>0.41176470588235292</v>
      </c>
      <c r="M387">
        <f t="shared" si="21"/>
        <v>0.5369996530575627</v>
      </c>
      <c r="N387">
        <f t="shared" si="23"/>
        <v>-0.12523494717520978</v>
      </c>
      <c r="O387">
        <f t="shared" si="22"/>
        <v>730</v>
      </c>
    </row>
    <row r="388" spans="4:15" hidden="1" x14ac:dyDescent="0.2">
      <c r="D388">
        <f t="shared" si="20"/>
        <v>276</v>
      </c>
      <c r="E388" t="s">
        <v>221</v>
      </c>
      <c r="F388" t="s">
        <v>1923</v>
      </c>
      <c r="G388" t="s">
        <v>858</v>
      </c>
      <c r="H388" t="s">
        <v>858</v>
      </c>
      <c r="I388">
        <v>261</v>
      </c>
      <c r="J388">
        <v>468</v>
      </c>
      <c r="K388">
        <v>0.55769230769230771</v>
      </c>
      <c r="L388">
        <v>0.63291139240506333</v>
      </c>
      <c r="M388">
        <f t="shared" si="21"/>
        <v>0.50760175095519244</v>
      </c>
      <c r="N388">
        <f t="shared" si="23"/>
        <v>0.12530964144987089</v>
      </c>
      <c r="O388">
        <f t="shared" si="22"/>
        <v>120</v>
      </c>
    </row>
    <row r="389" spans="4:15" hidden="1" x14ac:dyDescent="0.2">
      <c r="D389">
        <f t="shared" ref="D389:D452" si="24">RANK(L389,Both_Math_and_ELA__Percent_Pass,0)</f>
        <v>295</v>
      </c>
      <c r="E389" t="s">
        <v>221</v>
      </c>
      <c r="F389" t="s">
        <v>1924</v>
      </c>
      <c r="G389" t="s">
        <v>1925</v>
      </c>
      <c r="H389" t="s">
        <v>1925</v>
      </c>
      <c r="I389">
        <v>251</v>
      </c>
      <c r="J389">
        <v>541</v>
      </c>
      <c r="K389">
        <v>0.46395563770794823</v>
      </c>
      <c r="L389">
        <v>0.6216216216216216</v>
      </c>
      <c r="M389">
        <f t="shared" ref="M389:M452" si="25">int+slope*K389</f>
        <v>0.56312832912438038</v>
      </c>
      <c r="N389">
        <f t="shared" si="23"/>
        <v>5.8493292497241223E-2</v>
      </c>
      <c r="O389">
        <f t="shared" ref="O389:O452" si="26">RANK(N389,Error,0)</f>
        <v>256</v>
      </c>
    </row>
    <row r="390" spans="4:15" hidden="1" x14ac:dyDescent="0.2">
      <c r="D390">
        <f t="shared" si="24"/>
        <v>193</v>
      </c>
      <c r="E390" t="s">
        <v>221</v>
      </c>
      <c r="F390" t="s">
        <v>1926</v>
      </c>
      <c r="G390" t="s">
        <v>854</v>
      </c>
      <c r="H390" t="s">
        <v>854</v>
      </c>
      <c r="I390">
        <v>179</v>
      </c>
      <c r="J390">
        <v>470</v>
      </c>
      <c r="K390">
        <v>0.38085106382978723</v>
      </c>
      <c r="L390">
        <v>0.67692307692307696</v>
      </c>
      <c r="M390">
        <f t="shared" si="25"/>
        <v>0.61235679668603704</v>
      </c>
      <c r="N390">
        <f t="shared" ref="N390:N453" si="27">L390-M390</f>
        <v>6.4566280237039919E-2</v>
      </c>
      <c r="O390">
        <f t="shared" si="26"/>
        <v>245</v>
      </c>
    </row>
    <row r="391" spans="4:15" hidden="1" x14ac:dyDescent="0.2">
      <c r="D391">
        <f t="shared" si="24"/>
        <v>503</v>
      </c>
      <c r="E391" t="s">
        <v>223</v>
      </c>
      <c r="F391" t="s">
        <v>1927</v>
      </c>
      <c r="G391" t="s">
        <v>1928</v>
      </c>
      <c r="H391" t="s">
        <v>1928</v>
      </c>
      <c r="I391">
        <v>185</v>
      </c>
      <c r="J391">
        <v>355</v>
      </c>
      <c r="K391">
        <v>0.52112676056338025</v>
      </c>
      <c r="L391">
        <v>0.5</v>
      </c>
      <c r="M391">
        <f t="shared" si="25"/>
        <v>0.52926200100773102</v>
      </c>
      <c r="N391">
        <f t="shared" si="27"/>
        <v>-2.926200100773102E-2</v>
      </c>
      <c r="O391">
        <f t="shared" si="26"/>
        <v>511</v>
      </c>
    </row>
    <row r="392" spans="4:15" hidden="1" x14ac:dyDescent="0.2">
      <c r="D392">
        <f t="shared" si="24"/>
        <v>414</v>
      </c>
      <c r="E392" t="s">
        <v>223</v>
      </c>
      <c r="F392" t="s">
        <v>1929</v>
      </c>
      <c r="G392" t="s">
        <v>1930</v>
      </c>
      <c r="H392" t="s">
        <v>1930</v>
      </c>
      <c r="I392">
        <v>266</v>
      </c>
      <c r="J392">
        <v>450</v>
      </c>
      <c r="K392">
        <v>0.59111111111111114</v>
      </c>
      <c r="L392">
        <v>0.55844155844155841</v>
      </c>
      <c r="M392">
        <f t="shared" si="25"/>
        <v>0.48780553032281304</v>
      </c>
      <c r="N392">
        <f t="shared" si="27"/>
        <v>7.0636028118745364E-2</v>
      </c>
      <c r="O392">
        <f t="shared" si="26"/>
        <v>238</v>
      </c>
    </row>
    <row r="393" spans="4:15" hidden="1" x14ac:dyDescent="0.2">
      <c r="D393">
        <f t="shared" si="24"/>
        <v>828</v>
      </c>
      <c r="E393" t="s">
        <v>225</v>
      </c>
      <c r="F393" t="s">
        <v>1933</v>
      </c>
      <c r="G393" t="s">
        <v>1934</v>
      </c>
      <c r="H393" t="s">
        <v>1934</v>
      </c>
      <c r="I393">
        <v>193</v>
      </c>
      <c r="J393">
        <v>334</v>
      </c>
      <c r="K393">
        <v>0.57784431137724546</v>
      </c>
      <c r="L393">
        <v>0.19148936170212766</v>
      </c>
      <c r="M393">
        <f t="shared" si="25"/>
        <v>0.49566435433053996</v>
      </c>
      <c r="N393">
        <f t="shared" si="27"/>
        <v>-0.3041749926284123</v>
      </c>
      <c r="O393">
        <f t="shared" si="26"/>
        <v>844</v>
      </c>
    </row>
    <row r="394" spans="4:15" hidden="1" x14ac:dyDescent="0.2">
      <c r="D394">
        <f t="shared" si="24"/>
        <v>552</v>
      </c>
      <c r="E394" t="s">
        <v>225</v>
      </c>
      <c r="F394" t="s">
        <v>1937</v>
      </c>
      <c r="G394" t="s">
        <v>1938</v>
      </c>
      <c r="H394" t="s">
        <v>1938</v>
      </c>
      <c r="I394">
        <v>118</v>
      </c>
      <c r="J394">
        <v>284</v>
      </c>
      <c r="K394">
        <v>0.41549295774647887</v>
      </c>
      <c r="L394">
        <v>0.47540983606557374</v>
      </c>
      <c r="M394">
        <f t="shared" si="25"/>
        <v>0.59183605671506467</v>
      </c>
      <c r="N394">
        <f t="shared" si="27"/>
        <v>-0.11642622064949093</v>
      </c>
      <c r="O394">
        <f t="shared" si="26"/>
        <v>716</v>
      </c>
    </row>
    <row r="395" spans="4:15" hidden="1" x14ac:dyDescent="0.2">
      <c r="D395">
        <f t="shared" si="24"/>
        <v>581</v>
      </c>
      <c r="E395" t="s">
        <v>635</v>
      </c>
      <c r="F395" t="s">
        <v>1939</v>
      </c>
      <c r="G395" t="s">
        <v>1940</v>
      </c>
      <c r="H395" t="s">
        <v>1940</v>
      </c>
      <c r="I395">
        <v>241</v>
      </c>
      <c r="J395">
        <v>451</v>
      </c>
      <c r="K395">
        <v>0.53436807095343686</v>
      </c>
      <c r="L395">
        <v>0.45882352941176469</v>
      </c>
      <c r="M395">
        <f t="shared" si="25"/>
        <v>0.5214182760646684</v>
      </c>
      <c r="N395">
        <f t="shared" si="27"/>
        <v>-6.259474665290371E-2</v>
      </c>
      <c r="O395">
        <f t="shared" si="26"/>
        <v>605</v>
      </c>
    </row>
    <row r="396" spans="4:15" hidden="1" x14ac:dyDescent="0.2">
      <c r="D396">
        <f t="shared" si="24"/>
        <v>353</v>
      </c>
      <c r="E396" t="s">
        <v>228</v>
      </c>
      <c r="F396" t="s">
        <v>1945</v>
      </c>
      <c r="G396" t="s">
        <v>1946</v>
      </c>
      <c r="H396" t="s">
        <v>1946</v>
      </c>
      <c r="I396">
        <v>136</v>
      </c>
      <c r="J396">
        <v>322</v>
      </c>
      <c r="K396">
        <v>0.42236024844720499</v>
      </c>
      <c r="L396">
        <v>0.5892857142857143</v>
      </c>
      <c r="M396">
        <f t="shared" si="25"/>
        <v>0.58776809532953611</v>
      </c>
      <c r="N396">
        <f t="shared" si="27"/>
        <v>1.5176189561781905E-3</v>
      </c>
      <c r="O396">
        <f t="shared" si="26"/>
        <v>415</v>
      </c>
    </row>
    <row r="397" spans="4:15" hidden="1" x14ac:dyDescent="0.2">
      <c r="D397">
        <f t="shared" si="24"/>
        <v>38</v>
      </c>
      <c r="E397" t="s">
        <v>228</v>
      </c>
      <c r="F397" t="s">
        <v>1949</v>
      </c>
      <c r="G397" t="s">
        <v>1950</v>
      </c>
      <c r="H397" t="s">
        <v>1950</v>
      </c>
      <c r="I397">
        <v>105</v>
      </c>
      <c r="J397">
        <v>408</v>
      </c>
      <c r="K397">
        <v>0.25735294117647056</v>
      </c>
      <c r="L397">
        <v>0.828125</v>
      </c>
      <c r="M397">
        <f t="shared" si="25"/>
        <v>0.68551309893574952</v>
      </c>
      <c r="N397">
        <f t="shared" si="27"/>
        <v>0.14261190106425048</v>
      </c>
      <c r="O397">
        <f t="shared" si="26"/>
        <v>98</v>
      </c>
    </row>
    <row r="398" spans="4:15" hidden="1" x14ac:dyDescent="0.2">
      <c r="D398">
        <f t="shared" si="24"/>
        <v>460</v>
      </c>
      <c r="E398" t="s">
        <v>228</v>
      </c>
      <c r="F398" t="s">
        <v>1951</v>
      </c>
      <c r="G398" t="s">
        <v>1952</v>
      </c>
      <c r="H398" t="s">
        <v>1952</v>
      </c>
      <c r="I398">
        <v>110</v>
      </c>
      <c r="J398">
        <v>337</v>
      </c>
      <c r="K398">
        <v>0.32640949554896143</v>
      </c>
      <c r="L398">
        <v>0.53125</v>
      </c>
      <c r="M398">
        <f t="shared" si="25"/>
        <v>0.64460622476261431</v>
      </c>
      <c r="N398">
        <f t="shared" si="27"/>
        <v>-0.11335622476261431</v>
      </c>
      <c r="O398">
        <f t="shared" si="26"/>
        <v>707</v>
      </c>
    </row>
    <row r="399" spans="4:15" hidden="1" x14ac:dyDescent="0.2">
      <c r="D399">
        <f t="shared" si="24"/>
        <v>602</v>
      </c>
      <c r="E399" t="s">
        <v>230</v>
      </c>
      <c r="F399" t="s">
        <v>1953</v>
      </c>
      <c r="G399" t="s">
        <v>892</v>
      </c>
      <c r="H399" t="s">
        <v>892</v>
      </c>
      <c r="I399">
        <v>223</v>
      </c>
      <c r="J399">
        <v>477</v>
      </c>
      <c r="K399">
        <v>0.46750524109014674</v>
      </c>
      <c r="L399">
        <v>0.44186046511627908</v>
      </c>
      <c r="M399">
        <f t="shared" si="25"/>
        <v>0.56102565863582832</v>
      </c>
      <c r="N399">
        <f t="shared" si="27"/>
        <v>-0.11916519351954924</v>
      </c>
      <c r="O399">
        <f t="shared" si="26"/>
        <v>722</v>
      </c>
    </row>
    <row r="400" spans="4:15" hidden="1" x14ac:dyDescent="0.2">
      <c r="D400">
        <f t="shared" si="24"/>
        <v>588</v>
      </c>
      <c r="E400" t="s">
        <v>230</v>
      </c>
      <c r="F400" t="s">
        <v>1954</v>
      </c>
      <c r="G400" t="s">
        <v>1955</v>
      </c>
      <c r="H400" t="s">
        <v>1955</v>
      </c>
      <c r="I400">
        <v>119</v>
      </c>
      <c r="J400">
        <v>214</v>
      </c>
      <c r="K400">
        <v>0.55607476635514019</v>
      </c>
      <c r="L400">
        <v>0.45454545454545453</v>
      </c>
      <c r="M400">
        <f t="shared" si="25"/>
        <v>0.50855993024100576</v>
      </c>
      <c r="N400">
        <f t="shared" si="27"/>
        <v>-5.4014475695551234E-2</v>
      </c>
      <c r="O400">
        <f t="shared" si="26"/>
        <v>579</v>
      </c>
    </row>
    <row r="401" spans="4:15" hidden="1" x14ac:dyDescent="0.2">
      <c r="D401">
        <f t="shared" si="24"/>
        <v>762</v>
      </c>
      <c r="E401" t="s">
        <v>230</v>
      </c>
      <c r="F401" t="s">
        <v>1958</v>
      </c>
      <c r="G401" t="s">
        <v>1959</v>
      </c>
      <c r="H401" t="s">
        <v>1959</v>
      </c>
      <c r="I401">
        <v>149</v>
      </c>
      <c r="J401">
        <v>257</v>
      </c>
      <c r="K401">
        <v>0.57976653696498059</v>
      </c>
      <c r="L401">
        <v>0.3</v>
      </c>
      <c r="M401">
        <f t="shared" si="25"/>
        <v>0.49452568992765472</v>
      </c>
      <c r="N401">
        <f t="shared" si="27"/>
        <v>-0.19452568992765473</v>
      </c>
      <c r="O401">
        <f t="shared" si="26"/>
        <v>801</v>
      </c>
    </row>
    <row r="402" spans="4:15" hidden="1" x14ac:dyDescent="0.2">
      <c r="D402">
        <f t="shared" si="24"/>
        <v>364</v>
      </c>
      <c r="E402" t="s">
        <v>232</v>
      </c>
      <c r="F402" t="s">
        <v>1960</v>
      </c>
      <c r="G402" t="s">
        <v>1961</v>
      </c>
      <c r="H402" t="s">
        <v>1961</v>
      </c>
      <c r="I402">
        <v>166</v>
      </c>
      <c r="J402">
        <v>500</v>
      </c>
      <c r="K402">
        <v>0.33200000000000002</v>
      </c>
      <c r="L402">
        <v>0.58333333333333337</v>
      </c>
      <c r="M402">
        <f t="shared" si="25"/>
        <v>0.64129459034614122</v>
      </c>
      <c r="N402">
        <f t="shared" si="27"/>
        <v>-5.7961257012807854E-2</v>
      </c>
      <c r="O402">
        <f t="shared" si="26"/>
        <v>590</v>
      </c>
    </row>
    <row r="403" spans="4:15" hidden="1" x14ac:dyDescent="0.2">
      <c r="D403">
        <f t="shared" si="24"/>
        <v>32</v>
      </c>
      <c r="E403" t="s">
        <v>232</v>
      </c>
      <c r="F403" t="s">
        <v>1962</v>
      </c>
      <c r="G403" t="s">
        <v>858</v>
      </c>
      <c r="H403" t="s">
        <v>858</v>
      </c>
      <c r="I403">
        <v>42</v>
      </c>
      <c r="J403">
        <v>496</v>
      </c>
      <c r="K403">
        <v>8.4677419354838704E-2</v>
      </c>
      <c r="L403">
        <v>0.84337349397590367</v>
      </c>
      <c r="M403">
        <f t="shared" si="25"/>
        <v>0.78780050536840807</v>
      </c>
      <c r="N403">
        <f t="shared" si="27"/>
        <v>5.5572988607495599E-2</v>
      </c>
      <c r="O403">
        <f t="shared" si="26"/>
        <v>260</v>
      </c>
    </row>
    <row r="404" spans="4:15" hidden="1" x14ac:dyDescent="0.2">
      <c r="D404">
        <f t="shared" si="24"/>
        <v>427</v>
      </c>
      <c r="E404" t="s">
        <v>234</v>
      </c>
      <c r="F404" t="s">
        <v>1965</v>
      </c>
      <c r="G404" t="s">
        <v>1966</v>
      </c>
      <c r="H404" t="s">
        <v>1966</v>
      </c>
      <c r="I404">
        <v>323</v>
      </c>
      <c r="J404">
        <v>367</v>
      </c>
      <c r="K404">
        <v>0.88010899182561309</v>
      </c>
      <c r="L404">
        <v>0.55263157894736847</v>
      </c>
      <c r="M404">
        <f t="shared" si="25"/>
        <v>0.31661251251130995</v>
      </c>
      <c r="N404">
        <f t="shared" si="27"/>
        <v>0.23601906643605852</v>
      </c>
      <c r="O404">
        <f t="shared" si="26"/>
        <v>23</v>
      </c>
    </row>
    <row r="405" spans="4:15" hidden="1" x14ac:dyDescent="0.2">
      <c r="D405">
        <f t="shared" si="24"/>
        <v>286</v>
      </c>
      <c r="E405" t="s">
        <v>234</v>
      </c>
      <c r="F405" t="s">
        <v>1969</v>
      </c>
      <c r="G405" t="s">
        <v>1970</v>
      </c>
      <c r="H405" t="s">
        <v>1970</v>
      </c>
      <c r="I405">
        <v>279</v>
      </c>
      <c r="J405">
        <v>363</v>
      </c>
      <c r="K405">
        <v>0.76859504132231404</v>
      </c>
      <c r="L405">
        <v>0.62666666666666671</v>
      </c>
      <c r="M405">
        <f t="shared" si="25"/>
        <v>0.38266977794019236</v>
      </c>
      <c r="N405">
        <f t="shared" si="27"/>
        <v>0.24399688872647435</v>
      </c>
      <c r="O405">
        <f t="shared" si="26"/>
        <v>21</v>
      </c>
    </row>
    <row r="406" spans="4:15" hidden="1" x14ac:dyDescent="0.2">
      <c r="D406">
        <f t="shared" si="24"/>
        <v>431</v>
      </c>
      <c r="E406" t="s">
        <v>636</v>
      </c>
      <c r="F406" t="s">
        <v>1975</v>
      </c>
      <c r="G406" t="s">
        <v>1976</v>
      </c>
      <c r="H406" t="s">
        <v>1976</v>
      </c>
      <c r="I406">
        <v>345</v>
      </c>
      <c r="J406">
        <v>459</v>
      </c>
      <c r="K406">
        <v>0.75163398692810457</v>
      </c>
      <c r="L406">
        <v>0.54878048780487809</v>
      </c>
      <c r="M406">
        <f t="shared" si="25"/>
        <v>0.39271695918536631</v>
      </c>
      <c r="N406">
        <f t="shared" si="27"/>
        <v>0.15606352861951178</v>
      </c>
      <c r="O406">
        <f t="shared" si="26"/>
        <v>82</v>
      </c>
    </row>
    <row r="407" spans="4:15" hidden="1" x14ac:dyDescent="0.2">
      <c r="D407">
        <f t="shared" si="24"/>
        <v>479</v>
      </c>
      <c r="E407" t="s">
        <v>636</v>
      </c>
      <c r="F407" t="s">
        <v>1977</v>
      </c>
      <c r="G407" t="s">
        <v>1978</v>
      </c>
      <c r="H407" t="s">
        <v>1978</v>
      </c>
      <c r="I407">
        <v>324</v>
      </c>
      <c r="J407">
        <v>539</v>
      </c>
      <c r="K407">
        <v>0.60111317254174401</v>
      </c>
      <c r="L407">
        <v>0.5161290322580645</v>
      </c>
      <c r="M407">
        <f t="shared" si="25"/>
        <v>0.48188063192420638</v>
      </c>
      <c r="N407">
        <f t="shared" si="27"/>
        <v>3.424840033385812E-2</v>
      </c>
      <c r="O407">
        <f t="shared" si="26"/>
        <v>320</v>
      </c>
    </row>
    <row r="408" spans="4:15" hidden="1" x14ac:dyDescent="0.2">
      <c r="D408">
        <f t="shared" si="24"/>
        <v>653</v>
      </c>
      <c r="E408" t="s">
        <v>636</v>
      </c>
      <c r="F408" t="s">
        <v>1979</v>
      </c>
      <c r="G408" t="s">
        <v>1980</v>
      </c>
      <c r="H408" t="s">
        <v>1980</v>
      </c>
      <c r="I408">
        <v>271</v>
      </c>
      <c r="J408">
        <v>370</v>
      </c>
      <c r="K408">
        <v>0.73243243243243239</v>
      </c>
      <c r="L408">
        <v>0.40697674418604651</v>
      </c>
      <c r="M408">
        <f t="shared" si="25"/>
        <v>0.40409134038379985</v>
      </c>
      <c r="N408">
        <f t="shared" si="27"/>
        <v>2.8854038022466666E-3</v>
      </c>
      <c r="O408">
        <f t="shared" si="26"/>
        <v>410</v>
      </c>
    </row>
    <row r="409" spans="4:15" hidden="1" x14ac:dyDescent="0.2">
      <c r="D409">
        <f t="shared" si="24"/>
        <v>281</v>
      </c>
      <c r="E409" t="s">
        <v>636</v>
      </c>
      <c r="F409" t="s">
        <v>1981</v>
      </c>
      <c r="G409" t="s">
        <v>1982</v>
      </c>
      <c r="H409" t="s">
        <v>1982</v>
      </c>
      <c r="I409">
        <v>156</v>
      </c>
      <c r="J409">
        <v>319</v>
      </c>
      <c r="K409">
        <v>0.4890282131661442</v>
      </c>
      <c r="L409">
        <v>0.63043478260869568</v>
      </c>
      <c r="M409">
        <f t="shared" si="25"/>
        <v>0.54827614458107754</v>
      </c>
      <c r="N409">
        <f t="shared" si="27"/>
        <v>8.2158638027618136E-2</v>
      </c>
      <c r="O409">
        <f t="shared" si="26"/>
        <v>217</v>
      </c>
    </row>
    <row r="410" spans="4:15" hidden="1" x14ac:dyDescent="0.2">
      <c r="D410">
        <f t="shared" si="24"/>
        <v>314</v>
      </c>
      <c r="E410" t="s">
        <v>636</v>
      </c>
      <c r="F410" t="s">
        <v>1983</v>
      </c>
      <c r="G410" t="s">
        <v>1984</v>
      </c>
      <c r="H410" t="s">
        <v>1984</v>
      </c>
      <c r="I410">
        <v>384</v>
      </c>
      <c r="J410">
        <v>643</v>
      </c>
      <c r="K410">
        <v>0.59720062208398139</v>
      </c>
      <c r="L410">
        <v>0.6097560975609756</v>
      </c>
      <c r="M410">
        <f t="shared" si="25"/>
        <v>0.48419830054706331</v>
      </c>
      <c r="N410">
        <f t="shared" si="27"/>
        <v>0.12555779701391229</v>
      </c>
      <c r="O410">
        <f t="shared" si="26"/>
        <v>119</v>
      </c>
    </row>
    <row r="411" spans="4:15" hidden="1" x14ac:dyDescent="0.2">
      <c r="D411">
        <f t="shared" si="24"/>
        <v>101</v>
      </c>
      <c r="E411" t="s">
        <v>637</v>
      </c>
      <c r="F411" t="s">
        <v>1987</v>
      </c>
      <c r="G411" t="s">
        <v>1988</v>
      </c>
      <c r="H411" t="s">
        <v>1988</v>
      </c>
      <c r="I411">
        <v>57</v>
      </c>
      <c r="J411">
        <v>671</v>
      </c>
      <c r="K411">
        <v>8.4947839046199708E-2</v>
      </c>
      <c r="L411">
        <v>0.74603174603174605</v>
      </c>
      <c r="M411">
        <f t="shared" si="25"/>
        <v>0.78764031747040231</v>
      </c>
      <c r="N411">
        <f t="shared" si="27"/>
        <v>-4.1608571438656261E-2</v>
      </c>
      <c r="O411">
        <f t="shared" si="26"/>
        <v>545</v>
      </c>
    </row>
    <row r="412" spans="4:15" hidden="1" x14ac:dyDescent="0.2">
      <c r="D412">
        <f t="shared" si="24"/>
        <v>44</v>
      </c>
      <c r="E412" t="s">
        <v>637</v>
      </c>
      <c r="F412" t="s">
        <v>1991</v>
      </c>
      <c r="G412" t="s">
        <v>1992</v>
      </c>
      <c r="H412" t="s">
        <v>1992</v>
      </c>
      <c r="I412">
        <v>80</v>
      </c>
      <c r="J412">
        <v>455</v>
      </c>
      <c r="K412">
        <v>0.17582417582417584</v>
      </c>
      <c r="L412">
        <v>0.82278481012658233</v>
      </c>
      <c r="M412">
        <f t="shared" si="25"/>
        <v>0.73380810838217991</v>
      </c>
      <c r="N412">
        <f t="shared" si="27"/>
        <v>8.897670174440242E-2</v>
      </c>
      <c r="O412">
        <f t="shared" si="26"/>
        <v>204</v>
      </c>
    </row>
    <row r="413" spans="4:15" hidden="1" x14ac:dyDescent="0.2">
      <c r="D413">
        <f t="shared" si="24"/>
        <v>111</v>
      </c>
      <c r="E413" t="s">
        <v>637</v>
      </c>
      <c r="F413" t="s">
        <v>1993</v>
      </c>
      <c r="G413" t="s">
        <v>1994</v>
      </c>
      <c r="H413" t="s">
        <v>1994</v>
      </c>
      <c r="I413">
        <v>112</v>
      </c>
      <c r="J413">
        <v>589</v>
      </c>
      <c r="K413">
        <v>0.19015280135823429</v>
      </c>
      <c r="L413">
        <v>0.74</v>
      </c>
      <c r="M413">
        <f t="shared" si="25"/>
        <v>0.72532029303833778</v>
      </c>
      <c r="N413">
        <f t="shared" si="27"/>
        <v>1.4679706961662209E-2</v>
      </c>
      <c r="O413">
        <f t="shared" si="26"/>
        <v>380</v>
      </c>
    </row>
    <row r="414" spans="4:15" hidden="1" x14ac:dyDescent="0.2">
      <c r="D414">
        <f t="shared" si="24"/>
        <v>127</v>
      </c>
      <c r="E414" t="s">
        <v>637</v>
      </c>
      <c r="F414" t="s">
        <v>1997</v>
      </c>
      <c r="G414" t="s">
        <v>1998</v>
      </c>
      <c r="H414" t="s">
        <v>1998</v>
      </c>
      <c r="I414">
        <v>173</v>
      </c>
      <c r="J414">
        <v>683</v>
      </c>
      <c r="K414">
        <v>0.25329428989751096</v>
      </c>
      <c r="L414">
        <v>0.72661870503597126</v>
      </c>
      <c r="M414">
        <f t="shared" si="25"/>
        <v>0.68791731297002479</v>
      </c>
      <c r="N414">
        <f t="shared" si="27"/>
        <v>3.8701392065946472E-2</v>
      </c>
      <c r="O414">
        <f t="shared" si="26"/>
        <v>304</v>
      </c>
    </row>
    <row r="415" spans="4:15" hidden="1" x14ac:dyDescent="0.2">
      <c r="D415">
        <f t="shared" si="24"/>
        <v>234</v>
      </c>
      <c r="E415" t="s">
        <v>637</v>
      </c>
      <c r="F415" t="s">
        <v>1999</v>
      </c>
      <c r="G415" t="s">
        <v>2000</v>
      </c>
      <c r="H415" t="s">
        <v>2000</v>
      </c>
      <c r="I415">
        <v>158</v>
      </c>
      <c r="J415">
        <v>544</v>
      </c>
      <c r="K415">
        <v>0.29044117647058826</v>
      </c>
      <c r="L415">
        <v>0.65217391304347827</v>
      </c>
      <c r="M415">
        <f t="shared" si="25"/>
        <v>0.66591269619212878</v>
      </c>
      <c r="N415">
        <f t="shared" si="27"/>
        <v>-1.3738783148650513E-2</v>
      </c>
      <c r="O415">
        <f t="shared" si="26"/>
        <v>462</v>
      </c>
    </row>
    <row r="416" spans="4:15" hidden="1" x14ac:dyDescent="0.2">
      <c r="D416">
        <f t="shared" si="24"/>
        <v>38</v>
      </c>
      <c r="E416" t="s">
        <v>637</v>
      </c>
      <c r="F416" t="s">
        <v>2001</v>
      </c>
      <c r="G416" t="s">
        <v>2002</v>
      </c>
      <c r="H416" t="s">
        <v>2002</v>
      </c>
      <c r="I416">
        <v>110</v>
      </c>
      <c r="J416">
        <v>426</v>
      </c>
      <c r="K416">
        <v>0.25821596244131456</v>
      </c>
      <c r="L416">
        <v>0.828125</v>
      </c>
      <c r="M416">
        <f t="shared" si="25"/>
        <v>0.68500187299042814</v>
      </c>
      <c r="N416">
        <f t="shared" si="27"/>
        <v>0.14312312700957186</v>
      </c>
      <c r="O416">
        <f t="shared" si="26"/>
        <v>97</v>
      </c>
    </row>
    <row r="417" spans="4:15" hidden="1" x14ac:dyDescent="0.2">
      <c r="D417">
        <f t="shared" si="24"/>
        <v>230</v>
      </c>
      <c r="E417" t="s">
        <v>238</v>
      </c>
      <c r="F417" t="s">
        <v>2003</v>
      </c>
      <c r="G417" t="s">
        <v>2004</v>
      </c>
      <c r="H417" t="s">
        <v>2004</v>
      </c>
      <c r="I417">
        <v>134</v>
      </c>
      <c r="J417">
        <v>488</v>
      </c>
      <c r="K417">
        <v>0.27459016393442626</v>
      </c>
      <c r="L417">
        <v>0.65384615384615385</v>
      </c>
      <c r="M417">
        <f t="shared" si="25"/>
        <v>0.67530232446457372</v>
      </c>
      <c r="N417">
        <f t="shared" si="27"/>
        <v>-2.1456170618419868E-2</v>
      </c>
      <c r="O417">
        <f t="shared" si="26"/>
        <v>490</v>
      </c>
    </row>
    <row r="418" spans="4:15" hidden="1" x14ac:dyDescent="0.2">
      <c r="D418">
        <f t="shared" si="24"/>
        <v>183</v>
      </c>
      <c r="E418" t="s">
        <v>238</v>
      </c>
      <c r="F418" t="s">
        <v>2005</v>
      </c>
      <c r="G418" t="s">
        <v>2006</v>
      </c>
      <c r="H418" t="s">
        <v>2006</v>
      </c>
      <c r="I418">
        <v>114</v>
      </c>
      <c r="J418">
        <v>379</v>
      </c>
      <c r="K418">
        <v>0.30079155672823221</v>
      </c>
      <c r="L418">
        <v>0.68518518518518523</v>
      </c>
      <c r="M418">
        <f t="shared" si="25"/>
        <v>0.65978146496156787</v>
      </c>
      <c r="N418">
        <f t="shared" si="27"/>
        <v>2.5403720223617365E-2</v>
      </c>
      <c r="O418">
        <f t="shared" si="26"/>
        <v>343</v>
      </c>
    </row>
    <row r="419" spans="4:15" hidden="1" x14ac:dyDescent="0.2">
      <c r="D419">
        <f t="shared" si="24"/>
        <v>639</v>
      </c>
      <c r="E419" t="s">
        <v>600</v>
      </c>
      <c r="F419" t="s">
        <v>2011</v>
      </c>
      <c r="G419" t="s">
        <v>2012</v>
      </c>
      <c r="H419" t="s">
        <v>2012</v>
      </c>
      <c r="I419">
        <v>428</v>
      </c>
      <c r="J419">
        <v>481</v>
      </c>
      <c r="K419">
        <v>0.88981288981288986</v>
      </c>
      <c r="L419">
        <v>0.4157303370786517</v>
      </c>
      <c r="M419">
        <f t="shared" si="25"/>
        <v>0.31086423651402673</v>
      </c>
      <c r="N419">
        <f t="shared" si="27"/>
        <v>0.10486610056462498</v>
      </c>
      <c r="O419">
        <f t="shared" si="26"/>
        <v>156</v>
      </c>
    </row>
    <row r="420" spans="4:15" hidden="1" x14ac:dyDescent="0.2">
      <c r="D420">
        <f t="shared" si="24"/>
        <v>376</v>
      </c>
      <c r="E420" t="s">
        <v>600</v>
      </c>
      <c r="F420" t="s">
        <v>2013</v>
      </c>
      <c r="G420" t="s">
        <v>2014</v>
      </c>
      <c r="H420" t="s">
        <v>2014</v>
      </c>
      <c r="I420">
        <v>280</v>
      </c>
      <c r="J420">
        <v>305</v>
      </c>
      <c r="K420">
        <v>0.91803278688524592</v>
      </c>
      <c r="L420">
        <v>0.57894736842105265</v>
      </c>
      <c r="M420">
        <f t="shared" si="25"/>
        <v>0.29414768021886417</v>
      </c>
      <c r="N420">
        <f t="shared" si="27"/>
        <v>0.28479968820218848</v>
      </c>
      <c r="O420">
        <f t="shared" si="26"/>
        <v>13</v>
      </c>
    </row>
    <row r="421" spans="4:15" hidden="1" x14ac:dyDescent="0.2">
      <c r="D421">
        <f t="shared" si="24"/>
        <v>151</v>
      </c>
      <c r="E421" t="s">
        <v>638</v>
      </c>
      <c r="F421" t="s">
        <v>2023</v>
      </c>
      <c r="G421" t="s">
        <v>2024</v>
      </c>
      <c r="H421" t="s">
        <v>2024</v>
      </c>
      <c r="I421">
        <v>87</v>
      </c>
      <c r="J421">
        <v>527</v>
      </c>
      <c r="K421">
        <v>0.16508538899430741</v>
      </c>
      <c r="L421">
        <v>0.70454545454545459</v>
      </c>
      <c r="M421">
        <f t="shared" si="25"/>
        <v>0.74016941913122225</v>
      </c>
      <c r="N421">
        <f t="shared" si="27"/>
        <v>-3.5623964585767665E-2</v>
      </c>
      <c r="O421">
        <f t="shared" si="26"/>
        <v>531</v>
      </c>
    </row>
    <row r="422" spans="4:15" hidden="1" x14ac:dyDescent="0.2">
      <c r="D422">
        <f t="shared" si="24"/>
        <v>54</v>
      </c>
      <c r="E422" t="s">
        <v>638</v>
      </c>
      <c r="F422" t="s">
        <v>2025</v>
      </c>
      <c r="G422" t="s">
        <v>2026</v>
      </c>
      <c r="H422" t="s">
        <v>2026</v>
      </c>
      <c r="I422">
        <v>127</v>
      </c>
      <c r="J422">
        <v>524</v>
      </c>
      <c r="K422">
        <v>0.24236641221374045</v>
      </c>
      <c r="L422">
        <v>0.80555555555555558</v>
      </c>
      <c r="M422">
        <f t="shared" si="25"/>
        <v>0.6943906350384581</v>
      </c>
      <c r="N422">
        <f t="shared" si="27"/>
        <v>0.11116492051709748</v>
      </c>
      <c r="O422">
        <f t="shared" si="26"/>
        <v>149</v>
      </c>
    </row>
    <row r="423" spans="4:15" hidden="1" x14ac:dyDescent="0.2">
      <c r="D423">
        <f t="shared" si="24"/>
        <v>107</v>
      </c>
      <c r="E423" t="s">
        <v>638</v>
      </c>
      <c r="F423" t="s">
        <v>2027</v>
      </c>
      <c r="G423" t="s">
        <v>2028</v>
      </c>
      <c r="H423" t="s">
        <v>2028</v>
      </c>
      <c r="I423">
        <v>75</v>
      </c>
      <c r="J423">
        <v>525</v>
      </c>
      <c r="K423">
        <v>0.14285714285714285</v>
      </c>
      <c r="L423">
        <v>0.74213836477987416</v>
      </c>
      <c r="M423">
        <f t="shared" si="25"/>
        <v>0.75333671477875441</v>
      </c>
      <c r="N423">
        <f t="shared" si="27"/>
        <v>-1.1198349998880253E-2</v>
      </c>
      <c r="O423">
        <f t="shared" si="26"/>
        <v>452</v>
      </c>
    </row>
    <row r="424" spans="4:15" hidden="1" x14ac:dyDescent="0.2">
      <c r="D424">
        <f t="shared" si="24"/>
        <v>217</v>
      </c>
      <c r="E424" t="s">
        <v>638</v>
      </c>
      <c r="F424" t="s">
        <v>2029</v>
      </c>
      <c r="G424" t="s">
        <v>2030</v>
      </c>
      <c r="H424" t="s">
        <v>2030</v>
      </c>
      <c r="I424">
        <v>147</v>
      </c>
      <c r="J424">
        <v>527</v>
      </c>
      <c r="K424">
        <v>0.27893738140417457</v>
      </c>
      <c r="L424">
        <v>0.66249999999999998</v>
      </c>
      <c r="M424">
        <f t="shared" si="25"/>
        <v>0.67272717313166719</v>
      </c>
      <c r="N424">
        <f t="shared" si="27"/>
        <v>-1.0227173131667211E-2</v>
      </c>
      <c r="O424">
        <f t="shared" si="26"/>
        <v>446</v>
      </c>
    </row>
    <row r="425" spans="4:15" hidden="1" x14ac:dyDescent="0.2">
      <c r="D425">
        <f t="shared" si="24"/>
        <v>747</v>
      </c>
      <c r="E425" t="s">
        <v>242</v>
      </c>
      <c r="F425" t="s">
        <v>2033</v>
      </c>
      <c r="G425" t="s">
        <v>2034</v>
      </c>
      <c r="H425" t="s">
        <v>2034</v>
      </c>
      <c r="I425">
        <v>386</v>
      </c>
      <c r="J425">
        <v>420</v>
      </c>
      <c r="K425">
        <v>0.919047619047619</v>
      </c>
      <c r="L425">
        <v>0.31707317073170732</v>
      </c>
      <c r="M425">
        <f t="shared" si="25"/>
        <v>0.29354652639718459</v>
      </c>
      <c r="N425">
        <f t="shared" si="27"/>
        <v>2.3526644334522728E-2</v>
      </c>
      <c r="O425">
        <f t="shared" si="26"/>
        <v>350</v>
      </c>
    </row>
    <row r="426" spans="4:15" hidden="1" x14ac:dyDescent="0.2">
      <c r="D426">
        <f t="shared" si="24"/>
        <v>835</v>
      </c>
      <c r="E426" t="s">
        <v>242</v>
      </c>
      <c r="F426" t="s">
        <v>2035</v>
      </c>
      <c r="G426" t="s">
        <v>2036</v>
      </c>
      <c r="H426" t="s">
        <v>2036</v>
      </c>
      <c r="I426">
        <v>428</v>
      </c>
      <c r="J426">
        <v>554</v>
      </c>
      <c r="K426">
        <v>0.77256317689530685</v>
      </c>
      <c r="L426">
        <v>0.16216216216216217</v>
      </c>
      <c r="M426">
        <f t="shared" si="25"/>
        <v>0.38031918248895125</v>
      </c>
      <c r="N426">
        <f t="shared" si="27"/>
        <v>-0.21815702032678908</v>
      </c>
      <c r="O426">
        <f t="shared" si="26"/>
        <v>820</v>
      </c>
    </row>
    <row r="427" spans="4:15" hidden="1" x14ac:dyDescent="0.2">
      <c r="D427">
        <f t="shared" si="24"/>
        <v>799</v>
      </c>
      <c r="E427" t="s">
        <v>242</v>
      </c>
      <c r="F427" t="s">
        <v>198</v>
      </c>
      <c r="G427" t="s">
        <v>2037</v>
      </c>
      <c r="H427" t="s">
        <v>2037</v>
      </c>
      <c r="I427">
        <v>356</v>
      </c>
      <c r="J427">
        <v>398</v>
      </c>
      <c r="K427">
        <v>0.89447236180904521</v>
      </c>
      <c r="L427">
        <v>0.25</v>
      </c>
      <c r="M427">
        <f t="shared" si="25"/>
        <v>0.30810411567695373</v>
      </c>
      <c r="N427">
        <f t="shared" si="27"/>
        <v>-5.8104115676953727E-2</v>
      </c>
      <c r="O427">
        <f t="shared" si="26"/>
        <v>591</v>
      </c>
    </row>
    <row r="428" spans="4:15" hidden="1" x14ac:dyDescent="0.2">
      <c r="D428">
        <f t="shared" si="24"/>
        <v>837</v>
      </c>
      <c r="E428" t="s">
        <v>242</v>
      </c>
      <c r="F428" t="s">
        <v>2038</v>
      </c>
      <c r="G428" t="s">
        <v>2039</v>
      </c>
      <c r="H428" t="s">
        <v>2039</v>
      </c>
      <c r="I428">
        <v>535</v>
      </c>
      <c r="J428">
        <v>643</v>
      </c>
      <c r="K428">
        <v>0.83203732503888028</v>
      </c>
      <c r="L428">
        <v>0.16</v>
      </c>
      <c r="M428">
        <f t="shared" si="25"/>
        <v>0.34508861651630662</v>
      </c>
      <c r="N428">
        <f t="shared" si="27"/>
        <v>-0.18508861651630662</v>
      </c>
      <c r="O428">
        <f t="shared" si="26"/>
        <v>790</v>
      </c>
    </row>
    <row r="429" spans="4:15" hidden="1" x14ac:dyDescent="0.2">
      <c r="D429">
        <f t="shared" si="24"/>
        <v>831</v>
      </c>
      <c r="E429" t="s">
        <v>242</v>
      </c>
      <c r="F429" t="s">
        <v>2040</v>
      </c>
      <c r="G429" t="s">
        <v>2041</v>
      </c>
      <c r="H429" t="s">
        <v>2041</v>
      </c>
      <c r="I429">
        <v>557</v>
      </c>
      <c r="J429">
        <v>684</v>
      </c>
      <c r="K429">
        <v>0.81432748538011701</v>
      </c>
      <c r="L429">
        <v>0.1875</v>
      </c>
      <c r="M429">
        <f t="shared" si="25"/>
        <v>0.35557935398692708</v>
      </c>
      <c r="N429">
        <f t="shared" si="27"/>
        <v>-0.16807935398692708</v>
      </c>
      <c r="O429">
        <f t="shared" si="26"/>
        <v>773</v>
      </c>
    </row>
    <row r="430" spans="4:15" hidden="1" x14ac:dyDescent="0.2">
      <c r="D430">
        <f t="shared" si="24"/>
        <v>555</v>
      </c>
      <c r="E430" t="s">
        <v>244</v>
      </c>
      <c r="F430" t="s">
        <v>2046</v>
      </c>
      <c r="G430" t="s">
        <v>2047</v>
      </c>
      <c r="H430" t="s">
        <v>2047</v>
      </c>
      <c r="I430">
        <v>181</v>
      </c>
      <c r="J430">
        <v>228</v>
      </c>
      <c r="K430">
        <v>0.79385964912280704</v>
      </c>
      <c r="L430">
        <v>0.47368421052631576</v>
      </c>
      <c r="M430">
        <f t="shared" si="25"/>
        <v>0.36770383963470288</v>
      </c>
      <c r="N430">
        <f t="shared" si="27"/>
        <v>0.10598037089161289</v>
      </c>
      <c r="O430">
        <f t="shared" si="26"/>
        <v>154</v>
      </c>
    </row>
    <row r="431" spans="4:15" hidden="1" x14ac:dyDescent="0.2">
      <c r="D431">
        <f t="shared" si="24"/>
        <v>615</v>
      </c>
      <c r="E431" t="s">
        <v>244</v>
      </c>
      <c r="F431" t="s">
        <v>2048</v>
      </c>
      <c r="G431" t="s">
        <v>2049</v>
      </c>
      <c r="H431" t="s">
        <v>2049</v>
      </c>
      <c r="I431">
        <v>263</v>
      </c>
      <c r="J431">
        <v>337</v>
      </c>
      <c r="K431">
        <v>0.78041543026706228</v>
      </c>
      <c r="L431">
        <v>0.43243243243243246</v>
      </c>
      <c r="M431">
        <f t="shared" si="25"/>
        <v>0.37566776100444793</v>
      </c>
      <c r="N431">
        <f t="shared" si="27"/>
        <v>5.6764671427984525E-2</v>
      </c>
      <c r="O431">
        <f t="shared" si="26"/>
        <v>259</v>
      </c>
    </row>
    <row r="432" spans="4:15" hidden="1" x14ac:dyDescent="0.2">
      <c r="D432">
        <f t="shared" si="24"/>
        <v>320</v>
      </c>
      <c r="E432" t="s">
        <v>244</v>
      </c>
      <c r="F432" t="s">
        <v>2050</v>
      </c>
      <c r="G432" t="s">
        <v>2051</v>
      </c>
      <c r="H432" t="s">
        <v>2051</v>
      </c>
      <c r="I432">
        <v>120</v>
      </c>
      <c r="J432">
        <v>153</v>
      </c>
      <c r="K432">
        <v>0.78431372549019607</v>
      </c>
      <c r="L432">
        <v>0.60606060606060608</v>
      </c>
      <c r="M432">
        <f t="shared" si="25"/>
        <v>0.37335853672253111</v>
      </c>
      <c r="N432">
        <f t="shared" si="27"/>
        <v>0.23270206933807497</v>
      </c>
      <c r="O432">
        <f t="shared" si="26"/>
        <v>25</v>
      </c>
    </row>
    <row r="433" spans="4:15" hidden="1" x14ac:dyDescent="0.2">
      <c r="D433">
        <f t="shared" si="24"/>
        <v>846</v>
      </c>
      <c r="E433" t="s">
        <v>246</v>
      </c>
      <c r="F433" t="s">
        <v>2054</v>
      </c>
      <c r="G433" t="s">
        <v>2055</v>
      </c>
      <c r="H433" t="s">
        <v>2055</v>
      </c>
      <c r="I433">
        <v>331</v>
      </c>
      <c r="J433">
        <v>400</v>
      </c>
      <c r="K433">
        <v>0.82750000000000001</v>
      </c>
      <c r="L433">
        <v>5.1724137931034482E-2</v>
      </c>
      <c r="M433">
        <f t="shared" si="25"/>
        <v>0.3477763814378943</v>
      </c>
      <c r="N433">
        <f t="shared" si="27"/>
        <v>-0.29605224350685982</v>
      </c>
      <c r="O433">
        <f t="shared" si="26"/>
        <v>843</v>
      </c>
    </row>
    <row r="434" spans="4:15" hidden="1" x14ac:dyDescent="0.2">
      <c r="D434">
        <f t="shared" si="24"/>
        <v>849</v>
      </c>
      <c r="E434" t="s">
        <v>246</v>
      </c>
      <c r="F434" t="s">
        <v>2060</v>
      </c>
      <c r="G434" t="s">
        <v>1257</v>
      </c>
      <c r="H434" t="s">
        <v>1257</v>
      </c>
      <c r="I434">
        <v>294</v>
      </c>
      <c r="J434">
        <v>344</v>
      </c>
      <c r="K434">
        <v>0.85465116279069764</v>
      </c>
      <c r="L434">
        <v>1.9230769230769232E-2</v>
      </c>
      <c r="M434">
        <f t="shared" si="25"/>
        <v>0.33169290884031244</v>
      </c>
      <c r="N434">
        <f t="shared" si="27"/>
        <v>-0.31246213960954322</v>
      </c>
      <c r="O434">
        <f t="shared" si="26"/>
        <v>846</v>
      </c>
    </row>
    <row r="435" spans="4:15" hidden="1" x14ac:dyDescent="0.2">
      <c r="D435">
        <f t="shared" si="24"/>
        <v>106</v>
      </c>
      <c r="E435" t="s">
        <v>248</v>
      </c>
      <c r="F435" t="s">
        <v>2071</v>
      </c>
      <c r="G435" t="s">
        <v>2072</v>
      </c>
      <c r="H435" t="s">
        <v>2072</v>
      </c>
      <c r="I435">
        <v>170</v>
      </c>
      <c r="J435">
        <v>479</v>
      </c>
      <c r="K435">
        <v>0.35490605427974947</v>
      </c>
      <c r="L435">
        <v>0.74242424242424243</v>
      </c>
      <c r="M435">
        <f t="shared" si="25"/>
        <v>0.62772578302959803</v>
      </c>
      <c r="N435">
        <f t="shared" si="27"/>
        <v>0.1146984593946444</v>
      </c>
      <c r="O435">
        <f t="shared" si="26"/>
        <v>140</v>
      </c>
    </row>
    <row r="436" spans="4:15" hidden="1" x14ac:dyDescent="0.2">
      <c r="D436">
        <f t="shared" si="24"/>
        <v>349</v>
      </c>
      <c r="E436" t="s">
        <v>248</v>
      </c>
      <c r="F436" t="s">
        <v>2075</v>
      </c>
      <c r="G436" t="s">
        <v>2076</v>
      </c>
      <c r="H436" t="s">
        <v>2076</v>
      </c>
      <c r="I436">
        <v>295</v>
      </c>
      <c r="J436">
        <v>419</v>
      </c>
      <c r="K436">
        <v>0.70405727923627681</v>
      </c>
      <c r="L436">
        <v>0.59183673469387754</v>
      </c>
      <c r="M436">
        <f t="shared" si="25"/>
        <v>0.42089986539617663</v>
      </c>
      <c r="N436">
        <f t="shared" si="27"/>
        <v>0.17093686929770091</v>
      </c>
      <c r="O436">
        <f t="shared" si="26"/>
        <v>67</v>
      </c>
    </row>
    <row r="437" spans="4:15" hidden="1" x14ac:dyDescent="0.2">
      <c r="D437">
        <f t="shared" si="24"/>
        <v>429</v>
      </c>
      <c r="E437" t="s">
        <v>248</v>
      </c>
      <c r="F437" t="s">
        <v>2077</v>
      </c>
      <c r="G437" t="s">
        <v>2078</v>
      </c>
      <c r="H437" t="s">
        <v>2078</v>
      </c>
      <c r="I437">
        <v>204</v>
      </c>
      <c r="J437">
        <v>385</v>
      </c>
      <c r="K437">
        <v>0.52987012987012982</v>
      </c>
      <c r="L437">
        <v>0.55223880597014929</v>
      </c>
      <c r="M437">
        <f t="shared" si="25"/>
        <v>0.52408271120199856</v>
      </c>
      <c r="N437">
        <f t="shared" si="27"/>
        <v>2.815609476815073E-2</v>
      </c>
      <c r="O437">
        <f t="shared" si="26"/>
        <v>333</v>
      </c>
    </row>
    <row r="438" spans="4:15" hidden="1" x14ac:dyDescent="0.2">
      <c r="D438">
        <f t="shared" si="24"/>
        <v>611</v>
      </c>
      <c r="E438" t="s">
        <v>250</v>
      </c>
      <c r="F438" t="s">
        <v>2083</v>
      </c>
      <c r="G438" t="s">
        <v>2084</v>
      </c>
      <c r="H438" t="s">
        <v>2084</v>
      </c>
      <c r="I438">
        <v>412</v>
      </c>
      <c r="J438">
        <v>650</v>
      </c>
      <c r="K438">
        <v>0.63384615384615384</v>
      </c>
      <c r="L438">
        <v>0.43529411764705883</v>
      </c>
      <c r="M438">
        <f t="shared" si="25"/>
        <v>0.46249067017910545</v>
      </c>
      <c r="N438">
        <f t="shared" si="27"/>
        <v>-2.7196552532046614E-2</v>
      </c>
      <c r="O438">
        <f t="shared" si="26"/>
        <v>507</v>
      </c>
    </row>
    <row r="439" spans="4:15" hidden="1" x14ac:dyDescent="0.2">
      <c r="D439">
        <f t="shared" si="24"/>
        <v>834</v>
      </c>
      <c r="E439" t="s">
        <v>250</v>
      </c>
      <c r="F439" t="s">
        <v>2089</v>
      </c>
      <c r="G439" t="s">
        <v>996</v>
      </c>
      <c r="H439" t="s">
        <v>996</v>
      </c>
      <c r="I439">
        <v>222</v>
      </c>
      <c r="J439">
        <v>274</v>
      </c>
      <c r="K439">
        <v>0.81021897810218979</v>
      </c>
      <c r="L439">
        <v>0.16326530612244897</v>
      </c>
      <c r="M439">
        <f t="shared" si="25"/>
        <v>0.3580131011060062</v>
      </c>
      <c r="N439">
        <f t="shared" si="27"/>
        <v>-0.19474779498355724</v>
      </c>
      <c r="O439">
        <f t="shared" si="26"/>
        <v>803</v>
      </c>
    </row>
    <row r="440" spans="4:15" hidden="1" x14ac:dyDescent="0.2">
      <c r="D440">
        <f t="shared" si="24"/>
        <v>555</v>
      </c>
      <c r="E440" t="s">
        <v>250</v>
      </c>
      <c r="F440" t="s">
        <v>2090</v>
      </c>
      <c r="G440" t="s">
        <v>2091</v>
      </c>
      <c r="H440" t="s">
        <v>2091</v>
      </c>
      <c r="I440">
        <v>485</v>
      </c>
      <c r="J440">
        <v>685</v>
      </c>
      <c r="K440">
        <v>0.70802919708029199</v>
      </c>
      <c r="L440">
        <v>0.47368421052631576</v>
      </c>
      <c r="M440">
        <f t="shared" si="25"/>
        <v>0.41854702944964578</v>
      </c>
      <c r="N440">
        <f t="shared" si="27"/>
        <v>5.5137181076669983E-2</v>
      </c>
      <c r="O440">
        <f t="shared" si="26"/>
        <v>261</v>
      </c>
    </row>
    <row r="441" spans="4:15" hidden="1" x14ac:dyDescent="0.2">
      <c r="D441">
        <f t="shared" si="24"/>
        <v>685</v>
      </c>
      <c r="E441" t="s">
        <v>250</v>
      </c>
      <c r="F441" t="s">
        <v>2092</v>
      </c>
      <c r="G441" t="s">
        <v>1894</v>
      </c>
      <c r="H441" t="s">
        <v>1894</v>
      </c>
      <c r="I441">
        <v>181</v>
      </c>
      <c r="J441">
        <v>302</v>
      </c>
      <c r="K441">
        <v>0.59933774834437081</v>
      </c>
      <c r="L441">
        <v>0.38</v>
      </c>
      <c r="M441">
        <f t="shared" si="25"/>
        <v>0.48293233592110918</v>
      </c>
      <c r="N441">
        <f t="shared" si="27"/>
        <v>-0.10293233592110917</v>
      </c>
      <c r="O441">
        <f t="shared" si="26"/>
        <v>692</v>
      </c>
    </row>
    <row r="442" spans="4:15" hidden="1" x14ac:dyDescent="0.2">
      <c r="D442">
        <f t="shared" si="24"/>
        <v>774</v>
      </c>
      <c r="E442" t="s">
        <v>250</v>
      </c>
      <c r="F442" t="s">
        <v>2093</v>
      </c>
      <c r="G442" t="s">
        <v>2094</v>
      </c>
      <c r="H442" t="s">
        <v>2094</v>
      </c>
      <c r="I442">
        <v>465</v>
      </c>
      <c r="J442">
        <v>738</v>
      </c>
      <c r="K442">
        <v>0.63008130081300817</v>
      </c>
      <c r="L442">
        <v>0.28723404255319152</v>
      </c>
      <c r="M442">
        <f t="shared" si="25"/>
        <v>0.46472084761420474</v>
      </c>
      <c r="N442">
        <f t="shared" si="27"/>
        <v>-0.17748680506101322</v>
      </c>
      <c r="O442">
        <f t="shared" si="26"/>
        <v>782</v>
      </c>
    </row>
    <row r="443" spans="4:15" hidden="1" x14ac:dyDescent="0.2">
      <c r="D443">
        <f t="shared" si="24"/>
        <v>722</v>
      </c>
      <c r="E443" t="s">
        <v>250</v>
      </c>
      <c r="F443" t="s">
        <v>224</v>
      </c>
      <c r="G443" t="s">
        <v>2095</v>
      </c>
      <c r="H443" t="s">
        <v>2095</v>
      </c>
      <c r="I443">
        <v>439</v>
      </c>
      <c r="J443">
        <v>583</v>
      </c>
      <c r="K443">
        <v>0.75300171526586623</v>
      </c>
      <c r="L443">
        <v>0.34693877551020408</v>
      </c>
      <c r="M443">
        <f t="shared" si="25"/>
        <v>0.39190676105827682</v>
      </c>
      <c r="N443">
        <f t="shared" si="27"/>
        <v>-4.4967985548072742E-2</v>
      </c>
      <c r="O443">
        <f t="shared" si="26"/>
        <v>552</v>
      </c>
    </row>
    <row r="444" spans="4:15" hidden="1" x14ac:dyDescent="0.2">
      <c r="D444">
        <f t="shared" si="24"/>
        <v>280</v>
      </c>
      <c r="E444" t="s">
        <v>250</v>
      </c>
      <c r="F444" t="s">
        <v>2096</v>
      </c>
      <c r="G444" t="s">
        <v>1016</v>
      </c>
      <c r="H444" t="s">
        <v>1016</v>
      </c>
      <c r="I444">
        <v>267</v>
      </c>
      <c r="J444">
        <v>477</v>
      </c>
      <c r="K444">
        <v>0.55974842767295596</v>
      </c>
      <c r="L444">
        <v>0.63076923076923075</v>
      </c>
      <c r="M444">
        <f t="shared" si="25"/>
        <v>0.50638377183507066</v>
      </c>
      <c r="N444">
        <f t="shared" si="27"/>
        <v>0.12438545893416009</v>
      </c>
      <c r="O444">
        <f t="shared" si="26"/>
        <v>122</v>
      </c>
    </row>
    <row r="445" spans="4:15" hidden="1" x14ac:dyDescent="0.2">
      <c r="D445">
        <f t="shared" si="24"/>
        <v>617</v>
      </c>
      <c r="E445" t="s">
        <v>250</v>
      </c>
      <c r="F445" t="s">
        <v>2097</v>
      </c>
      <c r="G445" t="s">
        <v>2098</v>
      </c>
      <c r="H445" t="s">
        <v>2098</v>
      </c>
      <c r="I445">
        <v>174</v>
      </c>
      <c r="J445">
        <v>315</v>
      </c>
      <c r="K445">
        <v>0.55238095238095242</v>
      </c>
      <c r="L445">
        <v>0.43181818181818182</v>
      </c>
      <c r="M445">
        <f t="shared" si="25"/>
        <v>0.51074802643019612</v>
      </c>
      <c r="N445">
        <f t="shared" si="27"/>
        <v>-7.8929844612014299E-2</v>
      </c>
      <c r="O445">
        <f t="shared" si="26"/>
        <v>636</v>
      </c>
    </row>
    <row r="446" spans="4:15" hidden="1" x14ac:dyDescent="0.2">
      <c r="D446">
        <f t="shared" si="24"/>
        <v>750</v>
      </c>
      <c r="E446" t="s">
        <v>250</v>
      </c>
      <c r="F446" t="s">
        <v>2099</v>
      </c>
      <c r="G446" t="s">
        <v>2100</v>
      </c>
      <c r="H446" t="s">
        <v>2100</v>
      </c>
      <c r="I446">
        <v>449</v>
      </c>
      <c r="J446">
        <v>504</v>
      </c>
      <c r="K446">
        <v>0.89087301587301593</v>
      </c>
      <c r="L446">
        <v>0.31428571428571428</v>
      </c>
      <c r="M446">
        <f t="shared" si="25"/>
        <v>0.31023625204907179</v>
      </c>
      <c r="N446">
        <f t="shared" si="27"/>
        <v>4.0494622366424871E-3</v>
      </c>
      <c r="O446">
        <f t="shared" si="26"/>
        <v>404</v>
      </c>
    </row>
    <row r="447" spans="4:15" hidden="1" x14ac:dyDescent="0.2">
      <c r="D447">
        <f t="shared" si="24"/>
        <v>675</v>
      </c>
      <c r="E447" t="s">
        <v>250</v>
      </c>
      <c r="F447" t="s">
        <v>2101</v>
      </c>
      <c r="G447" t="s">
        <v>2037</v>
      </c>
      <c r="H447" t="s">
        <v>2037</v>
      </c>
      <c r="I447">
        <v>456</v>
      </c>
      <c r="J447">
        <v>646</v>
      </c>
      <c r="K447">
        <v>0.70588235294117652</v>
      </c>
      <c r="L447">
        <v>0.38947368421052631</v>
      </c>
      <c r="M447">
        <f t="shared" si="25"/>
        <v>0.41981875063333568</v>
      </c>
      <c r="N447">
        <f t="shared" si="27"/>
        <v>-3.0345066422809375E-2</v>
      </c>
      <c r="O447">
        <f t="shared" si="26"/>
        <v>515</v>
      </c>
    </row>
    <row r="448" spans="4:15" hidden="1" x14ac:dyDescent="0.2">
      <c r="D448">
        <f t="shared" si="24"/>
        <v>588</v>
      </c>
      <c r="E448" t="s">
        <v>250</v>
      </c>
      <c r="F448" t="s">
        <v>2102</v>
      </c>
      <c r="G448" t="s">
        <v>2103</v>
      </c>
      <c r="H448" t="s">
        <v>2103</v>
      </c>
      <c r="I448">
        <v>333</v>
      </c>
      <c r="J448">
        <v>413</v>
      </c>
      <c r="K448">
        <v>0.80629539951573848</v>
      </c>
      <c r="L448">
        <v>0.45454545454545453</v>
      </c>
      <c r="M448">
        <f t="shared" si="25"/>
        <v>0.36033730243639156</v>
      </c>
      <c r="N448">
        <f t="shared" si="27"/>
        <v>9.420815210906297E-2</v>
      </c>
      <c r="O448">
        <f t="shared" si="26"/>
        <v>190</v>
      </c>
    </row>
    <row r="449" spans="4:15" hidden="1" x14ac:dyDescent="0.2">
      <c r="D449">
        <f t="shared" si="24"/>
        <v>609</v>
      </c>
      <c r="E449" t="s">
        <v>250</v>
      </c>
      <c r="F449" t="s">
        <v>2104</v>
      </c>
      <c r="G449" t="s">
        <v>2105</v>
      </c>
      <c r="H449" t="s">
        <v>2105</v>
      </c>
      <c r="I449">
        <v>334</v>
      </c>
      <c r="J449">
        <v>531</v>
      </c>
      <c r="K449">
        <v>0.62900188323917139</v>
      </c>
      <c r="L449">
        <v>0.43617021276595747</v>
      </c>
      <c r="M449">
        <f t="shared" si="25"/>
        <v>0.46536025974929385</v>
      </c>
      <c r="N449">
        <f t="shared" si="27"/>
        <v>-2.9190046983336382E-2</v>
      </c>
      <c r="O449">
        <f t="shared" si="26"/>
        <v>510</v>
      </c>
    </row>
    <row r="450" spans="4:15" hidden="1" x14ac:dyDescent="0.2">
      <c r="D450">
        <f t="shared" si="24"/>
        <v>737</v>
      </c>
      <c r="E450" t="s">
        <v>250</v>
      </c>
      <c r="F450" t="s">
        <v>2106</v>
      </c>
      <c r="G450" t="s">
        <v>2107</v>
      </c>
      <c r="H450" t="s">
        <v>2107</v>
      </c>
      <c r="I450">
        <v>323</v>
      </c>
      <c r="J450">
        <v>442</v>
      </c>
      <c r="K450">
        <v>0.73076923076923073</v>
      </c>
      <c r="L450">
        <v>0.32857142857142857</v>
      </c>
      <c r="M450">
        <f t="shared" si="25"/>
        <v>0.40507656737317654</v>
      </c>
      <c r="N450">
        <f t="shared" si="27"/>
        <v>-7.6505138801747974E-2</v>
      </c>
      <c r="O450">
        <f t="shared" si="26"/>
        <v>632</v>
      </c>
    </row>
    <row r="451" spans="4:15" hidden="1" x14ac:dyDescent="0.2">
      <c r="D451">
        <f t="shared" si="24"/>
        <v>488</v>
      </c>
      <c r="E451" t="s">
        <v>250</v>
      </c>
      <c r="F451" t="s">
        <v>2108</v>
      </c>
      <c r="G451" t="s">
        <v>2109</v>
      </c>
      <c r="H451" t="s">
        <v>2109</v>
      </c>
      <c r="I451">
        <v>452</v>
      </c>
      <c r="J451">
        <v>555</v>
      </c>
      <c r="K451">
        <v>0.81441441441441442</v>
      </c>
      <c r="L451">
        <v>0.51063829787234039</v>
      </c>
      <c r="M451">
        <f t="shared" si="25"/>
        <v>0.35552786003243853</v>
      </c>
      <c r="N451">
        <f t="shared" si="27"/>
        <v>0.15511043783990186</v>
      </c>
      <c r="O451">
        <f t="shared" si="26"/>
        <v>84</v>
      </c>
    </row>
    <row r="452" spans="4:15" hidden="1" x14ac:dyDescent="0.2">
      <c r="D452">
        <f t="shared" si="24"/>
        <v>111</v>
      </c>
      <c r="E452" t="s">
        <v>252</v>
      </c>
      <c r="F452" t="s">
        <v>2112</v>
      </c>
      <c r="G452" t="s">
        <v>2113</v>
      </c>
      <c r="H452" t="s">
        <v>2113</v>
      </c>
      <c r="I452">
        <v>158</v>
      </c>
      <c r="J452">
        <v>331</v>
      </c>
      <c r="K452">
        <v>0.4773413897280967</v>
      </c>
      <c r="L452">
        <v>0.74</v>
      </c>
      <c r="M452">
        <f t="shared" si="25"/>
        <v>0.55519904162116362</v>
      </c>
      <c r="N452">
        <f t="shared" si="27"/>
        <v>0.18480095837883637</v>
      </c>
      <c r="O452">
        <f t="shared" si="26"/>
        <v>50</v>
      </c>
    </row>
    <row r="453" spans="4:15" hidden="1" x14ac:dyDescent="0.2">
      <c r="D453">
        <f t="shared" ref="D453:D516" si="28">RANK(L453,Both_Math_and_ELA__Percent_Pass,0)</f>
        <v>721</v>
      </c>
      <c r="E453" t="s">
        <v>252</v>
      </c>
      <c r="F453" t="s">
        <v>2114</v>
      </c>
      <c r="G453" t="s">
        <v>2115</v>
      </c>
      <c r="H453" t="s">
        <v>2115</v>
      </c>
      <c r="I453">
        <v>107</v>
      </c>
      <c r="J453">
        <v>295</v>
      </c>
      <c r="K453">
        <v>0.36271186440677966</v>
      </c>
      <c r="L453">
        <v>0.34883720930232559</v>
      </c>
      <c r="M453">
        <f t="shared" ref="M453:M516" si="29">int+slope*K453</f>
        <v>0.62310187302442399</v>
      </c>
      <c r="N453">
        <f t="shared" si="27"/>
        <v>-0.2742646637220984</v>
      </c>
      <c r="O453">
        <f t="shared" ref="O453:O516" si="30">RANK(N453,Error,0)</f>
        <v>839</v>
      </c>
    </row>
    <row r="454" spans="4:15" hidden="1" x14ac:dyDescent="0.2">
      <c r="D454">
        <f t="shared" si="28"/>
        <v>459</v>
      </c>
      <c r="E454" t="s">
        <v>252</v>
      </c>
      <c r="F454" t="s">
        <v>2116</v>
      </c>
      <c r="G454" t="s">
        <v>2117</v>
      </c>
      <c r="H454" t="s">
        <v>2117</v>
      </c>
      <c r="I454">
        <v>131</v>
      </c>
      <c r="J454">
        <v>404</v>
      </c>
      <c r="K454">
        <v>0.32425742574257427</v>
      </c>
      <c r="L454">
        <v>0.53164556962025311</v>
      </c>
      <c r="M454">
        <f t="shared" si="29"/>
        <v>0.64588104146294989</v>
      </c>
      <c r="N454">
        <f t="shared" ref="N454:N517" si="31">L454-M454</f>
        <v>-0.11423547184269678</v>
      </c>
      <c r="O454">
        <f t="shared" si="30"/>
        <v>712</v>
      </c>
    </row>
    <row r="455" spans="4:15" hidden="1" x14ac:dyDescent="0.2">
      <c r="D455">
        <f t="shared" si="28"/>
        <v>374</v>
      </c>
      <c r="E455" t="s">
        <v>252</v>
      </c>
      <c r="F455" t="s">
        <v>2118</v>
      </c>
      <c r="G455" t="s">
        <v>2119</v>
      </c>
      <c r="H455" t="s">
        <v>2119</v>
      </c>
      <c r="I455">
        <v>115</v>
      </c>
      <c r="J455">
        <v>295</v>
      </c>
      <c r="K455">
        <v>0.38983050847457629</v>
      </c>
      <c r="L455">
        <v>0.57999999999999996</v>
      </c>
      <c r="M455">
        <f t="shared" si="29"/>
        <v>0.60703766346882371</v>
      </c>
      <c r="N455">
        <f t="shared" si="31"/>
        <v>-2.7037663468823747E-2</v>
      </c>
      <c r="O455">
        <f t="shared" si="30"/>
        <v>506</v>
      </c>
    </row>
    <row r="456" spans="4:15" hidden="1" x14ac:dyDescent="0.2">
      <c r="D456">
        <f t="shared" si="28"/>
        <v>389</v>
      </c>
      <c r="E456" t="s">
        <v>254</v>
      </c>
      <c r="F456" t="s">
        <v>2122</v>
      </c>
      <c r="G456" t="s">
        <v>2123</v>
      </c>
      <c r="H456" t="s">
        <v>2123</v>
      </c>
      <c r="I456">
        <v>186</v>
      </c>
      <c r="J456">
        <v>439</v>
      </c>
      <c r="K456">
        <v>0.42369020501138954</v>
      </c>
      <c r="L456">
        <v>0.5730337078651685</v>
      </c>
      <c r="M456">
        <f t="shared" si="29"/>
        <v>0.586980271982119</v>
      </c>
      <c r="N456">
        <f t="shared" si="31"/>
        <v>-1.3946564116950499E-2</v>
      </c>
      <c r="O456">
        <f t="shared" si="30"/>
        <v>465</v>
      </c>
    </row>
    <row r="457" spans="4:15" hidden="1" x14ac:dyDescent="0.2">
      <c r="D457">
        <f t="shared" si="28"/>
        <v>597</v>
      </c>
      <c r="E457" t="s">
        <v>254</v>
      </c>
      <c r="F457" t="s">
        <v>215</v>
      </c>
      <c r="G457" t="s">
        <v>2124</v>
      </c>
      <c r="H457" t="s">
        <v>2124</v>
      </c>
      <c r="I457">
        <v>172</v>
      </c>
      <c r="J457">
        <v>313</v>
      </c>
      <c r="K457">
        <v>0.54952076677316297</v>
      </c>
      <c r="L457">
        <v>0.44642857142857145</v>
      </c>
      <c r="M457">
        <f t="shared" si="29"/>
        <v>0.51244230807851798</v>
      </c>
      <c r="N457">
        <f t="shared" si="31"/>
        <v>-6.6013736649946531E-2</v>
      </c>
      <c r="O457">
        <f t="shared" si="30"/>
        <v>618</v>
      </c>
    </row>
    <row r="458" spans="4:15" hidden="1" x14ac:dyDescent="0.2">
      <c r="D458">
        <f t="shared" si="28"/>
        <v>248</v>
      </c>
      <c r="E458" t="s">
        <v>254</v>
      </c>
      <c r="F458" t="s">
        <v>2125</v>
      </c>
      <c r="G458" t="s">
        <v>2126</v>
      </c>
      <c r="H458" t="s">
        <v>2126</v>
      </c>
      <c r="I458">
        <v>271</v>
      </c>
      <c r="J458">
        <v>726</v>
      </c>
      <c r="K458">
        <v>0.37327823691460055</v>
      </c>
      <c r="L458">
        <v>0.64556962025316456</v>
      </c>
      <c r="M458">
        <f t="shared" si="29"/>
        <v>0.61684269495549771</v>
      </c>
      <c r="N458">
        <f t="shared" si="31"/>
        <v>2.872692529766685E-2</v>
      </c>
      <c r="O458">
        <f t="shared" si="30"/>
        <v>330</v>
      </c>
    </row>
    <row r="459" spans="4:15" hidden="1" x14ac:dyDescent="0.2">
      <c r="D459">
        <f t="shared" si="28"/>
        <v>122</v>
      </c>
      <c r="E459" t="s">
        <v>256</v>
      </c>
      <c r="F459" t="s">
        <v>2129</v>
      </c>
      <c r="G459" t="s">
        <v>2130</v>
      </c>
      <c r="H459" t="s">
        <v>2130</v>
      </c>
      <c r="I459">
        <v>123</v>
      </c>
      <c r="J459">
        <v>538</v>
      </c>
      <c r="K459">
        <v>0.22862453531598512</v>
      </c>
      <c r="L459">
        <v>0.73109243697478987</v>
      </c>
      <c r="M459">
        <f t="shared" si="29"/>
        <v>0.70253087942608028</v>
      </c>
      <c r="N459">
        <f t="shared" si="31"/>
        <v>2.8561557548709593E-2</v>
      </c>
      <c r="O459">
        <f t="shared" si="30"/>
        <v>331</v>
      </c>
    </row>
    <row r="460" spans="4:15" hidden="1" x14ac:dyDescent="0.2">
      <c r="D460">
        <f t="shared" si="28"/>
        <v>42</v>
      </c>
      <c r="E460" t="s">
        <v>256</v>
      </c>
      <c r="F460" t="s">
        <v>2131</v>
      </c>
      <c r="G460" t="s">
        <v>2132</v>
      </c>
      <c r="H460" t="s">
        <v>2132</v>
      </c>
      <c r="I460">
        <v>86</v>
      </c>
      <c r="J460">
        <v>421</v>
      </c>
      <c r="K460">
        <v>0.20427553444180521</v>
      </c>
      <c r="L460">
        <v>0.82456140350877194</v>
      </c>
      <c r="M460">
        <f t="shared" si="29"/>
        <v>0.71695444173747203</v>
      </c>
      <c r="N460">
        <f t="shared" si="31"/>
        <v>0.10760696177129991</v>
      </c>
      <c r="O460">
        <f t="shared" si="30"/>
        <v>152</v>
      </c>
    </row>
    <row r="461" spans="4:15" hidden="1" x14ac:dyDescent="0.2">
      <c r="D461">
        <f t="shared" si="28"/>
        <v>245</v>
      </c>
      <c r="E461" t="s">
        <v>256</v>
      </c>
      <c r="F461" t="s">
        <v>2133</v>
      </c>
      <c r="G461" t="s">
        <v>2134</v>
      </c>
      <c r="H461" t="s">
        <v>2134</v>
      </c>
      <c r="I461">
        <v>83</v>
      </c>
      <c r="J461">
        <v>627</v>
      </c>
      <c r="K461">
        <v>0.13237639553429026</v>
      </c>
      <c r="L461">
        <v>0.64761904761904765</v>
      </c>
      <c r="M461">
        <f t="shared" si="29"/>
        <v>0.75954517125145593</v>
      </c>
      <c r="N461">
        <f t="shared" si="31"/>
        <v>-0.11192612363240828</v>
      </c>
      <c r="O461">
        <f t="shared" si="30"/>
        <v>704</v>
      </c>
    </row>
    <row r="462" spans="4:15" hidden="1" x14ac:dyDescent="0.2">
      <c r="D462">
        <f t="shared" si="28"/>
        <v>624</v>
      </c>
      <c r="E462" t="s">
        <v>601</v>
      </c>
      <c r="F462" t="s">
        <v>2137</v>
      </c>
      <c r="G462" t="s">
        <v>2138</v>
      </c>
      <c r="H462" t="s">
        <v>2138</v>
      </c>
      <c r="I462">
        <v>314</v>
      </c>
      <c r="J462">
        <v>493</v>
      </c>
      <c r="K462">
        <v>0.63691683569979718</v>
      </c>
      <c r="L462">
        <v>0.42857142857142855</v>
      </c>
      <c r="M462">
        <f t="shared" si="29"/>
        <v>0.46067169734800867</v>
      </c>
      <c r="N462">
        <f t="shared" si="31"/>
        <v>-3.2100268776580121E-2</v>
      </c>
      <c r="O462">
        <f t="shared" si="30"/>
        <v>525</v>
      </c>
    </row>
    <row r="463" spans="4:15" hidden="1" x14ac:dyDescent="0.2">
      <c r="D463">
        <f t="shared" si="28"/>
        <v>259</v>
      </c>
      <c r="E463" t="s">
        <v>259</v>
      </c>
      <c r="F463" t="s">
        <v>2139</v>
      </c>
      <c r="G463" t="s">
        <v>1322</v>
      </c>
      <c r="H463" t="s">
        <v>1322</v>
      </c>
      <c r="I463">
        <v>122</v>
      </c>
      <c r="J463">
        <v>311</v>
      </c>
      <c r="K463">
        <v>0.39228295819935693</v>
      </c>
      <c r="L463">
        <v>0.64102564102564108</v>
      </c>
      <c r="M463">
        <f t="shared" si="29"/>
        <v>0.60558491139888404</v>
      </c>
      <c r="N463">
        <f t="shared" si="31"/>
        <v>3.5440729626757039E-2</v>
      </c>
      <c r="O463">
        <f t="shared" si="30"/>
        <v>316</v>
      </c>
    </row>
    <row r="464" spans="4:15" hidden="1" x14ac:dyDescent="0.2">
      <c r="D464">
        <f t="shared" si="28"/>
        <v>359</v>
      </c>
      <c r="E464" t="s">
        <v>259</v>
      </c>
      <c r="F464" t="s">
        <v>2140</v>
      </c>
      <c r="G464" t="s">
        <v>2141</v>
      </c>
      <c r="H464" t="s">
        <v>2141</v>
      </c>
      <c r="I464">
        <v>237</v>
      </c>
      <c r="J464">
        <v>478</v>
      </c>
      <c r="K464">
        <v>0.49581589958158995</v>
      </c>
      <c r="L464">
        <v>0.58571428571428574</v>
      </c>
      <c r="M464">
        <f t="shared" si="29"/>
        <v>0.54425533820510896</v>
      </c>
      <c r="N464">
        <f t="shared" si="31"/>
        <v>4.145894750917678E-2</v>
      </c>
      <c r="O464">
        <f t="shared" si="30"/>
        <v>294</v>
      </c>
    </row>
    <row r="465" spans="4:15" hidden="1" x14ac:dyDescent="0.2">
      <c r="D465">
        <f t="shared" si="28"/>
        <v>160</v>
      </c>
      <c r="E465" t="s">
        <v>259</v>
      </c>
      <c r="F465" t="s">
        <v>2144</v>
      </c>
      <c r="G465" t="s">
        <v>2145</v>
      </c>
      <c r="H465" t="s">
        <v>2145</v>
      </c>
      <c r="I465">
        <v>134</v>
      </c>
      <c r="J465">
        <v>502</v>
      </c>
      <c r="K465">
        <v>0.26693227091633465</v>
      </c>
      <c r="L465">
        <v>0.7</v>
      </c>
      <c r="M465">
        <f t="shared" si="29"/>
        <v>0.6798386131480878</v>
      </c>
      <c r="N465">
        <f t="shared" si="31"/>
        <v>2.0161386851912155E-2</v>
      </c>
      <c r="O465">
        <f t="shared" si="30"/>
        <v>361</v>
      </c>
    </row>
    <row r="466" spans="4:15" hidden="1" x14ac:dyDescent="0.2">
      <c r="D466">
        <f t="shared" si="28"/>
        <v>299</v>
      </c>
      <c r="E466" t="s">
        <v>261</v>
      </c>
      <c r="F466" t="s">
        <v>2146</v>
      </c>
      <c r="G466" t="s">
        <v>2147</v>
      </c>
      <c r="H466" t="s">
        <v>2147</v>
      </c>
      <c r="I466">
        <v>154</v>
      </c>
      <c r="J466">
        <v>449</v>
      </c>
      <c r="K466">
        <v>0.34298440979955458</v>
      </c>
      <c r="L466">
        <v>0.61904761904761907</v>
      </c>
      <c r="M466">
        <f t="shared" si="29"/>
        <v>0.63478778047675788</v>
      </c>
      <c r="N466">
        <f t="shared" si="31"/>
        <v>-1.574016142913881E-2</v>
      </c>
      <c r="O466">
        <f t="shared" si="30"/>
        <v>473</v>
      </c>
    </row>
    <row r="467" spans="4:15" hidden="1" x14ac:dyDescent="0.2">
      <c r="D467">
        <f t="shared" si="28"/>
        <v>717</v>
      </c>
      <c r="E467" t="s">
        <v>263</v>
      </c>
      <c r="F467" t="s">
        <v>2152</v>
      </c>
      <c r="G467" t="s">
        <v>2153</v>
      </c>
      <c r="H467" t="s">
        <v>2153</v>
      </c>
      <c r="I467">
        <v>199</v>
      </c>
      <c r="J467">
        <v>316</v>
      </c>
      <c r="K467">
        <v>0.629746835443038</v>
      </c>
      <c r="L467">
        <v>0.35185185185185186</v>
      </c>
      <c r="M467">
        <f t="shared" si="29"/>
        <v>0.46491897410529553</v>
      </c>
      <c r="N467">
        <f t="shared" si="31"/>
        <v>-0.11306712225344367</v>
      </c>
      <c r="O467">
        <f t="shared" si="30"/>
        <v>706</v>
      </c>
    </row>
    <row r="468" spans="4:15" hidden="1" x14ac:dyDescent="0.2">
      <c r="D468">
        <f t="shared" si="28"/>
        <v>748</v>
      </c>
      <c r="E468" t="s">
        <v>263</v>
      </c>
      <c r="F468" t="s">
        <v>2154</v>
      </c>
      <c r="G468" t="s">
        <v>2155</v>
      </c>
      <c r="H468" t="s">
        <v>2155</v>
      </c>
      <c r="I468">
        <v>278</v>
      </c>
      <c r="J468">
        <v>392</v>
      </c>
      <c r="K468">
        <v>0.70918367346938771</v>
      </c>
      <c r="L468">
        <v>0.31666666666666665</v>
      </c>
      <c r="M468">
        <f t="shared" si="29"/>
        <v>0.41786315489474318</v>
      </c>
      <c r="N468">
        <f t="shared" si="31"/>
        <v>-0.10119648822807653</v>
      </c>
      <c r="O468">
        <f t="shared" si="30"/>
        <v>689</v>
      </c>
    </row>
    <row r="469" spans="4:15" hidden="1" x14ac:dyDescent="0.2">
      <c r="D469">
        <f t="shared" si="28"/>
        <v>503</v>
      </c>
      <c r="E469" t="s">
        <v>263</v>
      </c>
      <c r="F469" t="s">
        <v>258</v>
      </c>
      <c r="G469" t="s">
        <v>2160</v>
      </c>
      <c r="H469" t="s">
        <v>2160</v>
      </c>
      <c r="I469">
        <v>216</v>
      </c>
      <c r="J469">
        <v>309</v>
      </c>
      <c r="K469">
        <v>0.69902912621359226</v>
      </c>
      <c r="L469">
        <v>0.5</v>
      </c>
      <c r="M469">
        <f t="shared" si="29"/>
        <v>0.42387838097505648</v>
      </c>
      <c r="N469">
        <f t="shared" si="31"/>
        <v>7.6121619024943521E-2</v>
      </c>
      <c r="O469">
        <f t="shared" si="30"/>
        <v>224</v>
      </c>
    </row>
    <row r="470" spans="4:15" hidden="1" x14ac:dyDescent="0.2">
      <c r="D470">
        <f t="shared" si="28"/>
        <v>756</v>
      </c>
      <c r="E470" t="s">
        <v>263</v>
      </c>
      <c r="F470" t="s">
        <v>2161</v>
      </c>
      <c r="G470" t="s">
        <v>2162</v>
      </c>
      <c r="H470" t="s">
        <v>2162</v>
      </c>
      <c r="I470">
        <v>373</v>
      </c>
      <c r="J470">
        <v>501</v>
      </c>
      <c r="K470">
        <v>0.7445109780439122</v>
      </c>
      <c r="L470">
        <v>0.30555555555555558</v>
      </c>
      <c r="M470">
        <f t="shared" si="29"/>
        <v>0.39693639977008011</v>
      </c>
      <c r="N470">
        <f t="shared" si="31"/>
        <v>-9.1380844214524526E-2</v>
      </c>
      <c r="O470">
        <f t="shared" si="30"/>
        <v>661</v>
      </c>
    </row>
    <row r="471" spans="4:15" hidden="1" x14ac:dyDescent="0.2">
      <c r="D471">
        <f t="shared" si="28"/>
        <v>547</v>
      </c>
      <c r="E471" t="s">
        <v>263</v>
      </c>
      <c r="F471" t="s">
        <v>2163</v>
      </c>
      <c r="G471" t="s">
        <v>2164</v>
      </c>
      <c r="H471" t="s">
        <v>2164</v>
      </c>
      <c r="I471">
        <v>317</v>
      </c>
      <c r="J471">
        <v>418</v>
      </c>
      <c r="K471">
        <v>0.75837320574162681</v>
      </c>
      <c r="L471">
        <v>0.47916666666666669</v>
      </c>
      <c r="M471">
        <f t="shared" si="29"/>
        <v>0.38872486345259982</v>
      </c>
      <c r="N471">
        <f t="shared" si="31"/>
        <v>9.0441803214066863E-2</v>
      </c>
      <c r="O471">
        <f t="shared" si="30"/>
        <v>197</v>
      </c>
    </row>
    <row r="472" spans="4:15" hidden="1" x14ac:dyDescent="0.2">
      <c r="D472">
        <f t="shared" si="28"/>
        <v>547</v>
      </c>
      <c r="E472" t="s">
        <v>263</v>
      </c>
      <c r="F472" t="s">
        <v>2165</v>
      </c>
      <c r="G472" t="s">
        <v>2166</v>
      </c>
      <c r="H472" t="s">
        <v>2166</v>
      </c>
      <c r="I472">
        <v>280</v>
      </c>
      <c r="J472">
        <v>365</v>
      </c>
      <c r="K472">
        <v>0.76712328767123283</v>
      </c>
      <c r="L472">
        <v>0.47916666666666669</v>
      </c>
      <c r="M472">
        <f t="shared" si="29"/>
        <v>0.38354159730572118</v>
      </c>
      <c r="N472">
        <f t="shared" si="31"/>
        <v>9.5625069360945503E-2</v>
      </c>
      <c r="O472">
        <f t="shared" si="30"/>
        <v>181</v>
      </c>
    </row>
    <row r="473" spans="4:15" hidden="1" x14ac:dyDescent="0.2">
      <c r="D473">
        <f t="shared" si="28"/>
        <v>796</v>
      </c>
      <c r="E473" t="s">
        <v>263</v>
      </c>
      <c r="F473" t="s">
        <v>2167</v>
      </c>
      <c r="G473" t="s">
        <v>2168</v>
      </c>
      <c r="H473" t="s">
        <v>2168</v>
      </c>
      <c r="I473">
        <v>256</v>
      </c>
      <c r="J473">
        <v>311</v>
      </c>
      <c r="K473">
        <v>0.82315112540192925</v>
      </c>
      <c r="L473">
        <v>0.25490196078431371</v>
      </c>
      <c r="M473">
        <f t="shared" si="29"/>
        <v>0.35035251440013909</v>
      </c>
      <c r="N473">
        <f t="shared" si="31"/>
        <v>-9.5450553615825384E-2</v>
      </c>
      <c r="O473">
        <f t="shared" si="30"/>
        <v>673</v>
      </c>
    </row>
    <row r="474" spans="4:15" hidden="1" x14ac:dyDescent="0.2">
      <c r="D474">
        <f t="shared" si="28"/>
        <v>737</v>
      </c>
      <c r="E474" t="s">
        <v>263</v>
      </c>
      <c r="F474" t="s">
        <v>2169</v>
      </c>
      <c r="G474" t="s">
        <v>2170</v>
      </c>
      <c r="H474" t="s">
        <v>2170</v>
      </c>
      <c r="I474">
        <v>339</v>
      </c>
      <c r="J474">
        <v>420</v>
      </c>
      <c r="K474">
        <v>0.80714285714285716</v>
      </c>
      <c r="L474">
        <v>0.32857142857142857</v>
      </c>
      <c r="M474">
        <f t="shared" si="29"/>
        <v>0.35983529588777902</v>
      </c>
      <c r="N474">
        <f t="shared" si="31"/>
        <v>-3.1263867316350447E-2</v>
      </c>
      <c r="O474">
        <f t="shared" si="30"/>
        <v>522</v>
      </c>
    </row>
    <row r="475" spans="4:15" hidden="1" x14ac:dyDescent="0.2">
      <c r="D475">
        <f t="shared" si="28"/>
        <v>313</v>
      </c>
      <c r="E475" t="s">
        <v>265</v>
      </c>
      <c r="F475" t="s">
        <v>2171</v>
      </c>
      <c r="G475" t="s">
        <v>2172</v>
      </c>
      <c r="H475" t="s">
        <v>2172</v>
      </c>
      <c r="I475">
        <v>166</v>
      </c>
      <c r="J475">
        <v>487</v>
      </c>
      <c r="K475">
        <v>0.34086242299794661</v>
      </c>
      <c r="L475">
        <v>0.61038961038961037</v>
      </c>
      <c r="M475">
        <f t="shared" si="29"/>
        <v>0.6360447769759201</v>
      </c>
      <c r="N475">
        <f t="shared" si="31"/>
        <v>-2.565516658630973E-2</v>
      </c>
      <c r="O475">
        <f t="shared" si="30"/>
        <v>499</v>
      </c>
    </row>
    <row r="476" spans="4:15" hidden="1" x14ac:dyDescent="0.2">
      <c r="D476">
        <f t="shared" si="28"/>
        <v>88</v>
      </c>
      <c r="E476" t="s">
        <v>267</v>
      </c>
      <c r="F476" t="s">
        <v>2175</v>
      </c>
      <c r="G476" t="s">
        <v>2176</v>
      </c>
      <c r="H476" t="s">
        <v>2176</v>
      </c>
      <c r="I476">
        <v>186</v>
      </c>
      <c r="J476">
        <v>369</v>
      </c>
      <c r="K476">
        <v>0.50406504065040647</v>
      </c>
      <c r="L476">
        <v>0.7592592592592593</v>
      </c>
      <c r="M476">
        <f t="shared" si="29"/>
        <v>0.53936881325747921</v>
      </c>
      <c r="N476">
        <f t="shared" si="31"/>
        <v>0.21989044600178009</v>
      </c>
      <c r="O476">
        <f t="shared" si="30"/>
        <v>33</v>
      </c>
    </row>
    <row r="477" spans="4:15" hidden="1" x14ac:dyDescent="0.2">
      <c r="D477">
        <f t="shared" si="28"/>
        <v>14</v>
      </c>
      <c r="E477" t="s">
        <v>267</v>
      </c>
      <c r="F477" t="s">
        <v>2179</v>
      </c>
      <c r="G477" t="s">
        <v>2180</v>
      </c>
      <c r="H477" t="s">
        <v>2180</v>
      </c>
      <c r="I477">
        <v>157</v>
      </c>
      <c r="J477">
        <v>212</v>
      </c>
      <c r="K477">
        <v>0.74056603773584906</v>
      </c>
      <c r="L477">
        <v>0.88235294117647056</v>
      </c>
      <c r="M477">
        <f t="shared" si="29"/>
        <v>0.39927325509494921</v>
      </c>
      <c r="N477">
        <f t="shared" si="31"/>
        <v>0.48307968608152135</v>
      </c>
      <c r="O477">
        <f t="shared" si="30"/>
        <v>1</v>
      </c>
    </row>
    <row r="478" spans="4:15" hidden="1" x14ac:dyDescent="0.2">
      <c r="D478">
        <f t="shared" si="28"/>
        <v>466</v>
      </c>
      <c r="E478" t="s">
        <v>267</v>
      </c>
      <c r="F478" t="s">
        <v>2181</v>
      </c>
      <c r="G478" t="s">
        <v>2182</v>
      </c>
      <c r="H478" t="s">
        <v>2182</v>
      </c>
      <c r="I478">
        <v>196</v>
      </c>
      <c r="J478">
        <v>431</v>
      </c>
      <c r="K478">
        <v>0.45475638051044082</v>
      </c>
      <c r="L478">
        <v>0.52500000000000002</v>
      </c>
      <c r="M478">
        <f t="shared" si="29"/>
        <v>0.56857767220389333</v>
      </c>
      <c r="N478">
        <f t="shared" si="31"/>
        <v>-4.3577672203893303E-2</v>
      </c>
      <c r="O478">
        <f t="shared" si="30"/>
        <v>550</v>
      </c>
    </row>
    <row r="479" spans="4:15" hidden="1" x14ac:dyDescent="0.2">
      <c r="D479">
        <f t="shared" si="28"/>
        <v>96</v>
      </c>
      <c r="E479" t="s">
        <v>267</v>
      </c>
      <c r="F479" t="s">
        <v>2185</v>
      </c>
      <c r="G479" t="s">
        <v>2186</v>
      </c>
      <c r="H479" t="s">
        <v>2186</v>
      </c>
      <c r="I479">
        <v>354</v>
      </c>
      <c r="J479">
        <v>479</v>
      </c>
      <c r="K479">
        <v>0.73903966597077242</v>
      </c>
      <c r="L479">
        <v>0.75324675324675328</v>
      </c>
      <c r="M479">
        <f t="shared" si="29"/>
        <v>0.40017742846853832</v>
      </c>
      <c r="N479">
        <f t="shared" si="31"/>
        <v>0.35306932477821495</v>
      </c>
      <c r="O479">
        <f t="shared" si="30"/>
        <v>5</v>
      </c>
    </row>
    <row r="480" spans="4:15" hidden="1" x14ac:dyDescent="0.2">
      <c r="D480">
        <f t="shared" si="28"/>
        <v>31</v>
      </c>
      <c r="E480" t="s">
        <v>267</v>
      </c>
      <c r="F480" t="s">
        <v>2187</v>
      </c>
      <c r="G480" t="s">
        <v>2188</v>
      </c>
      <c r="H480" t="s">
        <v>2188</v>
      </c>
      <c r="I480">
        <v>126</v>
      </c>
      <c r="J480">
        <v>559</v>
      </c>
      <c r="K480">
        <v>0.22540250447227192</v>
      </c>
      <c r="L480">
        <v>0.84615384615384615</v>
      </c>
      <c r="M480">
        <f t="shared" si="29"/>
        <v>0.7044395065144633</v>
      </c>
      <c r="N480">
        <f t="shared" si="31"/>
        <v>0.14171433963938285</v>
      </c>
      <c r="O480">
        <f t="shared" si="30"/>
        <v>101</v>
      </c>
    </row>
    <row r="481" spans="4:15" hidden="1" x14ac:dyDescent="0.2">
      <c r="D481">
        <f t="shared" si="28"/>
        <v>655</v>
      </c>
      <c r="E481" t="s">
        <v>267</v>
      </c>
      <c r="F481" t="s">
        <v>2189</v>
      </c>
      <c r="G481" t="s">
        <v>858</v>
      </c>
      <c r="H481" t="s">
        <v>858</v>
      </c>
      <c r="I481">
        <v>217</v>
      </c>
      <c r="J481">
        <v>285</v>
      </c>
      <c r="K481">
        <v>0.76140350877192986</v>
      </c>
      <c r="L481">
        <v>0.40540540540540543</v>
      </c>
      <c r="M481">
        <f t="shared" si="29"/>
        <v>0.3869298097333187</v>
      </c>
      <c r="N481">
        <f t="shared" si="31"/>
        <v>1.8475595672086731E-2</v>
      </c>
      <c r="O481">
        <f t="shared" si="30"/>
        <v>368</v>
      </c>
    </row>
    <row r="482" spans="4:15" hidden="1" x14ac:dyDescent="0.2">
      <c r="D482">
        <f t="shared" si="28"/>
        <v>574</v>
      </c>
      <c r="E482" t="s">
        <v>267</v>
      </c>
      <c r="F482" t="s">
        <v>2190</v>
      </c>
      <c r="G482" t="s">
        <v>2191</v>
      </c>
      <c r="H482" t="s">
        <v>2191</v>
      </c>
      <c r="I482">
        <v>241</v>
      </c>
      <c r="J482">
        <v>411</v>
      </c>
      <c r="K482">
        <v>0.58637469586374691</v>
      </c>
      <c r="L482">
        <v>0.46376811594202899</v>
      </c>
      <c r="M482">
        <f t="shared" si="29"/>
        <v>0.49061122985874056</v>
      </c>
      <c r="N482">
        <f t="shared" si="31"/>
        <v>-2.684311391671157E-2</v>
      </c>
      <c r="O482">
        <f t="shared" si="30"/>
        <v>504</v>
      </c>
    </row>
    <row r="483" spans="4:15" hidden="1" x14ac:dyDescent="0.2">
      <c r="D483">
        <f t="shared" si="28"/>
        <v>289</v>
      </c>
      <c r="E483" t="s">
        <v>267</v>
      </c>
      <c r="F483" t="s">
        <v>2192</v>
      </c>
      <c r="G483" t="s">
        <v>2193</v>
      </c>
      <c r="H483" t="s">
        <v>2193</v>
      </c>
      <c r="I483">
        <v>258</v>
      </c>
      <c r="J483">
        <v>354</v>
      </c>
      <c r="K483">
        <v>0.72881355932203384</v>
      </c>
      <c r="L483">
        <v>0.625</v>
      </c>
      <c r="M483">
        <f t="shared" si="29"/>
        <v>0.40623504402382082</v>
      </c>
      <c r="N483">
        <f t="shared" si="31"/>
        <v>0.21876495597617918</v>
      </c>
      <c r="O483">
        <f t="shared" si="30"/>
        <v>34</v>
      </c>
    </row>
    <row r="484" spans="4:15" hidden="1" x14ac:dyDescent="0.2">
      <c r="D484">
        <f t="shared" si="28"/>
        <v>189</v>
      </c>
      <c r="E484" t="s">
        <v>269</v>
      </c>
      <c r="F484" t="s">
        <v>2194</v>
      </c>
      <c r="G484" t="s">
        <v>2195</v>
      </c>
      <c r="H484" t="s">
        <v>2195</v>
      </c>
      <c r="I484">
        <v>80</v>
      </c>
      <c r="J484">
        <v>165</v>
      </c>
      <c r="K484">
        <v>0.48484848484848486</v>
      </c>
      <c r="L484">
        <v>0.68</v>
      </c>
      <c r="M484">
        <f t="shared" si="29"/>
        <v>0.55075208074560322</v>
      </c>
      <c r="N484">
        <f t="shared" si="31"/>
        <v>0.12924791925439683</v>
      </c>
      <c r="O484">
        <f t="shared" si="30"/>
        <v>116</v>
      </c>
    </row>
    <row r="485" spans="4:15" hidden="1" x14ac:dyDescent="0.2">
      <c r="D485">
        <f t="shared" si="28"/>
        <v>390</v>
      </c>
      <c r="E485" t="s">
        <v>269</v>
      </c>
      <c r="F485" t="s">
        <v>2196</v>
      </c>
      <c r="G485" t="s">
        <v>2197</v>
      </c>
      <c r="H485" t="s">
        <v>2197</v>
      </c>
      <c r="I485">
        <v>87</v>
      </c>
      <c r="J485">
        <v>150</v>
      </c>
      <c r="K485">
        <v>0.57999999999999996</v>
      </c>
      <c r="L485">
        <v>0.5714285714285714</v>
      </c>
      <c r="M485">
        <f t="shared" si="29"/>
        <v>0.49438739396017711</v>
      </c>
      <c r="N485">
        <f t="shared" si="31"/>
        <v>7.7041177468394284E-2</v>
      </c>
      <c r="O485">
        <f t="shared" si="30"/>
        <v>222</v>
      </c>
    </row>
    <row r="486" spans="4:15" hidden="1" x14ac:dyDescent="0.2">
      <c r="D486">
        <f t="shared" si="28"/>
        <v>410</v>
      </c>
      <c r="E486" t="s">
        <v>269</v>
      </c>
      <c r="F486" t="s">
        <v>2198</v>
      </c>
      <c r="G486" t="s">
        <v>2199</v>
      </c>
      <c r="H486" t="s">
        <v>2199</v>
      </c>
      <c r="I486">
        <v>109</v>
      </c>
      <c r="J486">
        <v>231</v>
      </c>
      <c r="K486">
        <v>0.47186147186147187</v>
      </c>
      <c r="L486">
        <v>0.56097560975609762</v>
      </c>
      <c r="M486">
        <f t="shared" si="29"/>
        <v>0.55844516811395073</v>
      </c>
      <c r="N486">
        <f t="shared" si="31"/>
        <v>2.5304416421468856E-3</v>
      </c>
      <c r="O486">
        <f t="shared" si="30"/>
        <v>411</v>
      </c>
    </row>
    <row r="487" spans="4:15" hidden="1" x14ac:dyDescent="0.2">
      <c r="D487">
        <f t="shared" si="28"/>
        <v>822</v>
      </c>
      <c r="E487" t="s">
        <v>269</v>
      </c>
      <c r="F487" t="s">
        <v>2200</v>
      </c>
      <c r="G487" t="s">
        <v>2201</v>
      </c>
      <c r="H487" t="s">
        <v>2201</v>
      </c>
      <c r="I487">
        <v>53</v>
      </c>
      <c r="J487">
        <v>89</v>
      </c>
      <c r="K487">
        <v>0.5955056179775281</v>
      </c>
      <c r="L487">
        <v>0.2</v>
      </c>
      <c r="M487">
        <f t="shared" si="29"/>
        <v>0.4852023662774736</v>
      </c>
      <c r="N487">
        <f t="shared" si="31"/>
        <v>-0.28520236627747358</v>
      </c>
      <c r="O487">
        <f t="shared" si="30"/>
        <v>841</v>
      </c>
    </row>
    <row r="488" spans="4:15" hidden="1" x14ac:dyDescent="0.2">
      <c r="D488">
        <f t="shared" si="28"/>
        <v>329</v>
      </c>
      <c r="E488" t="s">
        <v>269</v>
      </c>
      <c r="F488" t="s">
        <v>2204</v>
      </c>
      <c r="G488" t="s">
        <v>2205</v>
      </c>
      <c r="H488" t="s">
        <v>2205</v>
      </c>
      <c r="I488">
        <v>112</v>
      </c>
      <c r="J488">
        <v>211</v>
      </c>
      <c r="K488">
        <v>0.53080568720379151</v>
      </c>
      <c r="L488">
        <v>0.6</v>
      </c>
      <c r="M488">
        <f t="shared" si="29"/>
        <v>0.5235285172304398</v>
      </c>
      <c r="N488">
        <f t="shared" si="31"/>
        <v>7.6471482769560173E-2</v>
      </c>
      <c r="O488">
        <f t="shared" si="30"/>
        <v>223</v>
      </c>
    </row>
    <row r="489" spans="4:15" hidden="1" x14ac:dyDescent="0.2">
      <c r="D489">
        <f t="shared" si="28"/>
        <v>634</v>
      </c>
      <c r="E489" t="s">
        <v>269</v>
      </c>
      <c r="F489" t="s">
        <v>2206</v>
      </c>
      <c r="G489" t="s">
        <v>2207</v>
      </c>
      <c r="H489" t="s">
        <v>2207</v>
      </c>
      <c r="I489">
        <v>115</v>
      </c>
      <c r="J489">
        <v>266</v>
      </c>
      <c r="K489">
        <v>0.43233082706766918</v>
      </c>
      <c r="L489">
        <v>0.41860465116279072</v>
      </c>
      <c r="M489">
        <f t="shared" si="29"/>
        <v>0.58186184633164006</v>
      </c>
      <c r="N489">
        <f t="shared" si="31"/>
        <v>-0.16325719516884935</v>
      </c>
      <c r="O489">
        <f t="shared" si="30"/>
        <v>771</v>
      </c>
    </row>
    <row r="490" spans="4:15" hidden="1" x14ac:dyDescent="0.2">
      <c r="D490">
        <f t="shared" si="28"/>
        <v>416</v>
      </c>
      <c r="E490" t="s">
        <v>269</v>
      </c>
      <c r="F490" t="s">
        <v>2212</v>
      </c>
      <c r="G490" t="s">
        <v>858</v>
      </c>
      <c r="H490" t="s">
        <v>858</v>
      </c>
      <c r="I490">
        <v>213</v>
      </c>
      <c r="J490">
        <v>329</v>
      </c>
      <c r="K490">
        <v>0.64741641337386013</v>
      </c>
      <c r="L490">
        <v>0.55813953488372092</v>
      </c>
      <c r="M490">
        <f t="shared" si="29"/>
        <v>0.45445208638295526</v>
      </c>
      <c r="N490">
        <f t="shared" si="31"/>
        <v>0.10368744850076567</v>
      </c>
      <c r="O490">
        <f t="shared" si="30"/>
        <v>160</v>
      </c>
    </row>
    <row r="491" spans="4:15" hidden="1" x14ac:dyDescent="0.2">
      <c r="D491">
        <f t="shared" si="28"/>
        <v>575</v>
      </c>
      <c r="E491" t="s">
        <v>269</v>
      </c>
      <c r="F491" t="s">
        <v>2213</v>
      </c>
      <c r="G491" t="s">
        <v>2214</v>
      </c>
      <c r="H491" t="s">
        <v>2214</v>
      </c>
      <c r="I491">
        <v>191</v>
      </c>
      <c r="J491">
        <v>252</v>
      </c>
      <c r="K491">
        <v>0.75793650793650791</v>
      </c>
      <c r="L491">
        <v>0.46341463414634149</v>
      </c>
      <c r="M491">
        <f t="shared" si="29"/>
        <v>0.38898354913896238</v>
      </c>
      <c r="N491">
        <f t="shared" si="31"/>
        <v>7.4431085007379105E-2</v>
      </c>
      <c r="O491">
        <f t="shared" si="30"/>
        <v>231</v>
      </c>
    </row>
    <row r="492" spans="4:15" hidden="1" x14ac:dyDescent="0.2">
      <c r="D492">
        <f t="shared" si="28"/>
        <v>615</v>
      </c>
      <c r="E492" t="s">
        <v>271</v>
      </c>
      <c r="F492" t="s">
        <v>2217</v>
      </c>
      <c r="G492" t="s">
        <v>2218</v>
      </c>
      <c r="H492" t="s">
        <v>2218</v>
      </c>
      <c r="I492">
        <v>217</v>
      </c>
      <c r="J492">
        <v>357</v>
      </c>
      <c r="K492">
        <v>0.60784313725490191</v>
      </c>
      <c r="L492">
        <v>0.43243243243243246</v>
      </c>
      <c r="M492">
        <f t="shared" si="29"/>
        <v>0.47789401802184145</v>
      </c>
      <c r="N492">
        <f t="shared" si="31"/>
        <v>-4.5461585589408993E-2</v>
      </c>
      <c r="O492">
        <f t="shared" si="30"/>
        <v>555</v>
      </c>
    </row>
    <row r="493" spans="4:15" hidden="1" x14ac:dyDescent="0.2">
      <c r="D493">
        <f t="shared" si="28"/>
        <v>392</v>
      </c>
      <c r="E493" t="s">
        <v>639</v>
      </c>
      <c r="F493" t="s">
        <v>2223</v>
      </c>
      <c r="G493" t="s">
        <v>2224</v>
      </c>
      <c r="H493" t="s">
        <v>2224</v>
      </c>
      <c r="I493">
        <v>403</v>
      </c>
      <c r="J493">
        <v>900</v>
      </c>
      <c r="K493">
        <v>0.44777777777777777</v>
      </c>
      <c r="L493">
        <v>0.57009345794392519</v>
      </c>
      <c r="M493">
        <f t="shared" si="29"/>
        <v>0.57271157124480854</v>
      </c>
      <c r="N493">
        <f t="shared" si="31"/>
        <v>-2.6181133008833513E-3</v>
      </c>
      <c r="O493">
        <f t="shared" si="30"/>
        <v>430</v>
      </c>
    </row>
    <row r="494" spans="4:15" hidden="1" x14ac:dyDescent="0.2">
      <c r="D494">
        <f t="shared" si="28"/>
        <v>491</v>
      </c>
      <c r="E494" t="s">
        <v>639</v>
      </c>
      <c r="F494" t="s">
        <v>2227</v>
      </c>
      <c r="G494" t="s">
        <v>2228</v>
      </c>
      <c r="H494" t="s">
        <v>2228</v>
      </c>
      <c r="I494">
        <v>188</v>
      </c>
      <c r="J494">
        <v>711</v>
      </c>
      <c r="K494">
        <v>0.26441631504922647</v>
      </c>
      <c r="L494">
        <v>0.50961538461538458</v>
      </c>
      <c r="M494">
        <f t="shared" si="29"/>
        <v>0.68132898420723165</v>
      </c>
      <c r="N494">
        <f t="shared" si="31"/>
        <v>-0.17171359959184707</v>
      </c>
      <c r="O494">
        <f t="shared" si="30"/>
        <v>776</v>
      </c>
    </row>
    <row r="495" spans="4:15" hidden="1" x14ac:dyDescent="0.2">
      <c r="D495">
        <f t="shared" si="28"/>
        <v>180</v>
      </c>
      <c r="E495" t="s">
        <v>274</v>
      </c>
      <c r="F495" t="s">
        <v>2229</v>
      </c>
      <c r="G495" t="s">
        <v>1801</v>
      </c>
      <c r="H495" t="s">
        <v>1801</v>
      </c>
      <c r="I495">
        <v>251</v>
      </c>
      <c r="J495">
        <v>774</v>
      </c>
      <c r="K495">
        <v>0.32428940568475451</v>
      </c>
      <c r="L495">
        <v>0.68627450980392157</v>
      </c>
      <c r="M495">
        <f t="shared" si="29"/>
        <v>0.64586209757727941</v>
      </c>
      <c r="N495">
        <f t="shared" si="31"/>
        <v>4.0412412226642158E-2</v>
      </c>
      <c r="O495">
        <f t="shared" si="30"/>
        <v>298</v>
      </c>
    </row>
    <row r="496" spans="4:15" hidden="1" x14ac:dyDescent="0.2">
      <c r="D496">
        <f t="shared" si="28"/>
        <v>298</v>
      </c>
      <c r="E496" t="s">
        <v>274</v>
      </c>
      <c r="F496" t="s">
        <v>2232</v>
      </c>
      <c r="G496" t="s">
        <v>2233</v>
      </c>
      <c r="H496" t="s">
        <v>2233</v>
      </c>
      <c r="I496">
        <v>243</v>
      </c>
      <c r="J496">
        <v>855</v>
      </c>
      <c r="K496">
        <v>0.28421052631578947</v>
      </c>
      <c r="L496">
        <v>0.6198347107438017</v>
      </c>
      <c r="M496">
        <f t="shared" si="29"/>
        <v>0.66960353226431935</v>
      </c>
      <c r="N496">
        <f t="shared" si="31"/>
        <v>-4.9768821520517648E-2</v>
      </c>
      <c r="O496">
        <f t="shared" si="30"/>
        <v>567</v>
      </c>
    </row>
    <row r="497" spans="4:15" hidden="1" x14ac:dyDescent="0.2">
      <c r="D497">
        <f t="shared" si="28"/>
        <v>199</v>
      </c>
      <c r="E497" t="s">
        <v>274</v>
      </c>
      <c r="F497" t="s">
        <v>2234</v>
      </c>
      <c r="G497" t="s">
        <v>2235</v>
      </c>
      <c r="H497" t="s">
        <v>2235</v>
      </c>
      <c r="I497">
        <v>213</v>
      </c>
      <c r="J497">
        <v>687</v>
      </c>
      <c r="K497">
        <v>0.31004366812227074</v>
      </c>
      <c r="L497">
        <v>0.67441860465116277</v>
      </c>
      <c r="M497">
        <f t="shared" si="29"/>
        <v>0.65430081276177421</v>
      </c>
      <c r="N497">
        <f t="shared" si="31"/>
        <v>2.0117791889388559E-2</v>
      </c>
      <c r="O497">
        <f t="shared" si="30"/>
        <v>362</v>
      </c>
    </row>
    <row r="498" spans="4:15" x14ac:dyDescent="0.2">
      <c r="D498">
        <f t="shared" si="28"/>
        <v>537</v>
      </c>
      <c r="E498" t="s">
        <v>277</v>
      </c>
      <c r="F498" t="s">
        <v>2240</v>
      </c>
      <c r="G498" t="s">
        <v>2160</v>
      </c>
      <c r="H498" t="s">
        <v>2160</v>
      </c>
      <c r="I498">
        <v>244</v>
      </c>
      <c r="J498">
        <v>283</v>
      </c>
      <c r="K498">
        <v>0.86219081272084808</v>
      </c>
      <c r="L498">
        <v>0.48148148148148145</v>
      </c>
      <c r="M498">
        <f t="shared" si="29"/>
        <v>0.32722666354607843</v>
      </c>
      <c r="N498">
        <f t="shared" si="31"/>
        <v>0.15425481793540302</v>
      </c>
      <c r="O498">
        <f t="shared" si="30"/>
        <v>86</v>
      </c>
    </row>
    <row r="499" spans="4:15" hidden="1" x14ac:dyDescent="0.2">
      <c r="D499">
        <f t="shared" si="28"/>
        <v>718</v>
      </c>
      <c r="E499" t="s">
        <v>277</v>
      </c>
      <c r="F499" t="s">
        <v>2241</v>
      </c>
      <c r="G499" t="s">
        <v>2242</v>
      </c>
      <c r="H499" t="s">
        <v>2242</v>
      </c>
      <c r="I499">
        <v>590</v>
      </c>
      <c r="J499">
        <v>661</v>
      </c>
      <c r="K499">
        <v>0.89258698940998482</v>
      </c>
      <c r="L499">
        <v>0.35135135135135137</v>
      </c>
      <c r="M499">
        <f t="shared" si="29"/>
        <v>0.30922094944021761</v>
      </c>
      <c r="N499">
        <f t="shared" si="31"/>
        <v>4.2130401911133764E-2</v>
      </c>
      <c r="O499">
        <f t="shared" si="30"/>
        <v>291</v>
      </c>
    </row>
    <row r="500" spans="4:15" x14ac:dyDescent="0.2">
      <c r="D500">
        <f t="shared" si="28"/>
        <v>553</v>
      </c>
      <c r="E500" t="s">
        <v>277</v>
      </c>
      <c r="F500" t="s">
        <v>2243</v>
      </c>
      <c r="G500" t="s">
        <v>2244</v>
      </c>
      <c r="H500" t="s">
        <v>2244</v>
      </c>
      <c r="I500">
        <v>548</v>
      </c>
      <c r="J500">
        <v>613</v>
      </c>
      <c r="K500">
        <v>0.89396411092985317</v>
      </c>
      <c r="L500">
        <v>0.47524752475247523</v>
      </c>
      <c r="M500">
        <f t="shared" si="29"/>
        <v>0.30840518709519094</v>
      </c>
      <c r="N500">
        <f t="shared" si="31"/>
        <v>0.16684233765728429</v>
      </c>
      <c r="O500">
        <f t="shared" si="30"/>
        <v>69</v>
      </c>
    </row>
    <row r="501" spans="4:15" hidden="1" x14ac:dyDescent="0.2">
      <c r="D501">
        <f t="shared" si="28"/>
        <v>534</v>
      </c>
      <c r="E501" t="s">
        <v>277</v>
      </c>
      <c r="F501" t="s">
        <v>2246</v>
      </c>
      <c r="G501" t="s">
        <v>2247</v>
      </c>
      <c r="H501" t="s">
        <v>2247</v>
      </c>
      <c r="I501">
        <v>494</v>
      </c>
      <c r="J501">
        <v>623</v>
      </c>
      <c r="K501">
        <v>0.7929373996789727</v>
      </c>
      <c r="L501">
        <v>0.48648648648648651</v>
      </c>
      <c r="M501">
        <f t="shared" si="29"/>
        <v>0.36825015044180859</v>
      </c>
      <c r="N501">
        <f t="shared" si="31"/>
        <v>0.11823633604467793</v>
      </c>
      <c r="O501">
        <f t="shared" si="30"/>
        <v>134</v>
      </c>
    </row>
    <row r="502" spans="4:15" hidden="1" x14ac:dyDescent="0.2">
      <c r="D502">
        <f t="shared" si="28"/>
        <v>715</v>
      </c>
      <c r="E502" t="s">
        <v>277</v>
      </c>
      <c r="F502" t="s">
        <v>2248</v>
      </c>
      <c r="G502" t="s">
        <v>2249</v>
      </c>
      <c r="H502" t="s">
        <v>2249</v>
      </c>
      <c r="I502">
        <v>598</v>
      </c>
      <c r="J502">
        <v>621</v>
      </c>
      <c r="K502">
        <v>0.96296296296296291</v>
      </c>
      <c r="L502">
        <v>0.35714285714285715</v>
      </c>
      <c r="M502">
        <f t="shared" si="29"/>
        <v>0.26753249392569844</v>
      </c>
      <c r="N502">
        <f t="shared" si="31"/>
        <v>8.9610363217158706E-2</v>
      </c>
      <c r="O502">
        <f t="shared" si="30"/>
        <v>202</v>
      </c>
    </row>
    <row r="503" spans="4:15" hidden="1" x14ac:dyDescent="0.2">
      <c r="D503">
        <f t="shared" si="28"/>
        <v>749</v>
      </c>
      <c r="E503" t="s">
        <v>277</v>
      </c>
      <c r="F503" t="s">
        <v>2250</v>
      </c>
      <c r="G503" t="s">
        <v>2251</v>
      </c>
      <c r="H503" t="s">
        <v>2251</v>
      </c>
      <c r="I503">
        <v>536</v>
      </c>
      <c r="J503">
        <v>626</v>
      </c>
      <c r="K503">
        <v>0.85623003194888181</v>
      </c>
      <c r="L503">
        <v>0.31578947368421051</v>
      </c>
      <c r="M503">
        <f t="shared" si="29"/>
        <v>0.33075763770527578</v>
      </c>
      <c r="N503">
        <f t="shared" si="31"/>
        <v>-1.4968164021065267E-2</v>
      </c>
      <c r="O503">
        <f t="shared" si="30"/>
        <v>468</v>
      </c>
    </row>
    <row r="504" spans="4:15" hidden="1" x14ac:dyDescent="0.2">
      <c r="D504">
        <f t="shared" si="28"/>
        <v>546</v>
      </c>
      <c r="E504" t="s">
        <v>281</v>
      </c>
      <c r="F504" t="s">
        <v>2262</v>
      </c>
      <c r="G504" t="s">
        <v>2263</v>
      </c>
      <c r="H504" t="s">
        <v>2263</v>
      </c>
      <c r="I504">
        <v>401</v>
      </c>
      <c r="J504">
        <v>522</v>
      </c>
      <c r="K504">
        <v>0.76819923371647514</v>
      </c>
      <c r="L504">
        <v>0.47945205479452052</v>
      </c>
      <c r="M504">
        <f t="shared" si="29"/>
        <v>0.38290424159213604</v>
      </c>
      <c r="N504">
        <f t="shared" si="31"/>
        <v>9.654781320238448E-2</v>
      </c>
      <c r="O504">
        <f t="shared" si="30"/>
        <v>178</v>
      </c>
    </row>
    <row r="505" spans="4:15" hidden="1" x14ac:dyDescent="0.2">
      <c r="D505">
        <f t="shared" si="28"/>
        <v>617</v>
      </c>
      <c r="E505" t="s">
        <v>281</v>
      </c>
      <c r="F505" t="s">
        <v>2264</v>
      </c>
      <c r="G505" t="s">
        <v>2265</v>
      </c>
      <c r="H505" t="s">
        <v>2265</v>
      </c>
      <c r="I505">
        <v>365</v>
      </c>
      <c r="J505">
        <v>540</v>
      </c>
      <c r="K505">
        <v>0.67592592592592593</v>
      </c>
      <c r="L505">
        <v>0.43181818181818182</v>
      </c>
      <c r="M505">
        <f t="shared" si="29"/>
        <v>0.43756397122426799</v>
      </c>
      <c r="N505">
        <f t="shared" si="31"/>
        <v>-5.7457894060861658E-3</v>
      </c>
      <c r="O505">
        <f t="shared" si="30"/>
        <v>436</v>
      </c>
    </row>
    <row r="506" spans="4:15" hidden="1" x14ac:dyDescent="0.2">
      <c r="D506">
        <f t="shared" si="28"/>
        <v>693</v>
      </c>
      <c r="E506" t="s">
        <v>281</v>
      </c>
      <c r="F506" t="s">
        <v>2266</v>
      </c>
      <c r="G506" t="s">
        <v>2267</v>
      </c>
      <c r="H506" t="s">
        <v>2267</v>
      </c>
      <c r="I506">
        <v>411</v>
      </c>
      <c r="J506">
        <v>640</v>
      </c>
      <c r="K506">
        <v>0.64218750000000002</v>
      </c>
      <c r="L506">
        <v>0.37272727272727274</v>
      </c>
      <c r="M506">
        <f t="shared" si="29"/>
        <v>0.45754952591480552</v>
      </c>
      <c r="N506">
        <f t="shared" si="31"/>
        <v>-8.4822253187532781E-2</v>
      </c>
      <c r="O506">
        <f t="shared" si="30"/>
        <v>649</v>
      </c>
    </row>
    <row r="507" spans="4:15" hidden="1" x14ac:dyDescent="0.2">
      <c r="D507">
        <f t="shared" si="28"/>
        <v>92</v>
      </c>
      <c r="E507" t="s">
        <v>283</v>
      </c>
      <c r="F507" t="s">
        <v>2268</v>
      </c>
      <c r="G507" t="s">
        <v>2269</v>
      </c>
      <c r="H507" t="s">
        <v>2269</v>
      </c>
      <c r="I507">
        <v>52</v>
      </c>
      <c r="J507">
        <v>444</v>
      </c>
      <c r="K507">
        <v>0.11711711711711711</v>
      </c>
      <c r="L507">
        <v>0.75609756097560976</v>
      </c>
      <c r="M507">
        <f t="shared" si="29"/>
        <v>0.76858427532863238</v>
      </c>
      <c r="N507">
        <f t="shared" si="31"/>
        <v>-1.2486714353022621E-2</v>
      </c>
      <c r="O507">
        <f t="shared" si="30"/>
        <v>454</v>
      </c>
    </row>
    <row r="508" spans="4:15" hidden="1" x14ac:dyDescent="0.2">
      <c r="D508">
        <f t="shared" si="28"/>
        <v>94</v>
      </c>
      <c r="E508" t="s">
        <v>283</v>
      </c>
      <c r="F508" t="s">
        <v>2274</v>
      </c>
      <c r="G508" t="s">
        <v>2275</v>
      </c>
      <c r="H508" t="s">
        <v>2275</v>
      </c>
      <c r="I508">
        <v>190</v>
      </c>
      <c r="J508">
        <v>596</v>
      </c>
      <c r="K508">
        <v>0.31879194630872482</v>
      </c>
      <c r="L508">
        <v>0.75471698113207553</v>
      </c>
      <c r="M508">
        <f t="shared" si="29"/>
        <v>0.64911861509412716</v>
      </c>
      <c r="N508">
        <f t="shared" si="31"/>
        <v>0.10559836603794837</v>
      </c>
      <c r="O508">
        <f t="shared" si="30"/>
        <v>155</v>
      </c>
    </row>
    <row r="509" spans="4:15" hidden="1" x14ac:dyDescent="0.2">
      <c r="D509">
        <f t="shared" si="28"/>
        <v>147</v>
      </c>
      <c r="E509" t="s">
        <v>283</v>
      </c>
      <c r="F509" t="s">
        <v>2276</v>
      </c>
      <c r="G509" t="s">
        <v>2277</v>
      </c>
      <c r="H509" t="s">
        <v>2277</v>
      </c>
      <c r="I509">
        <v>165</v>
      </c>
      <c r="J509">
        <v>539</v>
      </c>
      <c r="K509">
        <v>0.30612244897959184</v>
      </c>
      <c r="L509">
        <v>0.70833333333333337</v>
      </c>
      <c r="M509">
        <f t="shared" si="29"/>
        <v>0.65662361643381417</v>
      </c>
      <c r="N509">
        <f t="shared" si="31"/>
        <v>5.1709716899519198E-2</v>
      </c>
      <c r="O509">
        <f t="shared" si="30"/>
        <v>267</v>
      </c>
    </row>
    <row r="510" spans="4:15" hidden="1" x14ac:dyDescent="0.2">
      <c r="D510">
        <f t="shared" si="28"/>
        <v>55</v>
      </c>
      <c r="E510" t="s">
        <v>283</v>
      </c>
      <c r="F510" t="s">
        <v>2278</v>
      </c>
      <c r="G510" t="s">
        <v>2279</v>
      </c>
      <c r="H510" t="s">
        <v>2279</v>
      </c>
      <c r="I510">
        <v>129</v>
      </c>
      <c r="J510">
        <v>420</v>
      </c>
      <c r="K510">
        <v>0.30714285714285716</v>
      </c>
      <c r="L510">
        <v>0.80281690140845074</v>
      </c>
      <c r="M510">
        <f t="shared" si="29"/>
        <v>0.65601915956915835</v>
      </c>
      <c r="N510">
        <f t="shared" si="31"/>
        <v>0.14679774183929239</v>
      </c>
      <c r="O510">
        <f t="shared" si="30"/>
        <v>92</v>
      </c>
    </row>
    <row r="511" spans="4:15" hidden="1" x14ac:dyDescent="0.2">
      <c r="D511">
        <f t="shared" si="28"/>
        <v>339</v>
      </c>
      <c r="E511" t="s">
        <v>283</v>
      </c>
      <c r="F511" t="s">
        <v>2280</v>
      </c>
      <c r="G511" t="s">
        <v>862</v>
      </c>
      <c r="H511" t="s">
        <v>862</v>
      </c>
      <c r="I511">
        <v>320</v>
      </c>
      <c r="J511">
        <v>565</v>
      </c>
      <c r="K511">
        <v>0.5663716814159292</v>
      </c>
      <c r="L511">
        <v>0.59740259740259738</v>
      </c>
      <c r="M511">
        <f t="shared" si="29"/>
        <v>0.50246037006759869</v>
      </c>
      <c r="N511">
        <f t="shared" si="31"/>
        <v>9.4942227334998686E-2</v>
      </c>
      <c r="O511">
        <f t="shared" si="30"/>
        <v>183</v>
      </c>
    </row>
    <row r="512" spans="4:15" hidden="1" x14ac:dyDescent="0.2">
      <c r="D512">
        <f t="shared" si="28"/>
        <v>596</v>
      </c>
      <c r="E512" t="s">
        <v>283</v>
      </c>
      <c r="F512" t="s">
        <v>2281</v>
      </c>
      <c r="G512" t="s">
        <v>2282</v>
      </c>
      <c r="H512" t="s">
        <v>2282</v>
      </c>
      <c r="I512">
        <v>580</v>
      </c>
      <c r="J512">
        <v>1154</v>
      </c>
      <c r="K512">
        <v>0.50259965337954937</v>
      </c>
      <c r="L512">
        <v>0.44692737430167595</v>
      </c>
      <c r="M512">
        <f t="shared" si="29"/>
        <v>0.54023686138482319</v>
      </c>
      <c r="N512">
        <f t="shared" si="31"/>
        <v>-9.3309487083147236E-2</v>
      </c>
      <c r="O512">
        <f t="shared" si="30"/>
        <v>669</v>
      </c>
    </row>
    <row r="513" spans="4:15" hidden="1" x14ac:dyDescent="0.2">
      <c r="D513">
        <f t="shared" si="28"/>
        <v>78</v>
      </c>
      <c r="E513" t="s">
        <v>283</v>
      </c>
      <c r="F513" t="s">
        <v>2283</v>
      </c>
      <c r="G513" t="s">
        <v>2284</v>
      </c>
      <c r="H513" t="s">
        <v>2284</v>
      </c>
      <c r="I513">
        <v>187</v>
      </c>
      <c r="J513">
        <v>597</v>
      </c>
      <c r="K513">
        <v>0.31323283082077052</v>
      </c>
      <c r="L513">
        <v>0.77570093457943923</v>
      </c>
      <c r="M513">
        <f t="shared" si="29"/>
        <v>0.65241165570187376</v>
      </c>
      <c r="N513">
        <f t="shared" si="31"/>
        <v>0.12328927887756547</v>
      </c>
      <c r="O513">
        <f t="shared" si="30"/>
        <v>124</v>
      </c>
    </row>
    <row r="514" spans="4:15" hidden="1" x14ac:dyDescent="0.2">
      <c r="D514">
        <f t="shared" si="28"/>
        <v>821</v>
      </c>
      <c r="E514" t="s">
        <v>285</v>
      </c>
      <c r="F514" t="s">
        <v>2287</v>
      </c>
      <c r="G514" t="s">
        <v>2288</v>
      </c>
      <c r="H514" t="s">
        <v>2288</v>
      </c>
      <c r="I514">
        <v>535</v>
      </c>
      <c r="J514">
        <v>643</v>
      </c>
      <c r="K514">
        <v>0.83203732503888028</v>
      </c>
      <c r="L514">
        <v>0.20370370370370369</v>
      </c>
      <c r="M514">
        <f t="shared" si="29"/>
        <v>0.34508861651630662</v>
      </c>
      <c r="N514">
        <f t="shared" si="31"/>
        <v>-0.14138491281260293</v>
      </c>
      <c r="O514">
        <f t="shared" si="30"/>
        <v>750</v>
      </c>
    </row>
    <row r="515" spans="4:15" hidden="1" x14ac:dyDescent="0.2">
      <c r="D515">
        <f t="shared" si="28"/>
        <v>683</v>
      </c>
      <c r="E515" t="s">
        <v>285</v>
      </c>
      <c r="F515" t="s">
        <v>2289</v>
      </c>
      <c r="G515" t="s">
        <v>2290</v>
      </c>
      <c r="H515" t="s">
        <v>2290</v>
      </c>
      <c r="I515">
        <v>406</v>
      </c>
      <c r="J515">
        <v>700</v>
      </c>
      <c r="K515">
        <v>0.57999999999999996</v>
      </c>
      <c r="L515">
        <v>0.38095238095238093</v>
      </c>
      <c r="M515">
        <f t="shared" si="29"/>
        <v>0.49438739396017711</v>
      </c>
      <c r="N515">
        <f t="shared" si="31"/>
        <v>-0.11343501300779618</v>
      </c>
      <c r="O515">
        <f t="shared" si="30"/>
        <v>708</v>
      </c>
    </row>
    <row r="516" spans="4:15" hidden="1" x14ac:dyDescent="0.2">
      <c r="D516">
        <f t="shared" si="28"/>
        <v>730</v>
      </c>
      <c r="E516" t="s">
        <v>285</v>
      </c>
      <c r="F516" t="s">
        <v>2291</v>
      </c>
      <c r="G516" t="s">
        <v>2292</v>
      </c>
      <c r="H516" t="s">
        <v>2292</v>
      </c>
      <c r="I516">
        <v>379</v>
      </c>
      <c r="J516">
        <v>541</v>
      </c>
      <c r="K516">
        <v>0.70055452865064693</v>
      </c>
      <c r="L516">
        <v>0.33333333333333331</v>
      </c>
      <c r="M516">
        <f t="shared" si="29"/>
        <v>0.42297478180010478</v>
      </c>
      <c r="N516">
        <f t="shared" si="31"/>
        <v>-8.9641448466771467E-2</v>
      </c>
      <c r="O516">
        <f t="shared" si="30"/>
        <v>657</v>
      </c>
    </row>
    <row r="517" spans="4:15" hidden="1" x14ac:dyDescent="0.2">
      <c r="D517">
        <f t="shared" ref="D517:D580" si="32">RANK(L517,Both_Math_and_ELA__Percent_Pass,0)</f>
        <v>140</v>
      </c>
      <c r="E517" t="s">
        <v>285</v>
      </c>
      <c r="F517" t="s">
        <v>2293</v>
      </c>
      <c r="G517" t="s">
        <v>2294</v>
      </c>
      <c r="H517" t="s">
        <v>2294</v>
      </c>
      <c r="I517">
        <v>203</v>
      </c>
      <c r="J517">
        <v>814</v>
      </c>
      <c r="K517">
        <v>0.24938574938574939</v>
      </c>
      <c r="L517">
        <v>0.71232876712328763</v>
      </c>
      <c r="M517">
        <f t="shared" ref="M517:M580" si="33">int+slope*K517</f>
        <v>0.69023260623028226</v>
      </c>
      <c r="N517">
        <f t="shared" si="31"/>
        <v>2.2096160893005368E-2</v>
      </c>
      <c r="O517">
        <f t="shared" ref="O517:O580" si="34">RANK(N517,Error,0)</f>
        <v>354</v>
      </c>
    </row>
    <row r="518" spans="4:15" hidden="1" x14ac:dyDescent="0.2">
      <c r="D518">
        <f t="shared" si="32"/>
        <v>808</v>
      </c>
      <c r="E518" t="s">
        <v>285</v>
      </c>
      <c r="F518" t="s">
        <v>2295</v>
      </c>
      <c r="G518" t="s">
        <v>824</v>
      </c>
      <c r="H518" t="s">
        <v>824</v>
      </c>
      <c r="I518">
        <v>656</v>
      </c>
      <c r="J518">
        <v>745</v>
      </c>
      <c r="K518">
        <v>0.88053691275167789</v>
      </c>
      <c r="L518">
        <v>0.23770491803278687</v>
      </c>
      <c r="M518">
        <f t="shared" si="33"/>
        <v>0.316359025964846</v>
      </c>
      <c r="N518">
        <f t="shared" ref="N518:N581" si="35">L518-M518</f>
        <v>-7.8654107932059125E-2</v>
      </c>
      <c r="O518">
        <f t="shared" si="34"/>
        <v>634</v>
      </c>
    </row>
    <row r="519" spans="4:15" hidden="1" x14ac:dyDescent="0.2">
      <c r="D519">
        <f t="shared" si="32"/>
        <v>783</v>
      </c>
      <c r="E519" t="s">
        <v>285</v>
      </c>
      <c r="F519" t="s">
        <v>2298</v>
      </c>
      <c r="G519" t="s">
        <v>2299</v>
      </c>
      <c r="H519" t="s">
        <v>2299</v>
      </c>
      <c r="I519">
        <v>553</v>
      </c>
      <c r="J519">
        <v>690</v>
      </c>
      <c r="K519">
        <v>0.8014492753623188</v>
      </c>
      <c r="L519">
        <v>0.27966101694915252</v>
      </c>
      <c r="M519">
        <f t="shared" si="33"/>
        <v>0.36320798998767051</v>
      </c>
      <c r="N519">
        <f t="shared" si="35"/>
        <v>-8.3546973038517991E-2</v>
      </c>
      <c r="O519">
        <f t="shared" si="34"/>
        <v>647</v>
      </c>
    </row>
    <row r="520" spans="4:15" hidden="1" x14ac:dyDescent="0.2">
      <c r="D520">
        <f t="shared" si="32"/>
        <v>267</v>
      </c>
      <c r="E520" t="s">
        <v>285</v>
      </c>
      <c r="F520" t="s">
        <v>2300</v>
      </c>
      <c r="G520" t="s">
        <v>2301</v>
      </c>
      <c r="H520" t="s">
        <v>2301</v>
      </c>
      <c r="I520">
        <v>326</v>
      </c>
      <c r="J520">
        <v>698</v>
      </c>
      <c r="K520">
        <v>0.46704871060171921</v>
      </c>
      <c r="L520">
        <v>0.63636363636363635</v>
      </c>
      <c r="M520">
        <f t="shared" si="33"/>
        <v>0.56129609256372992</v>
      </c>
      <c r="N520">
        <f t="shared" si="35"/>
        <v>7.5067543799906433E-2</v>
      </c>
      <c r="O520">
        <f t="shared" si="34"/>
        <v>230</v>
      </c>
    </row>
    <row r="521" spans="4:15" hidden="1" x14ac:dyDescent="0.2">
      <c r="D521">
        <f t="shared" si="32"/>
        <v>818</v>
      </c>
      <c r="E521" t="s">
        <v>285</v>
      </c>
      <c r="F521" t="s">
        <v>2302</v>
      </c>
      <c r="G521" t="s">
        <v>2303</v>
      </c>
      <c r="H521" t="s">
        <v>2303</v>
      </c>
      <c r="I521">
        <v>572</v>
      </c>
      <c r="J521">
        <v>675</v>
      </c>
      <c r="K521">
        <v>0.84740740740740739</v>
      </c>
      <c r="L521">
        <v>0.20909090909090908</v>
      </c>
      <c r="M521">
        <f t="shared" si="33"/>
        <v>0.33598387575428379</v>
      </c>
      <c r="N521">
        <f t="shared" si="35"/>
        <v>-0.12689296666337471</v>
      </c>
      <c r="O521">
        <f t="shared" si="34"/>
        <v>735</v>
      </c>
    </row>
    <row r="522" spans="4:15" hidden="1" x14ac:dyDescent="0.2">
      <c r="D522">
        <f t="shared" si="32"/>
        <v>554</v>
      </c>
      <c r="E522" t="s">
        <v>285</v>
      </c>
      <c r="F522" t="s">
        <v>2304</v>
      </c>
      <c r="G522" t="s">
        <v>2305</v>
      </c>
      <c r="H522" t="s">
        <v>2305</v>
      </c>
      <c r="I522">
        <v>365</v>
      </c>
      <c r="J522">
        <v>603</v>
      </c>
      <c r="K522">
        <v>0.6053067993366501</v>
      </c>
      <c r="L522">
        <v>0.47422680412371132</v>
      </c>
      <c r="M522">
        <f t="shared" si="33"/>
        <v>0.47939646275030029</v>
      </c>
      <c r="N522">
        <f t="shared" si="35"/>
        <v>-5.1696586265889688E-3</v>
      </c>
      <c r="O522">
        <f t="shared" si="34"/>
        <v>435</v>
      </c>
    </row>
    <row r="523" spans="4:15" hidden="1" x14ac:dyDescent="0.2">
      <c r="D523">
        <f t="shared" si="32"/>
        <v>822</v>
      </c>
      <c r="E523" t="s">
        <v>285</v>
      </c>
      <c r="F523" t="s">
        <v>2306</v>
      </c>
      <c r="G523" t="s">
        <v>2307</v>
      </c>
      <c r="H523" t="s">
        <v>2307</v>
      </c>
      <c r="I523">
        <v>405</v>
      </c>
      <c r="J523">
        <v>536</v>
      </c>
      <c r="K523">
        <v>0.75559701492537312</v>
      </c>
      <c r="L523">
        <v>0.2</v>
      </c>
      <c r="M523">
        <f t="shared" si="33"/>
        <v>0.39036938929714937</v>
      </c>
      <c r="N523">
        <f t="shared" si="35"/>
        <v>-0.19036938929714936</v>
      </c>
      <c r="O523">
        <f t="shared" si="34"/>
        <v>796</v>
      </c>
    </row>
    <row r="524" spans="4:15" hidden="1" x14ac:dyDescent="0.2">
      <c r="D524">
        <f t="shared" si="32"/>
        <v>819</v>
      </c>
      <c r="E524" t="s">
        <v>285</v>
      </c>
      <c r="F524" t="s">
        <v>2308</v>
      </c>
      <c r="G524" t="s">
        <v>1693</v>
      </c>
      <c r="H524" t="s">
        <v>1693</v>
      </c>
      <c r="I524">
        <v>605</v>
      </c>
      <c r="J524">
        <v>732</v>
      </c>
      <c r="K524">
        <v>0.82650273224043713</v>
      </c>
      <c r="L524">
        <v>0.20689655172413793</v>
      </c>
      <c r="M524">
        <f t="shared" si="33"/>
        <v>0.34836713067419872</v>
      </c>
      <c r="N524">
        <f t="shared" si="35"/>
        <v>-0.14147057895006079</v>
      </c>
      <c r="O524">
        <f t="shared" si="34"/>
        <v>751</v>
      </c>
    </row>
    <row r="525" spans="4:15" hidden="1" x14ac:dyDescent="0.2">
      <c r="D525">
        <f t="shared" si="32"/>
        <v>257</v>
      </c>
      <c r="E525" t="s">
        <v>590</v>
      </c>
      <c r="F525" t="s">
        <v>2316</v>
      </c>
      <c r="G525" t="s">
        <v>2317</v>
      </c>
      <c r="H525" t="s">
        <v>2317</v>
      </c>
      <c r="I525">
        <v>478</v>
      </c>
      <c r="J525">
        <v>661</v>
      </c>
      <c r="K525">
        <v>0.72314674735249618</v>
      </c>
      <c r="L525">
        <v>0.64150943396226412</v>
      </c>
      <c r="M525">
        <f t="shared" si="33"/>
        <v>0.40959188055160789</v>
      </c>
      <c r="N525">
        <f t="shared" si="35"/>
        <v>0.23191755341065623</v>
      </c>
      <c r="O525">
        <f t="shared" si="34"/>
        <v>26</v>
      </c>
    </row>
    <row r="526" spans="4:15" hidden="1" x14ac:dyDescent="0.2">
      <c r="D526">
        <f t="shared" si="32"/>
        <v>503</v>
      </c>
      <c r="E526" t="s">
        <v>590</v>
      </c>
      <c r="F526" t="s">
        <v>2318</v>
      </c>
      <c r="G526" t="s">
        <v>2319</v>
      </c>
      <c r="H526" t="s">
        <v>2319</v>
      </c>
      <c r="I526">
        <v>547</v>
      </c>
      <c r="J526">
        <v>893</v>
      </c>
      <c r="K526">
        <v>0.61254199328107506</v>
      </c>
      <c r="L526">
        <v>0.5</v>
      </c>
      <c r="M526">
        <f t="shared" si="33"/>
        <v>0.47511056735641249</v>
      </c>
      <c r="N526">
        <f t="shared" si="35"/>
        <v>2.4889432643587506E-2</v>
      </c>
      <c r="O526">
        <f t="shared" si="34"/>
        <v>345</v>
      </c>
    </row>
    <row r="527" spans="4:15" hidden="1" x14ac:dyDescent="0.2">
      <c r="D527">
        <f t="shared" si="32"/>
        <v>755</v>
      </c>
      <c r="E527" t="s">
        <v>590</v>
      </c>
      <c r="F527" t="s">
        <v>2320</v>
      </c>
      <c r="G527" t="s">
        <v>2321</v>
      </c>
      <c r="H527" t="s">
        <v>2321</v>
      </c>
      <c r="I527">
        <v>627</v>
      </c>
      <c r="J527">
        <v>797</v>
      </c>
      <c r="K527">
        <v>0.78670012547051438</v>
      </c>
      <c r="L527">
        <v>0.30701754385964913</v>
      </c>
      <c r="M527">
        <f t="shared" si="33"/>
        <v>0.37194491038961142</v>
      </c>
      <c r="N527">
        <f t="shared" si="35"/>
        <v>-6.4927366529962283E-2</v>
      </c>
      <c r="O527">
        <f t="shared" si="34"/>
        <v>615</v>
      </c>
    </row>
    <row r="528" spans="4:15" hidden="1" x14ac:dyDescent="0.2">
      <c r="D528">
        <f t="shared" si="32"/>
        <v>249</v>
      </c>
      <c r="E528" t="s">
        <v>590</v>
      </c>
      <c r="F528" t="s">
        <v>2322</v>
      </c>
      <c r="G528" t="s">
        <v>2323</v>
      </c>
      <c r="H528" t="s">
        <v>2323</v>
      </c>
      <c r="I528">
        <v>445</v>
      </c>
      <c r="J528">
        <v>732</v>
      </c>
      <c r="K528">
        <v>0.60792349726775952</v>
      </c>
      <c r="L528">
        <v>0.6454545454545455</v>
      </c>
      <c r="M528">
        <f t="shared" si="33"/>
        <v>0.47784641534365419</v>
      </c>
      <c r="N528">
        <f t="shared" si="35"/>
        <v>0.16760813011089132</v>
      </c>
      <c r="O528">
        <f t="shared" si="34"/>
        <v>68</v>
      </c>
    </row>
    <row r="529" spans="4:15" hidden="1" x14ac:dyDescent="0.2">
      <c r="D529">
        <f t="shared" si="32"/>
        <v>614</v>
      </c>
      <c r="E529" t="s">
        <v>590</v>
      </c>
      <c r="F529" t="s">
        <v>2324</v>
      </c>
      <c r="G529" t="s">
        <v>2037</v>
      </c>
      <c r="H529" t="s">
        <v>2037</v>
      </c>
      <c r="I529">
        <v>755</v>
      </c>
      <c r="J529">
        <v>980</v>
      </c>
      <c r="K529">
        <v>0.77040816326530615</v>
      </c>
      <c r="L529">
        <v>0.43262411347517732</v>
      </c>
      <c r="M529">
        <f t="shared" si="33"/>
        <v>0.38159574301539056</v>
      </c>
      <c r="N529">
        <f t="shared" si="35"/>
        <v>5.1028370459786754E-2</v>
      </c>
      <c r="O529">
        <f t="shared" si="34"/>
        <v>268</v>
      </c>
    </row>
    <row r="530" spans="4:15" hidden="1" x14ac:dyDescent="0.2">
      <c r="D530">
        <f t="shared" si="32"/>
        <v>205</v>
      </c>
      <c r="E530" t="s">
        <v>590</v>
      </c>
      <c r="F530" t="s">
        <v>2325</v>
      </c>
      <c r="G530" t="s">
        <v>2326</v>
      </c>
      <c r="H530" t="s">
        <v>2326</v>
      </c>
      <c r="I530">
        <v>465</v>
      </c>
      <c r="J530">
        <v>743</v>
      </c>
      <c r="K530">
        <v>0.62584118438761771</v>
      </c>
      <c r="L530">
        <v>0.66666666666666663</v>
      </c>
      <c r="M530">
        <f t="shared" si="33"/>
        <v>0.46723255574486677</v>
      </c>
      <c r="N530">
        <f t="shared" si="35"/>
        <v>0.19943411092179986</v>
      </c>
      <c r="O530">
        <f t="shared" si="34"/>
        <v>44</v>
      </c>
    </row>
    <row r="531" spans="4:15" hidden="1" x14ac:dyDescent="0.2">
      <c r="D531">
        <f t="shared" si="32"/>
        <v>627</v>
      </c>
      <c r="E531" t="s">
        <v>590</v>
      </c>
      <c r="F531" t="s">
        <v>2327</v>
      </c>
      <c r="G531" t="s">
        <v>2328</v>
      </c>
      <c r="H531" t="s">
        <v>2328</v>
      </c>
      <c r="I531">
        <v>475</v>
      </c>
      <c r="J531">
        <v>610</v>
      </c>
      <c r="K531">
        <v>0.77868852459016391</v>
      </c>
      <c r="L531">
        <v>0.42307692307692307</v>
      </c>
      <c r="M531">
        <f t="shared" si="33"/>
        <v>0.37669072419564209</v>
      </c>
      <c r="N531">
        <f t="shared" si="35"/>
        <v>4.6386198881280982E-2</v>
      </c>
      <c r="O531">
        <f t="shared" si="34"/>
        <v>278</v>
      </c>
    </row>
    <row r="532" spans="4:15" hidden="1" x14ac:dyDescent="0.2">
      <c r="D532">
        <f t="shared" si="32"/>
        <v>437</v>
      </c>
      <c r="E532" t="s">
        <v>590</v>
      </c>
      <c r="F532" t="s">
        <v>2329</v>
      </c>
      <c r="G532" t="s">
        <v>2330</v>
      </c>
      <c r="H532" t="s">
        <v>2330</v>
      </c>
      <c r="I532">
        <v>545</v>
      </c>
      <c r="J532">
        <v>672</v>
      </c>
      <c r="K532">
        <v>0.81101190476190477</v>
      </c>
      <c r="L532">
        <v>0.54651162790697672</v>
      </c>
      <c r="M532">
        <f t="shared" si="33"/>
        <v>0.35754339694262549</v>
      </c>
      <c r="N532">
        <f t="shared" si="35"/>
        <v>0.18896823096435122</v>
      </c>
      <c r="O532">
        <f t="shared" si="34"/>
        <v>48</v>
      </c>
    </row>
    <row r="533" spans="4:15" hidden="1" x14ac:dyDescent="0.2">
      <c r="D533">
        <f t="shared" si="32"/>
        <v>604</v>
      </c>
      <c r="E533" t="s">
        <v>590</v>
      </c>
      <c r="F533" t="s">
        <v>2331</v>
      </c>
      <c r="G533" t="s">
        <v>2332</v>
      </c>
      <c r="H533" t="s">
        <v>2332</v>
      </c>
      <c r="I533">
        <v>593</v>
      </c>
      <c r="J533">
        <v>676</v>
      </c>
      <c r="K533">
        <v>0.87721893491124259</v>
      </c>
      <c r="L533">
        <v>0.44086021505376344</v>
      </c>
      <c r="M533">
        <f t="shared" si="33"/>
        <v>0.31832448895762455</v>
      </c>
      <c r="N533">
        <f t="shared" si="35"/>
        <v>0.12253572609613889</v>
      </c>
      <c r="O533">
        <f t="shared" si="34"/>
        <v>126</v>
      </c>
    </row>
    <row r="534" spans="4:15" hidden="1" x14ac:dyDescent="0.2">
      <c r="D534">
        <f t="shared" si="32"/>
        <v>229</v>
      </c>
      <c r="E534" t="s">
        <v>590</v>
      </c>
      <c r="F534" t="s">
        <v>2333</v>
      </c>
      <c r="G534" t="s">
        <v>2334</v>
      </c>
      <c r="H534" t="s">
        <v>2334</v>
      </c>
      <c r="I534">
        <v>309</v>
      </c>
      <c r="J534">
        <v>588</v>
      </c>
      <c r="K534">
        <v>0.52551020408163263</v>
      </c>
      <c r="L534">
        <v>0.65432098765432101</v>
      </c>
      <c r="M534">
        <f t="shared" si="33"/>
        <v>0.52666539053280093</v>
      </c>
      <c r="N534">
        <f t="shared" si="35"/>
        <v>0.12765559712152008</v>
      </c>
      <c r="O534">
        <f t="shared" si="34"/>
        <v>118</v>
      </c>
    </row>
    <row r="535" spans="4:15" hidden="1" x14ac:dyDescent="0.2">
      <c r="D535">
        <f t="shared" si="32"/>
        <v>346</v>
      </c>
      <c r="E535" t="s">
        <v>590</v>
      </c>
      <c r="F535" t="s">
        <v>2335</v>
      </c>
      <c r="G535" t="s">
        <v>2336</v>
      </c>
      <c r="H535" t="s">
        <v>2336</v>
      </c>
      <c r="I535">
        <v>257</v>
      </c>
      <c r="J535">
        <v>755</v>
      </c>
      <c r="K535">
        <v>0.34039735099337748</v>
      </c>
      <c r="L535">
        <v>0.5934959349593496</v>
      </c>
      <c r="M535">
        <f t="shared" si="33"/>
        <v>0.63632027062232677</v>
      </c>
      <c r="N535">
        <f t="shared" si="35"/>
        <v>-4.2824335662977164E-2</v>
      </c>
      <c r="O535">
        <f t="shared" si="34"/>
        <v>549</v>
      </c>
    </row>
    <row r="536" spans="4:15" hidden="1" x14ac:dyDescent="0.2">
      <c r="D536">
        <f t="shared" si="32"/>
        <v>743</v>
      </c>
      <c r="E536" t="s">
        <v>288</v>
      </c>
      <c r="F536" t="s">
        <v>2339</v>
      </c>
      <c r="G536" t="s">
        <v>2340</v>
      </c>
      <c r="H536" t="s">
        <v>2340</v>
      </c>
      <c r="I536">
        <v>554</v>
      </c>
      <c r="J536">
        <v>653</v>
      </c>
      <c r="K536">
        <v>0.84839203675344566</v>
      </c>
      <c r="L536">
        <v>0.32203389830508472</v>
      </c>
      <c r="M536">
        <f t="shared" si="33"/>
        <v>0.33540061310627645</v>
      </c>
      <c r="N536">
        <f t="shared" si="35"/>
        <v>-1.3366714801191726E-2</v>
      </c>
      <c r="O536">
        <f t="shared" si="34"/>
        <v>459</v>
      </c>
    </row>
    <row r="537" spans="4:15" hidden="1" x14ac:dyDescent="0.2">
      <c r="D537">
        <f t="shared" si="32"/>
        <v>813</v>
      </c>
      <c r="E537" t="s">
        <v>288</v>
      </c>
      <c r="F537" t="s">
        <v>2341</v>
      </c>
      <c r="G537" t="s">
        <v>2342</v>
      </c>
      <c r="H537" t="s">
        <v>2342</v>
      </c>
      <c r="I537">
        <v>385</v>
      </c>
      <c r="J537">
        <v>489</v>
      </c>
      <c r="K537">
        <v>0.787321063394683</v>
      </c>
      <c r="L537">
        <v>0.22222222222222221</v>
      </c>
      <c r="M537">
        <f t="shared" si="33"/>
        <v>0.37157708680263829</v>
      </c>
      <c r="N537">
        <f t="shared" si="35"/>
        <v>-0.14935486458041608</v>
      </c>
      <c r="O537">
        <f t="shared" si="34"/>
        <v>763</v>
      </c>
    </row>
    <row r="538" spans="4:15" hidden="1" x14ac:dyDescent="0.2">
      <c r="D538">
        <f t="shared" si="32"/>
        <v>805</v>
      </c>
      <c r="E538" t="s">
        <v>288</v>
      </c>
      <c r="F538" t="s">
        <v>2346</v>
      </c>
      <c r="G538" t="s">
        <v>954</v>
      </c>
      <c r="H538" t="s">
        <v>954</v>
      </c>
      <c r="I538">
        <v>601</v>
      </c>
      <c r="J538">
        <v>722</v>
      </c>
      <c r="K538">
        <v>0.83240997229916902</v>
      </c>
      <c r="L538">
        <v>0.23931623931623933</v>
      </c>
      <c r="M538">
        <f t="shared" si="33"/>
        <v>0.34486787230562144</v>
      </c>
      <c r="N538">
        <f t="shared" si="35"/>
        <v>-0.10555163298938211</v>
      </c>
      <c r="O538">
        <f t="shared" si="34"/>
        <v>697</v>
      </c>
    </row>
    <row r="539" spans="4:15" hidden="1" x14ac:dyDescent="0.2">
      <c r="D539">
        <f t="shared" si="32"/>
        <v>329</v>
      </c>
      <c r="E539" t="s">
        <v>288</v>
      </c>
      <c r="F539" t="s">
        <v>2347</v>
      </c>
      <c r="G539" t="s">
        <v>2348</v>
      </c>
      <c r="H539" t="s">
        <v>2348</v>
      </c>
      <c r="I539">
        <v>309</v>
      </c>
      <c r="J539">
        <v>508</v>
      </c>
      <c r="K539">
        <v>0.6082677165354331</v>
      </c>
      <c r="L539">
        <v>0.6</v>
      </c>
      <c r="M539">
        <f t="shared" si="33"/>
        <v>0.47764251095834787</v>
      </c>
      <c r="N539">
        <f t="shared" si="35"/>
        <v>0.12235748904165211</v>
      </c>
      <c r="O539">
        <f t="shared" si="34"/>
        <v>127</v>
      </c>
    </row>
    <row r="540" spans="4:15" hidden="1" x14ac:dyDescent="0.2">
      <c r="D540">
        <f t="shared" si="32"/>
        <v>736</v>
      </c>
      <c r="E540" t="s">
        <v>288</v>
      </c>
      <c r="F540" t="s">
        <v>2349</v>
      </c>
      <c r="G540" t="s">
        <v>2350</v>
      </c>
      <c r="H540" t="s">
        <v>2350</v>
      </c>
      <c r="I540">
        <v>530</v>
      </c>
      <c r="J540">
        <v>664</v>
      </c>
      <c r="K540">
        <v>0.79819277108433739</v>
      </c>
      <c r="L540">
        <v>0.33043478260869563</v>
      </c>
      <c r="M540">
        <f t="shared" si="33"/>
        <v>0.36513703802596548</v>
      </c>
      <c r="N540">
        <f t="shared" si="35"/>
        <v>-3.4702255417269845E-2</v>
      </c>
      <c r="O540">
        <f t="shared" si="34"/>
        <v>530</v>
      </c>
    </row>
    <row r="541" spans="4:15" hidden="1" x14ac:dyDescent="0.2">
      <c r="D541">
        <f t="shared" si="32"/>
        <v>711</v>
      </c>
      <c r="E541" t="s">
        <v>288</v>
      </c>
      <c r="F541" t="s">
        <v>289</v>
      </c>
      <c r="G541" t="s">
        <v>2351</v>
      </c>
      <c r="H541" t="s">
        <v>2351</v>
      </c>
      <c r="I541">
        <v>519</v>
      </c>
      <c r="J541">
        <v>733</v>
      </c>
      <c r="K541">
        <v>0.7080491132332879</v>
      </c>
      <c r="L541">
        <v>0.35915492957746481</v>
      </c>
      <c r="M541">
        <f t="shared" si="33"/>
        <v>0.41853523176335777</v>
      </c>
      <c r="N541">
        <f t="shared" si="35"/>
        <v>-5.9380302185892964E-2</v>
      </c>
      <c r="O541">
        <f t="shared" si="34"/>
        <v>595</v>
      </c>
    </row>
    <row r="542" spans="4:15" hidden="1" x14ac:dyDescent="0.2">
      <c r="D542">
        <f t="shared" si="32"/>
        <v>787</v>
      </c>
      <c r="E542" t="s">
        <v>288</v>
      </c>
      <c r="F542" t="s">
        <v>2352</v>
      </c>
      <c r="G542" t="s">
        <v>2353</v>
      </c>
      <c r="H542" t="s">
        <v>2353</v>
      </c>
      <c r="I542">
        <v>456</v>
      </c>
      <c r="J542">
        <v>592</v>
      </c>
      <c r="K542">
        <v>0.77027027027027029</v>
      </c>
      <c r="L542">
        <v>0.27368421052631581</v>
      </c>
      <c r="M542">
        <f t="shared" si="33"/>
        <v>0.38167742637547919</v>
      </c>
      <c r="N542">
        <f t="shared" si="35"/>
        <v>-0.10799321584916338</v>
      </c>
      <c r="O542">
        <f t="shared" si="34"/>
        <v>701</v>
      </c>
    </row>
    <row r="543" spans="4:15" hidden="1" x14ac:dyDescent="0.2">
      <c r="D543">
        <f t="shared" si="32"/>
        <v>803</v>
      </c>
      <c r="E543" t="s">
        <v>290</v>
      </c>
      <c r="F543" t="s">
        <v>2363</v>
      </c>
      <c r="G543" t="s">
        <v>2364</v>
      </c>
      <c r="H543" t="s">
        <v>2364</v>
      </c>
      <c r="I543">
        <v>366</v>
      </c>
      <c r="J543">
        <v>461</v>
      </c>
      <c r="K543">
        <v>0.79392624728850325</v>
      </c>
      <c r="L543">
        <v>0.24444444444444444</v>
      </c>
      <c r="M543">
        <f t="shared" si="33"/>
        <v>0.36766438903064286</v>
      </c>
      <c r="N543">
        <f t="shared" si="35"/>
        <v>-0.12321994458619842</v>
      </c>
      <c r="O543">
        <f t="shared" si="34"/>
        <v>727</v>
      </c>
    </row>
    <row r="544" spans="4:15" hidden="1" x14ac:dyDescent="0.2">
      <c r="D544">
        <f t="shared" si="32"/>
        <v>833</v>
      </c>
      <c r="E544" t="s">
        <v>290</v>
      </c>
      <c r="F544" t="s">
        <v>291</v>
      </c>
      <c r="G544" t="s">
        <v>1299</v>
      </c>
      <c r="H544" t="s">
        <v>1299</v>
      </c>
      <c r="I544">
        <v>368</v>
      </c>
      <c r="J544">
        <v>461</v>
      </c>
      <c r="K544">
        <v>0.79826464208242953</v>
      </c>
      <c r="L544">
        <v>0.17894736842105263</v>
      </c>
      <c r="M544">
        <f t="shared" si="33"/>
        <v>0.36509446396616235</v>
      </c>
      <c r="N544">
        <f t="shared" si="35"/>
        <v>-0.18614709554510972</v>
      </c>
      <c r="O544">
        <f t="shared" si="34"/>
        <v>792</v>
      </c>
    </row>
    <row r="545" spans="4:15" hidden="1" x14ac:dyDescent="0.2">
      <c r="D545">
        <f t="shared" si="32"/>
        <v>690</v>
      </c>
      <c r="E545" t="s">
        <v>290</v>
      </c>
      <c r="F545" t="s">
        <v>2365</v>
      </c>
      <c r="G545" t="s">
        <v>1835</v>
      </c>
      <c r="H545" t="s">
        <v>1835</v>
      </c>
      <c r="I545">
        <v>288</v>
      </c>
      <c r="J545">
        <v>485</v>
      </c>
      <c r="K545">
        <v>0.59381443298969072</v>
      </c>
      <c r="L545">
        <v>0.37373737373737376</v>
      </c>
      <c r="M545">
        <f t="shared" si="33"/>
        <v>0.48620416968526886</v>
      </c>
      <c r="N545">
        <f t="shared" si="35"/>
        <v>-0.1124667959478951</v>
      </c>
      <c r="O545">
        <f t="shared" si="34"/>
        <v>705</v>
      </c>
    </row>
    <row r="546" spans="4:15" hidden="1" x14ac:dyDescent="0.2">
      <c r="D546">
        <f t="shared" si="32"/>
        <v>796</v>
      </c>
      <c r="E546" t="s">
        <v>290</v>
      </c>
      <c r="F546" t="s">
        <v>293</v>
      </c>
      <c r="G546" t="s">
        <v>2366</v>
      </c>
      <c r="H546" t="s">
        <v>2366</v>
      </c>
      <c r="I546">
        <v>434</v>
      </c>
      <c r="J546">
        <v>524</v>
      </c>
      <c r="K546">
        <v>0.8282442748091603</v>
      </c>
      <c r="L546">
        <v>0.25490196078431371</v>
      </c>
      <c r="M546">
        <f t="shared" si="33"/>
        <v>0.34733549706065864</v>
      </c>
      <c r="N546">
        <f t="shared" si="35"/>
        <v>-9.243353627634493E-2</v>
      </c>
      <c r="O546">
        <f t="shared" si="34"/>
        <v>665</v>
      </c>
    </row>
    <row r="547" spans="4:15" hidden="1" x14ac:dyDescent="0.2">
      <c r="D547">
        <f t="shared" si="32"/>
        <v>764</v>
      </c>
      <c r="E547" t="s">
        <v>290</v>
      </c>
      <c r="F547" t="s">
        <v>2367</v>
      </c>
      <c r="G547" t="s">
        <v>2368</v>
      </c>
      <c r="H547" t="s">
        <v>2368</v>
      </c>
      <c r="I547">
        <v>345</v>
      </c>
      <c r="J547">
        <v>541</v>
      </c>
      <c r="K547">
        <v>0.63770794824399257</v>
      </c>
      <c r="L547">
        <v>0.2978723404255319</v>
      </c>
      <c r="M547">
        <f t="shared" si="33"/>
        <v>0.46020306780811548</v>
      </c>
      <c r="N547">
        <f t="shared" si="35"/>
        <v>-0.16233072738258358</v>
      </c>
      <c r="O547">
        <f t="shared" si="34"/>
        <v>769</v>
      </c>
    </row>
    <row r="548" spans="4:15" hidden="1" x14ac:dyDescent="0.2">
      <c r="D548">
        <f t="shared" si="32"/>
        <v>835</v>
      </c>
      <c r="E548" t="s">
        <v>290</v>
      </c>
      <c r="F548" t="s">
        <v>2369</v>
      </c>
      <c r="G548" t="s">
        <v>2370</v>
      </c>
      <c r="H548" t="s">
        <v>2370</v>
      </c>
      <c r="I548">
        <v>458</v>
      </c>
      <c r="J548">
        <v>540</v>
      </c>
      <c r="K548">
        <v>0.8481481481481481</v>
      </c>
      <c r="L548">
        <v>0.16216216216216217</v>
      </c>
      <c r="M548">
        <f t="shared" si="33"/>
        <v>0.33554508484512624</v>
      </c>
      <c r="N548">
        <f t="shared" si="35"/>
        <v>-0.17338292268296407</v>
      </c>
      <c r="O548">
        <f t="shared" si="34"/>
        <v>779</v>
      </c>
    </row>
    <row r="549" spans="4:15" hidden="1" x14ac:dyDescent="0.2">
      <c r="D549">
        <f t="shared" si="32"/>
        <v>810</v>
      </c>
      <c r="E549" t="s">
        <v>290</v>
      </c>
      <c r="F549" t="s">
        <v>2371</v>
      </c>
      <c r="G549" t="s">
        <v>2372</v>
      </c>
      <c r="H549" t="s">
        <v>2372</v>
      </c>
      <c r="I549">
        <v>405</v>
      </c>
      <c r="J549">
        <v>485</v>
      </c>
      <c r="K549">
        <v>0.83505154639175261</v>
      </c>
      <c r="L549">
        <v>0.23584905660377359</v>
      </c>
      <c r="M549">
        <f t="shared" si="33"/>
        <v>0.34330308906373735</v>
      </c>
      <c r="N549">
        <f t="shared" si="35"/>
        <v>-0.10745403245996377</v>
      </c>
      <c r="O549">
        <f t="shared" si="34"/>
        <v>699</v>
      </c>
    </row>
    <row r="550" spans="4:15" hidden="1" x14ac:dyDescent="0.2">
      <c r="D550">
        <f t="shared" si="32"/>
        <v>784</v>
      </c>
      <c r="E550" t="s">
        <v>290</v>
      </c>
      <c r="F550" t="s">
        <v>2373</v>
      </c>
      <c r="G550" t="s">
        <v>2374</v>
      </c>
      <c r="H550" t="s">
        <v>2374</v>
      </c>
      <c r="I550">
        <v>468</v>
      </c>
      <c r="J550">
        <v>592</v>
      </c>
      <c r="K550">
        <v>0.79054054054054057</v>
      </c>
      <c r="L550">
        <v>0.2781954887218045</v>
      </c>
      <c r="M550">
        <f t="shared" si="33"/>
        <v>0.36966997244245031</v>
      </c>
      <c r="N550">
        <f t="shared" si="35"/>
        <v>-9.1474483720645816E-2</v>
      </c>
      <c r="O550">
        <f t="shared" si="34"/>
        <v>662</v>
      </c>
    </row>
    <row r="551" spans="4:15" hidden="1" x14ac:dyDescent="0.2">
      <c r="D551">
        <f t="shared" si="32"/>
        <v>809</v>
      </c>
      <c r="E551" t="s">
        <v>290</v>
      </c>
      <c r="F551" t="s">
        <v>2375</v>
      </c>
      <c r="G551" t="s">
        <v>2376</v>
      </c>
      <c r="H551" t="s">
        <v>2376</v>
      </c>
      <c r="I551">
        <v>363</v>
      </c>
      <c r="J551">
        <v>524</v>
      </c>
      <c r="K551">
        <v>0.6927480916030534</v>
      </c>
      <c r="L551">
        <v>0.23636363636363636</v>
      </c>
      <c r="M551">
        <f t="shared" si="33"/>
        <v>0.42759906317278817</v>
      </c>
      <c r="N551">
        <f t="shared" si="35"/>
        <v>-0.19123542680915182</v>
      </c>
      <c r="O551">
        <f t="shared" si="34"/>
        <v>798</v>
      </c>
    </row>
    <row r="552" spans="4:15" hidden="1" x14ac:dyDescent="0.2">
      <c r="D552">
        <f t="shared" si="32"/>
        <v>134</v>
      </c>
      <c r="E552" t="s">
        <v>292</v>
      </c>
      <c r="F552" t="s">
        <v>2383</v>
      </c>
      <c r="G552" t="s">
        <v>2384</v>
      </c>
      <c r="H552" t="s">
        <v>2384</v>
      </c>
      <c r="I552">
        <v>276</v>
      </c>
      <c r="J552">
        <v>739</v>
      </c>
      <c r="K552">
        <v>0.37347767253044656</v>
      </c>
      <c r="L552">
        <v>0.72077922077922074</v>
      </c>
      <c r="M552">
        <f t="shared" si="33"/>
        <v>0.6167245557329839</v>
      </c>
      <c r="N552">
        <f t="shared" si="35"/>
        <v>0.10405466504623684</v>
      </c>
      <c r="O552">
        <f t="shared" si="34"/>
        <v>159</v>
      </c>
    </row>
    <row r="553" spans="4:15" hidden="1" x14ac:dyDescent="0.2">
      <c r="D553">
        <f t="shared" si="32"/>
        <v>493</v>
      </c>
      <c r="E553" t="s">
        <v>292</v>
      </c>
      <c r="F553" t="s">
        <v>2385</v>
      </c>
      <c r="G553" t="s">
        <v>2386</v>
      </c>
      <c r="H553" t="s">
        <v>2386</v>
      </c>
      <c r="I553">
        <v>351</v>
      </c>
      <c r="J553">
        <v>735</v>
      </c>
      <c r="K553">
        <v>0.47755102040816327</v>
      </c>
      <c r="L553">
        <v>0.50819672131147542</v>
      </c>
      <c r="M553">
        <f t="shared" si="33"/>
        <v>0.55507486317162702</v>
      </c>
      <c r="N553">
        <f t="shared" si="35"/>
        <v>-4.6878141860151601E-2</v>
      </c>
      <c r="O553">
        <f t="shared" si="34"/>
        <v>558</v>
      </c>
    </row>
    <row r="554" spans="4:15" hidden="1" x14ac:dyDescent="0.2">
      <c r="D554">
        <f t="shared" si="32"/>
        <v>678</v>
      </c>
      <c r="E554" t="s">
        <v>292</v>
      </c>
      <c r="F554" t="s">
        <v>2387</v>
      </c>
      <c r="G554" t="s">
        <v>2388</v>
      </c>
      <c r="H554" t="s">
        <v>2388</v>
      </c>
      <c r="I554">
        <v>655</v>
      </c>
      <c r="J554">
        <v>812</v>
      </c>
      <c r="K554">
        <v>0.80665024630541871</v>
      </c>
      <c r="L554">
        <v>0.38582677165354329</v>
      </c>
      <c r="M554">
        <f t="shared" si="33"/>
        <v>0.36012710265002668</v>
      </c>
      <c r="N554">
        <f t="shared" si="35"/>
        <v>2.5699669003516612E-2</v>
      </c>
      <c r="O554">
        <f t="shared" si="34"/>
        <v>339</v>
      </c>
    </row>
    <row r="555" spans="4:15" hidden="1" x14ac:dyDescent="0.2">
      <c r="D555">
        <f t="shared" si="32"/>
        <v>399</v>
      </c>
      <c r="E555" t="s">
        <v>292</v>
      </c>
      <c r="F555" t="s">
        <v>2389</v>
      </c>
      <c r="G555" t="s">
        <v>2390</v>
      </c>
      <c r="H555" t="s">
        <v>2390</v>
      </c>
      <c r="I555">
        <v>286</v>
      </c>
      <c r="J555">
        <v>631</v>
      </c>
      <c r="K555">
        <v>0.45324881141045958</v>
      </c>
      <c r="L555">
        <v>0.5662650602409639</v>
      </c>
      <c r="M555">
        <f t="shared" si="33"/>
        <v>0.56947070748549156</v>
      </c>
      <c r="N555">
        <f t="shared" si="35"/>
        <v>-3.205647244527654E-3</v>
      </c>
      <c r="O555">
        <f t="shared" si="34"/>
        <v>432</v>
      </c>
    </row>
    <row r="556" spans="4:15" hidden="1" x14ac:dyDescent="0.2">
      <c r="D556">
        <f t="shared" si="32"/>
        <v>719</v>
      </c>
      <c r="E556" t="s">
        <v>292</v>
      </c>
      <c r="F556" t="s">
        <v>2391</v>
      </c>
      <c r="G556" t="s">
        <v>2392</v>
      </c>
      <c r="H556" t="s">
        <v>2392</v>
      </c>
      <c r="I556">
        <v>543</v>
      </c>
      <c r="J556">
        <v>694</v>
      </c>
      <c r="K556">
        <v>0.78242074927953886</v>
      </c>
      <c r="L556">
        <v>0.3504273504273504</v>
      </c>
      <c r="M556">
        <f t="shared" si="33"/>
        <v>0.37447987473838984</v>
      </c>
      <c r="N556">
        <f t="shared" si="35"/>
        <v>-2.4052524311039436E-2</v>
      </c>
      <c r="O556">
        <f t="shared" si="34"/>
        <v>497</v>
      </c>
    </row>
    <row r="557" spans="4:15" hidden="1" x14ac:dyDescent="0.2">
      <c r="D557">
        <f t="shared" si="32"/>
        <v>571</v>
      </c>
      <c r="E557" t="s">
        <v>292</v>
      </c>
      <c r="F557" t="s">
        <v>2393</v>
      </c>
      <c r="G557" t="s">
        <v>2394</v>
      </c>
      <c r="H557" t="s">
        <v>2394</v>
      </c>
      <c r="I557">
        <v>434</v>
      </c>
      <c r="J557">
        <v>701</v>
      </c>
      <c r="K557">
        <v>0.61911554921540657</v>
      </c>
      <c r="L557">
        <v>0.46464646464646464</v>
      </c>
      <c r="M557">
        <f t="shared" si="33"/>
        <v>0.47121660496690054</v>
      </c>
      <c r="N557">
        <f t="shared" si="35"/>
        <v>-6.5701403204359021E-3</v>
      </c>
      <c r="O557">
        <f t="shared" si="34"/>
        <v>438</v>
      </c>
    </row>
    <row r="558" spans="4:15" hidden="1" x14ac:dyDescent="0.2">
      <c r="D558">
        <f t="shared" si="32"/>
        <v>761</v>
      </c>
      <c r="E558" t="s">
        <v>292</v>
      </c>
      <c r="F558" t="s">
        <v>2395</v>
      </c>
      <c r="G558" t="s">
        <v>2396</v>
      </c>
      <c r="H558" t="s">
        <v>2396</v>
      </c>
      <c r="I558">
        <v>582</v>
      </c>
      <c r="J558">
        <v>789</v>
      </c>
      <c r="K558">
        <v>0.73764258555133078</v>
      </c>
      <c r="L558">
        <v>0.30201342281879195</v>
      </c>
      <c r="M558">
        <f t="shared" si="33"/>
        <v>0.40100501382154602</v>
      </c>
      <c r="N558">
        <f t="shared" si="35"/>
        <v>-9.8991591002754065E-2</v>
      </c>
      <c r="O558">
        <f t="shared" si="34"/>
        <v>681</v>
      </c>
    </row>
    <row r="559" spans="4:15" hidden="1" x14ac:dyDescent="0.2">
      <c r="D559">
        <f t="shared" si="32"/>
        <v>778</v>
      </c>
      <c r="E559" t="s">
        <v>294</v>
      </c>
      <c r="F559" t="s">
        <v>2407</v>
      </c>
      <c r="G559" t="s">
        <v>834</v>
      </c>
      <c r="H559" t="s">
        <v>834</v>
      </c>
      <c r="I559">
        <v>643</v>
      </c>
      <c r="J559">
        <v>826</v>
      </c>
      <c r="K559">
        <v>0.77845036319612593</v>
      </c>
      <c r="L559">
        <v>0.28205128205128205</v>
      </c>
      <c r="M559">
        <f t="shared" si="33"/>
        <v>0.37683180331937388</v>
      </c>
      <c r="N559">
        <f t="shared" si="35"/>
        <v>-9.4780521268091833E-2</v>
      </c>
      <c r="O559">
        <f t="shared" si="34"/>
        <v>671</v>
      </c>
    </row>
    <row r="560" spans="4:15" hidden="1" x14ac:dyDescent="0.2">
      <c r="D560">
        <f t="shared" si="32"/>
        <v>654</v>
      </c>
      <c r="E560" t="s">
        <v>294</v>
      </c>
      <c r="F560" t="s">
        <v>2408</v>
      </c>
      <c r="G560" t="s">
        <v>2409</v>
      </c>
      <c r="H560" t="s">
        <v>2409</v>
      </c>
      <c r="I560">
        <v>637</v>
      </c>
      <c r="J560">
        <v>787</v>
      </c>
      <c r="K560">
        <v>0.80940279542566707</v>
      </c>
      <c r="L560">
        <v>0.40566037735849059</v>
      </c>
      <c r="M560">
        <f t="shared" si="33"/>
        <v>0.35849658138321083</v>
      </c>
      <c r="N560">
        <f t="shared" si="35"/>
        <v>4.7163795975279754E-2</v>
      </c>
      <c r="O560">
        <f t="shared" si="34"/>
        <v>277</v>
      </c>
    </row>
    <row r="561" spans="4:15" hidden="1" x14ac:dyDescent="0.2">
      <c r="D561">
        <f t="shared" si="32"/>
        <v>811</v>
      </c>
      <c r="E561" t="s">
        <v>294</v>
      </c>
      <c r="F561" t="s">
        <v>2410</v>
      </c>
      <c r="G561" t="s">
        <v>2411</v>
      </c>
      <c r="H561" t="s">
        <v>2411</v>
      </c>
      <c r="I561">
        <v>755</v>
      </c>
      <c r="J561">
        <v>834</v>
      </c>
      <c r="K561">
        <v>0.90527577937649883</v>
      </c>
      <c r="L561">
        <v>0.22857142857142856</v>
      </c>
      <c r="M561">
        <f t="shared" si="33"/>
        <v>0.30170451976477042</v>
      </c>
      <c r="N561">
        <f t="shared" si="35"/>
        <v>-7.3133091193341854E-2</v>
      </c>
      <c r="O561">
        <f t="shared" si="34"/>
        <v>626</v>
      </c>
    </row>
    <row r="562" spans="4:15" hidden="1" x14ac:dyDescent="0.2">
      <c r="D562">
        <f t="shared" si="32"/>
        <v>742</v>
      </c>
      <c r="E562" t="s">
        <v>294</v>
      </c>
      <c r="F562" t="s">
        <v>2412</v>
      </c>
      <c r="G562" t="s">
        <v>2413</v>
      </c>
      <c r="H562" t="s">
        <v>2413</v>
      </c>
      <c r="I562">
        <v>622</v>
      </c>
      <c r="J562">
        <v>789</v>
      </c>
      <c r="K562">
        <v>0.78833967046894804</v>
      </c>
      <c r="L562">
        <v>0.32330827067669171</v>
      </c>
      <c r="M562">
        <f t="shared" si="33"/>
        <v>0.37097369684498027</v>
      </c>
      <c r="N562">
        <f t="shared" si="35"/>
        <v>-4.766542616828856E-2</v>
      </c>
      <c r="O562">
        <f t="shared" si="34"/>
        <v>562</v>
      </c>
    </row>
    <row r="563" spans="4:15" hidden="1" x14ac:dyDescent="0.2">
      <c r="D563">
        <f t="shared" si="32"/>
        <v>744</v>
      </c>
      <c r="E563" t="s">
        <v>294</v>
      </c>
      <c r="F563" t="s">
        <v>2414</v>
      </c>
      <c r="G563" t="s">
        <v>2415</v>
      </c>
      <c r="H563" t="s">
        <v>2415</v>
      </c>
      <c r="I563">
        <v>707</v>
      </c>
      <c r="J563">
        <v>808</v>
      </c>
      <c r="K563">
        <v>0.875</v>
      </c>
      <c r="L563">
        <v>0.31896551724137934</v>
      </c>
      <c r="M563">
        <f t="shared" si="33"/>
        <v>0.31963891438816328</v>
      </c>
      <c r="N563">
        <f t="shared" si="35"/>
        <v>-6.7339714678393836E-4</v>
      </c>
      <c r="O563">
        <f t="shared" si="34"/>
        <v>420</v>
      </c>
    </row>
    <row r="564" spans="4:15" hidden="1" x14ac:dyDescent="0.2">
      <c r="D564">
        <f t="shared" si="32"/>
        <v>400</v>
      </c>
      <c r="E564" t="s">
        <v>294</v>
      </c>
      <c r="F564" t="s">
        <v>275</v>
      </c>
      <c r="G564" t="s">
        <v>2416</v>
      </c>
      <c r="H564" t="s">
        <v>2416</v>
      </c>
      <c r="I564">
        <v>362</v>
      </c>
      <c r="J564">
        <v>784</v>
      </c>
      <c r="K564">
        <v>0.46173469387755101</v>
      </c>
      <c r="L564">
        <v>0.56603773584905659</v>
      </c>
      <c r="M564">
        <f t="shared" si="33"/>
        <v>0.56444394457379321</v>
      </c>
      <c r="N564">
        <f t="shared" si="35"/>
        <v>1.5937912752633787E-3</v>
      </c>
      <c r="O564">
        <f t="shared" si="34"/>
        <v>414</v>
      </c>
    </row>
    <row r="565" spans="4:15" hidden="1" x14ac:dyDescent="0.2">
      <c r="D565">
        <f t="shared" si="32"/>
        <v>730</v>
      </c>
      <c r="E565" t="s">
        <v>294</v>
      </c>
      <c r="F565" t="s">
        <v>2417</v>
      </c>
      <c r="G565" t="s">
        <v>2418</v>
      </c>
      <c r="H565" t="s">
        <v>2418</v>
      </c>
      <c r="I565">
        <v>578</v>
      </c>
      <c r="J565">
        <v>841</v>
      </c>
      <c r="K565">
        <v>0.68727705112960757</v>
      </c>
      <c r="L565">
        <v>0.33333333333333331</v>
      </c>
      <c r="M565">
        <f t="shared" si="33"/>
        <v>0.43083993098435297</v>
      </c>
      <c r="N565">
        <f t="shared" si="35"/>
        <v>-9.7506597651019655E-2</v>
      </c>
      <c r="O565">
        <f t="shared" si="34"/>
        <v>678</v>
      </c>
    </row>
    <row r="566" spans="4:15" hidden="1" x14ac:dyDescent="0.2">
      <c r="D566">
        <f t="shared" si="32"/>
        <v>669</v>
      </c>
      <c r="E566" t="s">
        <v>294</v>
      </c>
      <c r="F566" t="s">
        <v>2419</v>
      </c>
      <c r="G566" t="s">
        <v>2420</v>
      </c>
      <c r="H566" t="s">
        <v>2420</v>
      </c>
      <c r="I566">
        <v>635</v>
      </c>
      <c r="J566">
        <v>764</v>
      </c>
      <c r="K566">
        <v>0.83115183246073299</v>
      </c>
      <c r="L566">
        <v>0.39473684210526316</v>
      </c>
      <c r="M566">
        <f t="shared" si="33"/>
        <v>0.34561315374242035</v>
      </c>
      <c r="N566">
        <f t="shared" si="35"/>
        <v>4.912368836284281E-2</v>
      </c>
      <c r="O566">
        <f t="shared" si="34"/>
        <v>272</v>
      </c>
    </row>
    <row r="567" spans="4:15" hidden="1" x14ac:dyDescent="0.2">
      <c r="D567">
        <f t="shared" si="32"/>
        <v>726</v>
      </c>
      <c r="E567" t="s">
        <v>294</v>
      </c>
      <c r="F567" t="s">
        <v>2421</v>
      </c>
      <c r="G567" t="s">
        <v>2422</v>
      </c>
      <c r="H567" t="s">
        <v>2422</v>
      </c>
      <c r="I567">
        <v>590</v>
      </c>
      <c r="J567">
        <v>777</v>
      </c>
      <c r="K567">
        <v>0.75933075933075933</v>
      </c>
      <c r="L567">
        <v>0.34166666666666667</v>
      </c>
      <c r="M567">
        <f t="shared" si="33"/>
        <v>0.38815763960917732</v>
      </c>
      <c r="N567">
        <f t="shared" si="35"/>
        <v>-4.6490972942510644E-2</v>
      </c>
      <c r="O567">
        <f t="shared" si="34"/>
        <v>556</v>
      </c>
    </row>
    <row r="568" spans="4:15" hidden="1" x14ac:dyDescent="0.2">
      <c r="D568">
        <f t="shared" si="32"/>
        <v>471</v>
      </c>
      <c r="E568" t="s">
        <v>294</v>
      </c>
      <c r="F568" t="s">
        <v>2423</v>
      </c>
      <c r="G568" t="s">
        <v>2424</v>
      </c>
      <c r="H568" t="s">
        <v>2424</v>
      </c>
      <c r="I568">
        <v>600</v>
      </c>
      <c r="J568">
        <v>768</v>
      </c>
      <c r="K568">
        <v>0.78125</v>
      </c>
      <c r="L568">
        <v>0.5213675213675214</v>
      </c>
      <c r="M568">
        <f t="shared" si="33"/>
        <v>0.37517338882842188</v>
      </c>
      <c r="N568">
        <f t="shared" si="35"/>
        <v>0.14619413253909952</v>
      </c>
      <c r="O568">
        <f t="shared" si="34"/>
        <v>93</v>
      </c>
    </row>
    <row r="569" spans="4:15" hidden="1" x14ac:dyDescent="0.2">
      <c r="D569">
        <f t="shared" si="32"/>
        <v>730</v>
      </c>
      <c r="E569" t="s">
        <v>294</v>
      </c>
      <c r="F569" t="s">
        <v>2425</v>
      </c>
      <c r="G569" t="s">
        <v>2426</v>
      </c>
      <c r="H569" t="s">
        <v>2426</v>
      </c>
      <c r="I569">
        <v>469</v>
      </c>
      <c r="J569">
        <v>720</v>
      </c>
      <c r="K569">
        <v>0.65138888888888891</v>
      </c>
      <c r="L569">
        <v>0.33333333333333331</v>
      </c>
      <c r="M569">
        <f t="shared" si="33"/>
        <v>0.45209892009011343</v>
      </c>
      <c r="N569">
        <f t="shared" si="35"/>
        <v>-0.11876558675678012</v>
      </c>
      <c r="O569">
        <f t="shared" si="34"/>
        <v>721</v>
      </c>
    </row>
    <row r="570" spans="4:15" hidden="1" x14ac:dyDescent="0.2">
      <c r="D570">
        <f t="shared" si="32"/>
        <v>759</v>
      </c>
      <c r="E570" t="s">
        <v>296</v>
      </c>
      <c r="F570" t="s">
        <v>2429</v>
      </c>
      <c r="G570" t="s">
        <v>954</v>
      </c>
      <c r="H570" t="s">
        <v>954</v>
      </c>
      <c r="I570">
        <v>338</v>
      </c>
      <c r="J570">
        <v>478</v>
      </c>
      <c r="K570">
        <v>0.70711297071129708</v>
      </c>
      <c r="L570">
        <v>0.30290456431535268</v>
      </c>
      <c r="M570">
        <f t="shared" si="33"/>
        <v>0.41908977238159711</v>
      </c>
      <c r="N570">
        <f t="shared" si="35"/>
        <v>-0.11618520806624444</v>
      </c>
      <c r="O570">
        <f t="shared" si="34"/>
        <v>715</v>
      </c>
    </row>
    <row r="571" spans="4:15" hidden="1" x14ac:dyDescent="0.2">
      <c r="D571">
        <f t="shared" si="32"/>
        <v>842</v>
      </c>
      <c r="E571" t="s">
        <v>298</v>
      </c>
      <c r="F571" t="s">
        <v>2516</v>
      </c>
      <c r="G571" t="s">
        <v>2517</v>
      </c>
      <c r="H571" t="s">
        <v>2517</v>
      </c>
      <c r="I571">
        <v>239</v>
      </c>
      <c r="J571">
        <v>239</v>
      </c>
      <c r="K571">
        <v>1</v>
      </c>
      <c r="L571">
        <v>0.10526315789473684</v>
      </c>
      <c r="M571">
        <f t="shared" si="33"/>
        <v>0.24559294846781843</v>
      </c>
      <c r="N571">
        <f t="shared" si="35"/>
        <v>-0.14032979057308159</v>
      </c>
      <c r="O571">
        <f t="shared" si="34"/>
        <v>749</v>
      </c>
    </row>
    <row r="572" spans="4:15" hidden="1" x14ac:dyDescent="0.2">
      <c r="D572">
        <f t="shared" si="32"/>
        <v>351</v>
      </c>
      <c r="E572" t="s">
        <v>300</v>
      </c>
      <c r="F572" t="s">
        <v>2547</v>
      </c>
      <c r="G572" t="s">
        <v>2548</v>
      </c>
      <c r="H572" t="s">
        <v>2548</v>
      </c>
      <c r="I572">
        <v>197</v>
      </c>
      <c r="J572">
        <v>308</v>
      </c>
      <c r="K572">
        <v>0.63961038961038963</v>
      </c>
      <c r="L572">
        <v>0.59090909090909094</v>
      </c>
      <c r="M572">
        <f t="shared" si="33"/>
        <v>0.45907612293946198</v>
      </c>
      <c r="N572">
        <f t="shared" si="35"/>
        <v>0.13183296796962896</v>
      </c>
      <c r="O572">
        <f t="shared" si="34"/>
        <v>113</v>
      </c>
    </row>
    <row r="573" spans="4:15" hidden="1" x14ac:dyDescent="0.2">
      <c r="D573">
        <f t="shared" si="32"/>
        <v>27</v>
      </c>
      <c r="E573" t="s">
        <v>300</v>
      </c>
      <c r="F573" t="s">
        <v>2549</v>
      </c>
      <c r="G573" t="s">
        <v>2550</v>
      </c>
      <c r="H573" t="s">
        <v>2550</v>
      </c>
      <c r="I573">
        <v>66</v>
      </c>
      <c r="J573">
        <v>161</v>
      </c>
      <c r="K573">
        <v>0.40993788819875776</v>
      </c>
      <c r="L573">
        <v>0.85</v>
      </c>
      <c r="M573">
        <f t="shared" si="33"/>
        <v>0.59512670063839035</v>
      </c>
      <c r="N573">
        <f t="shared" si="35"/>
        <v>0.25487329936160963</v>
      </c>
      <c r="O573">
        <f t="shared" si="34"/>
        <v>18</v>
      </c>
    </row>
    <row r="574" spans="4:15" hidden="1" x14ac:dyDescent="0.2">
      <c r="D574">
        <f t="shared" si="32"/>
        <v>25</v>
      </c>
      <c r="E574" t="s">
        <v>300</v>
      </c>
      <c r="F574" t="s">
        <v>2551</v>
      </c>
      <c r="G574" t="s">
        <v>2552</v>
      </c>
      <c r="H574" t="s">
        <v>2552</v>
      </c>
      <c r="I574">
        <v>87</v>
      </c>
      <c r="J574">
        <v>181</v>
      </c>
      <c r="K574">
        <v>0.48066298342541436</v>
      </c>
      <c r="L574">
        <v>0.85185185185185186</v>
      </c>
      <c r="M574">
        <f t="shared" si="33"/>
        <v>0.55323143671146102</v>
      </c>
      <c r="N574">
        <f t="shared" si="35"/>
        <v>0.29862041514039084</v>
      </c>
      <c r="O574">
        <f t="shared" si="34"/>
        <v>11</v>
      </c>
    </row>
    <row r="575" spans="4:15" hidden="1" x14ac:dyDescent="0.2">
      <c r="D575">
        <f t="shared" si="32"/>
        <v>462</v>
      </c>
      <c r="E575" t="s">
        <v>300</v>
      </c>
      <c r="F575" t="s">
        <v>2553</v>
      </c>
      <c r="G575" t="s">
        <v>2554</v>
      </c>
      <c r="H575" t="s">
        <v>2554</v>
      </c>
      <c r="I575">
        <v>237</v>
      </c>
      <c r="J575">
        <v>351</v>
      </c>
      <c r="K575">
        <v>0.67521367521367526</v>
      </c>
      <c r="L575">
        <v>0.52830188679245282</v>
      </c>
      <c r="M575">
        <f t="shared" si="33"/>
        <v>0.43798588555999646</v>
      </c>
      <c r="N575">
        <f t="shared" si="35"/>
        <v>9.0316001232456367E-2</v>
      </c>
      <c r="O575">
        <f t="shared" si="34"/>
        <v>199</v>
      </c>
    </row>
    <row r="576" spans="4:15" hidden="1" x14ac:dyDescent="0.2">
      <c r="D576">
        <f t="shared" si="32"/>
        <v>694</v>
      </c>
      <c r="E576" t="s">
        <v>302</v>
      </c>
      <c r="F576" t="s">
        <v>2556</v>
      </c>
      <c r="G576" t="s">
        <v>2557</v>
      </c>
      <c r="H576" t="s">
        <v>2557</v>
      </c>
      <c r="I576">
        <v>254</v>
      </c>
      <c r="J576">
        <v>393</v>
      </c>
      <c r="K576">
        <v>0.64631043256997456</v>
      </c>
      <c r="L576">
        <v>0.37254901960784315</v>
      </c>
      <c r="M576">
        <f t="shared" si="33"/>
        <v>0.45510723371825978</v>
      </c>
      <c r="N576">
        <f t="shared" si="35"/>
        <v>-8.2558214110416639E-2</v>
      </c>
      <c r="O576">
        <f t="shared" si="34"/>
        <v>643</v>
      </c>
    </row>
    <row r="577" spans="4:15" hidden="1" x14ac:dyDescent="0.2">
      <c r="D577">
        <f t="shared" si="32"/>
        <v>730</v>
      </c>
      <c r="E577" t="s">
        <v>304</v>
      </c>
      <c r="F577" t="s">
        <v>2558</v>
      </c>
      <c r="G577" t="s">
        <v>2559</v>
      </c>
      <c r="H577" t="s">
        <v>2559</v>
      </c>
      <c r="I577">
        <v>164</v>
      </c>
      <c r="J577">
        <v>327</v>
      </c>
      <c r="K577">
        <v>0.50152905198776754</v>
      </c>
      <c r="L577">
        <v>0.33333333333333331</v>
      </c>
      <c r="M577">
        <f t="shared" si="33"/>
        <v>0.54087105109818445</v>
      </c>
      <c r="N577">
        <f t="shared" si="35"/>
        <v>-0.20753771776485114</v>
      </c>
      <c r="O577">
        <f t="shared" si="34"/>
        <v>810</v>
      </c>
    </row>
    <row r="578" spans="4:15" hidden="1" x14ac:dyDescent="0.2">
      <c r="D578">
        <f t="shared" si="32"/>
        <v>220</v>
      </c>
      <c r="E578" t="s">
        <v>306</v>
      </c>
      <c r="F578" t="s">
        <v>2562</v>
      </c>
      <c r="G578" t="s">
        <v>2563</v>
      </c>
      <c r="H578" t="s">
        <v>2563</v>
      </c>
      <c r="I578">
        <v>463</v>
      </c>
      <c r="J578">
        <v>991</v>
      </c>
      <c r="K578">
        <v>0.467204843592331</v>
      </c>
      <c r="L578">
        <v>0.6607142857142857</v>
      </c>
      <c r="M578">
        <f t="shared" si="33"/>
        <v>0.56120360441891481</v>
      </c>
      <c r="N578">
        <f t="shared" si="35"/>
        <v>9.9510681295370884E-2</v>
      </c>
      <c r="O578">
        <f t="shared" si="34"/>
        <v>173</v>
      </c>
    </row>
    <row r="579" spans="4:15" hidden="1" x14ac:dyDescent="0.2">
      <c r="D579">
        <f t="shared" si="32"/>
        <v>610</v>
      </c>
      <c r="E579" t="s">
        <v>308</v>
      </c>
      <c r="F579" t="s">
        <v>2564</v>
      </c>
      <c r="G579" t="s">
        <v>2565</v>
      </c>
      <c r="H579" t="s">
        <v>2565</v>
      </c>
      <c r="I579">
        <v>201</v>
      </c>
      <c r="J579">
        <v>382</v>
      </c>
      <c r="K579">
        <v>0.52617801047120416</v>
      </c>
      <c r="L579">
        <v>0.4358974358974359</v>
      </c>
      <c r="M579">
        <f t="shared" si="33"/>
        <v>0.52626980357949205</v>
      </c>
      <c r="N579">
        <f t="shared" si="35"/>
        <v>-9.0372367682056143E-2</v>
      </c>
      <c r="O579">
        <f t="shared" si="34"/>
        <v>659</v>
      </c>
    </row>
    <row r="580" spans="4:15" hidden="1" x14ac:dyDescent="0.2">
      <c r="D580">
        <f t="shared" si="32"/>
        <v>561</v>
      </c>
      <c r="E580" t="s">
        <v>308</v>
      </c>
      <c r="F580" t="s">
        <v>2570</v>
      </c>
      <c r="G580" t="s">
        <v>1257</v>
      </c>
      <c r="H580" t="s">
        <v>1257</v>
      </c>
      <c r="I580">
        <v>225</v>
      </c>
      <c r="J580">
        <v>328</v>
      </c>
      <c r="K580">
        <v>0.68597560975609762</v>
      </c>
      <c r="L580">
        <v>0.47058823529411764</v>
      </c>
      <c r="M580">
        <f t="shared" si="33"/>
        <v>0.43161086285307493</v>
      </c>
      <c r="N580">
        <f t="shared" si="35"/>
        <v>3.8977372441042712E-2</v>
      </c>
      <c r="O580">
        <f t="shared" si="34"/>
        <v>303</v>
      </c>
    </row>
    <row r="581" spans="4:15" hidden="1" x14ac:dyDescent="0.2">
      <c r="D581">
        <f t="shared" ref="D581:D644" si="36">RANK(L581,Both_Math_and_ELA__Percent_Pass,0)</f>
        <v>540</v>
      </c>
      <c r="E581" t="s">
        <v>308</v>
      </c>
      <c r="F581" t="s">
        <v>2573</v>
      </c>
      <c r="G581" t="s">
        <v>2574</v>
      </c>
      <c r="H581" t="s">
        <v>2574</v>
      </c>
      <c r="I581">
        <v>214</v>
      </c>
      <c r="J581">
        <v>367</v>
      </c>
      <c r="K581">
        <v>0.5831062670299727</v>
      </c>
      <c r="L581">
        <v>0.48051948051948051</v>
      </c>
      <c r="M581">
        <f t="shared" ref="M581:M644" si="37">int+slope*K581</f>
        <v>0.49254734161905028</v>
      </c>
      <c r="N581">
        <f t="shared" si="35"/>
        <v>-1.202786109956977E-2</v>
      </c>
      <c r="O581">
        <f t="shared" ref="O581:O644" si="38">RANK(N581,Error,0)</f>
        <v>453</v>
      </c>
    </row>
    <row r="582" spans="4:15" hidden="1" x14ac:dyDescent="0.2">
      <c r="D582">
        <f t="shared" si="36"/>
        <v>364</v>
      </c>
      <c r="E582" t="s">
        <v>310</v>
      </c>
      <c r="F582" t="s">
        <v>2575</v>
      </c>
      <c r="G582" t="s">
        <v>2576</v>
      </c>
      <c r="H582" t="s">
        <v>2576</v>
      </c>
      <c r="I582">
        <v>224</v>
      </c>
      <c r="J582">
        <v>482</v>
      </c>
      <c r="K582">
        <v>0.46473029045643155</v>
      </c>
      <c r="L582">
        <v>0.58333333333333337</v>
      </c>
      <c r="M582">
        <f t="shared" si="37"/>
        <v>0.56266944983626599</v>
      </c>
      <c r="N582">
        <f t="shared" ref="N582:N645" si="39">L582-M582</f>
        <v>2.0663883497067381E-2</v>
      </c>
      <c r="O582">
        <f t="shared" si="38"/>
        <v>358</v>
      </c>
    </row>
    <row r="583" spans="4:15" hidden="1" x14ac:dyDescent="0.2">
      <c r="D583">
        <f t="shared" si="36"/>
        <v>383</v>
      </c>
      <c r="E583" t="s">
        <v>312</v>
      </c>
      <c r="F583" t="s">
        <v>2580</v>
      </c>
      <c r="G583" t="s">
        <v>2581</v>
      </c>
      <c r="H583" t="s">
        <v>2581</v>
      </c>
      <c r="I583">
        <v>217</v>
      </c>
      <c r="J583">
        <v>322</v>
      </c>
      <c r="K583">
        <v>0.67391304347826086</v>
      </c>
      <c r="L583">
        <v>0.57446808510638303</v>
      </c>
      <c r="M583">
        <f t="shared" si="37"/>
        <v>0.43875633782523976</v>
      </c>
      <c r="N583">
        <f t="shared" si="39"/>
        <v>0.13571174728114327</v>
      </c>
      <c r="O583">
        <f t="shared" si="38"/>
        <v>107</v>
      </c>
    </row>
    <row r="584" spans="4:15" hidden="1" x14ac:dyDescent="0.2">
      <c r="D584">
        <f t="shared" si="36"/>
        <v>131</v>
      </c>
      <c r="E584" t="s">
        <v>314</v>
      </c>
      <c r="F584" t="s">
        <v>2582</v>
      </c>
      <c r="G584" t="s">
        <v>2583</v>
      </c>
      <c r="H584" t="s">
        <v>2583</v>
      </c>
      <c r="I584">
        <v>118</v>
      </c>
      <c r="J584">
        <v>266</v>
      </c>
      <c r="K584">
        <v>0.44360902255639095</v>
      </c>
      <c r="L584">
        <v>0.72340425531914898</v>
      </c>
      <c r="M584">
        <f t="shared" si="37"/>
        <v>0.57518100730123312</v>
      </c>
      <c r="N584">
        <f t="shared" si="39"/>
        <v>0.14822324801791587</v>
      </c>
      <c r="O584">
        <f t="shared" si="38"/>
        <v>89</v>
      </c>
    </row>
    <row r="585" spans="4:15" hidden="1" x14ac:dyDescent="0.2">
      <c r="D585">
        <f t="shared" si="36"/>
        <v>620</v>
      </c>
      <c r="E585" t="s">
        <v>316</v>
      </c>
      <c r="F585" t="s">
        <v>2588</v>
      </c>
      <c r="G585" t="s">
        <v>2589</v>
      </c>
      <c r="H585" t="s">
        <v>2589</v>
      </c>
      <c r="I585">
        <v>457</v>
      </c>
      <c r="J585">
        <v>742</v>
      </c>
      <c r="K585">
        <v>0.61590296495956875</v>
      </c>
      <c r="L585">
        <v>0.43103448275862066</v>
      </c>
      <c r="M585">
        <f t="shared" si="37"/>
        <v>0.47311963620149255</v>
      </c>
      <c r="N585">
        <f t="shared" si="39"/>
        <v>-4.2085153442871892E-2</v>
      </c>
      <c r="O585">
        <f t="shared" si="38"/>
        <v>547</v>
      </c>
    </row>
    <row r="586" spans="4:15" hidden="1" x14ac:dyDescent="0.2">
      <c r="D586">
        <f t="shared" si="36"/>
        <v>191</v>
      </c>
      <c r="E586" t="s">
        <v>318</v>
      </c>
      <c r="F586" t="s">
        <v>2592</v>
      </c>
      <c r="G586" t="s">
        <v>2593</v>
      </c>
      <c r="H586" t="s">
        <v>2593</v>
      </c>
      <c r="I586">
        <v>204</v>
      </c>
      <c r="J586">
        <v>511</v>
      </c>
      <c r="K586">
        <v>0.39921722113502933</v>
      </c>
      <c r="L586">
        <v>0.67741935483870963</v>
      </c>
      <c r="M586">
        <f t="shared" si="37"/>
        <v>0.60147727782274396</v>
      </c>
      <c r="N586">
        <f t="shared" si="39"/>
        <v>7.594207701596567E-2</v>
      </c>
      <c r="O586">
        <f t="shared" si="38"/>
        <v>225</v>
      </c>
    </row>
    <row r="587" spans="4:15" hidden="1" x14ac:dyDescent="0.2">
      <c r="D587">
        <f t="shared" si="36"/>
        <v>435</v>
      </c>
      <c r="E587" t="s">
        <v>320</v>
      </c>
      <c r="F587" t="s">
        <v>2597</v>
      </c>
      <c r="G587" t="s">
        <v>2598</v>
      </c>
      <c r="H587" t="s">
        <v>2598</v>
      </c>
      <c r="I587">
        <v>96</v>
      </c>
      <c r="J587">
        <v>269</v>
      </c>
      <c r="K587">
        <v>0.35687732342007433</v>
      </c>
      <c r="L587">
        <v>0.54761904761904767</v>
      </c>
      <c r="M587">
        <f t="shared" si="37"/>
        <v>0.62655806680892345</v>
      </c>
      <c r="N587">
        <f t="shared" si="39"/>
        <v>-7.8939019189875781E-2</v>
      </c>
      <c r="O587">
        <f t="shared" si="38"/>
        <v>637</v>
      </c>
    </row>
    <row r="588" spans="4:15" hidden="1" x14ac:dyDescent="0.2">
      <c r="D588">
        <f t="shared" si="36"/>
        <v>454</v>
      </c>
      <c r="E588" t="s">
        <v>322</v>
      </c>
      <c r="F588" t="s">
        <v>2601</v>
      </c>
      <c r="G588" t="s">
        <v>2602</v>
      </c>
      <c r="H588" t="s">
        <v>2602</v>
      </c>
      <c r="I588">
        <v>349</v>
      </c>
      <c r="J588">
        <v>608</v>
      </c>
      <c r="K588">
        <v>0.57401315789473684</v>
      </c>
      <c r="L588">
        <v>0.53333333333333333</v>
      </c>
      <c r="M588">
        <f t="shared" si="37"/>
        <v>0.49793380601215148</v>
      </c>
      <c r="N588">
        <f t="shared" si="39"/>
        <v>3.5399527321181845E-2</v>
      </c>
      <c r="O588">
        <f t="shared" si="38"/>
        <v>317</v>
      </c>
    </row>
    <row r="589" spans="4:15" hidden="1" x14ac:dyDescent="0.2">
      <c r="D589">
        <f t="shared" si="36"/>
        <v>160</v>
      </c>
      <c r="E589" t="s">
        <v>324</v>
      </c>
      <c r="F589" t="s">
        <v>2603</v>
      </c>
      <c r="G589" t="s">
        <v>2604</v>
      </c>
      <c r="H589" t="s">
        <v>2604</v>
      </c>
      <c r="I589">
        <v>50</v>
      </c>
      <c r="J589">
        <v>149</v>
      </c>
      <c r="K589">
        <v>0.33557046979865773</v>
      </c>
      <c r="L589">
        <v>0.7</v>
      </c>
      <c r="M589">
        <f t="shared" si="37"/>
        <v>0.63917955926589298</v>
      </c>
      <c r="N589">
        <f t="shared" si="39"/>
        <v>6.0820440734106973E-2</v>
      </c>
      <c r="O589">
        <f t="shared" si="38"/>
        <v>253</v>
      </c>
    </row>
    <row r="590" spans="4:15" hidden="1" x14ac:dyDescent="0.2">
      <c r="D590">
        <f t="shared" si="36"/>
        <v>3</v>
      </c>
      <c r="E590" t="s">
        <v>640</v>
      </c>
      <c r="F590" t="s">
        <v>2609</v>
      </c>
      <c r="G590" t="s">
        <v>2610</v>
      </c>
      <c r="H590" t="s">
        <v>2610</v>
      </c>
      <c r="I590">
        <v>60</v>
      </c>
      <c r="J590">
        <v>220</v>
      </c>
      <c r="K590">
        <v>0.27272727272727271</v>
      </c>
      <c r="L590">
        <v>0.9375</v>
      </c>
      <c r="M590">
        <f t="shared" si="37"/>
        <v>0.67640584109527935</v>
      </c>
      <c r="N590">
        <f t="shared" si="39"/>
        <v>0.26109415890472065</v>
      </c>
      <c r="O590">
        <f t="shared" si="38"/>
        <v>17</v>
      </c>
    </row>
    <row r="591" spans="4:15" hidden="1" x14ac:dyDescent="0.2">
      <c r="D591">
        <f t="shared" si="36"/>
        <v>592</v>
      </c>
      <c r="E591" t="s">
        <v>640</v>
      </c>
      <c r="F591" t="s">
        <v>2611</v>
      </c>
      <c r="G591" t="s">
        <v>2612</v>
      </c>
      <c r="H591" t="s">
        <v>2612</v>
      </c>
      <c r="I591">
        <v>148</v>
      </c>
      <c r="J591">
        <v>500</v>
      </c>
      <c r="K591">
        <v>0.29599999999999999</v>
      </c>
      <c r="L591">
        <v>0.45205479452054792</v>
      </c>
      <c r="M591">
        <f t="shared" si="37"/>
        <v>0.66261982853120061</v>
      </c>
      <c r="N591">
        <f t="shared" si="39"/>
        <v>-0.21056503401065269</v>
      </c>
      <c r="O591">
        <f t="shared" si="38"/>
        <v>812</v>
      </c>
    </row>
    <row r="592" spans="4:15" hidden="1" x14ac:dyDescent="0.2">
      <c r="D592">
        <f t="shared" si="36"/>
        <v>655</v>
      </c>
      <c r="E592" t="s">
        <v>640</v>
      </c>
      <c r="F592" t="s">
        <v>2613</v>
      </c>
      <c r="G592" t="s">
        <v>1333</v>
      </c>
      <c r="H592" t="s">
        <v>1333</v>
      </c>
      <c r="I592">
        <v>250</v>
      </c>
      <c r="J592">
        <v>442</v>
      </c>
      <c r="K592">
        <v>0.56561085972850678</v>
      </c>
      <c r="L592">
        <v>0.40540540540540543</v>
      </c>
      <c r="M592">
        <f t="shared" si="37"/>
        <v>0.50291105628150545</v>
      </c>
      <c r="N592">
        <f t="shared" si="39"/>
        <v>-9.7505650876100025E-2</v>
      </c>
      <c r="O592">
        <f t="shared" si="38"/>
        <v>677</v>
      </c>
    </row>
    <row r="593" spans="4:15" hidden="1" x14ac:dyDescent="0.2">
      <c r="D593">
        <f t="shared" si="36"/>
        <v>486</v>
      </c>
      <c r="E593" t="s">
        <v>640</v>
      </c>
      <c r="F593" t="s">
        <v>2614</v>
      </c>
      <c r="G593" t="s">
        <v>2615</v>
      </c>
      <c r="H593" t="s">
        <v>2615</v>
      </c>
      <c r="I593">
        <v>197</v>
      </c>
      <c r="J593">
        <v>372</v>
      </c>
      <c r="K593">
        <v>0.52956989247311825</v>
      </c>
      <c r="L593">
        <v>0.51111111111111107</v>
      </c>
      <c r="M593">
        <f t="shared" si="37"/>
        <v>0.52426056214653549</v>
      </c>
      <c r="N593">
        <f t="shared" si="39"/>
        <v>-1.314945103542442E-2</v>
      </c>
      <c r="O593">
        <f t="shared" si="38"/>
        <v>458</v>
      </c>
    </row>
    <row r="594" spans="4:15" hidden="1" x14ac:dyDescent="0.2">
      <c r="D594">
        <f t="shared" si="36"/>
        <v>277</v>
      </c>
      <c r="E594" t="s">
        <v>640</v>
      </c>
      <c r="F594" t="s">
        <v>2616</v>
      </c>
      <c r="G594" t="s">
        <v>2617</v>
      </c>
      <c r="H594" t="s">
        <v>2617</v>
      </c>
      <c r="I594">
        <v>269</v>
      </c>
      <c r="J594">
        <v>543</v>
      </c>
      <c r="K594">
        <v>0.49539594843462248</v>
      </c>
      <c r="L594">
        <v>0.63235294117647056</v>
      </c>
      <c r="M594">
        <f t="shared" si="37"/>
        <v>0.54450410371164137</v>
      </c>
      <c r="N594">
        <f t="shared" si="39"/>
        <v>8.7848837464829188E-2</v>
      </c>
      <c r="O594">
        <f t="shared" si="38"/>
        <v>207</v>
      </c>
    </row>
    <row r="595" spans="4:15" hidden="1" x14ac:dyDescent="0.2">
      <c r="D595">
        <f t="shared" si="36"/>
        <v>77</v>
      </c>
      <c r="E595" t="s">
        <v>640</v>
      </c>
      <c r="F595" t="s">
        <v>2622</v>
      </c>
      <c r="G595" t="s">
        <v>2623</v>
      </c>
      <c r="H595" t="s">
        <v>2623</v>
      </c>
      <c r="I595">
        <v>81</v>
      </c>
      <c r="J595">
        <v>536</v>
      </c>
      <c r="K595">
        <v>0.15111940298507462</v>
      </c>
      <c r="L595">
        <v>0.7767857142857143</v>
      </c>
      <c r="M595">
        <f t="shared" si="37"/>
        <v>0.74844241852389159</v>
      </c>
      <c r="N595">
        <f t="shared" si="39"/>
        <v>2.8343295761822707E-2</v>
      </c>
      <c r="O595">
        <f t="shared" si="38"/>
        <v>332</v>
      </c>
    </row>
    <row r="596" spans="4:15" hidden="1" x14ac:dyDescent="0.2">
      <c r="D596">
        <f t="shared" si="36"/>
        <v>446</v>
      </c>
      <c r="E596" t="s">
        <v>640</v>
      </c>
      <c r="F596" t="s">
        <v>2624</v>
      </c>
      <c r="G596" t="s">
        <v>2625</v>
      </c>
      <c r="H596" t="s">
        <v>2625</v>
      </c>
      <c r="I596">
        <v>187</v>
      </c>
      <c r="J596">
        <v>316</v>
      </c>
      <c r="K596">
        <v>0.59177215189873422</v>
      </c>
      <c r="L596">
        <v>0.53703703703703709</v>
      </c>
      <c r="M596">
        <f t="shared" si="37"/>
        <v>0.48741395109375468</v>
      </c>
      <c r="N596">
        <f t="shared" si="39"/>
        <v>4.9623085943282408E-2</v>
      </c>
      <c r="O596">
        <f t="shared" si="38"/>
        <v>270</v>
      </c>
    </row>
    <row r="597" spans="4:15" hidden="1" x14ac:dyDescent="0.2">
      <c r="D597">
        <f t="shared" si="36"/>
        <v>6</v>
      </c>
      <c r="E597" t="s">
        <v>640</v>
      </c>
      <c r="F597" t="s">
        <v>2626</v>
      </c>
      <c r="G597" t="s">
        <v>2627</v>
      </c>
      <c r="H597" t="s">
        <v>2627</v>
      </c>
      <c r="I597">
        <v>35</v>
      </c>
      <c r="J597">
        <v>507</v>
      </c>
      <c r="K597">
        <v>6.9033530571992116E-2</v>
      </c>
      <c r="L597">
        <v>0.91304347826086951</v>
      </c>
      <c r="M597">
        <f t="shared" si="37"/>
        <v>0.79706744021381859</v>
      </c>
      <c r="N597">
        <f t="shared" si="39"/>
        <v>0.11597603804705092</v>
      </c>
      <c r="O597">
        <f t="shared" si="38"/>
        <v>138</v>
      </c>
    </row>
    <row r="598" spans="4:15" hidden="1" x14ac:dyDescent="0.2">
      <c r="D598">
        <f t="shared" si="36"/>
        <v>529</v>
      </c>
      <c r="E598" t="s">
        <v>640</v>
      </c>
      <c r="F598" t="s">
        <v>2628</v>
      </c>
      <c r="G598" t="s">
        <v>2629</v>
      </c>
      <c r="H598" t="s">
        <v>2629</v>
      </c>
      <c r="I598">
        <v>178</v>
      </c>
      <c r="J598">
        <v>426</v>
      </c>
      <c r="K598">
        <v>0.41784037558685444</v>
      </c>
      <c r="L598">
        <v>0.48979591836734693</v>
      </c>
      <c r="M598">
        <f t="shared" si="37"/>
        <v>0.59044552214379065</v>
      </c>
      <c r="N598">
        <f t="shared" si="39"/>
        <v>-0.10064960377644372</v>
      </c>
      <c r="O598">
        <f t="shared" si="38"/>
        <v>687</v>
      </c>
    </row>
    <row r="599" spans="4:15" hidden="1" x14ac:dyDescent="0.2">
      <c r="D599">
        <f t="shared" si="36"/>
        <v>829</v>
      </c>
      <c r="E599" t="s">
        <v>640</v>
      </c>
      <c r="F599" t="s">
        <v>2630</v>
      </c>
      <c r="G599" t="s">
        <v>992</v>
      </c>
      <c r="H599" t="s">
        <v>992</v>
      </c>
      <c r="I599">
        <v>283</v>
      </c>
      <c r="J599">
        <v>329</v>
      </c>
      <c r="K599">
        <v>0.86018237082066873</v>
      </c>
      <c r="L599">
        <v>0.18867924528301888</v>
      </c>
      <c r="M599">
        <f t="shared" si="37"/>
        <v>0.32841639971002778</v>
      </c>
      <c r="N599">
        <f t="shared" si="39"/>
        <v>-0.1397371544270089</v>
      </c>
      <c r="O599">
        <f t="shared" si="38"/>
        <v>748</v>
      </c>
    </row>
    <row r="600" spans="4:15" hidden="1" x14ac:dyDescent="0.2">
      <c r="D600">
        <f t="shared" si="36"/>
        <v>110</v>
      </c>
      <c r="E600" t="s">
        <v>640</v>
      </c>
      <c r="F600" t="s">
        <v>2631</v>
      </c>
      <c r="G600" t="s">
        <v>2632</v>
      </c>
      <c r="H600" t="s">
        <v>2632</v>
      </c>
      <c r="I600">
        <v>63</v>
      </c>
      <c r="J600">
        <v>219</v>
      </c>
      <c r="K600">
        <v>0.28767123287671231</v>
      </c>
      <c r="L600">
        <v>0.7407407407407407</v>
      </c>
      <c r="M600">
        <f t="shared" si="37"/>
        <v>0.66755352138375612</v>
      </c>
      <c r="N600">
        <f t="shared" si="39"/>
        <v>7.3187219356984579E-2</v>
      </c>
      <c r="O600">
        <f t="shared" si="38"/>
        <v>235</v>
      </c>
    </row>
    <row r="601" spans="4:15" hidden="1" x14ac:dyDescent="0.2">
      <c r="D601">
        <f t="shared" si="36"/>
        <v>496</v>
      </c>
      <c r="E601" t="s">
        <v>640</v>
      </c>
      <c r="F601" t="s">
        <v>2635</v>
      </c>
      <c r="G601" t="s">
        <v>2636</v>
      </c>
      <c r="H601" t="s">
        <v>2636</v>
      </c>
      <c r="I601">
        <v>315</v>
      </c>
      <c r="J601">
        <v>532</v>
      </c>
      <c r="K601">
        <v>0.59210526315789469</v>
      </c>
      <c r="L601">
        <v>0.50704225352112675</v>
      </c>
      <c r="M601">
        <f t="shared" si="37"/>
        <v>0.48721662673420685</v>
      </c>
      <c r="N601">
        <f t="shared" si="39"/>
        <v>1.9825626786919903E-2</v>
      </c>
      <c r="O601">
        <f t="shared" si="38"/>
        <v>364</v>
      </c>
    </row>
    <row r="602" spans="4:15" hidden="1" x14ac:dyDescent="0.2">
      <c r="D602">
        <f t="shared" si="36"/>
        <v>71</v>
      </c>
      <c r="E602" t="s">
        <v>640</v>
      </c>
      <c r="F602" t="s">
        <v>2637</v>
      </c>
      <c r="G602" t="s">
        <v>2638</v>
      </c>
      <c r="H602" t="s">
        <v>2638</v>
      </c>
      <c r="I602">
        <v>214</v>
      </c>
      <c r="J602">
        <v>660</v>
      </c>
      <c r="K602">
        <v>0.32424242424242422</v>
      </c>
      <c r="L602">
        <v>0.78378378378378377</v>
      </c>
      <c r="M602">
        <f t="shared" si="37"/>
        <v>0.64588992786750077</v>
      </c>
      <c r="N602">
        <f t="shared" si="39"/>
        <v>0.137893855916283</v>
      </c>
      <c r="O602">
        <f t="shared" si="38"/>
        <v>106</v>
      </c>
    </row>
    <row r="603" spans="4:15" hidden="1" x14ac:dyDescent="0.2">
      <c r="D603">
        <f t="shared" si="36"/>
        <v>284</v>
      </c>
      <c r="E603" t="s">
        <v>327</v>
      </c>
      <c r="F603" t="s">
        <v>2639</v>
      </c>
      <c r="G603" t="s">
        <v>2640</v>
      </c>
      <c r="H603" t="s">
        <v>2640</v>
      </c>
      <c r="I603">
        <v>109</v>
      </c>
      <c r="J603">
        <v>303</v>
      </c>
      <c r="K603">
        <v>0.35973597359735976</v>
      </c>
      <c r="L603">
        <v>0.62790697674418605</v>
      </c>
      <c r="M603">
        <f t="shared" si="37"/>
        <v>0.62486469470007977</v>
      </c>
      <c r="N603">
        <f t="shared" si="39"/>
        <v>3.0422820441062814E-3</v>
      </c>
      <c r="O603">
        <f t="shared" si="38"/>
        <v>409</v>
      </c>
    </row>
    <row r="604" spans="4:15" hidden="1" x14ac:dyDescent="0.2">
      <c r="D604">
        <f t="shared" si="36"/>
        <v>762</v>
      </c>
      <c r="E604" t="s">
        <v>327</v>
      </c>
      <c r="F604" t="s">
        <v>2641</v>
      </c>
      <c r="G604" t="s">
        <v>2642</v>
      </c>
      <c r="H604" t="s">
        <v>2642</v>
      </c>
      <c r="I604">
        <v>138</v>
      </c>
      <c r="J604">
        <v>289</v>
      </c>
      <c r="K604">
        <v>0.47750865051903113</v>
      </c>
      <c r="L604">
        <v>0.3</v>
      </c>
      <c r="M604">
        <f t="shared" si="37"/>
        <v>0.55509996172656084</v>
      </c>
      <c r="N604">
        <f t="shared" si="39"/>
        <v>-0.25509996172656085</v>
      </c>
      <c r="O604">
        <f t="shared" si="38"/>
        <v>832</v>
      </c>
    </row>
    <row r="605" spans="4:15" hidden="1" x14ac:dyDescent="0.2">
      <c r="D605">
        <f t="shared" si="36"/>
        <v>661</v>
      </c>
      <c r="E605" t="s">
        <v>327</v>
      </c>
      <c r="F605" t="s">
        <v>2644</v>
      </c>
      <c r="G605" t="s">
        <v>2645</v>
      </c>
      <c r="H605" t="s">
        <v>2645</v>
      </c>
      <c r="I605">
        <v>108</v>
      </c>
      <c r="J605">
        <v>286</v>
      </c>
      <c r="K605">
        <v>0.3776223776223776</v>
      </c>
      <c r="L605">
        <v>0.4</v>
      </c>
      <c r="M605">
        <f t="shared" si="37"/>
        <v>0.61426936619708783</v>
      </c>
      <c r="N605">
        <f t="shared" si="39"/>
        <v>-0.21426936619708781</v>
      </c>
      <c r="O605">
        <f t="shared" si="38"/>
        <v>817</v>
      </c>
    </row>
    <row r="606" spans="4:15" hidden="1" x14ac:dyDescent="0.2">
      <c r="D606">
        <f t="shared" si="36"/>
        <v>416</v>
      </c>
      <c r="E606" t="s">
        <v>329</v>
      </c>
      <c r="F606" t="s">
        <v>2646</v>
      </c>
      <c r="G606" t="s">
        <v>2647</v>
      </c>
      <c r="H606" t="s">
        <v>2647</v>
      </c>
      <c r="I606">
        <v>113</v>
      </c>
      <c r="J606">
        <v>219</v>
      </c>
      <c r="K606">
        <v>0.51598173515981738</v>
      </c>
      <c r="L606">
        <v>0.55813953488372092</v>
      </c>
      <c r="M606">
        <f t="shared" si="37"/>
        <v>0.53230974801326325</v>
      </c>
      <c r="N606">
        <f t="shared" si="39"/>
        <v>2.5829786870457672E-2</v>
      </c>
      <c r="O606">
        <f t="shared" si="38"/>
        <v>338</v>
      </c>
    </row>
    <row r="607" spans="4:15" hidden="1" x14ac:dyDescent="0.2">
      <c r="D607">
        <f t="shared" si="36"/>
        <v>20</v>
      </c>
      <c r="E607" t="s">
        <v>329</v>
      </c>
      <c r="F607" t="s">
        <v>2648</v>
      </c>
      <c r="G607" t="s">
        <v>2649</v>
      </c>
      <c r="H607" t="s">
        <v>2649</v>
      </c>
      <c r="I607">
        <v>76</v>
      </c>
      <c r="J607">
        <v>164</v>
      </c>
      <c r="K607">
        <v>0.46341463414634149</v>
      </c>
      <c r="L607">
        <v>0.8571428571428571</v>
      </c>
      <c r="M607">
        <f t="shared" si="37"/>
        <v>0.56344880217466453</v>
      </c>
      <c r="N607">
        <f t="shared" si="39"/>
        <v>0.29369405496819256</v>
      </c>
      <c r="O607">
        <f t="shared" si="38"/>
        <v>12</v>
      </c>
    </row>
    <row r="608" spans="4:15" hidden="1" x14ac:dyDescent="0.2">
      <c r="D608">
        <f t="shared" si="36"/>
        <v>24</v>
      </c>
      <c r="E608" t="s">
        <v>329</v>
      </c>
      <c r="F608" t="s">
        <v>2652</v>
      </c>
      <c r="G608" t="s">
        <v>2653</v>
      </c>
      <c r="H608" t="s">
        <v>2653</v>
      </c>
      <c r="I608">
        <v>182</v>
      </c>
      <c r="J608">
        <v>502</v>
      </c>
      <c r="K608">
        <v>0.36254980079681276</v>
      </c>
      <c r="L608">
        <v>0.85365853658536583</v>
      </c>
      <c r="M608">
        <f t="shared" si="37"/>
        <v>0.62319787427674822</v>
      </c>
      <c r="N608">
        <f t="shared" si="39"/>
        <v>0.23046066230861761</v>
      </c>
      <c r="O608">
        <f t="shared" si="38"/>
        <v>27</v>
      </c>
    </row>
    <row r="609" spans="4:15" hidden="1" x14ac:dyDescent="0.2">
      <c r="D609">
        <f t="shared" si="36"/>
        <v>613</v>
      </c>
      <c r="E609" t="s">
        <v>641</v>
      </c>
      <c r="F609" t="s">
        <v>2658</v>
      </c>
      <c r="G609" t="s">
        <v>2659</v>
      </c>
      <c r="H609" t="s">
        <v>2659</v>
      </c>
      <c r="I609">
        <v>260</v>
      </c>
      <c r="J609">
        <v>394</v>
      </c>
      <c r="K609">
        <v>0.65989847715736039</v>
      </c>
      <c r="L609">
        <v>0.43333333333333335</v>
      </c>
      <c r="M609">
        <f t="shared" si="37"/>
        <v>0.44705811462672623</v>
      </c>
      <c r="N609">
        <f t="shared" si="39"/>
        <v>-1.3724781293392885E-2</v>
      </c>
      <c r="O609">
        <f t="shared" si="38"/>
        <v>461</v>
      </c>
    </row>
    <row r="610" spans="4:15" hidden="1" x14ac:dyDescent="0.2">
      <c r="D610">
        <f t="shared" si="36"/>
        <v>646</v>
      </c>
      <c r="E610" t="s">
        <v>332</v>
      </c>
      <c r="F610" t="s">
        <v>2662</v>
      </c>
      <c r="G610" t="s">
        <v>2663</v>
      </c>
      <c r="H610" t="s">
        <v>2663</v>
      </c>
      <c r="I610">
        <v>296</v>
      </c>
      <c r="J610">
        <v>661</v>
      </c>
      <c r="K610">
        <v>0.44780635400907715</v>
      </c>
      <c r="L610">
        <v>0.41129032258064518</v>
      </c>
      <c r="M610">
        <f t="shared" si="37"/>
        <v>0.57269464360761702</v>
      </c>
      <c r="N610">
        <f t="shared" si="39"/>
        <v>-0.16140432102697183</v>
      </c>
      <c r="O610">
        <f t="shared" si="38"/>
        <v>768</v>
      </c>
    </row>
    <row r="611" spans="4:15" hidden="1" x14ac:dyDescent="0.2">
      <c r="D611">
        <f t="shared" si="36"/>
        <v>781</v>
      </c>
      <c r="E611" t="s">
        <v>334</v>
      </c>
      <c r="F611" t="s">
        <v>2665</v>
      </c>
      <c r="G611" t="s">
        <v>2666</v>
      </c>
      <c r="H611" t="s">
        <v>2666</v>
      </c>
      <c r="I611">
        <v>74</v>
      </c>
      <c r="J611">
        <v>156</v>
      </c>
      <c r="K611">
        <v>0.47435897435897434</v>
      </c>
      <c r="L611">
        <v>0.28000000000000003</v>
      </c>
      <c r="M611">
        <f t="shared" si="37"/>
        <v>0.55696572823542234</v>
      </c>
      <c r="N611">
        <f t="shared" si="39"/>
        <v>-0.27696572823542231</v>
      </c>
      <c r="O611">
        <f t="shared" si="38"/>
        <v>840</v>
      </c>
    </row>
    <row r="612" spans="4:15" hidden="1" x14ac:dyDescent="0.2">
      <c r="D612">
        <f t="shared" si="36"/>
        <v>185</v>
      </c>
      <c r="E612" t="s">
        <v>336</v>
      </c>
      <c r="F612" t="s">
        <v>2667</v>
      </c>
      <c r="G612" t="s">
        <v>2668</v>
      </c>
      <c r="H612" t="s">
        <v>2668</v>
      </c>
      <c r="I612">
        <v>55</v>
      </c>
      <c r="J612">
        <v>225</v>
      </c>
      <c r="K612">
        <v>0.24444444444444444</v>
      </c>
      <c r="L612">
        <v>0.68292682926829273</v>
      </c>
      <c r="M612">
        <f t="shared" si="37"/>
        <v>0.69315967580856941</v>
      </c>
      <c r="N612">
        <f t="shared" si="39"/>
        <v>-1.0232846540276674E-2</v>
      </c>
      <c r="O612">
        <f t="shared" si="38"/>
        <v>447</v>
      </c>
    </row>
    <row r="613" spans="4:15" hidden="1" x14ac:dyDescent="0.2">
      <c r="D613">
        <f t="shared" si="36"/>
        <v>644</v>
      </c>
      <c r="E613" t="s">
        <v>336</v>
      </c>
      <c r="F613" t="s">
        <v>2673</v>
      </c>
      <c r="G613" t="s">
        <v>2674</v>
      </c>
      <c r="H613" t="s">
        <v>2674</v>
      </c>
      <c r="I613">
        <v>112</v>
      </c>
      <c r="J613">
        <v>206</v>
      </c>
      <c r="K613">
        <v>0.5436893203883495</v>
      </c>
      <c r="L613">
        <v>0.41176470588235292</v>
      </c>
      <c r="M613">
        <f t="shared" si="37"/>
        <v>0.51589666872072781</v>
      </c>
      <c r="N613">
        <f t="shared" si="39"/>
        <v>-0.10413196283837489</v>
      </c>
      <c r="O613">
        <f t="shared" si="38"/>
        <v>694</v>
      </c>
    </row>
    <row r="614" spans="4:15" hidden="1" x14ac:dyDescent="0.2">
      <c r="D614">
        <f t="shared" si="36"/>
        <v>237</v>
      </c>
      <c r="E614" t="s">
        <v>336</v>
      </c>
      <c r="F614" t="s">
        <v>2675</v>
      </c>
      <c r="G614" t="s">
        <v>2676</v>
      </c>
      <c r="H614" t="s">
        <v>2676</v>
      </c>
      <c r="I614">
        <v>71</v>
      </c>
      <c r="J614">
        <v>219</v>
      </c>
      <c r="K614">
        <v>0.32420091324200911</v>
      </c>
      <c r="L614">
        <v>0.65</v>
      </c>
      <c r="M614">
        <f t="shared" si="37"/>
        <v>0.64591451764447727</v>
      </c>
      <c r="N614">
        <f t="shared" si="39"/>
        <v>4.0854823555227515E-3</v>
      </c>
      <c r="O614">
        <f t="shared" si="38"/>
        <v>403</v>
      </c>
    </row>
    <row r="615" spans="4:15" hidden="1" x14ac:dyDescent="0.2">
      <c r="D615">
        <f t="shared" si="36"/>
        <v>476</v>
      </c>
      <c r="E615" t="s">
        <v>336</v>
      </c>
      <c r="F615" t="s">
        <v>2677</v>
      </c>
      <c r="G615" t="s">
        <v>1660</v>
      </c>
      <c r="H615" t="s">
        <v>1660</v>
      </c>
      <c r="I615">
        <v>186</v>
      </c>
      <c r="J615">
        <v>373</v>
      </c>
      <c r="K615">
        <v>0.49865951742627346</v>
      </c>
      <c r="L615">
        <v>0.51851851851851849</v>
      </c>
      <c r="M615">
        <f t="shared" si="37"/>
        <v>0.54257087076496546</v>
      </c>
      <c r="N615">
        <f t="shared" si="39"/>
        <v>-2.4052352246446973E-2</v>
      </c>
      <c r="O615">
        <f t="shared" si="38"/>
        <v>496</v>
      </c>
    </row>
    <row r="616" spans="4:15" hidden="1" x14ac:dyDescent="0.2">
      <c r="D616">
        <f t="shared" si="36"/>
        <v>277</v>
      </c>
      <c r="E616" t="s">
        <v>336</v>
      </c>
      <c r="F616" t="s">
        <v>2678</v>
      </c>
      <c r="G616" t="s">
        <v>2679</v>
      </c>
      <c r="H616" t="s">
        <v>2679</v>
      </c>
      <c r="I616">
        <v>242</v>
      </c>
      <c r="J616">
        <v>375</v>
      </c>
      <c r="K616">
        <v>0.64533333333333331</v>
      </c>
      <c r="L616">
        <v>0.63235294117647056</v>
      </c>
      <c r="M616">
        <f t="shared" si="37"/>
        <v>0.45568603577247685</v>
      </c>
      <c r="N616">
        <f t="shared" si="39"/>
        <v>0.17666690540399371</v>
      </c>
      <c r="O616">
        <f t="shared" si="38"/>
        <v>60</v>
      </c>
    </row>
    <row r="617" spans="4:15" hidden="1" x14ac:dyDescent="0.2">
      <c r="D617">
        <f t="shared" si="36"/>
        <v>795</v>
      </c>
      <c r="E617" t="s">
        <v>336</v>
      </c>
      <c r="F617" t="s">
        <v>2680</v>
      </c>
      <c r="G617" t="s">
        <v>2681</v>
      </c>
      <c r="H617" t="s">
        <v>2681</v>
      </c>
      <c r="I617">
        <v>157</v>
      </c>
      <c r="J617">
        <v>248</v>
      </c>
      <c r="K617">
        <v>0.63306451612903225</v>
      </c>
      <c r="L617">
        <v>0.25531914893617019</v>
      </c>
      <c r="M617">
        <f t="shared" si="37"/>
        <v>0.4629536871372178</v>
      </c>
      <c r="N617">
        <f t="shared" si="39"/>
        <v>-0.2076345382010476</v>
      </c>
      <c r="O617">
        <f t="shared" si="38"/>
        <v>811</v>
      </c>
    </row>
    <row r="618" spans="4:15" hidden="1" x14ac:dyDescent="0.2">
      <c r="D618">
        <f t="shared" si="36"/>
        <v>386</v>
      </c>
      <c r="E618" t="s">
        <v>336</v>
      </c>
      <c r="F618" t="s">
        <v>2682</v>
      </c>
      <c r="G618" t="s">
        <v>2683</v>
      </c>
      <c r="H618" t="s">
        <v>2683</v>
      </c>
      <c r="I618">
        <v>241</v>
      </c>
      <c r="J618">
        <v>398</v>
      </c>
      <c r="K618">
        <v>0.60552763819095479</v>
      </c>
      <c r="L618">
        <v>0.57352941176470584</v>
      </c>
      <c r="M618">
        <f t="shared" si="37"/>
        <v>0.47926564494006241</v>
      </c>
      <c r="N618">
        <f t="shared" si="39"/>
        <v>9.4263766824643436E-2</v>
      </c>
      <c r="O618">
        <f t="shared" si="38"/>
        <v>189</v>
      </c>
    </row>
    <row r="619" spans="4:15" hidden="1" x14ac:dyDescent="0.2">
      <c r="D619">
        <f t="shared" si="36"/>
        <v>585</v>
      </c>
      <c r="E619" t="s">
        <v>338</v>
      </c>
      <c r="F619" t="s">
        <v>581</v>
      </c>
      <c r="G619" t="s">
        <v>2686</v>
      </c>
      <c r="H619" t="s">
        <v>2686</v>
      </c>
      <c r="I619">
        <v>279</v>
      </c>
      <c r="J619">
        <v>537</v>
      </c>
      <c r="K619">
        <v>0.51955307262569828</v>
      </c>
      <c r="L619">
        <v>0.45588235294117646</v>
      </c>
      <c r="M619">
        <f t="shared" si="37"/>
        <v>0.5301942029549539</v>
      </c>
      <c r="N619">
        <f t="shared" si="39"/>
        <v>-7.4311850013777436E-2</v>
      </c>
      <c r="O619">
        <f t="shared" si="38"/>
        <v>629</v>
      </c>
    </row>
    <row r="620" spans="4:15" hidden="1" x14ac:dyDescent="0.2">
      <c r="D620">
        <f t="shared" si="36"/>
        <v>584</v>
      </c>
      <c r="E620" t="s">
        <v>338</v>
      </c>
      <c r="F620" t="s">
        <v>2687</v>
      </c>
      <c r="G620" t="s">
        <v>2688</v>
      </c>
      <c r="H620" t="s">
        <v>2688</v>
      </c>
      <c r="I620">
        <v>191</v>
      </c>
      <c r="J620">
        <v>334</v>
      </c>
      <c r="K620">
        <v>0.57185628742514971</v>
      </c>
      <c r="L620">
        <v>0.45652173913043476</v>
      </c>
      <c r="M620">
        <f t="shared" si="37"/>
        <v>0.49921146647043663</v>
      </c>
      <c r="N620">
        <f t="shared" si="39"/>
        <v>-4.2689727340001871E-2</v>
      </c>
      <c r="O620">
        <f t="shared" si="38"/>
        <v>548</v>
      </c>
    </row>
    <row r="621" spans="4:15" hidden="1" x14ac:dyDescent="0.2">
      <c r="D621">
        <f t="shared" si="36"/>
        <v>325</v>
      </c>
      <c r="E621" t="s">
        <v>338</v>
      </c>
      <c r="F621" t="s">
        <v>2689</v>
      </c>
      <c r="G621" t="s">
        <v>2690</v>
      </c>
      <c r="H621" t="s">
        <v>2690</v>
      </c>
      <c r="I621">
        <v>294</v>
      </c>
      <c r="J621">
        <v>642</v>
      </c>
      <c r="K621">
        <v>0.45794392523364486</v>
      </c>
      <c r="L621">
        <v>0.60227272727272729</v>
      </c>
      <c r="M621">
        <f t="shared" si="37"/>
        <v>0.56668947358034183</v>
      </c>
      <c r="N621">
        <f t="shared" si="39"/>
        <v>3.5583253692385464E-2</v>
      </c>
      <c r="O621">
        <f t="shared" si="38"/>
        <v>315</v>
      </c>
    </row>
    <row r="622" spans="4:15" hidden="1" x14ac:dyDescent="0.2">
      <c r="D622">
        <f t="shared" si="36"/>
        <v>302</v>
      </c>
      <c r="E622" t="s">
        <v>338</v>
      </c>
      <c r="F622" t="s">
        <v>2691</v>
      </c>
      <c r="G622" t="s">
        <v>1868</v>
      </c>
      <c r="H622" t="s">
        <v>1868</v>
      </c>
      <c r="I622">
        <v>216</v>
      </c>
      <c r="J622">
        <v>522</v>
      </c>
      <c r="K622">
        <v>0.41379310344827586</v>
      </c>
      <c r="L622">
        <v>0.61643835616438358</v>
      </c>
      <c r="M622">
        <f t="shared" si="37"/>
        <v>0.59284299554253905</v>
      </c>
      <c r="N622">
        <f t="shared" si="39"/>
        <v>2.359536062184453E-2</v>
      </c>
      <c r="O622">
        <f t="shared" si="38"/>
        <v>348</v>
      </c>
    </row>
    <row r="623" spans="4:15" hidden="1" x14ac:dyDescent="0.2">
      <c r="D623">
        <f t="shared" si="36"/>
        <v>232</v>
      </c>
      <c r="E623" t="s">
        <v>338</v>
      </c>
      <c r="F623" t="s">
        <v>2692</v>
      </c>
      <c r="G623" t="s">
        <v>2693</v>
      </c>
      <c r="H623" t="s">
        <v>2693</v>
      </c>
      <c r="I623">
        <v>113</v>
      </c>
      <c r="J623">
        <v>316</v>
      </c>
      <c r="K623">
        <v>0.35759493670886078</v>
      </c>
      <c r="L623">
        <v>0.65306122448979587</v>
      </c>
      <c r="M623">
        <f t="shared" si="37"/>
        <v>0.62613297585591976</v>
      </c>
      <c r="N623">
        <f t="shared" si="39"/>
        <v>2.6928248633876106E-2</v>
      </c>
      <c r="O623">
        <f t="shared" si="38"/>
        <v>335</v>
      </c>
    </row>
    <row r="624" spans="4:15" hidden="1" x14ac:dyDescent="0.2">
      <c r="D624">
        <f t="shared" si="36"/>
        <v>205</v>
      </c>
      <c r="E624" t="s">
        <v>340</v>
      </c>
      <c r="F624" t="s">
        <v>2694</v>
      </c>
      <c r="G624" t="s">
        <v>2695</v>
      </c>
      <c r="H624" t="s">
        <v>2695</v>
      </c>
      <c r="I624">
        <v>103</v>
      </c>
      <c r="J624">
        <v>174</v>
      </c>
      <c r="K624">
        <v>0.59195402298850575</v>
      </c>
      <c r="L624">
        <v>0.66666666666666663</v>
      </c>
      <c r="M624">
        <f t="shared" si="37"/>
        <v>0.48730621652963374</v>
      </c>
      <c r="N624">
        <f t="shared" si="39"/>
        <v>0.17936045013703289</v>
      </c>
      <c r="O624">
        <f t="shared" si="38"/>
        <v>54</v>
      </c>
    </row>
    <row r="625" spans="4:15" hidden="1" x14ac:dyDescent="0.2">
      <c r="D625">
        <f t="shared" si="36"/>
        <v>267</v>
      </c>
      <c r="E625" t="s">
        <v>340</v>
      </c>
      <c r="F625" t="s">
        <v>2696</v>
      </c>
      <c r="G625" t="s">
        <v>2697</v>
      </c>
      <c r="H625" t="s">
        <v>2697</v>
      </c>
      <c r="I625">
        <v>107</v>
      </c>
      <c r="J625">
        <v>217</v>
      </c>
      <c r="K625">
        <v>0.49308755760368661</v>
      </c>
      <c r="L625">
        <v>0.63636363636363635</v>
      </c>
      <c r="M625">
        <f t="shared" si="37"/>
        <v>0.54587151994202787</v>
      </c>
      <c r="N625">
        <f t="shared" si="39"/>
        <v>9.0492116421608482E-2</v>
      </c>
      <c r="O625">
        <f t="shared" si="38"/>
        <v>196</v>
      </c>
    </row>
    <row r="626" spans="4:15" hidden="1" x14ac:dyDescent="0.2">
      <c r="D626">
        <f t="shared" si="36"/>
        <v>740</v>
      </c>
      <c r="E626" t="s">
        <v>340</v>
      </c>
      <c r="F626" t="s">
        <v>2698</v>
      </c>
      <c r="G626" t="s">
        <v>858</v>
      </c>
      <c r="H626" t="s">
        <v>858</v>
      </c>
      <c r="I626">
        <v>213</v>
      </c>
      <c r="J626">
        <v>344</v>
      </c>
      <c r="K626">
        <v>0.6191860465116279</v>
      </c>
      <c r="L626">
        <v>0.32653061224489793</v>
      </c>
      <c r="M626">
        <f t="shared" si="37"/>
        <v>0.4711748446437527</v>
      </c>
      <c r="N626">
        <f t="shared" si="39"/>
        <v>-0.14464423239885477</v>
      </c>
      <c r="O626">
        <f t="shared" si="38"/>
        <v>756</v>
      </c>
    </row>
    <row r="627" spans="4:15" hidden="1" x14ac:dyDescent="0.2">
      <c r="D627">
        <f t="shared" si="36"/>
        <v>454</v>
      </c>
      <c r="E627" t="s">
        <v>342</v>
      </c>
      <c r="F627" t="s">
        <v>2701</v>
      </c>
      <c r="G627" t="s">
        <v>2702</v>
      </c>
      <c r="H627" t="s">
        <v>2702</v>
      </c>
      <c r="I627">
        <v>286</v>
      </c>
      <c r="J627">
        <v>433</v>
      </c>
      <c r="K627">
        <v>0.66050808314087761</v>
      </c>
      <c r="L627">
        <v>0.53333333333333333</v>
      </c>
      <c r="M627">
        <f t="shared" si="37"/>
        <v>0.44669700371568338</v>
      </c>
      <c r="N627">
        <f t="shared" si="39"/>
        <v>8.6636329617649943E-2</v>
      </c>
      <c r="O627">
        <f t="shared" si="38"/>
        <v>210</v>
      </c>
    </row>
    <row r="628" spans="4:15" hidden="1" x14ac:dyDescent="0.2">
      <c r="D628">
        <f t="shared" si="36"/>
        <v>352</v>
      </c>
      <c r="E628" t="s">
        <v>344</v>
      </c>
      <c r="F628" t="s">
        <v>2705</v>
      </c>
      <c r="G628" t="s">
        <v>2706</v>
      </c>
      <c r="H628" t="s">
        <v>2706</v>
      </c>
      <c r="I628">
        <v>113</v>
      </c>
      <c r="J628">
        <v>251</v>
      </c>
      <c r="K628">
        <v>0.45019920318725098</v>
      </c>
      <c r="L628">
        <v>0.58974358974358976</v>
      </c>
      <c r="M628">
        <f t="shared" si="37"/>
        <v>0.57127719697802037</v>
      </c>
      <c r="N628">
        <f t="shared" si="39"/>
        <v>1.8466392765569384E-2</v>
      </c>
      <c r="O628">
        <f t="shared" si="38"/>
        <v>369</v>
      </c>
    </row>
    <row r="629" spans="4:15" hidden="1" x14ac:dyDescent="0.2">
      <c r="D629">
        <f t="shared" si="36"/>
        <v>416</v>
      </c>
      <c r="E629" t="s">
        <v>344</v>
      </c>
      <c r="F629" t="s">
        <v>2709</v>
      </c>
      <c r="G629" t="s">
        <v>2710</v>
      </c>
      <c r="H629" t="s">
        <v>2710</v>
      </c>
      <c r="I629">
        <v>128</v>
      </c>
      <c r="J629">
        <v>299</v>
      </c>
      <c r="K629">
        <v>0.42809364548494983</v>
      </c>
      <c r="L629">
        <v>0.55813953488372092</v>
      </c>
      <c r="M629">
        <f t="shared" si="37"/>
        <v>0.5843718159562189</v>
      </c>
      <c r="N629">
        <f t="shared" si="39"/>
        <v>-2.6232281072497976E-2</v>
      </c>
      <c r="O629">
        <f t="shared" si="38"/>
        <v>503</v>
      </c>
    </row>
    <row r="630" spans="4:15" hidden="1" x14ac:dyDescent="0.2">
      <c r="D630">
        <f t="shared" si="36"/>
        <v>177</v>
      </c>
      <c r="E630" t="s">
        <v>642</v>
      </c>
      <c r="F630" t="s">
        <v>2711</v>
      </c>
      <c r="G630" t="s">
        <v>2712</v>
      </c>
      <c r="H630" t="s">
        <v>2712</v>
      </c>
      <c r="I630">
        <v>164</v>
      </c>
      <c r="J630">
        <v>430</v>
      </c>
      <c r="K630">
        <v>0.38139534883720932</v>
      </c>
      <c r="L630">
        <v>0.68965517241379315</v>
      </c>
      <c r="M630">
        <f t="shared" si="37"/>
        <v>0.6120343798131529</v>
      </c>
      <c r="N630">
        <f t="shared" si="39"/>
        <v>7.7620792600640254E-2</v>
      </c>
      <c r="O630">
        <f t="shared" si="38"/>
        <v>220</v>
      </c>
    </row>
    <row r="631" spans="4:15" hidden="1" x14ac:dyDescent="0.2">
      <c r="D631">
        <f t="shared" si="36"/>
        <v>781</v>
      </c>
      <c r="E631" t="s">
        <v>642</v>
      </c>
      <c r="F631" t="s">
        <v>2715</v>
      </c>
      <c r="G631" t="s">
        <v>2716</v>
      </c>
      <c r="H631" t="s">
        <v>2716</v>
      </c>
      <c r="I631">
        <v>208</v>
      </c>
      <c r="J631">
        <v>329</v>
      </c>
      <c r="K631">
        <v>0.63221884498480241</v>
      </c>
      <c r="L631">
        <v>0.28000000000000003</v>
      </c>
      <c r="M631">
        <f t="shared" si="37"/>
        <v>0.4634546354310215</v>
      </c>
      <c r="N631">
        <f t="shared" si="39"/>
        <v>-0.18345463543102147</v>
      </c>
      <c r="O631">
        <f t="shared" si="38"/>
        <v>789</v>
      </c>
    </row>
    <row r="632" spans="4:15" hidden="1" x14ac:dyDescent="0.2">
      <c r="D632">
        <f t="shared" si="36"/>
        <v>400</v>
      </c>
      <c r="E632" t="s">
        <v>642</v>
      </c>
      <c r="F632" t="s">
        <v>2717</v>
      </c>
      <c r="G632" t="s">
        <v>927</v>
      </c>
      <c r="H632" t="s">
        <v>927</v>
      </c>
      <c r="I632">
        <v>201</v>
      </c>
      <c r="J632">
        <v>357</v>
      </c>
      <c r="K632">
        <v>0.56302521008403361</v>
      </c>
      <c r="L632">
        <v>0.56603773584905659</v>
      </c>
      <c r="M632">
        <f t="shared" si="37"/>
        <v>0.50444271168515842</v>
      </c>
      <c r="N632">
        <f t="shared" si="39"/>
        <v>6.1595024163898171E-2</v>
      </c>
      <c r="O632">
        <f t="shared" si="38"/>
        <v>248</v>
      </c>
    </row>
    <row r="633" spans="4:15" hidden="1" x14ac:dyDescent="0.2">
      <c r="D633">
        <f t="shared" si="36"/>
        <v>710</v>
      </c>
      <c r="E633" t="s">
        <v>642</v>
      </c>
      <c r="F633" t="s">
        <v>2718</v>
      </c>
      <c r="G633" t="s">
        <v>2719</v>
      </c>
      <c r="H633" t="s">
        <v>2719</v>
      </c>
      <c r="I633">
        <v>276</v>
      </c>
      <c r="J633">
        <v>431</v>
      </c>
      <c r="K633">
        <v>0.6403712296983759</v>
      </c>
      <c r="L633">
        <v>0.36206896551724138</v>
      </c>
      <c r="M633">
        <f t="shared" si="37"/>
        <v>0.45862542582565508</v>
      </c>
      <c r="N633">
        <f t="shared" si="39"/>
        <v>-9.6556460308413694E-2</v>
      </c>
      <c r="O633">
        <f t="shared" si="38"/>
        <v>675</v>
      </c>
    </row>
    <row r="634" spans="4:15" hidden="1" x14ac:dyDescent="0.2">
      <c r="D634">
        <f t="shared" si="36"/>
        <v>522</v>
      </c>
      <c r="E634" t="s">
        <v>347</v>
      </c>
      <c r="F634" t="s">
        <v>372</v>
      </c>
      <c r="G634" t="s">
        <v>2724</v>
      </c>
      <c r="H634" t="s">
        <v>2724</v>
      </c>
      <c r="I634">
        <v>369</v>
      </c>
      <c r="J634">
        <v>578</v>
      </c>
      <c r="K634">
        <v>0.63840830449826991</v>
      </c>
      <c r="L634">
        <v>0.49714285714285716</v>
      </c>
      <c r="M634">
        <f t="shared" si="37"/>
        <v>0.45978819936542492</v>
      </c>
      <c r="N634">
        <f t="shared" si="39"/>
        <v>3.7354657777432243E-2</v>
      </c>
      <c r="O634">
        <f t="shared" si="38"/>
        <v>307</v>
      </c>
    </row>
    <row r="635" spans="4:15" hidden="1" x14ac:dyDescent="0.2">
      <c r="D635">
        <f t="shared" si="36"/>
        <v>316</v>
      </c>
      <c r="E635" t="s">
        <v>349</v>
      </c>
      <c r="F635" t="s">
        <v>2725</v>
      </c>
      <c r="G635" t="s">
        <v>2726</v>
      </c>
      <c r="H635" t="s">
        <v>2726</v>
      </c>
      <c r="I635">
        <v>137</v>
      </c>
      <c r="J635">
        <v>349</v>
      </c>
      <c r="K635">
        <v>0.39255014326647564</v>
      </c>
      <c r="L635">
        <v>0.609375</v>
      </c>
      <c r="M635">
        <f t="shared" si="37"/>
        <v>0.60542663958788956</v>
      </c>
      <c r="N635">
        <f t="shared" si="39"/>
        <v>3.948360412110441E-3</v>
      </c>
      <c r="O635">
        <f t="shared" si="38"/>
        <v>405</v>
      </c>
    </row>
    <row r="636" spans="4:15" hidden="1" x14ac:dyDescent="0.2">
      <c r="D636">
        <f t="shared" si="36"/>
        <v>503</v>
      </c>
      <c r="E636" t="s">
        <v>351</v>
      </c>
      <c r="F636" t="s">
        <v>2731</v>
      </c>
      <c r="G636" t="s">
        <v>2732</v>
      </c>
      <c r="H636" t="s">
        <v>2732</v>
      </c>
      <c r="I636">
        <v>258</v>
      </c>
      <c r="J636">
        <v>473</v>
      </c>
      <c r="K636">
        <v>0.54545454545454541</v>
      </c>
      <c r="L636">
        <v>0.5</v>
      </c>
      <c r="M636">
        <f t="shared" si="37"/>
        <v>0.51485100635998149</v>
      </c>
      <c r="N636">
        <f t="shared" si="39"/>
        <v>-1.4851006359981489E-2</v>
      </c>
      <c r="O636">
        <f t="shared" si="38"/>
        <v>467</v>
      </c>
    </row>
    <row r="637" spans="4:15" hidden="1" x14ac:dyDescent="0.2">
      <c r="D637">
        <f t="shared" si="36"/>
        <v>569</v>
      </c>
      <c r="E637" t="s">
        <v>353</v>
      </c>
      <c r="F637" t="s">
        <v>2735</v>
      </c>
      <c r="G637" t="s">
        <v>2736</v>
      </c>
      <c r="H637" t="s">
        <v>2736</v>
      </c>
      <c r="I637">
        <v>413</v>
      </c>
      <c r="J637">
        <v>760</v>
      </c>
      <c r="K637">
        <v>0.54342105263157892</v>
      </c>
      <c r="L637">
        <v>0.46534653465346537</v>
      </c>
      <c r="M637">
        <f t="shared" si="37"/>
        <v>0.51605558188213063</v>
      </c>
      <c r="N637">
        <f t="shared" si="39"/>
        <v>-5.070904722866526E-2</v>
      </c>
      <c r="O637">
        <f t="shared" si="38"/>
        <v>571</v>
      </c>
    </row>
    <row r="638" spans="4:15" hidden="1" x14ac:dyDescent="0.2">
      <c r="D638">
        <f t="shared" si="36"/>
        <v>252</v>
      </c>
      <c r="E638" t="s">
        <v>355</v>
      </c>
      <c r="F638" t="s">
        <v>2739</v>
      </c>
      <c r="G638" t="s">
        <v>2740</v>
      </c>
      <c r="H638" t="s">
        <v>2740</v>
      </c>
      <c r="I638">
        <v>193</v>
      </c>
      <c r="J638">
        <v>386</v>
      </c>
      <c r="K638">
        <v>0.5</v>
      </c>
      <c r="L638">
        <v>0.6428571428571429</v>
      </c>
      <c r="M638">
        <f t="shared" si="37"/>
        <v>0.54177681214919771</v>
      </c>
      <c r="N638">
        <f t="shared" si="39"/>
        <v>0.1010803307079452</v>
      </c>
      <c r="O638">
        <f t="shared" si="38"/>
        <v>167</v>
      </c>
    </row>
    <row r="639" spans="4:15" hidden="1" x14ac:dyDescent="0.2">
      <c r="D639">
        <f t="shared" si="36"/>
        <v>542</v>
      </c>
      <c r="E639" t="s">
        <v>357</v>
      </c>
      <c r="F639" t="s">
        <v>2743</v>
      </c>
      <c r="G639" t="s">
        <v>2744</v>
      </c>
      <c r="H639" t="s">
        <v>2744</v>
      </c>
      <c r="I639">
        <v>126</v>
      </c>
      <c r="J639">
        <v>176</v>
      </c>
      <c r="K639">
        <v>0.71590909090909094</v>
      </c>
      <c r="L639">
        <v>0.48</v>
      </c>
      <c r="M639">
        <f t="shared" si="37"/>
        <v>0.41387923465042031</v>
      </c>
      <c r="N639">
        <f t="shared" si="39"/>
        <v>6.6120765349579669E-2</v>
      </c>
      <c r="O639">
        <f t="shared" si="38"/>
        <v>243</v>
      </c>
    </row>
    <row r="640" spans="4:15" hidden="1" x14ac:dyDescent="0.2">
      <c r="D640">
        <f t="shared" si="36"/>
        <v>600</v>
      </c>
      <c r="E640" t="s">
        <v>357</v>
      </c>
      <c r="F640" t="s">
        <v>2745</v>
      </c>
      <c r="G640" t="s">
        <v>2746</v>
      </c>
      <c r="H640" t="s">
        <v>2746</v>
      </c>
      <c r="I640">
        <v>116</v>
      </c>
      <c r="J640">
        <v>179</v>
      </c>
      <c r="K640">
        <v>0.64804469273743015</v>
      </c>
      <c r="L640">
        <v>0.44444444444444442</v>
      </c>
      <c r="M640">
        <f t="shared" si="37"/>
        <v>0.45407991396420838</v>
      </c>
      <c r="N640">
        <f t="shared" si="39"/>
        <v>-9.6354695197639617E-3</v>
      </c>
      <c r="O640">
        <f t="shared" si="38"/>
        <v>445</v>
      </c>
    </row>
    <row r="641" spans="4:15" hidden="1" x14ac:dyDescent="0.2">
      <c r="D641">
        <f t="shared" si="36"/>
        <v>649</v>
      </c>
      <c r="E641" t="s">
        <v>357</v>
      </c>
      <c r="F641" t="s">
        <v>2747</v>
      </c>
      <c r="G641" t="s">
        <v>2748</v>
      </c>
      <c r="H641" t="s">
        <v>2748</v>
      </c>
      <c r="I641">
        <v>352</v>
      </c>
      <c r="J641">
        <v>685</v>
      </c>
      <c r="K641">
        <v>0.51386861313868615</v>
      </c>
      <c r="L641">
        <v>0.40963855421686746</v>
      </c>
      <c r="M641">
        <f t="shared" si="37"/>
        <v>0.53356149330256097</v>
      </c>
      <c r="N641">
        <f t="shared" si="39"/>
        <v>-0.12392293908569352</v>
      </c>
      <c r="O641">
        <f t="shared" si="38"/>
        <v>728</v>
      </c>
    </row>
    <row r="642" spans="4:15" hidden="1" x14ac:dyDescent="0.2">
      <c r="D642">
        <f t="shared" si="36"/>
        <v>597</v>
      </c>
      <c r="E642" t="s">
        <v>357</v>
      </c>
      <c r="F642" t="s">
        <v>2749</v>
      </c>
      <c r="G642" t="s">
        <v>2750</v>
      </c>
      <c r="H642" t="s">
        <v>2750</v>
      </c>
      <c r="I642">
        <v>177</v>
      </c>
      <c r="J642">
        <v>354</v>
      </c>
      <c r="K642">
        <v>0.5</v>
      </c>
      <c r="L642">
        <v>0.44642857142857145</v>
      </c>
      <c r="M642">
        <f t="shared" si="37"/>
        <v>0.54177681214919771</v>
      </c>
      <c r="N642">
        <f t="shared" si="39"/>
        <v>-9.5348240720626254E-2</v>
      </c>
      <c r="O642">
        <f t="shared" si="38"/>
        <v>672</v>
      </c>
    </row>
    <row r="643" spans="4:15" hidden="1" x14ac:dyDescent="0.2">
      <c r="D643">
        <f t="shared" si="36"/>
        <v>529</v>
      </c>
      <c r="E643" t="s">
        <v>359</v>
      </c>
      <c r="F643" t="s">
        <v>2751</v>
      </c>
      <c r="G643" t="s">
        <v>2752</v>
      </c>
      <c r="H643" t="s">
        <v>2752</v>
      </c>
      <c r="I643">
        <v>173</v>
      </c>
      <c r="J643">
        <v>310</v>
      </c>
      <c r="K643">
        <v>0.5580645161290323</v>
      </c>
      <c r="L643">
        <v>0.48979591836734693</v>
      </c>
      <c r="M643">
        <f t="shared" si="37"/>
        <v>0.50738126668942463</v>
      </c>
      <c r="N643">
        <f t="shared" si="39"/>
        <v>-1.7585348322077698E-2</v>
      </c>
      <c r="O643">
        <f t="shared" si="38"/>
        <v>481</v>
      </c>
    </row>
    <row r="644" spans="4:15" hidden="1" x14ac:dyDescent="0.2">
      <c r="D644">
        <f t="shared" si="36"/>
        <v>725</v>
      </c>
      <c r="E644" t="s">
        <v>359</v>
      </c>
      <c r="F644" t="s">
        <v>2755</v>
      </c>
      <c r="G644" t="s">
        <v>2756</v>
      </c>
      <c r="H644" t="s">
        <v>2756</v>
      </c>
      <c r="I644">
        <v>169</v>
      </c>
      <c r="J644">
        <v>232</v>
      </c>
      <c r="K644">
        <v>0.72844827586206895</v>
      </c>
      <c r="L644">
        <v>0.34285714285714286</v>
      </c>
      <c r="M644">
        <f t="shared" si="37"/>
        <v>0.40645142615684343</v>
      </c>
      <c r="N644">
        <f t="shared" si="39"/>
        <v>-6.3594283299700571E-2</v>
      </c>
      <c r="O644">
        <f t="shared" si="38"/>
        <v>608</v>
      </c>
    </row>
    <row r="645" spans="4:15" hidden="1" x14ac:dyDescent="0.2">
      <c r="D645">
        <f t="shared" ref="D645:D708" si="40">RANK(L645,Both_Math_and_ELA__Percent_Pass,0)</f>
        <v>73</v>
      </c>
      <c r="E645" t="s">
        <v>361</v>
      </c>
      <c r="F645" t="s">
        <v>389</v>
      </c>
      <c r="G645" t="s">
        <v>2757</v>
      </c>
      <c r="H645" t="s">
        <v>2757</v>
      </c>
      <c r="I645">
        <v>273</v>
      </c>
      <c r="J645">
        <v>701</v>
      </c>
      <c r="K645">
        <v>0.38944365192582026</v>
      </c>
      <c r="L645">
        <v>0.78048780487804881</v>
      </c>
      <c r="M645">
        <f t="shared" ref="M645:M708" si="41">int+slope*K645</f>
        <v>0.60726682480342575</v>
      </c>
      <c r="N645">
        <f t="shared" si="39"/>
        <v>0.17322098007462305</v>
      </c>
      <c r="O645">
        <f t="shared" ref="O645:O708" si="42">RANK(N645,Error,0)</f>
        <v>63</v>
      </c>
    </row>
    <row r="646" spans="4:15" hidden="1" x14ac:dyDescent="0.2">
      <c r="D646">
        <f t="shared" si="40"/>
        <v>160</v>
      </c>
      <c r="E646" t="s">
        <v>363</v>
      </c>
      <c r="F646" t="s">
        <v>2760</v>
      </c>
      <c r="G646" t="s">
        <v>2761</v>
      </c>
      <c r="H646" t="s">
        <v>2761</v>
      </c>
      <c r="I646">
        <v>201</v>
      </c>
      <c r="J646">
        <v>259</v>
      </c>
      <c r="K646">
        <v>0.77606177606177607</v>
      </c>
      <c r="L646">
        <v>0.7</v>
      </c>
      <c r="M646">
        <f t="shared" si="41"/>
        <v>0.37824672525175668</v>
      </c>
      <c r="N646">
        <f t="shared" ref="N646:N709" si="43">L646-M646</f>
        <v>0.32175327474824328</v>
      </c>
      <c r="O646">
        <f t="shared" si="42"/>
        <v>7</v>
      </c>
    </row>
    <row r="647" spans="4:15" hidden="1" x14ac:dyDescent="0.2">
      <c r="D647">
        <f t="shared" si="40"/>
        <v>467</v>
      </c>
      <c r="E647" t="s">
        <v>365</v>
      </c>
      <c r="F647" t="s">
        <v>2764</v>
      </c>
      <c r="G647" t="s">
        <v>2765</v>
      </c>
      <c r="H647" t="s">
        <v>2765</v>
      </c>
      <c r="I647">
        <v>415</v>
      </c>
      <c r="J647">
        <v>825</v>
      </c>
      <c r="K647">
        <v>0.50303030303030305</v>
      </c>
      <c r="L647">
        <v>0.52427184466019416</v>
      </c>
      <c r="M647">
        <f t="shared" si="41"/>
        <v>0.53998175842991669</v>
      </c>
      <c r="N647">
        <f t="shared" si="43"/>
        <v>-1.5709913769722528E-2</v>
      </c>
      <c r="O647">
        <f t="shared" si="42"/>
        <v>472</v>
      </c>
    </row>
    <row r="648" spans="4:15" hidden="1" x14ac:dyDescent="0.2">
      <c r="D648">
        <f t="shared" si="40"/>
        <v>452</v>
      </c>
      <c r="E648" t="s">
        <v>582</v>
      </c>
      <c r="F648" t="s">
        <v>2768</v>
      </c>
      <c r="G648" t="s">
        <v>2769</v>
      </c>
      <c r="H648" t="s">
        <v>2769</v>
      </c>
      <c r="I648">
        <v>222</v>
      </c>
      <c r="J648">
        <v>378</v>
      </c>
      <c r="K648">
        <v>0.58730158730158732</v>
      </c>
      <c r="L648">
        <v>0.53488372093023251</v>
      </c>
      <c r="M648">
        <f t="shared" si="41"/>
        <v>0.49006216928419499</v>
      </c>
      <c r="N648">
        <f t="shared" si="43"/>
        <v>4.4821551646037516E-2</v>
      </c>
      <c r="O648">
        <f t="shared" si="42"/>
        <v>284</v>
      </c>
    </row>
    <row r="649" spans="4:15" hidden="1" x14ac:dyDescent="0.2">
      <c r="D649">
        <f t="shared" si="40"/>
        <v>661</v>
      </c>
      <c r="E649" t="s">
        <v>582</v>
      </c>
      <c r="F649" t="s">
        <v>2770</v>
      </c>
      <c r="G649" t="s">
        <v>2771</v>
      </c>
      <c r="H649" t="s">
        <v>2771</v>
      </c>
      <c r="I649">
        <v>149</v>
      </c>
      <c r="J649">
        <v>275</v>
      </c>
      <c r="K649">
        <v>0.54181818181818187</v>
      </c>
      <c r="L649">
        <v>0.4</v>
      </c>
      <c r="M649">
        <f t="shared" si="41"/>
        <v>0.51700507082311875</v>
      </c>
      <c r="N649">
        <f t="shared" si="43"/>
        <v>-0.11700507082311873</v>
      </c>
      <c r="O649">
        <f t="shared" si="42"/>
        <v>718</v>
      </c>
    </row>
    <row r="650" spans="4:15" hidden="1" x14ac:dyDescent="0.2">
      <c r="D650">
        <f t="shared" si="40"/>
        <v>687</v>
      </c>
      <c r="E650" t="s">
        <v>367</v>
      </c>
      <c r="F650" t="s">
        <v>2776</v>
      </c>
      <c r="G650" t="s">
        <v>2777</v>
      </c>
      <c r="H650" t="s">
        <v>2777</v>
      </c>
      <c r="I650">
        <v>168</v>
      </c>
      <c r="J650">
        <v>350</v>
      </c>
      <c r="K650">
        <v>0.48</v>
      </c>
      <c r="L650">
        <v>0.375</v>
      </c>
      <c r="M650">
        <f t="shared" si="41"/>
        <v>0.55362416669645298</v>
      </c>
      <c r="N650">
        <f t="shared" si="43"/>
        <v>-0.17862416669645298</v>
      </c>
      <c r="O650">
        <f t="shared" si="42"/>
        <v>783</v>
      </c>
    </row>
    <row r="651" spans="4:15" hidden="1" x14ac:dyDescent="0.2">
      <c r="D651">
        <f t="shared" si="40"/>
        <v>730</v>
      </c>
      <c r="E651" t="s">
        <v>367</v>
      </c>
      <c r="F651" t="s">
        <v>2778</v>
      </c>
      <c r="G651" t="s">
        <v>2779</v>
      </c>
      <c r="H651" t="s">
        <v>2779</v>
      </c>
      <c r="I651">
        <v>215</v>
      </c>
      <c r="J651">
        <v>505</v>
      </c>
      <c r="K651">
        <v>0.42574257425742573</v>
      </c>
      <c r="L651">
        <v>0.33333333333333331</v>
      </c>
      <c r="M651">
        <f t="shared" si="41"/>
        <v>0.58576451467613522</v>
      </c>
      <c r="N651">
        <f t="shared" si="43"/>
        <v>-0.2524311813428019</v>
      </c>
      <c r="O651">
        <f t="shared" si="42"/>
        <v>830</v>
      </c>
    </row>
    <row r="652" spans="4:15" hidden="1" x14ac:dyDescent="0.2">
      <c r="D652">
        <f t="shared" si="40"/>
        <v>109</v>
      </c>
      <c r="E652" t="s">
        <v>369</v>
      </c>
      <c r="F652" t="s">
        <v>2782</v>
      </c>
      <c r="G652" t="s">
        <v>2783</v>
      </c>
      <c r="H652" t="s">
        <v>2783</v>
      </c>
      <c r="I652">
        <v>195</v>
      </c>
      <c r="J652">
        <v>525</v>
      </c>
      <c r="K652">
        <v>0.37142857142857144</v>
      </c>
      <c r="L652">
        <v>0.7415730337078652</v>
      </c>
      <c r="M652">
        <f t="shared" si="41"/>
        <v>0.61793837709583821</v>
      </c>
      <c r="N652">
        <f t="shared" si="43"/>
        <v>0.12363465661202699</v>
      </c>
      <c r="O652">
        <f t="shared" si="42"/>
        <v>123</v>
      </c>
    </row>
    <row r="653" spans="4:15" hidden="1" x14ac:dyDescent="0.2">
      <c r="D653">
        <f t="shared" si="40"/>
        <v>274</v>
      </c>
      <c r="E653" t="s">
        <v>371</v>
      </c>
      <c r="F653" t="s">
        <v>2784</v>
      </c>
      <c r="G653" t="s">
        <v>2785</v>
      </c>
      <c r="H653" t="s">
        <v>2785</v>
      </c>
      <c r="I653">
        <v>46</v>
      </c>
      <c r="J653">
        <v>281</v>
      </c>
      <c r="K653">
        <v>0.16370106761565836</v>
      </c>
      <c r="L653">
        <v>0.6333333333333333</v>
      </c>
      <c r="M653">
        <f t="shared" si="41"/>
        <v>0.74098944644023224</v>
      </c>
      <c r="N653">
        <f t="shared" si="43"/>
        <v>-0.10765611310689893</v>
      </c>
      <c r="O653">
        <f t="shared" si="42"/>
        <v>700</v>
      </c>
    </row>
    <row r="654" spans="4:15" hidden="1" x14ac:dyDescent="0.2">
      <c r="D654">
        <f t="shared" si="40"/>
        <v>218</v>
      </c>
      <c r="E654" t="s">
        <v>371</v>
      </c>
      <c r="F654" t="s">
        <v>2786</v>
      </c>
      <c r="G654" t="s">
        <v>2787</v>
      </c>
      <c r="H654" t="s">
        <v>2787</v>
      </c>
      <c r="I654">
        <v>99</v>
      </c>
      <c r="J654">
        <v>333</v>
      </c>
      <c r="K654">
        <v>0.29729729729729731</v>
      </c>
      <c r="L654">
        <v>0.66176470588235292</v>
      </c>
      <c r="M654">
        <f t="shared" si="41"/>
        <v>0.6618513514794867</v>
      </c>
      <c r="N654">
        <f t="shared" si="43"/>
        <v>-8.664559713378317E-5</v>
      </c>
      <c r="O654">
        <f t="shared" si="42"/>
        <v>417</v>
      </c>
    </row>
    <row r="655" spans="4:15" hidden="1" x14ac:dyDescent="0.2">
      <c r="D655">
        <f t="shared" si="40"/>
        <v>315</v>
      </c>
      <c r="E655" t="s">
        <v>371</v>
      </c>
      <c r="F655" t="s">
        <v>2790</v>
      </c>
      <c r="G655" t="s">
        <v>2123</v>
      </c>
      <c r="H655" t="s">
        <v>2123</v>
      </c>
      <c r="I655">
        <v>161</v>
      </c>
      <c r="J655">
        <v>499</v>
      </c>
      <c r="K655">
        <v>0.32264529058116231</v>
      </c>
      <c r="L655">
        <v>0.60952380952380958</v>
      </c>
      <c r="M655">
        <f t="shared" si="41"/>
        <v>0.64683601830471704</v>
      </c>
      <c r="N655">
        <f t="shared" si="43"/>
        <v>-3.7312208780907463E-2</v>
      </c>
      <c r="O655">
        <f t="shared" si="42"/>
        <v>535</v>
      </c>
    </row>
    <row r="656" spans="4:15" hidden="1" x14ac:dyDescent="0.2">
      <c r="D656">
        <f t="shared" si="40"/>
        <v>388</v>
      </c>
      <c r="E656" t="s">
        <v>371</v>
      </c>
      <c r="F656" t="s">
        <v>2793</v>
      </c>
      <c r="G656" t="s">
        <v>2794</v>
      </c>
      <c r="H656" t="s">
        <v>2794</v>
      </c>
      <c r="I656">
        <v>160</v>
      </c>
      <c r="J656">
        <v>419</v>
      </c>
      <c r="K656">
        <v>0.3818615751789976</v>
      </c>
      <c r="L656">
        <v>0.57317073170731703</v>
      </c>
      <c r="M656">
        <f t="shared" si="41"/>
        <v>0.61175820237463108</v>
      </c>
      <c r="N656">
        <f t="shared" si="43"/>
        <v>-3.858747066731405E-2</v>
      </c>
      <c r="O656">
        <f t="shared" si="42"/>
        <v>540</v>
      </c>
    </row>
    <row r="657" spans="4:15" hidden="1" x14ac:dyDescent="0.2">
      <c r="D657">
        <f t="shared" si="40"/>
        <v>170</v>
      </c>
      <c r="E657" t="s">
        <v>371</v>
      </c>
      <c r="F657" t="s">
        <v>2797</v>
      </c>
      <c r="G657" t="s">
        <v>2798</v>
      </c>
      <c r="H657" t="s">
        <v>2798</v>
      </c>
      <c r="I657">
        <v>113</v>
      </c>
      <c r="J657">
        <v>356</v>
      </c>
      <c r="K657">
        <v>0.31741573033707865</v>
      </c>
      <c r="L657">
        <v>0.69444444444444442</v>
      </c>
      <c r="M657">
        <f t="shared" si="41"/>
        <v>0.64993384102161156</v>
      </c>
      <c r="N657">
        <f t="shared" si="43"/>
        <v>4.4510603422832862E-2</v>
      </c>
      <c r="O657">
        <f t="shared" si="42"/>
        <v>286</v>
      </c>
    </row>
    <row r="658" spans="4:15" hidden="1" x14ac:dyDescent="0.2">
      <c r="D658">
        <f t="shared" si="40"/>
        <v>79</v>
      </c>
      <c r="E658" t="s">
        <v>373</v>
      </c>
      <c r="F658" t="s">
        <v>2800</v>
      </c>
      <c r="G658" t="s">
        <v>2801</v>
      </c>
      <c r="H658" t="s">
        <v>2801</v>
      </c>
      <c r="I658">
        <v>52</v>
      </c>
      <c r="J658">
        <v>347</v>
      </c>
      <c r="K658">
        <v>0.14985590778097982</v>
      </c>
      <c r="L658">
        <v>0.77419354838709675</v>
      </c>
      <c r="M658">
        <f t="shared" si="41"/>
        <v>0.74919087230647496</v>
      </c>
      <c r="N658">
        <f t="shared" si="43"/>
        <v>2.5002676080621788E-2</v>
      </c>
      <c r="O658">
        <f t="shared" si="42"/>
        <v>344</v>
      </c>
    </row>
    <row r="659" spans="4:15" hidden="1" x14ac:dyDescent="0.2">
      <c r="D659">
        <f t="shared" si="40"/>
        <v>329</v>
      </c>
      <c r="E659" t="s">
        <v>373</v>
      </c>
      <c r="F659" t="s">
        <v>404</v>
      </c>
      <c r="G659" t="s">
        <v>2804</v>
      </c>
      <c r="H659" t="s">
        <v>2804</v>
      </c>
      <c r="I659">
        <v>84</v>
      </c>
      <c r="J659">
        <v>373</v>
      </c>
      <c r="K659">
        <v>0.22520107238605899</v>
      </c>
      <c r="L659">
        <v>0.6</v>
      </c>
      <c r="M659">
        <f t="shared" si="41"/>
        <v>0.70455882838159123</v>
      </c>
      <c r="N659">
        <f t="shared" si="43"/>
        <v>-0.10455882838159125</v>
      </c>
      <c r="O659">
        <f t="shared" si="42"/>
        <v>695</v>
      </c>
    </row>
    <row r="660" spans="4:15" hidden="1" x14ac:dyDescent="0.2">
      <c r="D660">
        <f t="shared" si="40"/>
        <v>56</v>
      </c>
      <c r="E660" t="s">
        <v>373</v>
      </c>
      <c r="F660" t="s">
        <v>2807</v>
      </c>
      <c r="G660" t="s">
        <v>2808</v>
      </c>
      <c r="H660" t="s">
        <v>2808</v>
      </c>
      <c r="I660">
        <v>82</v>
      </c>
      <c r="J660">
        <v>368</v>
      </c>
      <c r="K660">
        <v>0.22282608695652173</v>
      </c>
      <c r="L660">
        <v>0.8</v>
      </c>
      <c r="M660">
        <f t="shared" si="41"/>
        <v>0.70596569310300583</v>
      </c>
      <c r="N660">
        <f t="shared" si="43"/>
        <v>9.4034306896994213E-2</v>
      </c>
      <c r="O660">
        <f t="shared" si="42"/>
        <v>191</v>
      </c>
    </row>
    <row r="661" spans="4:15" hidden="1" x14ac:dyDescent="0.2">
      <c r="D661">
        <f t="shared" si="40"/>
        <v>223</v>
      </c>
      <c r="E661" t="s">
        <v>375</v>
      </c>
      <c r="F661" t="s">
        <v>2813</v>
      </c>
      <c r="G661" t="s">
        <v>2814</v>
      </c>
      <c r="H661" t="s">
        <v>2814</v>
      </c>
      <c r="I661">
        <v>67</v>
      </c>
      <c r="J661">
        <v>347</v>
      </c>
      <c r="K661">
        <v>0.1930835734870317</v>
      </c>
      <c r="L661">
        <v>0.6588235294117647</v>
      </c>
      <c r="M661">
        <f t="shared" si="41"/>
        <v>0.72358419821298392</v>
      </c>
      <c r="N661">
        <f t="shared" si="43"/>
        <v>-6.4760668801219223E-2</v>
      </c>
      <c r="O661">
        <f t="shared" si="42"/>
        <v>613</v>
      </c>
    </row>
    <row r="662" spans="4:15" hidden="1" x14ac:dyDescent="0.2">
      <c r="D662">
        <f t="shared" si="40"/>
        <v>67</v>
      </c>
      <c r="E662" t="s">
        <v>377</v>
      </c>
      <c r="F662" t="s">
        <v>2817</v>
      </c>
      <c r="G662" t="s">
        <v>2818</v>
      </c>
      <c r="H662" t="s">
        <v>2818</v>
      </c>
      <c r="I662">
        <v>61</v>
      </c>
      <c r="J662">
        <v>344</v>
      </c>
      <c r="K662">
        <v>0.17732558139534885</v>
      </c>
      <c r="L662">
        <v>0.78787878787878785</v>
      </c>
      <c r="M662">
        <f t="shared" si="41"/>
        <v>0.73291872417613446</v>
      </c>
      <c r="N662">
        <f t="shared" si="43"/>
        <v>5.4960063702653383E-2</v>
      </c>
      <c r="O662">
        <f t="shared" si="42"/>
        <v>262</v>
      </c>
    </row>
    <row r="663" spans="4:15" hidden="1" x14ac:dyDescent="0.2">
      <c r="D663">
        <f t="shared" si="40"/>
        <v>104</v>
      </c>
      <c r="E663" t="s">
        <v>377</v>
      </c>
      <c r="F663" t="s">
        <v>2819</v>
      </c>
      <c r="G663" t="s">
        <v>2820</v>
      </c>
      <c r="H663" t="s">
        <v>2820</v>
      </c>
      <c r="I663">
        <v>93</v>
      </c>
      <c r="J663">
        <v>219</v>
      </c>
      <c r="K663">
        <v>0.42465753424657532</v>
      </c>
      <c r="L663">
        <v>0.74358974358974361</v>
      </c>
      <c r="M663">
        <f t="shared" si="41"/>
        <v>0.58640725736146049</v>
      </c>
      <c r="N663">
        <f t="shared" si="43"/>
        <v>0.15718248622828312</v>
      </c>
      <c r="O663">
        <f t="shared" si="42"/>
        <v>81</v>
      </c>
    </row>
    <row r="664" spans="4:15" hidden="1" x14ac:dyDescent="0.2">
      <c r="D664">
        <f t="shared" si="40"/>
        <v>472</v>
      </c>
      <c r="E664" t="s">
        <v>379</v>
      </c>
      <c r="F664" t="s">
        <v>2821</v>
      </c>
      <c r="G664" t="s">
        <v>2822</v>
      </c>
      <c r="H664" t="s">
        <v>2822</v>
      </c>
      <c r="I664">
        <v>308</v>
      </c>
      <c r="J664">
        <v>483</v>
      </c>
      <c r="K664">
        <v>0.6376811594202898</v>
      </c>
      <c r="L664">
        <v>0.52127659574468088</v>
      </c>
      <c r="M664">
        <f t="shared" si="41"/>
        <v>0.460218936642731</v>
      </c>
      <c r="N664">
        <f t="shared" si="43"/>
        <v>6.1057659101949879E-2</v>
      </c>
      <c r="O664">
        <f t="shared" si="42"/>
        <v>251</v>
      </c>
    </row>
    <row r="665" spans="4:15" hidden="1" x14ac:dyDescent="0.2">
      <c r="D665">
        <f t="shared" si="40"/>
        <v>448</v>
      </c>
      <c r="E665" t="s">
        <v>379</v>
      </c>
      <c r="F665" t="s">
        <v>2825</v>
      </c>
      <c r="G665" t="s">
        <v>2826</v>
      </c>
      <c r="H665" t="s">
        <v>2826</v>
      </c>
      <c r="I665">
        <v>250</v>
      </c>
      <c r="J665">
        <v>446</v>
      </c>
      <c r="K665">
        <v>0.5605381165919282</v>
      </c>
      <c r="L665">
        <v>0.53658536585365857</v>
      </c>
      <c r="M665">
        <f t="shared" si="41"/>
        <v>0.50591598560481554</v>
      </c>
      <c r="N665">
        <f t="shared" si="43"/>
        <v>3.0669380248843026E-2</v>
      </c>
      <c r="O665">
        <f t="shared" si="42"/>
        <v>326</v>
      </c>
    </row>
    <row r="666" spans="4:15" hidden="1" x14ac:dyDescent="0.2">
      <c r="D666">
        <f t="shared" si="40"/>
        <v>371</v>
      </c>
      <c r="E666" t="s">
        <v>379</v>
      </c>
      <c r="F666" t="s">
        <v>406</v>
      </c>
      <c r="G666" t="s">
        <v>954</v>
      </c>
      <c r="H666" t="s">
        <v>954</v>
      </c>
      <c r="I666">
        <v>330</v>
      </c>
      <c r="J666">
        <v>517</v>
      </c>
      <c r="K666">
        <v>0.63829787234042556</v>
      </c>
      <c r="L666">
        <v>0.58163265306122447</v>
      </c>
      <c r="M666">
        <f t="shared" si="41"/>
        <v>0.45985361581179496</v>
      </c>
      <c r="N666">
        <f t="shared" si="43"/>
        <v>0.12177903724942951</v>
      </c>
      <c r="O666">
        <f t="shared" si="42"/>
        <v>129</v>
      </c>
    </row>
    <row r="667" spans="4:15" hidden="1" x14ac:dyDescent="0.2">
      <c r="D667">
        <f t="shared" si="40"/>
        <v>631</v>
      </c>
      <c r="E667" t="s">
        <v>379</v>
      </c>
      <c r="F667" t="s">
        <v>2827</v>
      </c>
      <c r="G667" t="s">
        <v>2828</v>
      </c>
      <c r="H667" t="s">
        <v>2828</v>
      </c>
      <c r="I667">
        <v>201</v>
      </c>
      <c r="J667">
        <v>393</v>
      </c>
      <c r="K667">
        <v>0.51145038167938928</v>
      </c>
      <c r="L667">
        <v>0.42028985507246375</v>
      </c>
      <c r="M667">
        <f t="shared" si="41"/>
        <v>0.53499397557634176</v>
      </c>
      <c r="N667">
        <f t="shared" si="43"/>
        <v>-0.11470412050387802</v>
      </c>
      <c r="O667">
        <f t="shared" si="42"/>
        <v>714</v>
      </c>
    </row>
    <row r="668" spans="4:15" hidden="1" x14ac:dyDescent="0.2">
      <c r="D668">
        <f t="shared" si="40"/>
        <v>286</v>
      </c>
      <c r="E668" t="s">
        <v>379</v>
      </c>
      <c r="F668" t="s">
        <v>2831</v>
      </c>
      <c r="G668" t="s">
        <v>2832</v>
      </c>
      <c r="H668" t="s">
        <v>2832</v>
      </c>
      <c r="I668">
        <v>223</v>
      </c>
      <c r="J668">
        <v>460</v>
      </c>
      <c r="K668">
        <v>0.48478260869565215</v>
      </c>
      <c r="L668">
        <v>0.62666666666666671</v>
      </c>
      <c r="M668">
        <f t="shared" si="41"/>
        <v>0.55079110365254413</v>
      </c>
      <c r="N668">
        <f t="shared" si="43"/>
        <v>7.5875563014122571E-2</v>
      </c>
      <c r="O668">
        <f t="shared" si="42"/>
        <v>226</v>
      </c>
    </row>
    <row r="669" spans="4:15" hidden="1" x14ac:dyDescent="0.2">
      <c r="D669">
        <f t="shared" si="40"/>
        <v>785</v>
      </c>
      <c r="E669" t="s">
        <v>379</v>
      </c>
      <c r="F669" t="s">
        <v>2833</v>
      </c>
      <c r="G669" t="s">
        <v>2834</v>
      </c>
      <c r="H669" t="s">
        <v>2834</v>
      </c>
      <c r="I669">
        <v>241</v>
      </c>
      <c r="J669">
        <v>342</v>
      </c>
      <c r="K669">
        <v>0.70467836257309946</v>
      </c>
      <c r="L669">
        <v>0.27777777777777779</v>
      </c>
      <c r="M669">
        <f t="shared" si="41"/>
        <v>0.42053195567144014</v>
      </c>
      <c r="N669">
        <f t="shared" si="43"/>
        <v>-0.14275417789366235</v>
      </c>
      <c r="O669">
        <f t="shared" si="42"/>
        <v>753</v>
      </c>
    </row>
    <row r="670" spans="4:15" hidden="1" x14ac:dyDescent="0.2">
      <c r="D670">
        <f t="shared" si="40"/>
        <v>421</v>
      </c>
      <c r="E670" t="s">
        <v>379</v>
      </c>
      <c r="F670" t="s">
        <v>2835</v>
      </c>
      <c r="G670" t="s">
        <v>2836</v>
      </c>
      <c r="H670" t="s">
        <v>2836</v>
      </c>
      <c r="I670">
        <v>218</v>
      </c>
      <c r="J670">
        <v>387</v>
      </c>
      <c r="K670">
        <v>0.56330749354005172</v>
      </c>
      <c r="L670">
        <v>0.55714285714285716</v>
      </c>
      <c r="M670">
        <f t="shared" si="41"/>
        <v>0.50427549607584488</v>
      </c>
      <c r="N670">
        <f t="shared" si="43"/>
        <v>5.2867361067012286E-2</v>
      </c>
      <c r="O670">
        <f t="shared" si="42"/>
        <v>265</v>
      </c>
    </row>
    <row r="671" spans="4:15" hidden="1" x14ac:dyDescent="0.2">
      <c r="D671">
        <f t="shared" si="40"/>
        <v>638</v>
      </c>
      <c r="E671" t="s">
        <v>379</v>
      </c>
      <c r="F671" t="s">
        <v>2837</v>
      </c>
      <c r="G671" t="s">
        <v>2838</v>
      </c>
      <c r="H671" t="s">
        <v>2838</v>
      </c>
      <c r="I671">
        <v>204</v>
      </c>
      <c r="J671">
        <v>372</v>
      </c>
      <c r="K671">
        <v>0.54838709677419351</v>
      </c>
      <c r="L671">
        <v>0.41666666666666669</v>
      </c>
      <c r="M671">
        <f t="shared" si="41"/>
        <v>0.51311385759938688</v>
      </c>
      <c r="N671">
        <f t="shared" si="43"/>
        <v>-9.6447190932720195E-2</v>
      </c>
      <c r="O671">
        <f t="shared" si="42"/>
        <v>674</v>
      </c>
    </row>
    <row r="672" spans="4:15" hidden="1" x14ac:dyDescent="0.2">
      <c r="D672">
        <f t="shared" si="40"/>
        <v>12</v>
      </c>
      <c r="E672" t="s">
        <v>381</v>
      </c>
      <c r="F672" t="s">
        <v>2843</v>
      </c>
      <c r="G672" t="s">
        <v>1016</v>
      </c>
      <c r="H672" t="s">
        <v>1016</v>
      </c>
      <c r="I672">
        <v>152</v>
      </c>
      <c r="J672">
        <v>304</v>
      </c>
      <c r="K672">
        <v>0.5</v>
      </c>
      <c r="L672">
        <v>0.88888888888888884</v>
      </c>
      <c r="M672">
        <f t="shared" si="41"/>
        <v>0.54177681214919771</v>
      </c>
      <c r="N672">
        <f t="shared" si="43"/>
        <v>0.34711207673969113</v>
      </c>
      <c r="O672">
        <f t="shared" si="42"/>
        <v>6</v>
      </c>
    </row>
    <row r="673" spans="4:15" hidden="1" x14ac:dyDescent="0.2">
      <c r="D673">
        <f t="shared" si="40"/>
        <v>46</v>
      </c>
      <c r="E673" t="s">
        <v>381</v>
      </c>
      <c r="F673" t="s">
        <v>2844</v>
      </c>
      <c r="G673" t="s">
        <v>954</v>
      </c>
      <c r="H673" t="s">
        <v>954</v>
      </c>
      <c r="I673">
        <v>132</v>
      </c>
      <c r="J673">
        <v>361</v>
      </c>
      <c r="K673">
        <v>0.36565096952908588</v>
      </c>
      <c r="L673">
        <v>0.81818181818181823</v>
      </c>
      <c r="M673">
        <f t="shared" si="41"/>
        <v>0.62136084200264319</v>
      </c>
      <c r="N673">
        <f t="shared" si="43"/>
        <v>0.19682097617917504</v>
      </c>
      <c r="O673">
        <f t="shared" si="42"/>
        <v>45</v>
      </c>
    </row>
    <row r="674" spans="4:15" hidden="1" x14ac:dyDescent="0.2">
      <c r="D674">
        <f t="shared" si="40"/>
        <v>425</v>
      </c>
      <c r="E674" t="s">
        <v>381</v>
      </c>
      <c r="F674" t="s">
        <v>2845</v>
      </c>
      <c r="G674" t="s">
        <v>2846</v>
      </c>
      <c r="H674" t="s">
        <v>2846</v>
      </c>
      <c r="I674">
        <v>235</v>
      </c>
      <c r="J674">
        <v>562</v>
      </c>
      <c r="K674">
        <v>0.4181494661921708</v>
      </c>
      <c r="L674">
        <v>0.55434782608695654</v>
      </c>
      <c r="M674">
        <f t="shared" si="41"/>
        <v>0.59026242684437014</v>
      </c>
      <c r="N674">
        <f t="shared" si="43"/>
        <v>-3.5914600757413595E-2</v>
      </c>
      <c r="O674">
        <f t="shared" si="42"/>
        <v>532</v>
      </c>
    </row>
    <row r="675" spans="4:15" hidden="1" x14ac:dyDescent="0.2">
      <c r="D675">
        <f t="shared" si="40"/>
        <v>33</v>
      </c>
      <c r="E675" t="s">
        <v>381</v>
      </c>
      <c r="F675" t="s">
        <v>2847</v>
      </c>
      <c r="G675" t="s">
        <v>2848</v>
      </c>
      <c r="H675" t="s">
        <v>2848</v>
      </c>
      <c r="I675">
        <v>58</v>
      </c>
      <c r="J675">
        <v>281</v>
      </c>
      <c r="K675">
        <v>0.20640569395017794</v>
      </c>
      <c r="L675">
        <v>0.83333333333333337</v>
      </c>
      <c r="M675">
        <f t="shared" si="41"/>
        <v>0.7156926039905771</v>
      </c>
      <c r="N675">
        <f t="shared" si="43"/>
        <v>0.11764072934275627</v>
      </c>
      <c r="O675">
        <f t="shared" si="42"/>
        <v>135</v>
      </c>
    </row>
    <row r="676" spans="4:15" hidden="1" x14ac:dyDescent="0.2">
      <c r="D676">
        <f t="shared" si="40"/>
        <v>138</v>
      </c>
      <c r="E676" t="s">
        <v>381</v>
      </c>
      <c r="F676" t="s">
        <v>2849</v>
      </c>
      <c r="G676" t="s">
        <v>2850</v>
      </c>
      <c r="H676" t="s">
        <v>2850</v>
      </c>
      <c r="I676">
        <v>43</v>
      </c>
      <c r="J676">
        <v>357</v>
      </c>
      <c r="K676">
        <v>0.12044817927170869</v>
      </c>
      <c r="L676">
        <v>0.71666666666666667</v>
      </c>
      <c r="M676">
        <f t="shared" si="41"/>
        <v>0.76661106161041292</v>
      </c>
      <c r="N676">
        <f t="shared" si="43"/>
        <v>-4.9944394943746251E-2</v>
      </c>
      <c r="O676">
        <f t="shared" si="42"/>
        <v>568</v>
      </c>
    </row>
    <row r="677" spans="4:15" hidden="1" x14ac:dyDescent="0.2">
      <c r="D677">
        <f t="shared" si="40"/>
        <v>8</v>
      </c>
      <c r="E677" t="s">
        <v>381</v>
      </c>
      <c r="F677" t="s">
        <v>2851</v>
      </c>
      <c r="G677" t="s">
        <v>2852</v>
      </c>
      <c r="H677" t="s">
        <v>2852</v>
      </c>
      <c r="I677">
        <v>67</v>
      </c>
      <c r="J677">
        <v>343</v>
      </c>
      <c r="K677">
        <v>0.19533527696793002</v>
      </c>
      <c r="L677">
        <v>0.89473684210526316</v>
      </c>
      <c r="M677">
        <f t="shared" si="41"/>
        <v>0.72225036173930934</v>
      </c>
      <c r="N677">
        <f t="shared" si="43"/>
        <v>0.17248648036595382</v>
      </c>
      <c r="O677">
        <f t="shared" si="42"/>
        <v>66</v>
      </c>
    </row>
    <row r="678" spans="4:15" hidden="1" x14ac:dyDescent="0.2">
      <c r="D678">
        <f t="shared" si="40"/>
        <v>87</v>
      </c>
      <c r="E678" t="s">
        <v>381</v>
      </c>
      <c r="F678" t="s">
        <v>2853</v>
      </c>
      <c r="G678" t="s">
        <v>1420</v>
      </c>
      <c r="H678" t="s">
        <v>1420</v>
      </c>
      <c r="I678">
        <v>50</v>
      </c>
      <c r="J678">
        <v>336</v>
      </c>
      <c r="K678">
        <v>0.14880952380952381</v>
      </c>
      <c r="L678">
        <v>0.76</v>
      </c>
      <c r="M678">
        <f t="shared" si="41"/>
        <v>0.74981071640159513</v>
      </c>
      <c r="N678">
        <f t="shared" si="43"/>
        <v>1.0189283598404875E-2</v>
      </c>
      <c r="O678">
        <f t="shared" si="42"/>
        <v>390</v>
      </c>
    </row>
    <row r="679" spans="4:15" hidden="1" x14ac:dyDescent="0.2">
      <c r="D679">
        <f t="shared" si="40"/>
        <v>379</v>
      </c>
      <c r="E679" t="s">
        <v>381</v>
      </c>
      <c r="F679" t="s">
        <v>2854</v>
      </c>
      <c r="G679" t="s">
        <v>2855</v>
      </c>
      <c r="H679" t="s">
        <v>2855</v>
      </c>
      <c r="I679">
        <v>114</v>
      </c>
      <c r="J679">
        <v>281</v>
      </c>
      <c r="K679">
        <v>0.40569395017793597</v>
      </c>
      <c r="L679">
        <v>0.57777777777777772</v>
      </c>
      <c r="M679">
        <f t="shared" si="41"/>
        <v>0.59764067255885289</v>
      </c>
      <c r="N679">
        <f t="shared" si="43"/>
        <v>-1.9862894781075169E-2</v>
      </c>
      <c r="O679">
        <f t="shared" si="42"/>
        <v>486</v>
      </c>
    </row>
    <row r="680" spans="4:15" hidden="1" x14ac:dyDescent="0.2">
      <c r="D680">
        <f t="shared" si="40"/>
        <v>477</v>
      </c>
      <c r="E680" t="s">
        <v>383</v>
      </c>
      <c r="F680" t="s">
        <v>2858</v>
      </c>
      <c r="G680" t="s">
        <v>2859</v>
      </c>
      <c r="H680" t="s">
        <v>2859</v>
      </c>
      <c r="I680">
        <v>228</v>
      </c>
      <c r="J680">
        <v>373</v>
      </c>
      <c r="K680">
        <v>0.61126005361930291</v>
      </c>
      <c r="L680">
        <v>0.5178571428571429</v>
      </c>
      <c r="M680">
        <f t="shared" si="41"/>
        <v>0.47586994704047264</v>
      </c>
      <c r="N680">
        <f t="shared" si="43"/>
        <v>4.1987195816670264E-2</v>
      </c>
      <c r="O680">
        <f t="shared" si="42"/>
        <v>292</v>
      </c>
    </row>
    <row r="681" spans="4:15" hidden="1" x14ac:dyDescent="0.2">
      <c r="D681">
        <f t="shared" si="40"/>
        <v>172</v>
      </c>
      <c r="E681" t="s">
        <v>383</v>
      </c>
      <c r="F681" t="s">
        <v>2860</v>
      </c>
      <c r="G681" t="s">
        <v>2861</v>
      </c>
      <c r="H681" t="s">
        <v>2861</v>
      </c>
      <c r="I681">
        <v>74</v>
      </c>
      <c r="J681">
        <v>274</v>
      </c>
      <c r="K681">
        <v>0.27007299270072993</v>
      </c>
      <c r="L681">
        <v>0.69230769230769229</v>
      </c>
      <c r="M681">
        <f t="shared" si="41"/>
        <v>0.67797815092238678</v>
      </c>
      <c r="N681">
        <f t="shared" si="43"/>
        <v>1.4329541385305511E-2</v>
      </c>
      <c r="O681">
        <f t="shared" si="42"/>
        <v>381</v>
      </c>
    </row>
    <row r="682" spans="4:15" hidden="1" x14ac:dyDescent="0.2">
      <c r="D682">
        <f t="shared" si="40"/>
        <v>503</v>
      </c>
      <c r="E682" t="s">
        <v>383</v>
      </c>
      <c r="F682" t="s">
        <v>2862</v>
      </c>
      <c r="G682" t="s">
        <v>2863</v>
      </c>
      <c r="H682" t="s">
        <v>2863</v>
      </c>
      <c r="I682">
        <v>113</v>
      </c>
      <c r="J682">
        <v>315</v>
      </c>
      <c r="K682">
        <v>0.35873015873015873</v>
      </c>
      <c r="L682">
        <v>0.5</v>
      </c>
      <c r="M682">
        <f t="shared" si="41"/>
        <v>0.62546050696711131</v>
      </c>
      <c r="N682">
        <f t="shared" si="43"/>
        <v>-0.12546050696711131</v>
      </c>
      <c r="O682">
        <f t="shared" si="42"/>
        <v>731</v>
      </c>
    </row>
    <row r="683" spans="4:15" hidden="1" x14ac:dyDescent="0.2">
      <c r="D683">
        <f t="shared" si="40"/>
        <v>341</v>
      </c>
      <c r="E683" t="s">
        <v>385</v>
      </c>
      <c r="F683" t="s">
        <v>2866</v>
      </c>
      <c r="G683" t="s">
        <v>1102</v>
      </c>
      <c r="H683" t="s">
        <v>1102</v>
      </c>
      <c r="I683">
        <v>186</v>
      </c>
      <c r="J683">
        <v>443</v>
      </c>
      <c r="K683">
        <v>0.41986455981941312</v>
      </c>
      <c r="L683">
        <v>0.59615384615384615</v>
      </c>
      <c r="M683">
        <f t="shared" si="41"/>
        <v>0.58924646073018627</v>
      </c>
      <c r="N683">
        <f t="shared" si="43"/>
        <v>6.9073854236598731E-3</v>
      </c>
      <c r="O683">
        <f t="shared" si="42"/>
        <v>397</v>
      </c>
    </row>
    <row r="684" spans="4:15" hidden="1" x14ac:dyDescent="0.2">
      <c r="D684">
        <f t="shared" si="40"/>
        <v>125</v>
      </c>
      <c r="E684" t="s">
        <v>385</v>
      </c>
      <c r="F684" t="s">
        <v>2867</v>
      </c>
      <c r="G684" t="s">
        <v>2868</v>
      </c>
      <c r="H684" t="s">
        <v>2868</v>
      </c>
      <c r="I684">
        <v>83</v>
      </c>
      <c r="J684">
        <v>341</v>
      </c>
      <c r="K684">
        <v>0.24340175953079179</v>
      </c>
      <c r="L684">
        <v>0.72727272727272729</v>
      </c>
      <c r="M684">
        <f t="shared" si="41"/>
        <v>0.69377732870122522</v>
      </c>
      <c r="N684">
        <f t="shared" si="43"/>
        <v>3.3495398571502077E-2</v>
      </c>
      <c r="O684">
        <f t="shared" si="42"/>
        <v>323</v>
      </c>
    </row>
    <row r="685" spans="4:15" hidden="1" x14ac:dyDescent="0.2">
      <c r="D685">
        <f t="shared" si="40"/>
        <v>168</v>
      </c>
      <c r="E685" t="s">
        <v>643</v>
      </c>
      <c r="F685" t="s">
        <v>2869</v>
      </c>
      <c r="G685" t="s">
        <v>2870</v>
      </c>
      <c r="H685" t="s">
        <v>2870</v>
      </c>
      <c r="I685">
        <v>278</v>
      </c>
      <c r="J685">
        <v>608</v>
      </c>
      <c r="K685">
        <v>0.45723684210526316</v>
      </c>
      <c r="L685">
        <v>0.69696969696969702</v>
      </c>
      <c r="M685">
        <f t="shared" si="41"/>
        <v>0.56710832680615786</v>
      </c>
      <c r="N685">
        <f t="shared" si="43"/>
        <v>0.12986137016353916</v>
      </c>
      <c r="O685">
        <f t="shared" si="42"/>
        <v>115</v>
      </c>
    </row>
    <row r="686" spans="4:15" hidden="1" x14ac:dyDescent="0.2">
      <c r="D686">
        <f t="shared" si="40"/>
        <v>650</v>
      </c>
      <c r="E686" t="s">
        <v>388</v>
      </c>
      <c r="F686" t="s">
        <v>2873</v>
      </c>
      <c r="G686" t="s">
        <v>2874</v>
      </c>
      <c r="H686" t="s">
        <v>2874</v>
      </c>
      <c r="I686">
        <v>218</v>
      </c>
      <c r="J686">
        <v>350</v>
      </c>
      <c r="K686">
        <v>0.62285714285714289</v>
      </c>
      <c r="L686">
        <v>0.40909090909090912</v>
      </c>
      <c r="M686">
        <f t="shared" si="41"/>
        <v>0.46900020564463024</v>
      </c>
      <c r="N686">
        <f t="shared" si="43"/>
        <v>-5.9909296553721125E-2</v>
      </c>
      <c r="O686">
        <f t="shared" si="42"/>
        <v>598</v>
      </c>
    </row>
    <row r="687" spans="4:15" hidden="1" x14ac:dyDescent="0.2">
      <c r="D687">
        <f t="shared" si="40"/>
        <v>642</v>
      </c>
      <c r="E687" t="s">
        <v>390</v>
      </c>
      <c r="F687" t="s">
        <v>2877</v>
      </c>
      <c r="G687" t="s">
        <v>954</v>
      </c>
      <c r="H687" t="s">
        <v>954</v>
      </c>
      <c r="I687">
        <v>165</v>
      </c>
      <c r="J687">
        <v>353</v>
      </c>
      <c r="K687">
        <v>0.46742209631728043</v>
      </c>
      <c r="L687">
        <v>0.41379310344827586</v>
      </c>
      <c r="M687">
        <f t="shared" si="41"/>
        <v>0.56107491091597317</v>
      </c>
      <c r="N687">
        <f t="shared" si="43"/>
        <v>-0.14728180746769731</v>
      </c>
      <c r="O687">
        <f t="shared" si="42"/>
        <v>760</v>
      </c>
    </row>
    <row r="688" spans="4:15" hidden="1" x14ac:dyDescent="0.2">
      <c r="D688">
        <f t="shared" si="40"/>
        <v>550</v>
      </c>
      <c r="E688" t="s">
        <v>390</v>
      </c>
      <c r="F688" t="s">
        <v>2880</v>
      </c>
      <c r="G688" t="s">
        <v>2881</v>
      </c>
      <c r="H688" t="s">
        <v>2881</v>
      </c>
      <c r="I688">
        <v>62</v>
      </c>
      <c r="J688">
        <v>136</v>
      </c>
      <c r="K688">
        <v>0.45588235294117646</v>
      </c>
      <c r="L688">
        <v>0.47826086956521741</v>
      </c>
      <c r="M688">
        <f t="shared" si="41"/>
        <v>0.56791068247402543</v>
      </c>
      <c r="N688">
        <f t="shared" si="43"/>
        <v>-8.9649812908808024E-2</v>
      </c>
      <c r="O688">
        <f t="shared" si="42"/>
        <v>658</v>
      </c>
    </row>
    <row r="689" spans="4:15" hidden="1" x14ac:dyDescent="0.2">
      <c r="D689">
        <f t="shared" si="40"/>
        <v>307</v>
      </c>
      <c r="E689" t="s">
        <v>392</v>
      </c>
      <c r="F689" t="s">
        <v>2882</v>
      </c>
      <c r="G689" t="s">
        <v>2883</v>
      </c>
      <c r="H689" t="s">
        <v>2883</v>
      </c>
      <c r="I689">
        <v>187</v>
      </c>
      <c r="J689">
        <v>425</v>
      </c>
      <c r="K689">
        <v>0.44</v>
      </c>
      <c r="L689">
        <v>0.61333333333333329</v>
      </c>
      <c r="M689">
        <f t="shared" si="41"/>
        <v>0.5773188757909633</v>
      </c>
      <c r="N689">
        <f t="shared" si="43"/>
        <v>3.6014457542369982E-2</v>
      </c>
      <c r="O689">
        <f t="shared" si="42"/>
        <v>313</v>
      </c>
    </row>
    <row r="690" spans="4:15" hidden="1" x14ac:dyDescent="0.2">
      <c r="D690">
        <f t="shared" si="40"/>
        <v>175</v>
      </c>
      <c r="E690" t="s">
        <v>392</v>
      </c>
      <c r="F690" t="s">
        <v>2884</v>
      </c>
      <c r="G690" t="s">
        <v>2885</v>
      </c>
      <c r="H690" t="s">
        <v>2885</v>
      </c>
      <c r="I690">
        <v>112</v>
      </c>
      <c r="J690">
        <v>219</v>
      </c>
      <c r="K690">
        <v>0.51141552511415522</v>
      </c>
      <c r="L690">
        <v>0.69047619047619047</v>
      </c>
      <c r="M690">
        <f t="shared" si="41"/>
        <v>0.53501462348067319</v>
      </c>
      <c r="N690">
        <f t="shared" si="43"/>
        <v>0.15546156699551728</v>
      </c>
      <c r="O690">
        <f t="shared" si="42"/>
        <v>83</v>
      </c>
    </row>
    <row r="691" spans="4:15" hidden="1" x14ac:dyDescent="0.2">
      <c r="D691">
        <f t="shared" si="40"/>
        <v>255</v>
      </c>
      <c r="E691" t="s">
        <v>394</v>
      </c>
      <c r="F691" t="s">
        <v>2888</v>
      </c>
      <c r="G691" t="s">
        <v>2889</v>
      </c>
      <c r="H691" t="s">
        <v>2889</v>
      </c>
      <c r="I691">
        <v>293</v>
      </c>
      <c r="J691">
        <v>485</v>
      </c>
      <c r="K691">
        <v>0.60412371134020615</v>
      </c>
      <c r="L691">
        <v>0.64210526315789473</v>
      </c>
      <c r="M691">
        <f t="shared" si="41"/>
        <v>0.48009728589802392</v>
      </c>
      <c r="N691">
        <f t="shared" si="43"/>
        <v>0.16200797725987082</v>
      </c>
      <c r="O691">
        <f t="shared" si="42"/>
        <v>78</v>
      </c>
    </row>
    <row r="692" spans="4:15" hidden="1" x14ac:dyDescent="0.2">
      <c r="D692">
        <f t="shared" si="40"/>
        <v>407</v>
      </c>
      <c r="E692" t="s">
        <v>397</v>
      </c>
      <c r="F692" t="s">
        <v>2896</v>
      </c>
      <c r="G692" t="s">
        <v>944</v>
      </c>
      <c r="H692" t="s">
        <v>944</v>
      </c>
      <c r="I692">
        <v>77</v>
      </c>
      <c r="J692">
        <v>125</v>
      </c>
      <c r="K692">
        <v>0.61599999999999999</v>
      </c>
      <c r="L692">
        <v>0.5625</v>
      </c>
      <c r="M692">
        <f t="shared" si="41"/>
        <v>0.47306215577511779</v>
      </c>
      <c r="N692">
        <f t="shared" si="43"/>
        <v>8.9437844224882213E-2</v>
      </c>
      <c r="O692">
        <f t="shared" si="42"/>
        <v>203</v>
      </c>
    </row>
    <row r="693" spans="4:15" hidden="1" x14ac:dyDescent="0.2">
      <c r="D693">
        <f t="shared" si="40"/>
        <v>503</v>
      </c>
      <c r="E693" t="s">
        <v>399</v>
      </c>
      <c r="F693" t="s">
        <v>2899</v>
      </c>
      <c r="G693" t="s">
        <v>2900</v>
      </c>
      <c r="H693" t="s">
        <v>2900</v>
      </c>
      <c r="I693">
        <v>158</v>
      </c>
      <c r="J693">
        <v>269</v>
      </c>
      <c r="K693">
        <v>0.58736059479553904</v>
      </c>
      <c r="L693">
        <v>0.5</v>
      </c>
      <c r="M693">
        <f t="shared" si="41"/>
        <v>0.49002721514910547</v>
      </c>
      <c r="N693">
        <f t="shared" si="43"/>
        <v>9.9727848508945338E-3</v>
      </c>
      <c r="O693">
        <f t="shared" si="42"/>
        <v>392</v>
      </c>
    </row>
    <row r="694" spans="4:15" hidden="1" x14ac:dyDescent="0.2">
      <c r="D694">
        <f t="shared" si="40"/>
        <v>329</v>
      </c>
      <c r="E694" t="s">
        <v>401</v>
      </c>
      <c r="F694" t="s">
        <v>2905</v>
      </c>
      <c r="G694" t="s">
        <v>2906</v>
      </c>
      <c r="H694" t="s">
        <v>2906</v>
      </c>
      <c r="I694">
        <v>234</v>
      </c>
      <c r="J694">
        <v>530</v>
      </c>
      <c r="K694">
        <v>0.44150943396226416</v>
      </c>
      <c r="L694">
        <v>0.6</v>
      </c>
      <c r="M694">
        <f t="shared" si="41"/>
        <v>0.57642473582513265</v>
      </c>
      <c r="N694">
        <f t="shared" si="43"/>
        <v>2.3575264174867328E-2</v>
      </c>
      <c r="O694">
        <f t="shared" si="42"/>
        <v>349</v>
      </c>
    </row>
    <row r="695" spans="4:15" hidden="1" x14ac:dyDescent="0.2">
      <c r="D695">
        <f t="shared" si="40"/>
        <v>499</v>
      </c>
      <c r="E695" t="s">
        <v>403</v>
      </c>
      <c r="F695" t="s">
        <v>2909</v>
      </c>
      <c r="G695" t="s">
        <v>2910</v>
      </c>
      <c r="H695" t="s">
        <v>2910</v>
      </c>
      <c r="I695">
        <v>150</v>
      </c>
      <c r="J695">
        <v>263</v>
      </c>
      <c r="K695">
        <v>0.57034220532319391</v>
      </c>
      <c r="L695">
        <v>0.50549450549450547</v>
      </c>
      <c r="M695">
        <f t="shared" si="41"/>
        <v>0.50010835984421287</v>
      </c>
      <c r="N695">
        <f t="shared" si="43"/>
        <v>5.3861456502926064E-3</v>
      </c>
      <c r="O695">
        <f t="shared" si="42"/>
        <v>399</v>
      </c>
    </row>
    <row r="696" spans="4:15" hidden="1" x14ac:dyDescent="0.2">
      <c r="D696">
        <f t="shared" si="40"/>
        <v>480</v>
      </c>
      <c r="E696" t="s">
        <v>403</v>
      </c>
      <c r="F696" t="s">
        <v>2911</v>
      </c>
      <c r="G696" t="s">
        <v>2912</v>
      </c>
      <c r="H696" t="s">
        <v>2912</v>
      </c>
      <c r="I696">
        <v>106</v>
      </c>
      <c r="J696">
        <v>205</v>
      </c>
      <c r="K696">
        <v>0.51707317073170733</v>
      </c>
      <c r="L696">
        <v>0.51515151515151514</v>
      </c>
      <c r="M696">
        <f t="shared" si="41"/>
        <v>0.53166321680397988</v>
      </c>
      <c r="N696">
        <f t="shared" si="43"/>
        <v>-1.6511701652464739E-2</v>
      </c>
      <c r="O696">
        <f t="shared" si="42"/>
        <v>476</v>
      </c>
    </row>
    <row r="697" spans="4:15" hidden="1" x14ac:dyDescent="0.2">
      <c r="D697">
        <f t="shared" si="40"/>
        <v>673</v>
      </c>
      <c r="E697" t="s">
        <v>405</v>
      </c>
      <c r="F697" t="s">
        <v>2915</v>
      </c>
      <c r="G697" t="s">
        <v>927</v>
      </c>
      <c r="H697" t="s">
        <v>927</v>
      </c>
      <c r="I697">
        <v>334</v>
      </c>
      <c r="J697">
        <v>476</v>
      </c>
      <c r="K697">
        <v>0.70168067226890751</v>
      </c>
      <c r="L697">
        <v>0.39130434782608697</v>
      </c>
      <c r="M697">
        <f t="shared" si="41"/>
        <v>0.42230769066427165</v>
      </c>
      <c r="N697">
        <f t="shared" si="43"/>
        <v>-3.1003342838184678E-2</v>
      </c>
      <c r="O697">
        <f t="shared" si="42"/>
        <v>520</v>
      </c>
    </row>
    <row r="698" spans="4:15" hidden="1" x14ac:dyDescent="0.2">
      <c r="D698">
        <f t="shared" si="40"/>
        <v>131</v>
      </c>
      <c r="E698" t="s">
        <v>407</v>
      </c>
      <c r="F698" t="s">
        <v>2918</v>
      </c>
      <c r="G698" t="s">
        <v>2919</v>
      </c>
      <c r="H698" t="s">
        <v>2919</v>
      </c>
      <c r="I698">
        <v>327</v>
      </c>
      <c r="J698">
        <v>585</v>
      </c>
      <c r="K698">
        <v>0.55897435897435899</v>
      </c>
      <c r="L698">
        <v>0.72340425531914898</v>
      </c>
      <c r="M698">
        <f t="shared" si="41"/>
        <v>0.50684230515088124</v>
      </c>
      <c r="N698">
        <f t="shared" si="43"/>
        <v>0.21656195016826774</v>
      </c>
      <c r="O698">
        <f t="shared" si="42"/>
        <v>35</v>
      </c>
    </row>
    <row r="699" spans="4:15" hidden="1" x14ac:dyDescent="0.2">
      <c r="D699">
        <f t="shared" si="40"/>
        <v>227</v>
      </c>
      <c r="E699" t="s">
        <v>410</v>
      </c>
      <c r="F699" t="s">
        <v>2926</v>
      </c>
      <c r="G699" t="s">
        <v>2927</v>
      </c>
      <c r="H699" t="s">
        <v>2927</v>
      </c>
      <c r="I699">
        <v>170</v>
      </c>
      <c r="J699">
        <v>436</v>
      </c>
      <c r="K699">
        <v>0.38990825688073394</v>
      </c>
      <c r="L699">
        <v>0.65517241379310343</v>
      </c>
      <c r="M699">
        <f t="shared" si="41"/>
        <v>0.60699160782216199</v>
      </c>
      <c r="N699">
        <f t="shared" si="43"/>
        <v>4.8180805970941432E-2</v>
      </c>
      <c r="O699">
        <f t="shared" si="42"/>
        <v>275</v>
      </c>
    </row>
    <row r="700" spans="4:15" hidden="1" x14ac:dyDescent="0.2">
      <c r="D700">
        <f t="shared" si="40"/>
        <v>769</v>
      </c>
      <c r="E700" t="s">
        <v>412</v>
      </c>
      <c r="F700" t="s">
        <v>2930</v>
      </c>
      <c r="G700" t="s">
        <v>2931</v>
      </c>
      <c r="H700" t="s">
        <v>2931</v>
      </c>
      <c r="I700">
        <v>240</v>
      </c>
      <c r="J700">
        <v>507</v>
      </c>
      <c r="K700">
        <v>0.47337278106508873</v>
      </c>
      <c r="L700">
        <v>0.29213483146067415</v>
      </c>
      <c r="M700">
        <f t="shared" si="41"/>
        <v>0.55754991731566172</v>
      </c>
      <c r="N700">
        <f t="shared" si="43"/>
        <v>-0.26541508585498758</v>
      </c>
      <c r="O700">
        <f t="shared" si="42"/>
        <v>835</v>
      </c>
    </row>
    <row r="701" spans="4:15" hidden="1" x14ac:dyDescent="0.2">
      <c r="D701">
        <f t="shared" si="40"/>
        <v>503</v>
      </c>
      <c r="E701" t="s">
        <v>414</v>
      </c>
      <c r="F701" t="s">
        <v>2932</v>
      </c>
      <c r="G701" t="s">
        <v>2933</v>
      </c>
      <c r="H701" t="s">
        <v>2933</v>
      </c>
      <c r="I701">
        <v>89</v>
      </c>
      <c r="J701">
        <v>163</v>
      </c>
      <c r="K701">
        <v>0.54601226993865026</v>
      </c>
      <c r="L701">
        <v>0.5</v>
      </c>
      <c r="M701">
        <f t="shared" si="41"/>
        <v>0.51452062837483781</v>
      </c>
      <c r="N701">
        <f t="shared" si="43"/>
        <v>-1.4520628374837807E-2</v>
      </c>
      <c r="O701">
        <f t="shared" si="42"/>
        <v>466</v>
      </c>
    </row>
    <row r="702" spans="4:15" hidden="1" x14ac:dyDescent="0.2">
      <c r="D702">
        <f t="shared" si="40"/>
        <v>402</v>
      </c>
      <c r="E702" t="s">
        <v>414</v>
      </c>
      <c r="F702" t="s">
        <v>2934</v>
      </c>
      <c r="G702" t="s">
        <v>862</v>
      </c>
      <c r="H702" t="s">
        <v>862</v>
      </c>
      <c r="I702">
        <v>106</v>
      </c>
      <c r="J702">
        <v>205</v>
      </c>
      <c r="K702">
        <v>0.51707317073170733</v>
      </c>
      <c r="L702">
        <v>0.56521739130434778</v>
      </c>
      <c r="M702">
        <f t="shared" si="41"/>
        <v>0.53166321680397988</v>
      </c>
      <c r="N702">
        <f t="shared" si="43"/>
        <v>3.3554174500367906E-2</v>
      </c>
      <c r="O702">
        <f t="shared" si="42"/>
        <v>322</v>
      </c>
    </row>
    <row r="703" spans="4:15" hidden="1" x14ac:dyDescent="0.2">
      <c r="D703">
        <f t="shared" si="40"/>
        <v>503</v>
      </c>
      <c r="E703" t="s">
        <v>414</v>
      </c>
      <c r="F703" t="s">
        <v>2935</v>
      </c>
      <c r="G703" t="s">
        <v>2936</v>
      </c>
      <c r="H703" t="s">
        <v>2936</v>
      </c>
      <c r="I703">
        <v>186</v>
      </c>
      <c r="J703">
        <v>305</v>
      </c>
      <c r="K703">
        <v>0.60983606557377046</v>
      </c>
      <c r="L703">
        <v>0.5</v>
      </c>
      <c r="M703">
        <f t="shared" si="41"/>
        <v>0.47671347160279642</v>
      </c>
      <c r="N703">
        <f t="shared" si="43"/>
        <v>2.3286528397203576E-2</v>
      </c>
      <c r="O703">
        <f t="shared" si="42"/>
        <v>351</v>
      </c>
    </row>
    <row r="704" spans="4:15" hidden="1" x14ac:dyDescent="0.2">
      <c r="D704">
        <f t="shared" si="40"/>
        <v>605</v>
      </c>
      <c r="E704" t="s">
        <v>414</v>
      </c>
      <c r="F704" t="s">
        <v>2937</v>
      </c>
      <c r="G704" t="s">
        <v>2938</v>
      </c>
      <c r="H704" t="s">
        <v>2938</v>
      </c>
      <c r="I704">
        <v>199</v>
      </c>
      <c r="J704">
        <v>321</v>
      </c>
      <c r="K704">
        <v>0.6199376947040498</v>
      </c>
      <c r="L704">
        <v>0.44</v>
      </c>
      <c r="M704">
        <f t="shared" si="41"/>
        <v>0.4707295925122314</v>
      </c>
      <c r="N704">
        <f t="shared" si="43"/>
        <v>-3.0729592512231396E-2</v>
      </c>
      <c r="O704">
        <f t="shared" si="42"/>
        <v>518</v>
      </c>
    </row>
    <row r="705" spans="4:15" hidden="1" x14ac:dyDescent="0.2">
      <c r="D705">
        <f t="shared" si="40"/>
        <v>432</v>
      </c>
      <c r="E705" t="s">
        <v>416</v>
      </c>
      <c r="F705" t="s">
        <v>2945</v>
      </c>
      <c r="G705" t="s">
        <v>2946</v>
      </c>
      <c r="H705" t="s">
        <v>2946</v>
      </c>
      <c r="I705">
        <v>235</v>
      </c>
      <c r="J705">
        <v>521</v>
      </c>
      <c r="K705">
        <v>0.45105566218809978</v>
      </c>
      <c r="L705">
        <v>0.54838709677419351</v>
      </c>
      <c r="M705">
        <f t="shared" si="41"/>
        <v>0.57076985830610827</v>
      </c>
      <c r="N705">
        <f t="shared" si="43"/>
        <v>-2.2382761531914763E-2</v>
      </c>
      <c r="O705">
        <f t="shared" si="42"/>
        <v>492</v>
      </c>
    </row>
    <row r="706" spans="4:15" hidden="1" x14ac:dyDescent="0.2">
      <c r="D706">
        <f t="shared" si="40"/>
        <v>540</v>
      </c>
      <c r="E706" t="s">
        <v>645</v>
      </c>
      <c r="F706" t="s">
        <v>2947</v>
      </c>
      <c r="G706" t="s">
        <v>2948</v>
      </c>
      <c r="H706" t="s">
        <v>2948</v>
      </c>
      <c r="I706">
        <v>273</v>
      </c>
      <c r="J706">
        <v>494</v>
      </c>
      <c r="K706">
        <v>0.55263157894736847</v>
      </c>
      <c r="L706">
        <v>0.48051948051948051</v>
      </c>
      <c r="M706">
        <f t="shared" si="41"/>
        <v>0.5105995633406315</v>
      </c>
      <c r="N706">
        <f t="shared" si="43"/>
        <v>-3.0080082821150989E-2</v>
      </c>
      <c r="O706">
        <f t="shared" si="42"/>
        <v>514</v>
      </c>
    </row>
    <row r="707" spans="4:15" hidden="1" x14ac:dyDescent="0.2">
      <c r="D707">
        <f t="shared" si="40"/>
        <v>27</v>
      </c>
      <c r="E707" t="s">
        <v>645</v>
      </c>
      <c r="F707" t="s">
        <v>2949</v>
      </c>
      <c r="G707" t="s">
        <v>2950</v>
      </c>
      <c r="H707" t="s">
        <v>2950</v>
      </c>
      <c r="I707">
        <v>48</v>
      </c>
      <c r="J707">
        <v>500</v>
      </c>
      <c r="K707">
        <v>9.6000000000000002E-2</v>
      </c>
      <c r="L707">
        <v>0.85</v>
      </c>
      <c r="M707">
        <f t="shared" si="41"/>
        <v>0.78109337400375223</v>
      </c>
      <c r="N707">
        <f t="shared" si="43"/>
        <v>6.890662599624775E-2</v>
      </c>
      <c r="O707">
        <f t="shared" si="42"/>
        <v>240</v>
      </c>
    </row>
    <row r="708" spans="4:15" hidden="1" x14ac:dyDescent="0.2">
      <c r="D708">
        <f t="shared" si="40"/>
        <v>53</v>
      </c>
      <c r="E708" t="s">
        <v>645</v>
      </c>
      <c r="F708" t="s">
        <v>2951</v>
      </c>
      <c r="G708" t="s">
        <v>2952</v>
      </c>
      <c r="H708" t="s">
        <v>2952</v>
      </c>
      <c r="I708">
        <v>74</v>
      </c>
      <c r="J708">
        <v>416</v>
      </c>
      <c r="K708">
        <v>0.17788461538461539</v>
      </c>
      <c r="L708">
        <v>0.80701754385964908</v>
      </c>
      <c r="M708">
        <f t="shared" si="41"/>
        <v>0.73258757048239409</v>
      </c>
      <c r="N708">
        <f t="shared" si="43"/>
        <v>7.4429973377254988E-2</v>
      </c>
      <c r="O708">
        <f t="shared" si="42"/>
        <v>232</v>
      </c>
    </row>
    <row r="709" spans="4:15" hidden="1" x14ac:dyDescent="0.2">
      <c r="D709">
        <f t="shared" ref="D709:D772" si="44">RANK(L709,Both_Math_and_ELA__Percent_Pass,0)</f>
        <v>64</v>
      </c>
      <c r="E709" t="s">
        <v>645</v>
      </c>
      <c r="F709" t="s">
        <v>2957</v>
      </c>
      <c r="G709" t="s">
        <v>1925</v>
      </c>
      <c r="H709" t="s">
        <v>1925</v>
      </c>
      <c r="I709">
        <v>30</v>
      </c>
      <c r="J709">
        <v>124</v>
      </c>
      <c r="K709">
        <v>0.24193548387096775</v>
      </c>
      <c r="L709">
        <v>0.78947368421052633</v>
      </c>
      <c r="M709">
        <f t="shared" ref="M709:M772" si="45">int+slope*K709</f>
        <v>0.69464590308152263</v>
      </c>
      <c r="N709">
        <f t="shared" si="43"/>
        <v>9.4827781129003696E-2</v>
      </c>
      <c r="O709">
        <f t="shared" ref="O709:O772" si="46">RANK(N709,Error,0)</f>
        <v>184</v>
      </c>
    </row>
    <row r="710" spans="4:15" hidden="1" x14ac:dyDescent="0.2">
      <c r="D710">
        <f t="shared" si="44"/>
        <v>232</v>
      </c>
      <c r="E710" t="s">
        <v>645</v>
      </c>
      <c r="F710" t="s">
        <v>2958</v>
      </c>
      <c r="G710" t="s">
        <v>2959</v>
      </c>
      <c r="H710" t="s">
        <v>2959</v>
      </c>
      <c r="I710">
        <v>197</v>
      </c>
      <c r="J710">
        <v>545</v>
      </c>
      <c r="K710">
        <v>0.3614678899082569</v>
      </c>
      <c r="L710">
        <v>0.65306122448979587</v>
      </c>
      <c r="M710">
        <f t="shared" si="45"/>
        <v>0.62383876337101107</v>
      </c>
      <c r="N710">
        <f t="shared" ref="N710:N773" si="47">L710-M710</f>
        <v>2.9222461118784793E-2</v>
      </c>
      <c r="O710">
        <f t="shared" si="46"/>
        <v>328</v>
      </c>
    </row>
    <row r="711" spans="4:15" hidden="1" x14ac:dyDescent="0.2">
      <c r="D711">
        <f t="shared" si="44"/>
        <v>658</v>
      </c>
      <c r="E711" t="s">
        <v>645</v>
      </c>
      <c r="F711" t="s">
        <v>433</v>
      </c>
      <c r="G711" t="s">
        <v>2960</v>
      </c>
      <c r="H711" t="s">
        <v>2960</v>
      </c>
      <c r="I711">
        <v>145</v>
      </c>
      <c r="J711">
        <v>356</v>
      </c>
      <c r="K711">
        <v>0.40730337078651685</v>
      </c>
      <c r="L711">
        <v>0.40384615384615385</v>
      </c>
      <c r="M711">
        <f t="shared" si="45"/>
        <v>0.5966873037305771</v>
      </c>
      <c r="N711">
        <f t="shared" si="47"/>
        <v>-0.19284114988442325</v>
      </c>
      <c r="O711">
        <f t="shared" si="46"/>
        <v>799</v>
      </c>
    </row>
    <row r="712" spans="4:15" hidden="1" x14ac:dyDescent="0.2">
      <c r="D712">
        <f t="shared" si="44"/>
        <v>201</v>
      </c>
      <c r="E712" t="s">
        <v>645</v>
      </c>
      <c r="F712" t="s">
        <v>2963</v>
      </c>
      <c r="G712" t="s">
        <v>2964</v>
      </c>
      <c r="H712" t="s">
        <v>2964</v>
      </c>
      <c r="I712">
        <v>149</v>
      </c>
      <c r="J712">
        <v>433</v>
      </c>
      <c r="K712">
        <v>0.34411085450346418</v>
      </c>
      <c r="L712">
        <v>0.67123287671232879</v>
      </c>
      <c r="M712">
        <f t="shared" si="45"/>
        <v>0.63412051098750311</v>
      </c>
      <c r="N712">
        <f t="shared" si="47"/>
        <v>3.711236572482568E-2</v>
      </c>
      <c r="O712">
        <f t="shared" si="46"/>
        <v>309</v>
      </c>
    </row>
    <row r="713" spans="4:15" hidden="1" x14ac:dyDescent="0.2">
      <c r="D713">
        <f t="shared" si="44"/>
        <v>309</v>
      </c>
      <c r="E713" t="s">
        <v>645</v>
      </c>
      <c r="F713" t="s">
        <v>2965</v>
      </c>
      <c r="G713" t="s">
        <v>2966</v>
      </c>
      <c r="H713" t="s">
        <v>2966</v>
      </c>
      <c r="I713">
        <v>121</v>
      </c>
      <c r="J713">
        <v>516</v>
      </c>
      <c r="K713">
        <v>0.23449612403100775</v>
      </c>
      <c r="L713">
        <v>0.61250000000000004</v>
      </c>
      <c r="M713">
        <f t="shared" si="45"/>
        <v>0.69905273976295346</v>
      </c>
      <c r="N713">
        <f t="shared" si="47"/>
        <v>-8.6552739762953412E-2</v>
      </c>
      <c r="O713">
        <f t="shared" si="46"/>
        <v>652</v>
      </c>
    </row>
    <row r="714" spans="4:15" hidden="1" x14ac:dyDescent="0.2">
      <c r="D714">
        <f t="shared" si="44"/>
        <v>48</v>
      </c>
      <c r="E714" t="s">
        <v>645</v>
      </c>
      <c r="F714" t="s">
        <v>2967</v>
      </c>
      <c r="G714" t="s">
        <v>2968</v>
      </c>
      <c r="H714" t="s">
        <v>2968</v>
      </c>
      <c r="I714">
        <v>75</v>
      </c>
      <c r="J714">
        <v>658</v>
      </c>
      <c r="K714">
        <v>0.11398176291793313</v>
      </c>
      <c r="L714">
        <v>0.81578947368421051</v>
      </c>
      <c r="M714">
        <f t="shared" si="45"/>
        <v>0.77044155797008029</v>
      </c>
      <c r="N714">
        <f t="shared" si="47"/>
        <v>4.5347915714130216E-2</v>
      </c>
      <c r="O714">
        <f t="shared" si="46"/>
        <v>281</v>
      </c>
    </row>
    <row r="715" spans="4:15" hidden="1" x14ac:dyDescent="0.2">
      <c r="D715">
        <f t="shared" si="44"/>
        <v>160</v>
      </c>
      <c r="E715" t="s">
        <v>645</v>
      </c>
      <c r="F715" t="s">
        <v>2969</v>
      </c>
      <c r="G715" t="s">
        <v>2970</v>
      </c>
      <c r="H715" t="s">
        <v>2970</v>
      </c>
      <c r="I715">
        <v>183</v>
      </c>
      <c r="J715">
        <v>380</v>
      </c>
      <c r="K715">
        <v>0.48157894736842105</v>
      </c>
      <c r="L715">
        <v>0.7</v>
      </c>
      <c r="M715">
        <f t="shared" si="45"/>
        <v>0.55268884923219597</v>
      </c>
      <c r="N715">
        <f t="shared" si="47"/>
        <v>0.14731115076780399</v>
      </c>
      <c r="O715">
        <f t="shared" si="46"/>
        <v>90</v>
      </c>
    </row>
    <row r="716" spans="4:15" hidden="1" x14ac:dyDescent="0.2">
      <c r="D716">
        <f t="shared" si="44"/>
        <v>1</v>
      </c>
      <c r="E716" t="s">
        <v>645</v>
      </c>
      <c r="F716" t="s">
        <v>2971</v>
      </c>
      <c r="G716" t="s">
        <v>2972</v>
      </c>
      <c r="H716" t="s">
        <v>2972</v>
      </c>
      <c r="I716">
        <v>33</v>
      </c>
      <c r="J716">
        <v>591</v>
      </c>
      <c r="K716">
        <v>5.5837563451776651E-2</v>
      </c>
      <c r="L716">
        <v>0.96907216494845361</v>
      </c>
      <c r="M716">
        <f t="shared" si="45"/>
        <v>0.80488430526717436</v>
      </c>
      <c r="N716">
        <f t="shared" si="47"/>
        <v>0.16418785968127925</v>
      </c>
      <c r="O716">
        <f t="shared" si="46"/>
        <v>73</v>
      </c>
    </row>
    <row r="717" spans="4:15" hidden="1" x14ac:dyDescent="0.2">
      <c r="D717">
        <f t="shared" si="44"/>
        <v>676</v>
      </c>
      <c r="E717" t="s">
        <v>419</v>
      </c>
      <c r="F717" t="s">
        <v>2973</v>
      </c>
      <c r="G717" t="s">
        <v>2974</v>
      </c>
      <c r="H717" t="s">
        <v>2974</v>
      </c>
      <c r="I717">
        <v>171</v>
      </c>
      <c r="J717">
        <v>362</v>
      </c>
      <c r="K717">
        <v>0.47237569060773482</v>
      </c>
      <c r="L717">
        <v>0.38775510204081631</v>
      </c>
      <c r="M717">
        <f t="shared" si="45"/>
        <v>0.5581405615238596</v>
      </c>
      <c r="N717">
        <f t="shared" si="47"/>
        <v>-0.17038545948304329</v>
      </c>
      <c r="O717">
        <f t="shared" si="46"/>
        <v>775</v>
      </c>
    </row>
    <row r="718" spans="4:15" hidden="1" x14ac:dyDescent="0.2">
      <c r="D718">
        <f t="shared" si="44"/>
        <v>407</v>
      </c>
      <c r="E718" t="s">
        <v>419</v>
      </c>
      <c r="F718" t="s">
        <v>2977</v>
      </c>
      <c r="G718" t="s">
        <v>2978</v>
      </c>
      <c r="H718" t="s">
        <v>2978</v>
      </c>
      <c r="I718">
        <v>212</v>
      </c>
      <c r="J718">
        <v>277</v>
      </c>
      <c r="K718">
        <v>0.76534296028880866</v>
      </c>
      <c r="L718">
        <v>0.5625</v>
      </c>
      <c r="M718">
        <f t="shared" si="45"/>
        <v>0.38459620579120946</v>
      </c>
      <c r="N718">
        <f t="shared" si="47"/>
        <v>0.17790379420879054</v>
      </c>
      <c r="O718">
        <f t="shared" si="46"/>
        <v>57</v>
      </c>
    </row>
    <row r="719" spans="4:15" hidden="1" x14ac:dyDescent="0.2">
      <c r="D719">
        <f t="shared" si="44"/>
        <v>788</v>
      </c>
      <c r="E719" t="s">
        <v>419</v>
      </c>
      <c r="F719" t="s">
        <v>2979</v>
      </c>
      <c r="G719" t="s">
        <v>2980</v>
      </c>
      <c r="H719" t="s">
        <v>2980</v>
      </c>
      <c r="I719">
        <v>331</v>
      </c>
      <c r="J719">
        <v>630</v>
      </c>
      <c r="K719">
        <v>0.52539682539682542</v>
      </c>
      <c r="L719">
        <v>0.27272727272727271</v>
      </c>
      <c r="M719">
        <f t="shared" si="45"/>
        <v>0.52673255240665151</v>
      </c>
      <c r="N719">
        <f t="shared" si="47"/>
        <v>-0.2540052796793788</v>
      </c>
      <c r="O719">
        <f t="shared" si="46"/>
        <v>831</v>
      </c>
    </row>
    <row r="720" spans="4:15" hidden="1" x14ac:dyDescent="0.2">
      <c r="D720">
        <f t="shared" si="44"/>
        <v>691</v>
      </c>
      <c r="E720" t="s">
        <v>419</v>
      </c>
      <c r="F720" t="s">
        <v>2981</v>
      </c>
      <c r="G720" t="s">
        <v>2123</v>
      </c>
      <c r="H720" t="s">
        <v>2123</v>
      </c>
      <c r="I720">
        <v>382</v>
      </c>
      <c r="J720">
        <v>500</v>
      </c>
      <c r="K720">
        <v>0.76400000000000001</v>
      </c>
      <c r="L720">
        <v>0.3728813559322034</v>
      </c>
      <c r="M720">
        <f t="shared" si="45"/>
        <v>0.38539173212542949</v>
      </c>
      <c r="N720">
        <f t="shared" si="47"/>
        <v>-1.2510376193226092E-2</v>
      </c>
      <c r="O720">
        <f t="shared" si="46"/>
        <v>455</v>
      </c>
    </row>
    <row r="721" spans="4:15" hidden="1" x14ac:dyDescent="0.2">
      <c r="D721">
        <f t="shared" si="44"/>
        <v>751</v>
      </c>
      <c r="E721" t="s">
        <v>419</v>
      </c>
      <c r="F721" t="s">
        <v>2982</v>
      </c>
      <c r="G721" t="s">
        <v>2983</v>
      </c>
      <c r="H721" t="s">
        <v>2983</v>
      </c>
      <c r="I721">
        <v>355</v>
      </c>
      <c r="J721">
        <v>411</v>
      </c>
      <c r="K721">
        <v>0.86374695863746964</v>
      </c>
      <c r="L721">
        <v>0.3125</v>
      </c>
      <c r="M721">
        <f t="shared" si="45"/>
        <v>0.32630485292600453</v>
      </c>
      <c r="N721">
        <f t="shared" si="47"/>
        <v>-1.3804852926004529E-2</v>
      </c>
      <c r="O721">
        <f t="shared" si="46"/>
        <v>463</v>
      </c>
    </row>
    <row r="722" spans="4:15" hidden="1" x14ac:dyDescent="0.2">
      <c r="D722">
        <f t="shared" si="44"/>
        <v>822</v>
      </c>
      <c r="E722" t="s">
        <v>419</v>
      </c>
      <c r="F722" t="s">
        <v>2984</v>
      </c>
      <c r="G722" t="s">
        <v>2985</v>
      </c>
      <c r="H722" t="s">
        <v>2985</v>
      </c>
      <c r="I722">
        <v>411</v>
      </c>
      <c r="J722">
        <v>495</v>
      </c>
      <c r="K722">
        <v>0.83030303030303032</v>
      </c>
      <c r="L722">
        <v>0.2</v>
      </c>
      <c r="M722">
        <f t="shared" si="45"/>
        <v>0.34611595674755929</v>
      </c>
      <c r="N722">
        <f t="shared" si="47"/>
        <v>-0.14611595674755928</v>
      </c>
      <c r="O722">
        <f t="shared" si="46"/>
        <v>758</v>
      </c>
    </row>
    <row r="723" spans="4:15" hidden="1" x14ac:dyDescent="0.2">
      <c r="D723">
        <f t="shared" si="44"/>
        <v>343</v>
      </c>
      <c r="E723" t="s">
        <v>419</v>
      </c>
      <c r="F723" t="s">
        <v>2986</v>
      </c>
      <c r="G723" t="s">
        <v>2987</v>
      </c>
      <c r="H723" t="s">
        <v>2987</v>
      </c>
      <c r="I723">
        <v>188</v>
      </c>
      <c r="J723">
        <v>337</v>
      </c>
      <c r="K723">
        <v>0.55786350148367958</v>
      </c>
      <c r="L723">
        <v>0.5957446808510638</v>
      </c>
      <c r="M723">
        <f t="shared" si="45"/>
        <v>0.50750034127805888</v>
      </c>
      <c r="N723">
        <f t="shared" si="47"/>
        <v>8.8244339573004926E-2</v>
      </c>
      <c r="O723">
        <f t="shared" si="46"/>
        <v>206</v>
      </c>
    </row>
    <row r="724" spans="4:15" hidden="1" x14ac:dyDescent="0.2">
      <c r="D724">
        <f t="shared" si="44"/>
        <v>701</v>
      </c>
      <c r="E724" t="s">
        <v>422</v>
      </c>
      <c r="F724" t="s">
        <v>3046</v>
      </c>
      <c r="G724" t="s">
        <v>3047</v>
      </c>
      <c r="H724" t="s">
        <v>3047</v>
      </c>
      <c r="I724">
        <v>314</v>
      </c>
      <c r="J724">
        <v>580</v>
      </c>
      <c r="K724">
        <v>0.54137931034482756</v>
      </c>
      <c r="L724">
        <v>0.36619718309859156</v>
      </c>
      <c r="M724">
        <f t="shared" si="45"/>
        <v>0.51726504412039398</v>
      </c>
      <c r="N724">
        <f t="shared" si="47"/>
        <v>-0.15106786102180242</v>
      </c>
      <c r="O724">
        <f t="shared" si="46"/>
        <v>765</v>
      </c>
    </row>
    <row r="725" spans="4:15" hidden="1" x14ac:dyDescent="0.2">
      <c r="D725">
        <f t="shared" si="44"/>
        <v>696</v>
      </c>
      <c r="E725" t="s">
        <v>424</v>
      </c>
      <c r="F725" t="s">
        <v>3048</v>
      </c>
      <c r="G725" t="s">
        <v>3049</v>
      </c>
      <c r="H725" t="s">
        <v>3049</v>
      </c>
      <c r="I725">
        <v>349</v>
      </c>
      <c r="J725">
        <v>509</v>
      </c>
      <c r="K725">
        <v>0.68565815324165025</v>
      </c>
      <c r="L725">
        <v>0.37113402061855671</v>
      </c>
      <c r="M725">
        <f t="shared" si="45"/>
        <v>0.43179891384707464</v>
      </c>
      <c r="N725">
        <f t="shared" si="47"/>
        <v>-6.0664893228517924E-2</v>
      </c>
      <c r="O725">
        <f t="shared" si="46"/>
        <v>600</v>
      </c>
    </row>
    <row r="726" spans="4:15" hidden="1" x14ac:dyDescent="0.2">
      <c r="D726">
        <f t="shared" si="44"/>
        <v>448</v>
      </c>
      <c r="E726" t="s">
        <v>426</v>
      </c>
      <c r="F726" t="s">
        <v>3052</v>
      </c>
      <c r="G726" t="s">
        <v>3053</v>
      </c>
      <c r="H726" t="s">
        <v>3053</v>
      </c>
      <c r="I726">
        <v>178</v>
      </c>
      <c r="J726">
        <v>275</v>
      </c>
      <c r="K726">
        <v>0.64727272727272722</v>
      </c>
      <c r="L726">
        <v>0.53658536585365857</v>
      </c>
      <c r="M726">
        <f t="shared" si="45"/>
        <v>0.45453720139213699</v>
      </c>
      <c r="N726">
        <f t="shared" si="47"/>
        <v>8.2048164461521578E-2</v>
      </c>
      <c r="O726">
        <f t="shared" si="46"/>
        <v>218</v>
      </c>
    </row>
    <row r="727" spans="4:15" hidden="1" x14ac:dyDescent="0.2">
      <c r="D727">
        <f t="shared" si="44"/>
        <v>468</v>
      </c>
      <c r="E727" t="s">
        <v>426</v>
      </c>
      <c r="F727" t="s">
        <v>3054</v>
      </c>
      <c r="G727" t="s">
        <v>3055</v>
      </c>
      <c r="H727" t="s">
        <v>3055</v>
      </c>
      <c r="I727">
        <v>126</v>
      </c>
      <c r="J727">
        <v>210</v>
      </c>
      <c r="K727">
        <v>0.6</v>
      </c>
      <c r="L727">
        <v>0.52380952380952384</v>
      </c>
      <c r="M727">
        <f t="shared" si="45"/>
        <v>0.4825400394129219</v>
      </c>
      <c r="N727">
        <f t="shared" si="47"/>
        <v>4.1269484396601941E-2</v>
      </c>
      <c r="O727">
        <f t="shared" si="46"/>
        <v>295</v>
      </c>
    </row>
    <row r="728" spans="4:15" hidden="1" x14ac:dyDescent="0.2">
      <c r="D728">
        <f t="shared" si="44"/>
        <v>329</v>
      </c>
      <c r="E728" t="s">
        <v>426</v>
      </c>
      <c r="F728" t="s">
        <v>3059</v>
      </c>
      <c r="G728" t="s">
        <v>3060</v>
      </c>
      <c r="H728" t="s">
        <v>3060</v>
      </c>
      <c r="I728">
        <v>149</v>
      </c>
      <c r="J728">
        <v>339</v>
      </c>
      <c r="K728">
        <v>0.43952802359882004</v>
      </c>
      <c r="L728">
        <v>0.6</v>
      </c>
      <c r="M728">
        <f t="shared" si="45"/>
        <v>0.57759845937909904</v>
      </c>
      <c r="N728">
        <f t="shared" si="47"/>
        <v>2.2401540620900939E-2</v>
      </c>
      <c r="O728">
        <f t="shared" si="46"/>
        <v>353</v>
      </c>
    </row>
    <row r="729" spans="4:15" hidden="1" x14ac:dyDescent="0.2">
      <c r="D729">
        <f t="shared" si="44"/>
        <v>470</v>
      </c>
      <c r="E729" t="s">
        <v>428</v>
      </c>
      <c r="F729" t="s">
        <v>3063</v>
      </c>
      <c r="G729" t="s">
        <v>3064</v>
      </c>
      <c r="H729" t="s">
        <v>3064</v>
      </c>
      <c r="I729">
        <v>94</v>
      </c>
      <c r="J729">
        <v>271</v>
      </c>
      <c r="K729">
        <v>0.34686346863468637</v>
      </c>
      <c r="L729">
        <v>0.52272727272727271</v>
      </c>
      <c r="M729">
        <f t="shared" si="45"/>
        <v>0.6324899512102844</v>
      </c>
      <c r="N729">
        <f t="shared" si="47"/>
        <v>-0.10976267848301169</v>
      </c>
      <c r="O729">
        <f t="shared" si="46"/>
        <v>703</v>
      </c>
    </row>
    <row r="730" spans="4:15" hidden="1" x14ac:dyDescent="0.2">
      <c r="D730">
        <f t="shared" si="44"/>
        <v>170</v>
      </c>
      <c r="E730" t="s">
        <v>428</v>
      </c>
      <c r="F730" t="s">
        <v>3067</v>
      </c>
      <c r="G730" t="s">
        <v>3068</v>
      </c>
      <c r="H730" t="s">
        <v>3068</v>
      </c>
      <c r="I730">
        <v>119</v>
      </c>
      <c r="J730">
        <v>274</v>
      </c>
      <c r="K730">
        <v>0.43430656934306572</v>
      </c>
      <c r="L730">
        <v>0.69444444444444442</v>
      </c>
      <c r="M730">
        <f t="shared" si="45"/>
        <v>0.58069148037010887</v>
      </c>
      <c r="N730">
        <f t="shared" si="47"/>
        <v>0.11375296407433555</v>
      </c>
      <c r="O730">
        <f t="shared" si="46"/>
        <v>141</v>
      </c>
    </row>
    <row r="731" spans="4:15" hidden="1" x14ac:dyDescent="0.2">
      <c r="D731">
        <f t="shared" si="44"/>
        <v>503</v>
      </c>
      <c r="E731" t="s">
        <v>430</v>
      </c>
      <c r="F731" t="s">
        <v>3069</v>
      </c>
      <c r="G731" t="s">
        <v>3070</v>
      </c>
      <c r="H731" t="s">
        <v>3070</v>
      </c>
      <c r="I731">
        <v>240</v>
      </c>
      <c r="J731">
        <v>596</v>
      </c>
      <c r="K731">
        <v>0.40268456375838924</v>
      </c>
      <c r="L731">
        <v>0.5</v>
      </c>
      <c r="M731">
        <f t="shared" si="45"/>
        <v>0.59942333595295616</v>
      </c>
      <c r="N731">
        <f t="shared" si="47"/>
        <v>-9.942333595295616E-2</v>
      </c>
      <c r="O731">
        <f t="shared" si="46"/>
        <v>683</v>
      </c>
    </row>
    <row r="732" spans="4:15" hidden="1" x14ac:dyDescent="0.2">
      <c r="D732">
        <f t="shared" si="44"/>
        <v>124</v>
      </c>
      <c r="E732" t="s">
        <v>432</v>
      </c>
      <c r="F732" t="s">
        <v>3075</v>
      </c>
      <c r="G732" t="s">
        <v>1815</v>
      </c>
      <c r="H732" t="s">
        <v>1815</v>
      </c>
      <c r="I732">
        <v>106</v>
      </c>
      <c r="J732">
        <v>277</v>
      </c>
      <c r="K732">
        <v>0.38267148014440433</v>
      </c>
      <c r="L732">
        <v>0.72972972972972971</v>
      </c>
      <c r="M732">
        <f t="shared" si="45"/>
        <v>0.61127844081089333</v>
      </c>
      <c r="N732">
        <f t="shared" si="47"/>
        <v>0.11845128891883638</v>
      </c>
      <c r="O732">
        <f t="shared" si="46"/>
        <v>133</v>
      </c>
    </row>
    <row r="733" spans="4:15" hidden="1" x14ac:dyDescent="0.2">
      <c r="D733">
        <f t="shared" si="44"/>
        <v>542</v>
      </c>
      <c r="E733" t="s">
        <v>434</v>
      </c>
      <c r="F733" t="s">
        <v>3078</v>
      </c>
      <c r="G733" t="s">
        <v>3079</v>
      </c>
      <c r="H733" t="s">
        <v>3079</v>
      </c>
      <c r="I733">
        <v>331</v>
      </c>
      <c r="J733">
        <v>606</v>
      </c>
      <c r="K733">
        <v>0.54620462046204621</v>
      </c>
      <c r="L733">
        <v>0.48</v>
      </c>
      <c r="M733">
        <f t="shared" si="45"/>
        <v>0.51440668613243656</v>
      </c>
      <c r="N733">
        <f t="shared" si="47"/>
        <v>-3.4406686132436581E-2</v>
      </c>
      <c r="O733">
        <f t="shared" si="46"/>
        <v>529</v>
      </c>
    </row>
    <row r="734" spans="4:15" hidden="1" x14ac:dyDescent="0.2">
      <c r="D734">
        <f t="shared" si="44"/>
        <v>327</v>
      </c>
      <c r="E734" t="s">
        <v>434</v>
      </c>
      <c r="F734" t="s">
        <v>3080</v>
      </c>
      <c r="G734" t="s">
        <v>3081</v>
      </c>
      <c r="H734" t="s">
        <v>3081</v>
      </c>
      <c r="I734">
        <v>338</v>
      </c>
      <c r="J734">
        <v>689</v>
      </c>
      <c r="K734">
        <v>0.49056603773584906</v>
      </c>
      <c r="L734">
        <v>0.60204081632653061</v>
      </c>
      <c r="M734">
        <f t="shared" si="45"/>
        <v>0.54736518693563885</v>
      </c>
      <c r="N734">
        <f t="shared" si="47"/>
        <v>5.4675629390891767E-2</v>
      </c>
      <c r="O734">
        <f t="shared" si="46"/>
        <v>263</v>
      </c>
    </row>
    <row r="735" spans="4:15" hidden="1" x14ac:dyDescent="0.2">
      <c r="D735">
        <f t="shared" si="44"/>
        <v>119</v>
      </c>
      <c r="E735" t="s">
        <v>434</v>
      </c>
      <c r="F735" t="s">
        <v>3082</v>
      </c>
      <c r="G735" t="s">
        <v>3083</v>
      </c>
      <c r="H735" t="s">
        <v>3083</v>
      </c>
      <c r="I735">
        <v>296</v>
      </c>
      <c r="J735">
        <v>658</v>
      </c>
      <c r="K735">
        <v>0.44984802431610943</v>
      </c>
      <c r="L735">
        <v>0.73333333333333328</v>
      </c>
      <c r="M735">
        <f t="shared" si="45"/>
        <v>0.57148522400781632</v>
      </c>
      <c r="N735">
        <f t="shared" si="47"/>
        <v>0.16184810932551696</v>
      </c>
      <c r="O735">
        <f t="shared" si="46"/>
        <v>79</v>
      </c>
    </row>
    <row r="736" spans="4:15" hidden="1" x14ac:dyDescent="0.2">
      <c r="D736">
        <f t="shared" si="44"/>
        <v>18</v>
      </c>
      <c r="E736" t="s">
        <v>436</v>
      </c>
      <c r="F736" t="s">
        <v>3084</v>
      </c>
      <c r="G736" t="s">
        <v>3085</v>
      </c>
      <c r="H736" t="s">
        <v>3085</v>
      </c>
      <c r="I736">
        <v>105</v>
      </c>
      <c r="J736">
        <v>221</v>
      </c>
      <c r="K736">
        <v>0.47511312217194568</v>
      </c>
      <c r="L736">
        <v>0.86206896551724133</v>
      </c>
      <c r="M736">
        <f t="shared" si="45"/>
        <v>0.55651899540935701</v>
      </c>
      <c r="N736">
        <f t="shared" si="47"/>
        <v>0.30554997010788432</v>
      </c>
      <c r="O736">
        <f t="shared" si="46"/>
        <v>10</v>
      </c>
    </row>
    <row r="737" spans="4:15" hidden="1" x14ac:dyDescent="0.2">
      <c r="D737">
        <f t="shared" si="44"/>
        <v>153</v>
      </c>
      <c r="E737" t="s">
        <v>436</v>
      </c>
      <c r="F737" t="s">
        <v>3088</v>
      </c>
      <c r="G737" t="s">
        <v>3089</v>
      </c>
      <c r="H737" t="s">
        <v>3089</v>
      </c>
      <c r="I737">
        <v>39</v>
      </c>
      <c r="J737">
        <v>240</v>
      </c>
      <c r="K737">
        <v>0.16250000000000001</v>
      </c>
      <c r="L737">
        <v>0.70370370370370372</v>
      </c>
      <c r="M737">
        <f t="shared" si="45"/>
        <v>0.7417009201341288</v>
      </c>
      <c r="N737">
        <f t="shared" si="47"/>
        <v>-3.7997216430425085E-2</v>
      </c>
      <c r="O737">
        <f t="shared" si="46"/>
        <v>537</v>
      </c>
    </row>
    <row r="738" spans="4:15" hidden="1" x14ac:dyDescent="0.2">
      <c r="D738">
        <f t="shared" si="44"/>
        <v>20</v>
      </c>
      <c r="E738" t="s">
        <v>436</v>
      </c>
      <c r="F738" t="s">
        <v>3092</v>
      </c>
      <c r="G738" t="s">
        <v>3093</v>
      </c>
      <c r="H738" t="s">
        <v>3093</v>
      </c>
      <c r="I738">
        <v>61</v>
      </c>
      <c r="J738">
        <v>353</v>
      </c>
      <c r="K738">
        <v>0.17280453257790368</v>
      </c>
      <c r="L738">
        <v>0.8571428571428571</v>
      </c>
      <c r="M738">
        <f t="shared" si="45"/>
        <v>0.73559684758942046</v>
      </c>
      <c r="N738">
        <f t="shared" si="47"/>
        <v>0.12154600955343664</v>
      </c>
      <c r="O738">
        <f t="shared" si="46"/>
        <v>130</v>
      </c>
    </row>
    <row r="739" spans="4:15" hidden="1" x14ac:dyDescent="0.2">
      <c r="D739">
        <f t="shared" si="44"/>
        <v>125</v>
      </c>
      <c r="E739" t="s">
        <v>438</v>
      </c>
      <c r="F739" t="s">
        <v>3094</v>
      </c>
      <c r="G739" t="s">
        <v>3095</v>
      </c>
      <c r="H739" t="s">
        <v>3095</v>
      </c>
      <c r="I739">
        <v>86</v>
      </c>
      <c r="J739">
        <v>238</v>
      </c>
      <c r="K739">
        <v>0.36134453781512604</v>
      </c>
      <c r="L739">
        <v>0.72727272727272729</v>
      </c>
      <c r="M739">
        <f t="shared" si="45"/>
        <v>0.62391183317008447</v>
      </c>
      <c r="N739">
        <f t="shared" si="47"/>
        <v>0.10336089410264282</v>
      </c>
      <c r="O739">
        <f t="shared" si="46"/>
        <v>162</v>
      </c>
    </row>
    <row r="740" spans="4:15" hidden="1" x14ac:dyDescent="0.2">
      <c r="D740">
        <f t="shared" si="44"/>
        <v>329</v>
      </c>
      <c r="E740" t="s">
        <v>438</v>
      </c>
      <c r="F740" t="s">
        <v>3098</v>
      </c>
      <c r="G740" t="s">
        <v>3099</v>
      </c>
      <c r="H740" t="s">
        <v>3099</v>
      </c>
      <c r="I740">
        <v>136</v>
      </c>
      <c r="J740">
        <v>281</v>
      </c>
      <c r="K740">
        <v>0.48398576512455516</v>
      </c>
      <c r="L740">
        <v>0.6</v>
      </c>
      <c r="M740">
        <f t="shared" si="45"/>
        <v>0.55126312806781841</v>
      </c>
      <c r="N740">
        <f t="shared" si="47"/>
        <v>4.8736871932181569E-2</v>
      </c>
      <c r="O740">
        <f t="shared" si="46"/>
        <v>274</v>
      </c>
    </row>
    <row r="741" spans="4:15" hidden="1" x14ac:dyDescent="0.2">
      <c r="D741">
        <f t="shared" si="44"/>
        <v>754</v>
      </c>
      <c r="E741" t="s">
        <v>440</v>
      </c>
      <c r="F741" t="s">
        <v>3100</v>
      </c>
      <c r="G741" t="s">
        <v>3101</v>
      </c>
      <c r="H741" t="s">
        <v>3101</v>
      </c>
      <c r="I741">
        <v>175</v>
      </c>
      <c r="J741">
        <v>319</v>
      </c>
      <c r="K741">
        <v>0.54858934169278994</v>
      </c>
      <c r="L741">
        <v>0.30769230769230771</v>
      </c>
      <c r="M741">
        <f t="shared" si="45"/>
        <v>0.51299405423658717</v>
      </c>
      <c r="N741">
        <f t="shared" si="47"/>
        <v>-0.20530174654427946</v>
      </c>
      <c r="O741">
        <f t="shared" si="46"/>
        <v>809</v>
      </c>
    </row>
    <row r="742" spans="4:15" hidden="1" x14ac:dyDescent="0.2">
      <c r="D742">
        <f t="shared" si="44"/>
        <v>599</v>
      </c>
      <c r="E742" t="s">
        <v>444</v>
      </c>
      <c r="F742" t="s">
        <v>3110</v>
      </c>
      <c r="G742" t="s">
        <v>3111</v>
      </c>
      <c r="H742" t="s">
        <v>3111</v>
      </c>
      <c r="I742">
        <v>500</v>
      </c>
      <c r="J742">
        <v>871</v>
      </c>
      <c r="K742">
        <v>0.57405281285878296</v>
      </c>
      <c r="L742">
        <v>0.44525547445255476</v>
      </c>
      <c r="M742">
        <f t="shared" si="45"/>
        <v>0.49791031569122085</v>
      </c>
      <c r="N742">
        <f t="shared" si="47"/>
        <v>-5.2654841238666095E-2</v>
      </c>
      <c r="O742">
        <f t="shared" si="46"/>
        <v>576</v>
      </c>
    </row>
    <row r="743" spans="4:15" hidden="1" x14ac:dyDescent="0.2">
      <c r="D743">
        <f t="shared" si="44"/>
        <v>194</v>
      </c>
      <c r="E743" t="s">
        <v>446</v>
      </c>
      <c r="F743" t="s">
        <v>3112</v>
      </c>
      <c r="G743" t="s">
        <v>3113</v>
      </c>
      <c r="H743" t="s">
        <v>3113</v>
      </c>
      <c r="I743">
        <v>139</v>
      </c>
      <c r="J743">
        <v>344</v>
      </c>
      <c r="K743">
        <v>0.40406976744186046</v>
      </c>
      <c r="L743">
        <v>0.67647058823529416</v>
      </c>
      <c r="M743">
        <f t="shared" si="45"/>
        <v>0.5986027859950438</v>
      </c>
      <c r="N743">
        <f t="shared" si="47"/>
        <v>7.7867802240250361E-2</v>
      </c>
      <c r="O743">
        <f t="shared" si="46"/>
        <v>219</v>
      </c>
    </row>
    <row r="744" spans="4:15" hidden="1" x14ac:dyDescent="0.2">
      <c r="D744">
        <f t="shared" si="44"/>
        <v>412</v>
      </c>
      <c r="E744" t="s">
        <v>448</v>
      </c>
      <c r="F744" t="s">
        <v>3118</v>
      </c>
      <c r="G744" t="s">
        <v>3119</v>
      </c>
      <c r="H744" t="s">
        <v>3119</v>
      </c>
      <c r="I744">
        <v>62</v>
      </c>
      <c r="J744">
        <v>170</v>
      </c>
      <c r="K744">
        <v>0.36470588235294116</v>
      </c>
      <c r="L744">
        <v>0.56000000000000005</v>
      </c>
      <c r="M744">
        <f t="shared" si="45"/>
        <v>0.62192068114533572</v>
      </c>
      <c r="N744">
        <f t="shared" si="47"/>
        <v>-6.1920681145335665E-2</v>
      </c>
      <c r="O744">
        <f t="shared" si="46"/>
        <v>603</v>
      </c>
    </row>
    <row r="745" spans="4:15" hidden="1" x14ac:dyDescent="0.2">
      <c r="D745">
        <f t="shared" si="44"/>
        <v>793</v>
      </c>
      <c r="E745" t="s">
        <v>450</v>
      </c>
      <c r="F745" t="s">
        <v>3122</v>
      </c>
      <c r="G745" t="s">
        <v>3123</v>
      </c>
      <c r="H745" t="s">
        <v>3123</v>
      </c>
      <c r="I745">
        <v>180</v>
      </c>
      <c r="J745">
        <v>284</v>
      </c>
      <c r="K745">
        <v>0.63380281690140849</v>
      </c>
      <c r="L745">
        <v>0.26530612244897961</v>
      </c>
      <c r="M745">
        <f t="shared" si="45"/>
        <v>0.46251634158657512</v>
      </c>
      <c r="N745">
        <f t="shared" si="47"/>
        <v>-0.19721021913759551</v>
      </c>
      <c r="O745">
        <f t="shared" si="46"/>
        <v>805</v>
      </c>
    </row>
    <row r="746" spans="4:15" hidden="1" x14ac:dyDescent="0.2">
      <c r="D746">
        <f t="shared" si="44"/>
        <v>368</v>
      </c>
      <c r="E746" t="s">
        <v>450</v>
      </c>
      <c r="F746" t="s">
        <v>3124</v>
      </c>
      <c r="G746" t="s">
        <v>3125</v>
      </c>
      <c r="H746" t="s">
        <v>3125</v>
      </c>
      <c r="I746">
        <v>140</v>
      </c>
      <c r="J746">
        <v>435</v>
      </c>
      <c r="K746">
        <v>0.32183908045977011</v>
      </c>
      <c r="L746">
        <v>0.58208955223880599</v>
      </c>
      <c r="M746">
        <f t="shared" si="45"/>
        <v>0.64731359116210307</v>
      </c>
      <c r="N746">
        <f t="shared" si="47"/>
        <v>-6.522403892329709E-2</v>
      </c>
      <c r="O746">
        <f t="shared" si="46"/>
        <v>617</v>
      </c>
    </row>
    <row r="747" spans="4:15" hidden="1" x14ac:dyDescent="0.2">
      <c r="D747">
        <f t="shared" si="44"/>
        <v>465</v>
      </c>
      <c r="E747" t="s">
        <v>450</v>
      </c>
      <c r="F747" t="s">
        <v>3126</v>
      </c>
      <c r="G747" t="s">
        <v>3127</v>
      </c>
      <c r="H747" t="s">
        <v>3127</v>
      </c>
      <c r="I747">
        <v>219</v>
      </c>
      <c r="J747">
        <v>356</v>
      </c>
      <c r="K747">
        <v>0.6151685393258427</v>
      </c>
      <c r="L747">
        <v>0.52631578947368418</v>
      </c>
      <c r="M747">
        <f t="shared" si="45"/>
        <v>0.47355468624505981</v>
      </c>
      <c r="N747">
        <f t="shared" si="47"/>
        <v>5.2761103228624373E-2</v>
      </c>
      <c r="O747">
        <f t="shared" si="46"/>
        <v>266</v>
      </c>
    </row>
    <row r="748" spans="4:15" hidden="1" x14ac:dyDescent="0.2">
      <c r="D748">
        <f t="shared" si="44"/>
        <v>322</v>
      </c>
      <c r="E748" t="s">
        <v>450</v>
      </c>
      <c r="F748" t="s">
        <v>3128</v>
      </c>
      <c r="G748" t="s">
        <v>3129</v>
      </c>
      <c r="H748" t="s">
        <v>3129</v>
      </c>
      <c r="I748">
        <v>79</v>
      </c>
      <c r="J748">
        <v>172</v>
      </c>
      <c r="K748">
        <v>0.45930232558139533</v>
      </c>
      <c r="L748">
        <v>0.60526315789473684</v>
      </c>
      <c r="M748">
        <f t="shared" si="45"/>
        <v>0.56588480105349603</v>
      </c>
      <c r="N748">
        <f t="shared" si="47"/>
        <v>3.9378356841240802E-2</v>
      </c>
      <c r="O748">
        <f t="shared" si="46"/>
        <v>301</v>
      </c>
    </row>
    <row r="749" spans="4:15" hidden="1" x14ac:dyDescent="0.2">
      <c r="D749">
        <f t="shared" si="44"/>
        <v>294</v>
      </c>
      <c r="E749" t="s">
        <v>452</v>
      </c>
      <c r="F749" t="s">
        <v>3132</v>
      </c>
      <c r="G749" t="s">
        <v>3133</v>
      </c>
      <c r="H749" t="s">
        <v>3133</v>
      </c>
      <c r="I749">
        <v>156</v>
      </c>
      <c r="J749">
        <v>258</v>
      </c>
      <c r="K749">
        <v>0.60465116279069764</v>
      </c>
      <c r="L749">
        <v>0.62222222222222223</v>
      </c>
      <c r="M749">
        <f t="shared" si="45"/>
        <v>0.47978484068100213</v>
      </c>
      <c r="N749">
        <f t="shared" si="47"/>
        <v>0.1424373815412201</v>
      </c>
      <c r="O749">
        <f t="shared" si="46"/>
        <v>100</v>
      </c>
    </row>
    <row r="750" spans="4:15" hidden="1" x14ac:dyDescent="0.2">
      <c r="D750">
        <f t="shared" si="44"/>
        <v>98</v>
      </c>
      <c r="E750" t="s">
        <v>452</v>
      </c>
      <c r="F750" t="s">
        <v>3134</v>
      </c>
      <c r="G750" t="s">
        <v>3135</v>
      </c>
      <c r="H750" t="s">
        <v>3135</v>
      </c>
      <c r="I750">
        <v>74</v>
      </c>
      <c r="J750">
        <v>138</v>
      </c>
      <c r="K750">
        <v>0.53623188405797106</v>
      </c>
      <c r="L750">
        <v>0.75</v>
      </c>
      <c r="M750">
        <f t="shared" si="45"/>
        <v>0.52031421333170647</v>
      </c>
      <c r="N750">
        <f t="shared" si="47"/>
        <v>0.22968578666829353</v>
      </c>
      <c r="O750">
        <f t="shared" si="46"/>
        <v>29</v>
      </c>
    </row>
    <row r="751" spans="4:15" hidden="1" x14ac:dyDescent="0.2">
      <c r="D751">
        <f t="shared" si="44"/>
        <v>329</v>
      </c>
      <c r="E751" t="s">
        <v>723</v>
      </c>
      <c r="F751" t="s">
        <v>3136</v>
      </c>
      <c r="G751" t="s">
        <v>3137</v>
      </c>
      <c r="H751" t="s">
        <v>3137</v>
      </c>
      <c r="I751">
        <v>109</v>
      </c>
      <c r="J751">
        <v>174</v>
      </c>
      <c r="K751">
        <v>0.62643678160919536</v>
      </c>
      <c r="L751">
        <v>0.6</v>
      </c>
      <c r="M751">
        <f t="shared" si="45"/>
        <v>0.46687974317229725</v>
      </c>
      <c r="N751">
        <f t="shared" si="47"/>
        <v>0.13312025682770273</v>
      </c>
      <c r="O751">
        <f t="shared" si="46"/>
        <v>112</v>
      </c>
    </row>
    <row r="752" spans="4:15" hidden="1" x14ac:dyDescent="0.2">
      <c r="D752">
        <f t="shared" si="44"/>
        <v>447</v>
      </c>
      <c r="E752" t="s">
        <v>723</v>
      </c>
      <c r="F752" t="s">
        <v>3142</v>
      </c>
      <c r="G752" t="s">
        <v>3143</v>
      </c>
      <c r="H752" t="s">
        <v>3143</v>
      </c>
      <c r="I752">
        <v>276</v>
      </c>
      <c r="J752">
        <v>604</v>
      </c>
      <c r="K752">
        <v>0.45695364238410596</v>
      </c>
      <c r="L752">
        <v>0.5368421052631579</v>
      </c>
      <c r="M752">
        <f t="shared" si="45"/>
        <v>0.56727608518136952</v>
      </c>
      <c r="N752">
        <f t="shared" si="47"/>
        <v>-3.0433979918211618E-2</v>
      </c>
      <c r="O752">
        <f t="shared" si="46"/>
        <v>516</v>
      </c>
    </row>
    <row r="753" spans="4:15" hidden="1" x14ac:dyDescent="0.2">
      <c r="D753">
        <f t="shared" si="44"/>
        <v>620</v>
      </c>
      <c r="E753" t="s">
        <v>455</v>
      </c>
      <c r="F753" t="s">
        <v>3144</v>
      </c>
      <c r="G753" t="s">
        <v>3145</v>
      </c>
      <c r="H753" t="s">
        <v>3145</v>
      </c>
      <c r="I753">
        <v>191</v>
      </c>
      <c r="J753">
        <v>387</v>
      </c>
      <c r="K753">
        <v>0.49354005167958659</v>
      </c>
      <c r="L753">
        <v>0.43103448275862066</v>
      </c>
      <c r="M753">
        <f t="shared" si="45"/>
        <v>0.54560347705464185</v>
      </c>
      <c r="N753">
        <f t="shared" si="47"/>
        <v>-0.11456899429602119</v>
      </c>
      <c r="O753">
        <f t="shared" si="46"/>
        <v>713</v>
      </c>
    </row>
    <row r="754" spans="4:15" hidden="1" x14ac:dyDescent="0.2">
      <c r="D754">
        <f t="shared" si="44"/>
        <v>730</v>
      </c>
      <c r="E754" t="s">
        <v>455</v>
      </c>
      <c r="F754" t="s">
        <v>3148</v>
      </c>
      <c r="G754" t="s">
        <v>3149</v>
      </c>
      <c r="H754" t="s">
        <v>3149</v>
      </c>
      <c r="I754">
        <v>282</v>
      </c>
      <c r="J754">
        <v>506</v>
      </c>
      <c r="K754">
        <v>0.55731225296442688</v>
      </c>
      <c r="L754">
        <v>0.33333333333333331</v>
      </c>
      <c r="M754">
        <f t="shared" si="45"/>
        <v>0.50782688311062074</v>
      </c>
      <c r="N754">
        <f t="shared" si="47"/>
        <v>-0.17449354977728743</v>
      </c>
      <c r="O754">
        <f t="shared" si="46"/>
        <v>781</v>
      </c>
    </row>
    <row r="755" spans="4:15" hidden="1" x14ac:dyDescent="0.2">
      <c r="D755">
        <f t="shared" si="44"/>
        <v>143</v>
      </c>
      <c r="E755" t="s">
        <v>457</v>
      </c>
      <c r="F755" t="s">
        <v>3154</v>
      </c>
      <c r="G755" t="s">
        <v>3155</v>
      </c>
      <c r="H755" t="s">
        <v>3155</v>
      </c>
      <c r="I755">
        <v>310</v>
      </c>
      <c r="J755">
        <v>527</v>
      </c>
      <c r="K755">
        <v>0.58823529411764708</v>
      </c>
      <c r="L755">
        <v>0.71074380165289253</v>
      </c>
      <c r="M755">
        <f t="shared" si="45"/>
        <v>0.48950907149954259</v>
      </c>
      <c r="N755">
        <f t="shared" si="47"/>
        <v>0.22123473015334993</v>
      </c>
      <c r="O755">
        <f t="shared" si="46"/>
        <v>32</v>
      </c>
    </row>
    <row r="756" spans="4:15" hidden="1" x14ac:dyDescent="0.2">
      <c r="D756">
        <f t="shared" si="44"/>
        <v>284</v>
      </c>
      <c r="E756" t="s">
        <v>457</v>
      </c>
      <c r="F756" t="s">
        <v>3156</v>
      </c>
      <c r="G756" t="s">
        <v>3157</v>
      </c>
      <c r="H756" t="s">
        <v>3157</v>
      </c>
      <c r="I756">
        <v>370</v>
      </c>
      <c r="J756">
        <v>504</v>
      </c>
      <c r="K756">
        <v>0.73412698412698407</v>
      </c>
      <c r="L756">
        <v>0.62790697674418605</v>
      </c>
      <c r="M756">
        <f t="shared" si="45"/>
        <v>0.40308754264759955</v>
      </c>
      <c r="N756">
        <f t="shared" si="47"/>
        <v>0.2248194340965865</v>
      </c>
      <c r="O756">
        <f t="shared" si="46"/>
        <v>31</v>
      </c>
    </row>
    <row r="757" spans="4:15" hidden="1" x14ac:dyDescent="0.2">
      <c r="D757">
        <f t="shared" si="44"/>
        <v>531</v>
      </c>
      <c r="E757" t="s">
        <v>457</v>
      </c>
      <c r="F757" t="s">
        <v>3158</v>
      </c>
      <c r="G757" t="s">
        <v>3159</v>
      </c>
      <c r="H757" t="s">
        <v>3159</v>
      </c>
      <c r="I757">
        <v>403</v>
      </c>
      <c r="J757">
        <v>489</v>
      </c>
      <c r="K757">
        <v>0.82413087934560325</v>
      </c>
      <c r="L757">
        <v>0.4891304347826087</v>
      </c>
      <c r="M757">
        <f t="shared" si="45"/>
        <v>0.34977213978315025</v>
      </c>
      <c r="N757">
        <f t="shared" si="47"/>
        <v>0.13935829499945845</v>
      </c>
      <c r="O757">
        <f t="shared" si="46"/>
        <v>105</v>
      </c>
    </row>
    <row r="758" spans="4:15" hidden="1" x14ac:dyDescent="0.2">
      <c r="D758">
        <f t="shared" si="44"/>
        <v>439</v>
      </c>
      <c r="E758" t="s">
        <v>457</v>
      </c>
      <c r="F758" t="s">
        <v>3160</v>
      </c>
      <c r="G758" t="s">
        <v>3161</v>
      </c>
      <c r="H758" t="s">
        <v>3161</v>
      </c>
      <c r="I758">
        <v>286</v>
      </c>
      <c r="J758">
        <v>340</v>
      </c>
      <c r="K758">
        <v>0.8411764705882353</v>
      </c>
      <c r="L758">
        <v>0.54411764705882348</v>
      </c>
      <c r="M758">
        <f t="shared" si="45"/>
        <v>0.33967488163719772</v>
      </c>
      <c r="N758">
        <f t="shared" si="47"/>
        <v>0.20444276542162576</v>
      </c>
      <c r="O758">
        <f t="shared" si="46"/>
        <v>39</v>
      </c>
    </row>
    <row r="759" spans="4:15" hidden="1" x14ac:dyDescent="0.2">
      <c r="D759">
        <f t="shared" si="44"/>
        <v>108</v>
      </c>
      <c r="E759" t="s">
        <v>457</v>
      </c>
      <c r="F759" t="s">
        <v>3162</v>
      </c>
      <c r="G759" t="s">
        <v>3163</v>
      </c>
      <c r="H759" t="s">
        <v>3163</v>
      </c>
      <c r="I759">
        <v>233</v>
      </c>
      <c r="J759">
        <v>282</v>
      </c>
      <c r="K759">
        <v>0.82624113475177308</v>
      </c>
      <c r="L759">
        <v>0.74193548387096775</v>
      </c>
      <c r="M759">
        <f t="shared" si="45"/>
        <v>0.34852209258404243</v>
      </c>
      <c r="N759">
        <f t="shared" si="47"/>
        <v>0.39341339128692532</v>
      </c>
      <c r="O759">
        <f t="shared" si="46"/>
        <v>2</v>
      </c>
    </row>
    <row r="760" spans="4:15" hidden="1" x14ac:dyDescent="0.2">
      <c r="D760">
        <f t="shared" si="44"/>
        <v>221</v>
      </c>
      <c r="E760" t="s">
        <v>457</v>
      </c>
      <c r="F760" t="s">
        <v>3164</v>
      </c>
      <c r="G760" t="s">
        <v>3165</v>
      </c>
      <c r="H760" t="s">
        <v>3165</v>
      </c>
      <c r="I760">
        <v>163</v>
      </c>
      <c r="J760">
        <v>237</v>
      </c>
      <c r="K760">
        <v>0.68776371308016881</v>
      </c>
      <c r="L760">
        <v>0.660377358490566</v>
      </c>
      <c r="M760">
        <f t="shared" si="45"/>
        <v>0.43055164815070507</v>
      </c>
      <c r="N760">
        <f t="shared" si="47"/>
        <v>0.22982571033986093</v>
      </c>
      <c r="O760">
        <f t="shared" si="46"/>
        <v>28</v>
      </c>
    </row>
    <row r="761" spans="4:15" hidden="1" x14ac:dyDescent="0.2">
      <c r="D761">
        <f t="shared" si="44"/>
        <v>485</v>
      </c>
      <c r="E761" t="s">
        <v>457</v>
      </c>
      <c r="F761" t="s">
        <v>3166</v>
      </c>
      <c r="G761" t="s">
        <v>3167</v>
      </c>
      <c r="H761" t="s">
        <v>3167</v>
      </c>
      <c r="I761">
        <v>367</v>
      </c>
      <c r="J761">
        <v>464</v>
      </c>
      <c r="K761">
        <v>0.79094827586206895</v>
      </c>
      <c r="L761">
        <v>0.51190476190476186</v>
      </c>
      <c r="M761">
        <f t="shared" si="45"/>
        <v>0.36942844319667101</v>
      </c>
      <c r="N761">
        <f t="shared" si="47"/>
        <v>0.14247631870809085</v>
      </c>
      <c r="O761">
        <f t="shared" si="46"/>
        <v>99</v>
      </c>
    </row>
    <row r="762" spans="4:15" hidden="1" x14ac:dyDescent="0.2">
      <c r="D762">
        <f t="shared" si="44"/>
        <v>348</v>
      </c>
      <c r="E762" t="s">
        <v>457</v>
      </c>
      <c r="F762" t="s">
        <v>3168</v>
      </c>
      <c r="G762" t="s">
        <v>3169</v>
      </c>
      <c r="H762" t="s">
        <v>3169</v>
      </c>
      <c r="I762">
        <v>241</v>
      </c>
      <c r="J762">
        <v>398</v>
      </c>
      <c r="K762">
        <v>0.60552763819095479</v>
      </c>
      <c r="L762">
        <v>0.59259259259259256</v>
      </c>
      <c r="M762">
        <f t="shared" si="45"/>
        <v>0.47926564494006241</v>
      </c>
      <c r="N762">
        <f t="shared" si="47"/>
        <v>0.11332694765253015</v>
      </c>
      <c r="O762">
        <f t="shared" si="46"/>
        <v>143</v>
      </c>
    </row>
    <row r="763" spans="4:15" hidden="1" x14ac:dyDescent="0.2">
      <c r="D763">
        <f t="shared" si="44"/>
        <v>658</v>
      </c>
      <c r="E763" t="s">
        <v>459</v>
      </c>
      <c r="F763" t="s">
        <v>3170</v>
      </c>
      <c r="G763" t="s">
        <v>3171</v>
      </c>
      <c r="H763" t="s">
        <v>3171</v>
      </c>
      <c r="I763">
        <v>324</v>
      </c>
      <c r="J763">
        <v>617</v>
      </c>
      <c r="K763">
        <v>0.52512155591572118</v>
      </c>
      <c r="L763">
        <v>0.40384615384615385</v>
      </c>
      <c r="M763">
        <f t="shared" si="45"/>
        <v>0.52689561316358557</v>
      </c>
      <c r="N763">
        <f t="shared" si="47"/>
        <v>-0.12304945931743172</v>
      </c>
      <c r="O763">
        <f t="shared" si="46"/>
        <v>726</v>
      </c>
    </row>
    <row r="764" spans="4:15" hidden="1" x14ac:dyDescent="0.2">
      <c r="D764">
        <f t="shared" si="44"/>
        <v>243</v>
      </c>
      <c r="E764" t="s">
        <v>459</v>
      </c>
      <c r="F764" t="s">
        <v>3172</v>
      </c>
      <c r="G764" t="s">
        <v>3173</v>
      </c>
      <c r="H764" t="s">
        <v>3173</v>
      </c>
      <c r="I764">
        <v>121</v>
      </c>
      <c r="J764">
        <v>476</v>
      </c>
      <c r="K764">
        <v>0.25420168067226889</v>
      </c>
      <c r="L764">
        <v>0.64864864864864868</v>
      </c>
      <c r="M764">
        <f t="shared" si="45"/>
        <v>0.68737980395895149</v>
      </c>
      <c r="N764">
        <f t="shared" si="47"/>
        <v>-3.8731155310302801E-2</v>
      </c>
      <c r="O764">
        <f t="shared" si="46"/>
        <v>541</v>
      </c>
    </row>
    <row r="765" spans="4:15" hidden="1" x14ac:dyDescent="0.2">
      <c r="D765">
        <f t="shared" si="44"/>
        <v>93</v>
      </c>
      <c r="E765" t="s">
        <v>459</v>
      </c>
      <c r="F765" t="s">
        <v>3174</v>
      </c>
      <c r="G765" t="s">
        <v>3175</v>
      </c>
      <c r="H765" t="s">
        <v>3175</v>
      </c>
      <c r="I765">
        <v>113</v>
      </c>
      <c r="J765">
        <v>561</v>
      </c>
      <c r="K765">
        <v>0.20142602495543671</v>
      </c>
      <c r="L765">
        <v>0.75510204081632648</v>
      </c>
      <c r="M765">
        <f t="shared" si="45"/>
        <v>0.71864239919601069</v>
      </c>
      <c r="N765">
        <f t="shared" si="47"/>
        <v>3.6459641620315786E-2</v>
      </c>
      <c r="O765">
        <f t="shared" si="46"/>
        <v>311</v>
      </c>
    </row>
    <row r="766" spans="4:15" hidden="1" x14ac:dyDescent="0.2">
      <c r="D766">
        <f t="shared" si="44"/>
        <v>51</v>
      </c>
      <c r="E766" t="s">
        <v>459</v>
      </c>
      <c r="F766" t="s">
        <v>3176</v>
      </c>
      <c r="G766" t="s">
        <v>3177</v>
      </c>
      <c r="H766" t="s">
        <v>3177</v>
      </c>
      <c r="I766">
        <v>111</v>
      </c>
      <c r="J766">
        <v>438</v>
      </c>
      <c r="K766">
        <v>0.25342465753424659</v>
      </c>
      <c r="L766">
        <v>0.810126582278481</v>
      </c>
      <c r="M766">
        <f t="shared" si="45"/>
        <v>0.68784008738933</v>
      </c>
      <c r="N766">
        <f t="shared" si="47"/>
        <v>0.122286494889151</v>
      </c>
      <c r="O766">
        <f t="shared" si="46"/>
        <v>128</v>
      </c>
    </row>
    <row r="767" spans="4:15" hidden="1" x14ac:dyDescent="0.2">
      <c r="D767">
        <f t="shared" si="44"/>
        <v>393</v>
      </c>
      <c r="E767" t="s">
        <v>459</v>
      </c>
      <c r="F767" t="s">
        <v>3178</v>
      </c>
      <c r="G767" t="s">
        <v>3179</v>
      </c>
      <c r="H767" t="s">
        <v>3179</v>
      </c>
      <c r="I767">
        <v>173</v>
      </c>
      <c r="J767">
        <v>422</v>
      </c>
      <c r="K767">
        <v>0.4099526066350711</v>
      </c>
      <c r="L767">
        <v>0.56923076923076921</v>
      </c>
      <c r="M767">
        <f t="shared" si="45"/>
        <v>0.59511798191172105</v>
      </c>
      <c r="N767">
        <f t="shared" si="47"/>
        <v>-2.5887212680951843E-2</v>
      </c>
      <c r="O767">
        <f t="shared" si="46"/>
        <v>500</v>
      </c>
    </row>
    <row r="768" spans="4:15" hidden="1" x14ac:dyDescent="0.2">
      <c r="D768">
        <f t="shared" si="44"/>
        <v>191</v>
      </c>
      <c r="E768" t="s">
        <v>459</v>
      </c>
      <c r="F768" t="s">
        <v>3180</v>
      </c>
      <c r="G768" t="s">
        <v>3181</v>
      </c>
      <c r="H768" t="s">
        <v>3181</v>
      </c>
      <c r="I768">
        <v>242</v>
      </c>
      <c r="J768">
        <v>765</v>
      </c>
      <c r="K768">
        <v>0.31633986928104574</v>
      </c>
      <c r="L768">
        <v>0.67741935483870963</v>
      </c>
      <c r="M768">
        <f t="shared" si="45"/>
        <v>0.65057114639033187</v>
      </c>
      <c r="N768">
        <f t="shared" si="47"/>
        <v>2.6848208448377764E-2</v>
      </c>
      <c r="O768">
        <f t="shared" si="46"/>
        <v>336</v>
      </c>
    </row>
    <row r="769" spans="4:15" hidden="1" x14ac:dyDescent="0.2">
      <c r="D769">
        <f t="shared" si="44"/>
        <v>720</v>
      </c>
      <c r="E769" t="s">
        <v>459</v>
      </c>
      <c r="F769" t="s">
        <v>3182</v>
      </c>
      <c r="G769" t="s">
        <v>3183</v>
      </c>
      <c r="H769" t="s">
        <v>3183</v>
      </c>
      <c r="I769">
        <v>235</v>
      </c>
      <c r="J769">
        <v>610</v>
      </c>
      <c r="K769">
        <v>0.38524590163934425</v>
      </c>
      <c r="L769">
        <v>0.34951456310679613</v>
      </c>
      <c r="M769">
        <f t="shared" si="45"/>
        <v>0.60975343660066184</v>
      </c>
      <c r="N769">
        <f t="shared" si="47"/>
        <v>-0.26023887349386571</v>
      </c>
      <c r="O769">
        <f t="shared" si="46"/>
        <v>833</v>
      </c>
    </row>
    <row r="770" spans="4:15" hidden="1" x14ac:dyDescent="0.2">
      <c r="D770">
        <f t="shared" si="44"/>
        <v>422</v>
      </c>
      <c r="E770" t="s">
        <v>459</v>
      </c>
      <c r="F770" t="s">
        <v>3184</v>
      </c>
      <c r="G770" t="s">
        <v>3185</v>
      </c>
      <c r="H770" t="s">
        <v>3185</v>
      </c>
      <c r="I770">
        <v>224</v>
      </c>
      <c r="J770">
        <v>631</v>
      </c>
      <c r="K770">
        <v>0.3549920760697306</v>
      </c>
      <c r="L770">
        <v>0.55681818181818177</v>
      </c>
      <c r="M770">
        <f t="shared" si="45"/>
        <v>0.62767482649736328</v>
      </c>
      <c r="N770">
        <f t="shared" si="47"/>
        <v>-7.0856644679181513E-2</v>
      </c>
      <c r="O770">
        <f t="shared" si="46"/>
        <v>624</v>
      </c>
    </row>
    <row r="771" spans="4:15" hidden="1" x14ac:dyDescent="0.2">
      <c r="D771">
        <f t="shared" si="44"/>
        <v>154</v>
      </c>
      <c r="E771" t="s">
        <v>459</v>
      </c>
      <c r="F771" t="s">
        <v>3192</v>
      </c>
      <c r="G771" t="s">
        <v>3193</v>
      </c>
      <c r="H771" t="s">
        <v>3193</v>
      </c>
      <c r="I771">
        <v>97</v>
      </c>
      <c r="J771">
        <v>279</v>
      </c>
      <c r="K771">
        <v>0.34767025089605735</v>
      </c>
      <c r="L771">
        <v>0.7021276595744681</v>
      </c>
      <c r="M771">
        <f t="shared" si="45"/>
        <v>0.63201203943563944</v>
      </c>
      <c r="N771">
        <f t="shared" si="47"/>
        <v>7.011562013882866E-2</v>
      </c>
      <c r="O771">
        <f t="shared" si="46"/>
        <v>239</v>
      </c>
    </row>
    <row r="772" spans="4:15" hidden="1" x14ac:dyDescent="0.2">
      <c r="D772">
        <f t="shared" si="44"/>
        <v>301</v>
      </c>
      <c r="E772" t="s">
        <v>459</v>
      </c>
      <c r="F772" t="s">
        <v>3196</v>
      </c>
      <c r="G772" t="s">
        <v>3197</v>
      </c>
      <c r="H772" t="s">
        <v>3197</v>
      </c>
      <c r="I772">
        <v>406</v>
      </c>
      <c r="J772">
        <v>976</v>
      </c>
      <c r="K772">
        <v>0.41598360655737704</v>
      </c>
      <c r="L772">
        <v>0.61702127659574468</v>
      </c>
      <c r="M772">
        <f t="shared" si="45"/>
        <v>0.59154541219401968</v>
      </c>
      <c r="N772">
        <f t="shared" si="47"/>
        <v>2.5475864401725001E-2</v>
      </c>
      <c r="O772">
        <f t="shared" si="46"/>
        <v>341</v>
      </c>
    </row>
    <row r="773" spans="4:15" hidden="1" x14ac:dyDescent="0.2">
      <c r="D773">
        <f t="shared" ref="D773:D836" si="48">RANK(L773,Both_Math_and_ELA__Percent_Pass,0)</f>
        <v>428</v>
      </c>
      <c r="E773" t="s">
        <v>459</v>
      </c>
      <c r="F773" t="s">
        <v>3200</v>
      </c>
      <c r="G773" t="s">
        <v>1309</v>
      </c>
      <c r="H773" t="s">
        <v>1309</v>
      </c>
      <c r="I773">
        <v>324</v>
      </c>
      <c r="J773">
        <v>627</v>
      </c>
      <c r="K773">
        <v>0.51674641148325362</v>
      </c>
      <c r="L773">
        <v>0.55238095238095242</v>
      </c>
      <c r="M773">
        <f t="shared" ref="M773:M836" si="49">int+slope*K773</f>
        <v>0.53185677843738122</v>
      </c>
      <c r="N773">
        <f t="shared" si="47"/>
        <v>2.05241739435712E-2</v>
      </c>
      <c r="O773">
        <f t="shared" ref="O773:O836" si="50">RANK(N773,Error,0)</f>
        <v>359</v>
      </c>
    </row>
    <row r="774" spans="4:15" hidden="1" x14ac:dyDescent="0.2">
      <c r="D774">
        <f t="shared" si="48"/>
        <v>123</v>
      </c>
      <c r="E774" t="s">
        <v>461</v>
      </c>
      <c r="F774" t="s">
        <v>3205</v>
      </c>
      <c r="G774" t="s">
        <v>3206</v>
      </c>
      <c r="H774" t="s">
        <v>3206</v>
      </c>
      <c r="I774">
        <v>143</v>
      </c>
      <c r="J774">
        <v>691</v>
      </c>
      <c r="K774">
        <v>0.20694645441389292</v>
      </c>
      <c r="L774">
        <v>0.73026315789473684</v>
      </c>
      <c r="M774">
        <f t="shared" si="49"/>
        <v>0.71537227494363864</v>
      </c>
      <c r="N774">
        <f t="shared" ref="N774:N837" si="51">L774-M774</f>
        <v>1.4890882951098194E-2</v>
      </c>
      <c r="O774">
        <f t="shared" si="50"/>
        <v>379</v>
      </c>
    </row>
    <row r="775" spans="4:15" hidden="1" x14ac:dyDescent="0.2">
      <c r="D775">
        <f t="shared" si="48"/>
        <v>274</v>
      </c>
      <c r="E775" t="s">
        <v>463</v>
      </c>
      <c r="F775" t="s">
        <v>3207</v>
      </c>
      <c r="G775" t="s">
        <v>3208</v>
      </c>
      <c r="H775" t="s">
        <v>3208</v>
      </c>
      <c r="I775">
        <v>140</v>
      </c>
      <c r="J775">
        <v>343</v>
      </c>
      <c r="K775">
        <v>0.40816326530612246</v>
      </c>
      <c r="L775">
        <v>0.6333333333333333</v>
      </c>
      <c r="M775">
        <f t="shared" si="49"/>
        <v>0.59617792996822661</v>
      </c>
      <c r="N775">
        <f t="shared" si="51"/>
        <v>3.7155403365106698E-2</v>
      </c>
      <c r="O775">
        <f t="shared" si="50"/>
        <v>308</v>
      </c>
    </row>
    <row r="776" spans="4:15" hidden="1" x14ac:dyDescent="0.2">
      <c r="D776">
        <f t="shared" si="48"/>
        <v>234</v>
      </c>
      <c r="E776" t="s">
        <v>465</v>
      </c>
      <c r="F776" t="s">
        <v>3211</v>
      </c>
      <c r="G776" t="s">
        <v>3212</v>
      </c>
      <c r="H776" t="s">
        <v>3212</v>
      </c>
      <c r="I776">
        <v>329</v>
      </c>
      <c r="J776">
        <v>707</v>
      </c>
      <c r="K776">
        <v>0.46534653465346537</v>
      </c>
      <c r="L776">
        <v>0.65217391304347827</v>
      </c>
      <c r="M776">
        <f t="shared" si="49"/>
        <v>0.56230440666176862</v>
      </c>
      <c r="N776">
        <f t="shared" si="51"/>
        <v>8.9869506381709652E-2</v>
      </c>
      <c r="O776">
        <f t="shared" si="50"/>
        <v>201</v>
      </c>
    </row>
    <row r="777" spans="4:15" hidden="1" x14ac:dyDescent="0.2">
      <c r="D777">
        <f t="shared" si="48"/>
        <v>297</v>
      </c>
      <c r="E777" t="s">
        <v>467</v>
      </c>
      <c r="F777" t="s">
        <v>3217</v>
      </c>
      <c r="G777" t="s">
        <v>2123</v>
      </c>
      <c r="H777" t="s">
        <v>2123</v>
      </c>
      <c r="I777">
        <v>177</v>
      </c>
      <c r="J777">
        <v>345</v>
      </c>
      <c r="K777">
        <v>0.5130434782608696</v>
      </c>
      <c r="L777">
        <v>0.62</v>
      </c>
      <c r="M777">
        <f t="shared" si="49"/>
        <v>0.5340502765749009</v>
      </c>
      <c r="N777">
        <f t="shared" si="51"/>
        <v>8.59497234250991E-2</v>
      </c>
      <c r="O777">
        <f t="shared" si="50"/>
        <v>212</v>
      </c>
    </row>
    <row r="778" spans="4:15" hidden="1" x14ac:dyDescent="0.2">
      <c r="D778">
        <f t="shared" si="48"/>
        <v>438</v>
      </c>
      <c r="E778" t="s">
        <v>647</v>
      </c>
      <c r="F778" t="s">
        <v>3220</v>
      </c>
      <c r="G778" t="s">
        <v>3221</v>
      </c>
      <c r="H778" t="s">
        <v>3221</v>
      </c>
      <c r="I778">
        <v>189</v>
      </c>
      <c r="J778">
        <v>522</v>
      </c>
      <c r="K778">
        <v>0.36206896551724138</v>
      </c>
      <c r="L778">
        <v>0.54430379746835444</v>
      </c>
      <c r="M778">
        <f t="shared" si="49"/>
        <v>0.62348270557854379</v>
      </c>
      <c r="N778">
        <f t="shared" si="51"/>
        <v>-7.917890811018935E-2</v>
      </c>
      <c r="O778">
        <f t="shared" si="50"/>
        <v>639</v>
      </c>
    </row>
    <row r="779" spans="4:15" hidden="1" x14ac:dyDescent="0.2">
      <c r="D779">
        <f t="shared" si="48"/>
        <v>75</v>
      </c>
      <c r="E779" t="s">
        <v>647</v>
      </c>
      <c r="F779" t="s">
        <v>3222</v>
      </c>
      <c r="G779" t="s">
        <v>3223</v>
      </c>
      <c r="H779" t="s">
        <v>3223</v>
      </c>
      <c r="I779">
        <v>139</v>
      </c>
      <c r="J779">
        <v>980</v>
      </c>
      <c r="K779">
        <v>0.14183673469387756</v>
      </c>
      <c r="L779">
        <v>0.77777777777777779</v>
      </c>
      <c r="M779">
        <f t="shared" si="49"/>
        <v>0.75394117164341035</v>
      </c>
      <c r="N779">
        <f t="shared" si="51"/>
        <v>2.3836606134367444E-2</v>
      </c>
      <c r="O779">
        <f t="shared" si="50"/>
        <v>346</v>
      </c>
    </row>
    <row r="780" spans="4:15" hidden="1" x14ac:dyDescent="0.2">
      <c r="D780">
        <f t="shared" si="48"/>
        <v>146</v>
      </c>
      <c r="E780" t="s">
        <v>647</v>
      </c>
      <c r="F780" t="s">
        <v>3226</v>
      </c>
      <c r="G780" t="s">
        <v>3227</v>
      </c>
      <c r="H780" t="s">
        <v>3227</v>
      </c>
      <c r="I780">
        <v>172</v>
      </c>
      <c r="J780">
        <v>910</v>
      </c>
      <c r="K780">
        <v>0.18901098901098901</v>
      </c>
      <c r="L780">
        <v>0.70866141732283461</v>
      </c>
      <c r="M780">
        <f t="shared" si="49"/>
        <v>0.72599666582355016</v>
      </c>
      <c r="N780">
        <f t="shared" si="51"/>
        <v>-1.733524850071555E-2</v>
      </c>
      <c r="O780">
        <f t="shared" si="50"/>
        <v>480</v>
      </c>
    </row>
    <row r="781" spans="4:15" hidden="1" x14ac:dyDescent="0.2">
      <c r="D781">
        <f t="shared" si="48"/>
        <v>848</v>
      </c>
      <c r="E781" t="s">
        <v>647</v>
      </c>
      <c r="F781" t="s">
        <v>3230</v>
      </c>
      <c r="G781" t="s">
        <v>3231</v>
      </c>
      <c r="H781" t="s">
        <v>3231</v>
      </c>
      <c r="I781">
        <v>400</v>
      </c>
      <c r="J781">
        <v>439</v>
      </c>
      <c r="K781">
        <v>0.91116173120728927</v>
      </c>
      <c r="L781">
        <v>2.5316455696202531E-2</v>
      </c>
      <c r="M781">
        <f t="shared" si="49"/>
        <v>0.29821787185539839</v>
      </c>
      <c r="N781">
        <f t="shared" si="51"/>
        <v>-0.27290141615919583</v>
      </c>
      <c r="O781">
        <f t="shared" si="50"/>
        <v>838</v>
      </c>
    </row>
    <row r="782" spans="4:15" hidden="1" x14ac:dyDescent="0.2">
      <c r="D782">
        <f t="shared" si="48"/>
        <v>686</v>
      </c>
      <c r="E782" t="s">
        <v>647</v>
      </c>
      <c r="F782" t="s">
        <v>3236</v>
      </c>
      <c r="G782" t="s">
        <v>3237</v>
      </c>
      <c r="H782" t="s">
        <v>3237</v>
      </c>
      <c r="I782">
        <v>473</v>
      </c>
      <c r="J782">
        <v>506</v>
      </c>
      <c r="K782">
        <v>0.93478260869565222</v>
      </c>
      <c r="L782">
        <v>0.37878787878787878</v>
      </c>
      <c r="M782">
        <f t="shared" si="49"/>
        <v>0.28422562633930271</v>
      </c>
      <c r="N782">
        <f t="shared" si="51"/>
        <v>9.4562252448576078E-2</v>
      </c>
      <c r="O782">
        <f t="shared" si="50"/>
        <v>186</v>
      </c>
    </row>
    <row r="783" spans="4:15" hidden="1" x14ac:dyDescent="0.2">
      <c r="D783">
        <f t="shared" si="48"/>
        <v>839</v>
      </c>
      <c r="E783" t="s">
        <v>647</v>
      </c>
      <c r="F783" t="s">
        <v>3238</v>
      </c>
      <c r="G783" t="s">
        <v>3239</v>
      </c>
      <c r="H783" t="s">
        <v>3239</v>
      </c>
      <c r="I783">
        <v>320</v>
      </c>
      <c r="J783">
        <v>377</v>
      </c>
      <c r="K783">
        <v>0.8488063660477454</v>
      </c>
      <c r="L783">
        <v>0.14516129032258066</v>
      </c>
      <c r="M783">
        <f t="shared" si="49"/>
        <v>0.3351551778038323</v>
      </c>
      <c r="N783">
        <f t="shared" si="51"/>
        <v>-0.18999388748125165</v>
      </c>
      <c r="O783">
        <f t="shared" si="50"/>
        <v>795</v>
      </c>
    </row>
    <row r="784" spans="4:15" hidden="1" x14ac:dyDescent="0.2">
      <c r="D784">
        <f t="shared" si="48"/>
        <v>790</v>
      </c>
      <c r="E784" t="s">
        <v>647</v>
      </c>
      <c r="F784" t="s">
        <v>3240</v>
      </c>
      <c r="G784" t="s">
        <v>3241</v>
      </c>
      <c r="H784" t="s">
        <v>3241</v>
      </c>
      <c r="I784">
        <v>306</v>
      </c>
      <c r="J784">
        <v>374</v>
      </c>
      <c r="K784">
        <v>0.81818181818181823</v>
      </c>
      <c r="L784">
        <v>0.2711864406779661</v>
      </c>
      <c r="M784">
        <f t="shared" si="49"/>
        <v>0.35329617162468363</v>
      </c>
      <c r="N784">
        <f t="shared" si="51"/>
        <v>-8.210973094671753E-2</v>
      </c>
      <c r="O784">
        <f t="shared" si="50"/>
        <v>641</v>
      </c>
    </row>
    <row r="785" spans="4:15" hidden="1" x14ac:dyDescent="0.2">
      <c r="D785">
        <f t="shared" si="48"/>
        <v>724</v>
      </c>
      <c r="E785" t="s">
        <v>647</v>
      </c>
      <c r="F785" t="s">
        <v>3244</v>
      </c>
      <c r="G785" t="s">
        <v>3245</v>
      </c>
      <c r="H785" t="s">
        <v>3245</v>
      </c>
      <c r="I785">
        <v>323</v>
      </c>
      <c r="J785">
        <v>428</v>
      </c>
      <c r="K785">
        <v>0.75467289719626163</v>
      </c>
      <c r="L785">
        <v>0.34328358208955223</v>
      </c>
      <c r="M785">
        <f t="shared" si="49"/>
        <v>0.39091680681615881</v>
      </c>
      <c r="N785">
        <f t="shared" si="51"/>
        <v>-4.7633224726606582E-2</v>
      </c>
      <c r="O785">
        <f t="shared" si="50"/>
        <v>560</v>
      </c>
    </row>
    <row r="786" spans="4:15" hidden="1" x14ac:dyDescent="0.2">
      <c r="D786">
        <f t="shared" si="48"/>
        <v>572</v>
      </c>
      <c r="E786" t="s">
        <v>647</v>
      </c>
      <c r="F786" t="s">
        <v>3246</v>
      </c>
      <c r="G786" t="s">
        <v>2783</v>
      </c>
      <c r="H786" t="s">
        <v>2783</v>
      </c>
      <c r="I786">
        <v>439</v>
      </c>
      <c r="J786">
        <v>834</v>
      </c>
      <c r="K786">
        <v>0.52637889688249395</v>
      </c>
      <c r="L786">
        <v>0.46456692913385828</v>
      </c>
      <c r="M786">
        <f t="shared" si="49"/>
        <v>0.52615080495257827</v>
      </c>
      <c r="N786">
        <f t="shared" si="51"/>
        <v>-6.1583875818719991E-2</v>
      </c>
      <c r="O786">
        <f t="shared" si="50"/>
        <v>602</v>
      </c>
    </row>
    <row r="787" spans="4:15" hidden="1" x14ac:dyDescent="0.2">
      <c r="D787">
        <f t="shared" si="48"/>
        <v>443</v>
      </c>
      <c r="E787" t="s">
        <v>647</v>
      </c>
      <c r="F787" t="s">
        <v>3249</v>
      </c>
      <c r="G787" t="s">
        <v>3250</v>
      </c>
      <c r="H787" t="s">
        <v>3250</v>
      </c>
      <c r="I787">
        <v>401</v>
      </c>
      <c r="J787">
        <v>599</v>
      </c>
      <c r="K787">
        <v>0.669449081803005</v>
      </c>
      <c r="L787">
        <v>0.54081632653061229</v>
      </c>
      <c r="M787">
        <f t="shared" si="49"/>
        <v>0.44140064465784551</v>
      </c>
      <c r="N787">
        <f t="shared" si="51"/>
        <v>9.9415681872766781E-2</v>
      </c>
      <c r="O787">
        <f t="shared" si="50"/>
        <v>174</v>
      </c>
    </row>
    <row r="788" spans="4:15" hidden="1" x14ac:dyDescent="0.2">
      <c r="D788">
        <f t="shared" si="48"/>
        <v>205</v>
      </c>
      <c r="E788" t="s">
        <v>647</v>
      </c>
      <c r="F788" t="s">
        <v>3253</v>
      </c>
      <c r="G788" t="s">
        <v>3254</v>
      </c>
      <c r="H788" t="s">
        <v>3254</v>
      </c>
      <c r="I788">
        <v>404</v>
      </c>
      <c r="J788">
        <v>904</v>
      </c>
      <c r="K788">
        <v>0.44690265486725661</v>
      </c>
      <c r="L788">
        <v>0.66666666666666663</v>
      </c>
      <c r="M788">
        <f t="shared" si="49"/>
        <v>0.57322996581447705</v>
      </c>
      <c r="N788">
        <f t="shared" si="51"/>
        <v>9.343670085218958E-2</v>
      </c>
      <c r="O788">
        <f t="shared" si="50"/>
        <v>192</v>
      </c>
    </row>
    <row r="789" spans="4:15" hidden="1" x14ac:dyDescent="0.2">
      <c r="D789">
        <f t="shared" si="48"/>
        <v>647</v>
      </c>
      <c r="E789" t="s">
        <v>647</v>
      </c>
      <c r="F789" t="s">
        <v>3265</v>
      </c>
      <c r="G789" t="s">
        <v>3266</v>
      </c>
      <c r="H789" t="s">
        <v>3266</v>
      </c>
      <c r="I789">
        <v>282</v>
      </c>
      <c r="J789">
        <v>437</v>
      </c>
      <c r="K789">
        <v>0.64530892448512589</v>
      </c>
      <c r="L789">
        <v>0.41025641025641024</v>
      </c>
      <c r="M789">
        <f t="shared" si="49"/>
        <v>0.455700494786417</v>
      </c>
      <c r="N789">
        <f t="shared" si="51"/>
        <v>-4.5444084530006756E-2</v>
      </c>
      <c r="O789">
        <f t="shared" si="50"/>
        <v>554</v>
      </c>
    </row>
    <row r="790" spans="4:15" hidden="1" x14ac:dyDescent="0.2">
      <c r="D790">
        <f t="shared" si="48"/>
        <v>575</v>
      </c>
      <c r="E790" t="s">
        <v>647</v>
      </c>
      <c r="F790" t="s">
        <v>3267</v>
      </c>
      <c r="G790" t="s">
        <v>3268</v>
      </c>
      <c r="H790" t="s">
        <v>3268</v>
      </c>
      <c r="I790">
        <v>380</v>
      </c>
      <c r="J790">
        <v>498</v>
      </c>
      <c r="K790">
        <v>0.76305220883534142</v>
      </c>
      <c r="L790">
        <v>0.46341463414634149</v>
      </c>
      <c r="M790">
        <f t="shared" si="49"/>
        <v>0.38595317302365278</v>
      </c>
      <c r="N790">
        <f t="shared" si="51"/>
        <v>7.7461461122688702E-2</v>
      </c>
      <c r="O790">
        <f t="shared" si="50"/>
        <v>221</v>
      </c>
    </row>
    <row r="791" spans="4:15" hidden="1" x14ac:dyDescent="0.2">
      <c r="D791">
        <f t="shared" si="48"/>
        <v>251</v>
      </c>
      <c r="E791" t="s">
        <v>647</v>
      </c>
      <c r="F791" t="s">
        <v>3269</v>
      </c>
      <c r="G791" t="s">
        <v>3270</v>
      </c>
      <c r="H791" t="s">
        <v>3270</v>
      </c>
      <c r="I791">
        <v>374</v>
      </c>
      <c r="J791">
        <v>603</v>
      </c>
      <c r="K791">
        <v>0.62023217247097839</v>
      </c>
      <c r="L791">
        <v>0.64367816091954022</v>
      </c>
      <c r="M791">
        <f t="shared" si="49"/>
        <v>0.47055515338667703</v>
      </c>
      <c r="N791">
        <f t="shared" si="51"/>
        <v>0.17312300753286319</v>
      </c>
      <c r="O791">
        <f t="shared" si="50"/>
        <v>64</v>
      </c>
    </row>
    <row r="792" spans="4:15" hidden="1" x14ac:dyDescent="0.2">
      <c r="D792">
        <f t="shared" si="48"/>
        <v>661</v>
      </c>
      <c r="E792" t="s">
        <v>647</v>
      </c>
      <c r="F792" t="s">
        <v>3273</v>
      </c>
      <c r="G792" t="s">
        <v>3274</v>
      </c>
      <c r="H792" t="s">
        <v>3274</v>
      </c>
      <c r="I792">
        <v>254</v>
      </c>
      <c r="J792">
        <v>357</v>
      </c>
      <c r="K792">
        <v>0.71148459383753504</v>
      </c>
      <c r="L792">
        <v>0.4</v>
      </c>
      <c r="M792">
        <f t="shared" si="49"/>
        <v>0.41650016392542105</v>
      </c>
      <c r="N792">
        <f t="shared" si="51"/>
        <v>-1.650016392542103E-2</v>
      </c>
      <c r="O792">
        <f t="shared" si="50"/>
        <v>475</v>
      </c>
    </row>
    <row r="793" spans="4:15" hidden="1" x14ac:dyDescent="0.2">
      <c r="D793">
        <f t="shared" si="48"/>
        <v>216</v>
      </c>
      <c r="E793" t="s">
        <v>647</v>
      </c>
      <c r="F793" t="s">
        <v>3275</v>
      </c>
      <c r="G793" t="s">
        <v>3276</v>
      </c>
      <c r="H793" t="s">
        <v>3276</v>
      </c>
      <c r="I793">
        <v>180</v>
      </c>
      <c r="J793">
        <v>664</v>
      </c>
      <c r="K793">
        <v>0.27108433734939757</v>
      </c>
      <c r="L793">
        <v>0.66355140186915884</v>
      </c>
      <c r="M793">
        <f t="shared" si="49"/>
        <v>0.67737906299127504</v>
      </c>
      <c r="N793">
        <f t="shared" si="51"/>
        <v>-1.3827661122116197E-2</v>
      </c>
      <c r="O793">
        <f t="shared" si="50"/>
        <v>464</v>
      </c>
    </row>
    <row r="794" spans="4:15" hidden="1" x14ac:dyDescent="0.2">
      <c r="D794">
        <f t="shared" si="48"/>
        <v>779</v>
      </c>
      <c r="E794" t="s">
        <v>470</v>
      </c>
      <c r="F794" t="s">
        <v>3279</v>
      </c>
      <c r="G794" t="s">
        <v>3280</v>
      </c>
      <c r="H794" t="s">
        <v>3280</v>
      </c>
      <c r="I794">
        <v>204</v>
      </c>
      <c r="J794">
        <v>382</v>
      </c>
      <c r="K794">
        <v>0.53403141361256545</v>
      </c>
      <c r="L794">
        <v>0.2807017543859649</v>
      </c>
      <c r="M794">
        <f t="shared" si="49"/>
        <v>0.52161770100858029</v>
      </c>
      <c r="N794">
        <f t="shared" si="51"/>
        <v>-0.2409159466226154</v>
      </c>
      <c r="O794">
        <f t="shared" si="50"/>
        <v>826</v>
      </c>
    </row>
    <row r="795" spans="4:15" hidden="1" x14ac:dyDescent="0.2">
      <c r="D795">
        <f t="shared" si="48"/>
        <v>570</v>
      </c>
      <c r="E795" t="s">
        <v>472</v>
      </c>
      <c r="F795" t="s">
        <v>3281</v>
      </c>
      <c r="G795" t="s">
        <v>954</v>
      </c>
      <c r="H795" t="s">
        <v>954</v>
      </c>
      <c r="I795">
        <v>198</v>
      </c>
      <c r="J795">
        <v>307</v>
      </c>
      <c r="K795">
        <v>0.64495114006514653</v>
      </c>
      <c r="L795">
        <v>0.46511627906976744</v>
      </c>
      <c r="M795">
        <f t="shared" si="49"/>
        <v>0.45591243473016602</v>
      </c>
      <c r="N795">
        <f t="shared" si="51"/>
        <v>9.2038443396014191E-3</v>
      </c>
      <c r="O795">
        <f t="shared" si="50"/>
        <v>394</v>
      </c>
    </row>
    <row r="796" spans="4:15" hidden="1" x14ac:dyDescent="0.2">
      <c r="D796">
        <f t="shared" si="48"/>
        <v>588</v>
      </c>
      <c r="E796" t="s">
        <v>472</v>
      </c>
      <c r="F796" t="s">
        <v>3282</v>
      </c>
      <c r="G796" t="s">
        <v>3283</v>
      </c>
      <c r="H796" t="s">
        <v>3283</v>
      </c>
      <c r="I796">
        <v>144</v>
      </c>
      <c r="J796">
        <v>228</v>
      </c>
      <c r="K796">
        <v>0.63157894736842102</v>
      </c>
      <c r="L796">
        <v>0.45454545454545453</v>
      </c>
      <c r="M796">
        <f t="shared" si="49"/>
        <v>0.46383369012778219</v>
      </c>
      <c r="N796">
        <f t="shared" si="51"/>
        <v>-9.2882355823276641E-3</v>
      </c>
      <c r="O796">
        <f t="shared" si="50"/>
        <v>443</v>
      </c>
    </row>
    <row r="797" spans="4:15" hidden="1" x14ac:dyDescent="0.2">
      <c r="D797">
        <f t="shared" si="48"/>
        <v>432</v>
      </c>
      <c r="E797" t="s">
        <v>472</v>
      </c>
      <c r="F797" t="s">
        <v>502</v>
      </c>
      <c r="G797" t="s">
        <v>3286</v>
      </c>
      <c r="H797" t="s">
        <v>3286</v>
      </c>
      <c r="I797">
        <v>105</v>
      </c>
      <c r="J797">
        <v>236</v>
      </c>
      <c r="K797">
        <v>0.44491525423728812</v>
      </c>
      <c r="L797">
        <v>0.54838709677419351</v>
      </c>
      <c r="M797">
        <f t="shared" si="49"/>
        <v>0.57440723780901082</v>
      </c>
      <c r="N797">
        <f t="shared" si="51"/>
        <v>-2.6020141034817312E-2</v>
      </c>
      <c r="O797">
        <f t="shared" si="50"/>
        <v>501</v>
      </c>
    </row>
    <row r="798" spans="4:15" hidden="1" x14ac:dyDescent="0.2">
      <c r="D798">
        <f t="shared" si="48"/>
        <v>503</v>
      </c>
      <c r="E798" t="s">
        <v>474</v>
      </c>
      <c r="F798" t="s">
        <v>3298</v>
      </c>
      <c r="G798" t="s">
        <v>3299</v>
      </c>
      <c r="H798" t="s">
        <v>3299</v>
      </c>
      <c r="I798">
        <v>307</v>
      </c>
      <c r="J798">
        <v>347</v>
      </c>
      <c r="K798">
        <v>0.88472622478386165</v>
      </c>
      <c r="L798">
        <v>0.5</v>
      </c>
      <c r="M798">
        <f t="shared" si="49"/>
        <v>0.31387741271712777</v>
      </c>
      <c r="N798">
        <f t="shared" si="51"/>
        <v>0.18612258728287223</v>
      </c>
      <c r="O798">
        <f t="shared" si="50"/>
        <v>49</v>
      </c>
    </row>
    <row r="799" spans="4:15" hidden="1" x14ac:dyDescent="0.2">
      <c r="D799">
        <f t="shared" si="48"/>
        <v>791</v>
      </c>
      <c r="E799" t="s">
        <v>474</v>
      </c>
      <c r="F799" t="s">
        <v>3300</v>
      </c>
      <c r="G799" t="s">
        <v>3301</v>
      </c>
      <c r="H799" t="s">
        <v>3301</v>
      </c>
      <c r="I799">
        <v>245</v>
      </c>
      <c r="J799">
        <v>263</v>
      </c>
      <c r="K799">
        <v>0.9315589353612167</v>
      </c>
      <c r="L799">
        <v>0.26666666666666666</v>
      </c>
      <c r="M799">
        <f t="shared" si="49"/>
        <v>0.28613522638618216</v>
      </c>
      <c r="N799">
        <f t="shared" si="51"/>
        <v>-1.9468559719515499E-2</v>
      </c>
      <c r="O799">
        <f t="shared" si="50"/>
        <v>484</v>
      </c>
    </row>
    <row r="800" spans="4:15" hidden="1" x14ac:dyDescent="0.2">
      <c r="D800">
        <f t="shared" si="48"/>
        <v>414</v>
      </c>
      <c r="E800" t="s">
        <v>474</v>
      </c>
      <c r="F800" t="s">
        <v>3302</v>
      </c>
      <c r="G800" t="s">
        <v>3303</v>
      </c>
      <c r="H800" t="s">
        <v>3303</v>
      </c>
      <c r="I800">
        <v>230</v>
      </c>
      <c r="J800">
        <v>453</v>
      </c>
      <c r="K800">
        <v>0.50772626931567333</v>
      </c>
      <c r="L800">
        <v>0.55844155844155841</v>
      </c>
      <c r="M800">
        <f t="shared" si="49"/>
        <v>0.53720001955367969</v>
      </c>
      <c r="N800">
        <f t="shared" si="51"/>
        <v>2.1241538887878719E-2</v>
      </c>
      <c r="O800">
        <f t="shared" si="50"/>
        <v>356</v>
      </c>
    </row>
    <row r="801" spans="4:15" hidden="1" x14ac:dyDescent="0.2">
      <c r="D801">
        <f t="shared" si="48"/>
        <v>115</v>
      </c>
      <c r="E801" t="s">
        <v>474</v>
      </c>
      <c r="F801" t="s">
        <v>3304</v>
      </c>
      <c r="G801" t="s">
        <v>3305</v>
      </c>
      <c r="H801" t="s">
        <v>3305</v>
      </c>
      <c r="I801">
        <v>226</v>
      </c>
      <c r="J801">
        <v>687</v>
      </c>
      <c r="K801">
        <v>0.32896652110625912</v>
      </c>
      <c r="L801">
        <v>0.73770491803278693</v>
      </c>
      <c r="M801">
        <f t="shared" si="49"/>
        <v>0.64309152534442937</v>
      </c>
      <c r="N801">
        <f t="shared" si="51"/>
        <v>9.4613392688357556E-2</v>
      </c>
      <c r="O801">
        <f t="shared" si="50"/>
        <v>185</v>
      </c>
    </row>
    <row r="802" spans="4:15" hidden="1" x14ac:dyDescent="0.2">
      <c r="D802">
        <f t="shared" si="48"/>
        <v>794</v>
      </c>
      <c r="E802" t="s">
        <v>474</v>
      </c>
      <c r="F802" t="s">
        <v>3306</v>
      </c>
      <c r="G802" t="s">
        <v>3307</v>
      </c>
      <c r="H802" t="s">
        <v>3307</v>
      </c>
      <c r="I802">
        <v>354</v>
      </c>
      <c r="J802">
        <v>431</v>
      </c>
      <c r="K802">
        <v>0.82134570765661252</v>
      </c>
      <c r="L802">
        <v>0.25757575757575757</v>
      </c>
      <c r="M802">
        <f t="shared" si="49"/>
        <v>0.35142198560687277</v>
      </c>
      <c r="N802">
        <f t="shared" si="51"/>
        <v>-9.3846228031115198E-2</v>
      </c>
      <c r="O802">
        <f t="shared" si="50"/>
        <v>670</v>
      </c>
    </row>
    <row r="803" spans="4:15" hidden="1" x14ac:dyDescent="0.2">
      <c r="D803">
        <f t="shared" si="48"/>
        <v>80</v>
      </c>
      <c r="E803" t="s">
        <v>474</v>
      </c>
      <c r="F803" t="s">
        <v>3308</v>
      </c>
      <c r="G803" t="s">
        <v>3309</v>
      </c>
      <c r="H803" t="s">
        <v>3309</v>
      </c>
      <c r="I803">
        <v>83</v>
      </c>
      <c r="J803">
        <v>194</v>
      </c>
      <c r="K803">
        <v>0.42783505154639173</v>
      </c>
      <c r="L803">
        <v>0.76923076923076927</v>
      </c>
      <c r="M803">
        <f t="shared" si="49"/>
        <v>0.58452499865991236</v>
      </c>
      <c r="N803">
        <f t="shared" si="51"/>
        <v>0.18470577057085691</v>
      </c>
      <c r="O803">
        <f t="shared" si="50"/>
        <v>51</v>
      </c>
    </row>
    <row r="804" spans="4:15" hidden="1" x14ac:dyDescent="0.2">
      <c r="D804">
        <f t="shared" si="48"/>
        <v>130</v>
      </c>
      <c r="E804" t="s">
        <v>474</v>
      </c>
      <c r="F804" t="s">
        <v>507</v>
      </c>
      <c r="G804" t="s">
        <v>3310</v>
      </c>
      <c r="H804" t="s">
        <v>3310</v>
      </c>
      <c r="I804">
        <v>197</v>
      </c>
      <c r="J804">
        <v>513</v>
      </c>
      <c r="K804">
        <v>0.38401559454191031</v>
      </c>
      <c r="L804">
        <v>0.72368421052631582</v>
      </c>
      <c r="M804">
        <f t="shared" si="49"/>
        <v>0.61048223081992714</v>
      </c>
      <c r="N804">
        <f t="shared" si="51"/>
        <v>0.11320197970638868</v>
      </c>
      <c r="O804">
        <f t="shared" si="50"/>
        <v>144</v>
      </c>
    </row>
    <row r="805" spans="4:15" hidden="1" x14ac:dyDescent="0.2">
      <c r="D805">
        <f t="shared" si="48"/>
        <v>680</v>
      </c>
      <c r="E805" t="s">
        <v>474</v>
      </c>
      <c r="F805" t="s">
        <v>3313</v>
      </c>
      <c r="G805" t="s">
        <v>3314</v>
      </c>
      <c r="H805" t="s">
        <v>3314</v>
      </c>
      <c r="I805">
        <v>292</v>
      </c>
      <c r="J805">
        <v>345</v>
      </c>
      <c r="K805">
        <v>0.84637681159420286</v>
      </c>
      <c r="L805">
        <v>0.38297872340425532</v>
      </c>
      <c r="M805">
        <f t="shared" si="49"/>
        <v>0.33659436745398141</v>
      </c>
      <c r="N805">
        <f t="shared" si="51"/>
        <v>4.6384355950273903E-2</v>
      </c>
      <c r="O805">
        <f t="shared" si="50"/>
        <v>279</v>
      </c>
    </row>
    <row r="806" spans="4:15" hidden="1" x14ac:dyDescent="0.2">
      <c r="D806">
        <f t="shared" si="48"/>
        <v>324</v>
      </c>
      <c r="E806" t="s">
        <v>474</v>
      </c>
      <c r="F806" t="s">
        <v>3315</v>
      </c>
      <c r="G806" t="s">
        <v>3316</v>
      </c>
      <c r="H806" t="s">
        <v>3316</v>
      </c>
      <c r="I806">
        <v>161</v>
      </c>
      <c r="J806">
        <v>337</v>
      </c>
      <c r="K806">
        <v>0.47774480712166173</v>
      </c>
      <c r="L806">
        <v>0.60377358490566035</v>
      </c>
      <c r="M806">
        <f t="shared" si="49"/>
        <v>0.55496007017655891</v>
      </c>
      <c r="N806">
        <f t="shared" si="51"/>
        <v>4.8813514729101448E-2</v>
      </c>
      <c r="O806">
        <f t="shared" si="50"/>
        <v>273</v>
      </c>
    </row>
    <row r="807" spans="4:15" hidden="1" x14ac:dyDescent="0.2">
      <c r="D807">
        <f t="shared" si="48"/>
        <v>492</v>
      </c>
      <c r="E807" t="s">
        <v>474</v>
      </c>
      <c r="F807" t="s">
        <v>3317</v>
      </c>
      <c r="G807" t="s">
        <v>3318</v>
      </c>
      <c r="H807" t="s">
        <v>3318</v>
      </c>
      <c r="I807">
        <v>243</v>
      </c>
      <c r="J807">
        <v>620</v>
      </c>
      <c r="K807">
        <v>0.39193548387096772</v>
      </c>
      <c r="L807">
        <v>0.50847457627118642</v>
      </c>
      <c r="M807">
        <f t="shared" si="49"/>
        <v>0.60579074397710886</v>
      </c>
      <c r="N807">
        <f t="shared" si="51"/>
        <v>-9.7316167705922441E-2</v>
      </c>
      <c r="O807">
        <f t="shared" si="50"/>
        <v>676</v>
      </c>
    </row>
    <row r="808" spans="4:15" hidden="1" x14ac:dyDescent="0.2">
      <c r="D808">
        <f t="shared" si="48"/>
        <v>687</v>
      </c>
      <c r="E808" t="s">
        <v>474</v>
      </c>
      <c r="F808" t="s">
        <v>3319</v>
      </c>
      <c r="G808" t="s">
        <v>3320</v>
      </c>
      <c r="H808" t="s">
        <v>3320</v>
      </c>
      <c r="I808">
        <v>255</v>
      </c>
      <c r="J808">
        <v>309</v>
      </c>
      <c r="K808">
        <v>0.82524271844660191</v>
      </c>
      <c r="L808">
        <v>0.375</v>
      </c>
      <c r="M808">
        <f t="shared" si="49"/>
        <v>0.34911352218169861</v>
      </c>
      <c r="N808">
        <f t="shared" si="51"/>
        <v>2.588647781830139E-2</v>
      </c>
      <c r="O808">
        <f t="shared" si="50"/>
        <v>337</v>
      </c>
    </row>
    <row r="809" spans="4:15" hidden="1" x14ac:dyDescent="0.2">
      <c r="D809">
        <f t="shared" si="48"/>
        <v>697</v>
      </c>
      <c r="E809" t="s">
        <v>474</v>
      </c>
      <c r="F809" t="s">
        <v>3321</v>
      </c>
      <c r="G809" t="s">
        <v>3322</v>
      </c>
      <c r="H809" t="s">
        <v>3322</v>
      </c>
      <c r="I809">
        <v>224</v>
      </c>
      <c r="J809">
        <v>319</v>
      </c>
      <c r="K809">
        <v>0.70219435736677116</v>
      </c>
      <c r="L809">
        <v>0.37037037037037035</v>
      </c>
      <c r="M809">
        <f t="shared" si="49"/>
        <v>0.42200340019027005</v>
      </c>
      <c r="N809">
        <f t="shared" si="51"/>
        <v>-5.1633029819899701E-2</v>
      </c>
      <c r="O809">
        <f t="shared" si="50"/>
        <v>574</v>
      </c>
    </row>
    <row r="810" spans="4:15" hidden="1" x14ac:dyDescent="0.2">
      <c r="D810">
        <f t="shared" si="48"/>
        <v>86</v>
      </c>
      <c r="E810" t="s">
        <v>474</v>
      </c>
      <c r="F810" t="s">
        <v>3323</v>
      </c>
      <c r="G810" t="s">
        <v>2191</v>
      </c>
      <c r="H810" t="s">
        <v>2191</v>
      </c>
      <c r="I810">
        <v>96</v>
      </c>
      <c r="J810">
        <v>338</v>
      </c>
      <c r="K810">
        <v>0.28402366863905326</v>
      </c>
      <c r="L810">
        <v>0.76271186440677963</v>
      </c>
      <c r="M810">
        <f t="shared" si="49"/>
        <v>0.6697142207216279</v>
      </c>
      <c r="N810">
        <f t="shared" si="51"/>
        <v>9.2997643685151732E-2</v>
      </c>
      <c r="O810">
        <f t="shared" si="50"/>
        <v>193</v>
      </c>
    </row>
    <row r="811" spans="4:15" hidden="1" x14ac:dyDescent="0.2">
      <c r="D811">
        <f t="shared" si="48"/>
        <v>394</v>
      </c>
      <c r="E811" t="s">
        <v>474</v>
      </c>
      <c r="F811" t="s">
        <v>3324</v>
      </c>
      <c r="G811" t="s">
        <v>1845</v>
      </c>
      <c r="H811" t="s">
        <v>1845</v>
      </c>
      <c r="I811">
        <v>257</v>
      </c>
      <c r="J811">
        <v>409</v>
      </c>
      <c r="K811">
        <v>0.628361858190709</v>
      </c>
      <c r="L811">
        <v>0.56896551724137934</v>
      </c>
      <c r="M811">
        <f t="shared" si="49"/>
        <v>0.46573938993270675</v>
      </c>
      <c r="N811">
        <f t="shared" si="51"/>
        <v>0.10322612730867259</v>
      </c>
      <c r="O811">
        <f t="shared" si="50"/>
        <v>163</v>
      </c>
    </row>
    <row r="812" spans="4:15" hidden="1" x14ac:dyDescent="0.2">
      <c r="D812">
        <f t="shared" si="48"/>
        <v>635</v>
      </c>
      <c r="E812" t="s">
        <v>474</v>
      </c>
      <c r="F812" t="s">
        <v>3325</v>
      </c>
      <c r="G812" t="s">
        <v>3326</v>
      </c>
      <c r="H812" t="s">
        <v>3326</v>
      </c>
      <c r="I812">
        <v>489</v>
      </c>
      <c r="J812">
        <v>659</v>
      </c>
      <c r="K812">
        <v>0.74203338391502272</v>
      </c>
      <c r="L812">
        <v>0.41836734693877553</v>
      </c>
      <c r="M812">
        <f t="shared" si="49"/>
        <v>0.39840404657353767</v>
      </c>
      <c r="N812">
        <f t="shared" si="51"/>
        <v>1.9963300365237857E-2</v>
      </c>
      <c r="O812">
        <f t="shared" si="50"/>
        <v>363</v>
      </c>
    </row>
    <row r="813" spans="4:15" hidden="1" x14ac:dyDescent="0.2">
      <c r="D813">
        <f t="shared" si="48"/>
        <v>647</v>
      </c>
      <c r="E813" t="s">
        <v>474</v>
      </c>
      <c r="F813" t="s">
        <v>3327</v>
      </c>
      <c r="G813" t="s">
        <v>3328</v>
      </c>
      <c r="H813" t="s">
        <v>3328</v>
      </c>
      <c r="I813">
        <v>197</v>
      </c>
      <c r="J813">
        <v>225</v>
      </c>
      <c r="K813">
        <v>0.87555555555555553</v>
      </c>
      <c r="L813">
        <v>0.41025641025641024</v>
      </c>
      <c r="M813">
        <f t="shared" si="49"/>
        <v>0.31930982120629503</v>
      </c>
      <c r="N813">
        <f t="shared" si="51"/>
        <v>9.0946589050115212E-2</v>
      </c>
      <c r="O813">
        <f t="shared" si="50"/>
        <v>195</v>
      </c>
    </row>
    <row r="814" spans="4:15" hidden="1" x14ac:dyDescent="0.2">
      <c r="D814">
        <f t="shared" si="48"/>
        <v>473</v>
      </c>
      <c r="E814" t="s">
        <v>476</v>
      </c>
      <c r="F814" t="s">
        <v>3332</v>
      </c>
      <c r="G814" t="s">
        <v>1116</v>
      </c>
      <c r="H814" t="s">
        <v>1116</v>
      </c>
      <c r="I814">
        <v>226</v>
      </c>
      <c r="J814">
        <v>455</v>
      </c>
      <c r="K814">
        <v>0.49670329670329672</v>
      </c>
      <c r="L814">
        <v>0.52</v>
      </c>
      <c r="M814">
        <f t="shared" si="49"/>
        <v>0.5437296727888552</v>
      </c>
      <c r="N814">
        <f t="shared" si="51"/>
        <v>-2.3729672788855183E-2</v>
      </c>
      <c r="O814">
        <f t="shared" si="50"/>
        <v>495</v>
      </c>
    </row>
    <row r="815" spans="4:15" hidden="1" x14ac:dyDescent="0.2">
      <c r="D815">
        <f t="shared" si="48"/>
        <v>458</v>
      </c>
      <c r="E815" t="s">
        <v>478</v>
      </c>
      <c r="F815" t="s">
        <v>3339</v>
      </c>
      <c r="G815" t="s">
        <v>3340</v>
      </c>
      <c r="H815" t="s">
        <v>3340</v>
      </c>
      <c r="I815">
        <v>189</v>
      </c>
      <c r="J815">
        <v>463</v>
      </c>
      <c r="K815">
        <v>0.40820734341252701</v>
      </c>
      <c r="L815">
        <v>0.53246753246753242</v>
      </c>
      <c r="M815">
        <f t="shared" si="49"/>
        <v>0.59615181952050933</v>
      </c>
      <c r="N815">
        <f t="shared" si="51"/>
        <v>-6.3684287052976907E-2</v>
      </c>
      <c r="O815">
        <f t="shared" si="50"/>
        <v>609</v>
      </c>
    </row>
    <row r="816" spans="4:15" hidden="1" x14ac:dyDescent="0.2">
      <c r="D816">
        <f t="shared" si="48"/>
        <v>496</v>
      </c>
      <c r="E816" t="s">
        <v>478</v>
      </c>
      <c r="F816" t="s">
        <v>3345</v>
      </c>
      <c r="G816" t="s">
        <v>3346</v>
      </c>
      <c r="H816" t="s">
        <v>3346</v>
      </c>
      <c r="I816">
        <v>139</v>
      </c>
      <c r="J816">
        <v>290</v>
      </c>
      <c r="K816">
        <v>0.47931034482758622</v>
      </c>
      <c r="L816">
        <v>0.50704225352112675</v>
      </c>
      <c r="M816">
        <f t="shared" si="49"/>
        <v>0.55403269616359974</v>
      </c>
      <c r="N816">
        <f t="shared" si="51"/>
        <v>-4.6990442642472985E-2</v>
      </c>
      <c r="O816">
        <f t="shared" si="50"/>
        <v>559</v>
      </c>
    </row>
    <row r="817" spans="4:15" hidden="1" x14ac:dyDescent="0.2">
      <c r="D817">
        <f t="shared" si="48"/>
        <v>623</v>
      </c>
      <c r="E817" t="s">
        <v>480</v>
      </c>
      <c r="F817" t="s">
        <v>3349</v>
      </c>
      <c r="G817" t="s">
        <v>3350</v>
      </c>
      <c r="H817" t="s">
        <v>3350</v>
      </c>
      <c r="I817">
        <v>378</v>
      </c>
      <c r="J817">
        <v>617</v>
      </c>
      <c r="K817">
        <v>0.61264181523500816</v>
      </c>
      <c r="L817">
        <v>0.43</v>
      </c>
      <c r="M817">
        <f t="shared" si="49"/>
        <v>0.47505143605242023</v>
      </c>
      <c r="N817">
        <f t="shared" si="51"/>
        <v>-4.5051436052420235E-2</v>
      </c>
      <c r="O817">
        <f t="shared" si="50"/>
        <v>553</v>
      </c>
    </row>
    <row r="818" spans="4:15" hidden="1" x14ac:dyDescent="0.2">
      <c r="D818">
        <f t="shared" si="48"/>
        <v>723</v>
      </c>
      <c r="E818" t="s">
        <v>482</v>
      </c>
      <c r="F818" t="s">
        <v>3351</v>
      </c>
      <c r="G818" t="s">
        <v>3352</v>
      </c>
      <c r="H818" t="s">
        <v>3352</v>
      </c>
      <c r="I818">
        <v>113</v>
      </c>
      <c r="J818">
        <v>213</v>
      </c>
      <c r="K818">
        <v>0.53051643192488263</v>
      </c>
      <c r="L818">
        <v>0.34482758620689657</v>
      </c>
      <c r="M818">
        <f t="shared" si="49"/>
        <v>0.52369986272263469</v>
      </c>
      <c r="N818">
        <f t="shared" si="51"/>
        <v>-0.17887227651573812</v>
      </c>
      <c r="O818">
        <f t="shared" si="50"/>
        <v>784</v>
      </c>
    </row>
    <row r="819" spans="4:15" hidden="1" x14ac:dyDescent="0.2">
      <c r="D819">
        <f t="shared" si="48"/>
        <v>311</v>
      </c>
      <c r="E819" t="s">
        <v>482</v>
      </c>
      <c r="F819" t="s">
        <v>3353</v>
      </c>
      <c r="G819" t="s">
        <v>3354</v>
      </c>
      <c r="H819" t="s">
        <v>3354</v>
      </c>
      <c r="I819">
        <v>60</v>
      </c>
      <c r="J819">
        <v>125</v>
      </c>
      <c r="K819">
        <v>0.48</v>
      </c>
      <c r="L819">
        <v>0.61111111111111116</v>
      </c>
      <c r="M819">
        <f t="shared" si="49"/>
        <v>0.55362416669645298</v>
      </c>
      <c r="N819">
        <f t="shared" si="51"/>
        <v>5.7486944414658181E-2</v>
      </c>
      <c r="O819">
        <f t="shared" si="50"/>
        <v>257</v>
      </c>
    </row>
    <row r="820" spans="4:15" hidden="1" x14ac:dyDescent="0.2">
      <c r="D820">
        <f t="shared" si="48"/>
        <v>591</v>
      </c>
      <c r="E820" t="s">
        <v>482</v>
      </c>
      <c r="F820" t="s">
        <v>3357</v>
      </c>
      <c r="G820" t="s">
        <v>3358</v>
      </c>
      <c r="H820" t="s">
        <v>3358</v>
      </c>
      <c r="I820">
        <v>143</v>
      </c>
      <c r="J820">
        <v>330</v>
      </c>
      <c r="K820">
        <v>0.43333333333333335</v>
      </c>
      <c r="L820">
        <v>0.45283018867924529</v>
      </c>
      <c r="M820">
        <f t="shared" si="49"/>
        <v>0.58126799397338169</v>
      </c>
      <c r="N820">
        <f t="shared" si="51"/>
        <v>-0.1284378052941364</v>
      </c>
      <c r="O820">
        <f t="shared" si="50"/>
        <v>737</v>
      </c>
    </row>
    <row r="821" spans="4:15" hidden="1" x14ac:dyDescent="0.2">
      <c r="D821">
        <f t="shared" si="48"/>
        <v>70</v>
      </c>
      <c r="E821" t="s">
        <v>484</v>
      </c>
      <c r="F821" t="s">
        <v>3361</v>
      </c>
      <c r="G821" t="s">
        <v>3362</v>
      </c>
      <c r="H821" t="s">
        <v>3362</v>
      </c>
      <c r="I821">
        <v>94</v>
      </c>
      <c r="J821">
        <v>320</v>
      </c>
      <c r="K821">
        <v>0.29375000000000001</v>
      </c>
      <c r="L821">
        <v>0.78431372549019607</v>
      </c>
      <c r="M821">
        <f t="shared" si="49"/>
        <v>0.66395265591776675</v>
      </c>
      <c r="N821">
        <f t="shared" si="51"/>
        <v>0.12036106957242931</v>
      </c>
      <c r="O821">
        <f t="shared" si="50"/>
        <v>132</v>
      </c>
    </row>
    <row r="822" spans="4:15" hidden="1" x14ac:dyDescent="0.2">
      <c r="D822">
        <f t="shared" si="48"/>
        <v>97</v>
      </c>
      <c r="E822" t="s">
        <v>484</v>
      </c>
      <c r="F822" t="s">
        <v>3363</v>
      </c>
      <c r="G822" t="s">
        <v>3364</v>
      </c>
      <c r="H822" t="s">
        <v>3364</v>
      </c>
      <c r="I822">
        <v>98</v>
      </c>
      <c r="J822">
        <v>972</v>
      </c>
      <c r="K822">
        <v>0.10082304526748971</v>
      </c>
      <c r="L822">
        <v>0.75135135135135134</v>
      </c>
      <c r="M822">
        <f t="shared" si="49"/>
        <v>0.77823635763968169</v>
      </c>
      <c r="N822">
        <f t="shared" si="51"/>
        <v>-2.6885006288330349E-2</v>
      </c>
      <c r="O822">
        <f t="shared" si="50"/>
        <v>505</v>
      </c>
    </row>
    <row r="823" spans="4:15" hidden="1" x14ac:dyDescent="0.2">
      <c r="D823">
        <f t="shared" si="48"/>
        <v>390</v>
      </c>
      <c r="E823" t="s">
        <v>484</v>
      </c>
      <c r="F823" t="s">
        <v>3365</v>
      </c>
      <c r="G823" t="s">
        <v>3366</v>
      </c>
      <c r="H823" t="s">
        <v>3366</v>
      </c>
      <c r="I823">
        <v>55</v>
      </c>
      <c r="J823">
        <v>213</v>
      </c>
      <c r="K823">
        <v>0.25821596244131456</v>
      </c>
      <c r="L823">
        <v>0.5714285714285714</v>
      </c>
      <c r="M823">
        <f t="shared" si="49"/>
        <v>0.68500187299042814</v>
      </c>
      <c r="N823">
        <f t="shared" si="51"/>
        <v>-0.11357330156185674</v>
      </c>
      <c r="O823">
        <f t="shared" si="50"/>
        <v>710</v>
      </c>
    </row>
    <row r="824" spans="4:15" hidden="1" x14ac:dyDescent="0.2">
      <c r="D824">
        <f t="shared" si="48"/>
        <v>46</v>
      </c>
      <c r="E824" t="s">
        <v>484</v>
      </c>
      <c r="F824" t="s">
        <v>3369</v>
      </c>
      <c r="G824" t="s">
        <v>3370</v>
      </c>
      <c r="H824" t="s">
        <v>3370</v>
      </c>
      <c r="I824">
        <v>79</v>
      </c>
      <c r="J824">
        <v>207</v>
      </c>
      <c r="K824">
        <v>0.38164251207729466</v>
      </c>
      <c r="L824">
        <v>0.81818181818181823</v>
      </c>
      <c r="M824">
        <f t="shared" si="49"/>
        <v>0.61188796828633585</v>
      </c>
      <c r="N824">
        <f t="shared" si="51"/>
        <v>0.20629384989548238</v>
      </c>
      <c r="O824">
        <f t="shared" si="50"/>
        <v>38</v>
      </c>
    </row>
    <row r="825" spans="4:15" hidden="1" x14ac:dyDescent="0.2">
      <c r="D825">
        <f t="shared" si="48"/>
        <v>187</v>
      </c>
      <c r="E825" t="s">
        <v>484</v>
      </c>
      <c r="F825" t="s">
        <v>3373</v>
      </c>
      <c r="G825" t="s">
        <v>3374</v>
      </c>
      <c r="H825" t="s">
        <v>3374</v>
      </c>
      <c r="I825">
        <v>193</v>
      </c>
      <c r="J825">
        <v>446</v>
      </c>
      <c r="K825">
        <v>0.43273542600896858</v>
      </c>
      <c r="L825">
        <v>0.6811594202898551</v>
      </c>
      <c r="M825">
        <f t="shared" si="49"/>
        <v>0.5816221749762891</v>
      </c>
      <c r="N825">
        <f t="shared" si="51"/>
        <v>9.9537245313566003E-2</v>
      </c>
      <c r="O825">
        <f t="shared" si="50"/>
        <v>172</v>
      </c>
    </row>
    <row r="826" spans="4:15" hidden="1" x14ac:dyDescent="0.2">
      <c r="D826">
        <f t="shared" si="48"/>
        <v>376</v>
      </c>
      <c r="E826" t="s">
        <v>484</v>
      </c>
      <c r="F826" t="s">
        <v>3379</v>
      </c>
      <c r="G826" t="s">
        <v>3380</v>
      </c>
      <c r="H826" t="s">
        <v>3380</v>
      </c>
      <c r="I826">
        <v>251</v>
      </c>
      <c r="J826">
        <v>541</v>
      </c>
      <c r="K826">
        <v>0.46395563770794823</v>
      </c>
      <c r="L826">
        <v>0.57894736842105265</v>
      </c>
      <c r="M826">
        <f t="shared" si="49"/>
        <v>0.56312832912438038</v>
      </c>
      <c r="N826">
        <f t="shared" si="51"/>
        <v>1.5819039296672277E-2</v>
      </c>
      <c r="O826">
        <f t="shared" si="50"/>
        <v>376</v>
      </c>
    </row>
    <row r="827" spans="4:15" hidden="1" x14ac:dyDescent="0.2">
      <c r="D827">
        <f t="shared" si="48"/>
        <v>205</v>
      </c>
      <c r="E827" t="s">
        <v>484</v>
      </c>
      <c r="F827" t="s">
        <v>3381</v>
      </c>
      <c r="G827" t="s">
        <v>1319</v>
      </c>
      <c r="H827" t="s">
        <v>1319</v>
      </c>
      <c r="I827">
        <v>232</v>
      </c>
      <c r="J827">
        <v>509</v>
      </c>
      <c r="K827">
        <v>0.45579567779960706</v>
      </c>
      <c r="L827">
        <v>0.66666666666666663</v>
      </c>
      <c r="M827">
        <f t="shared" si="49"/>
        <v>0.56796202603065571</v>
      </c>
      <c r="N827">
        <f t="shared" si="51"/>
        <v>9.8704640636010921E-2</v>
      </c>
      <c r="O827">
        <f t="shared" si="50"/>
        <v>176</v>
      </c>
    </row>
    <row r="828" spans="4:15" hidden="1" x14ac:dyDescent="0.2">
      <c r="D828">
        <f t="shared" si="48"/>
        <v>424</v>
      </c>
      <c r="E828" t="s">
        <v>484</v>
      </c>
      <c r="F828" t="s">
        <v>3382</v>
      </c>
      <c r="G828" t="s">
        <v>3383</v>
      </c>
      <c r="H828" t="s">
        <v>3383</v>
      </c>
      <c r="I828">
        <v>173</v>
      </c>
      <c r="J828">
        <v>643</v>
      </c>
      <c r="K828">
        <v>0.26905132192846032</v>
      </c>
      <c r="L828">
        <v>0.55670103092783507</v>
      </c>
      <c r="M828">
        <f t="shared" si="49"/>
        <v>0.67858335571586914</v>
      </c>
      <c r="N828">
        <f t="shared" si="51"/>
        <v>-0.12188232478803407</v>
      </c>
      <c r="O828">
        <f t="shared" si="50"/>
        <v>725</v>
      </c>
    </row>
    <row r="829" spans="4:15" hidden="1" x14ac:dyDescent="0.2">
      <c r="D829">
        <f t="shared" si="48"/>
        <v>42</v>
      </c>
      <c r="E829" t="s">
        <v>484</v>
      </c>
      <c r="F829" t="s">
        <v>3384</v>
      </c>
      <c r="G829" t="s">
        <v>3385</v>
      </c>
      <c r="H829" t="s">
        <v>3385</v>
      </c>
      <c r="I829">
        <v>266</v>
      </c>
      <c r="J829">
        <v>728</v>
      </c>
      <c r="K829">
        <v>0.36538461538461536</v>
      </c>
      <c r="L829">
        <v>0.82456140350877194</v>
      </c>
      <c r="M829">
        <f t="shared" si="49"/>
        <v>0.62151862160187688</v>
      </c>
      <c r="N829">
        <f t="shared" si="51"/>
        <v>0.20304278190689506</v>
      </c>
      <c r="O829">
        <f t="shared" si="50"/>
        <v>40</v>
      </c>
    </row>
    <row r="830" spans="4:15" hidden="1" x14ac:dyDescent="0.2">
      <c r="D830">
        <f t="shared" si="48"/>
        <v>657</v>
      </c>
      <c r="E830" t="s">
        <v>486</v>
      </c>
      <c r="F830" t="s">
        <v>3388</v>
      </c>
      <c r="G830" t="s">
        <v>3389</v>
      </c>
      <c r="H830" t="s">
        <v>3389</v>
      </c>
      <c r="I830">
        <v>481</v>
      </c>
      <c r="J830">
        <v>862</v>
      </c>
      <c r="K830">
        <v>0.55800464037122965</v>
      </c>
      <c r="L830">
        <v>0.40458015267175573</v>
      </c>
      <c r="M830">
        <f t="shared" si="49"/>
        <v>0.50741673515599839</v>
      </c>
      <c r="N830">
        <f t="shared" si="51"/>
        <v>-0.10283658248424266</v>
      </c>
      <c r="O830">
        <f t="shared" si="50"/>
        <v>691</v>
      </c>
    </row>
    <row r="831" spans="4:15" hidden="1" x14ac:dyDescent="0.2">
      <c r="D831">
        <f t="shared" si="48"/>
        <v>273</v>
      </c>
      <c r="E831" t="s">
        <v>488</v>
      </c>
      <c r="F831" t="s">
        <v>3390</v>
      </c>
      <c r="G831" t="s">
        <v>3391</v>
      </c>
      <c r="H831" t="s">
        <v>3391</v>
      </c>
      <c r="I831">
        <v>271</v>
      </c>
      <c r="J831">
        <v>531</v>
      </c>
      <c r="K831">
        <v>0.5103578154425612</v>
      </c>
      <c r="L831">
        <v>0.6339285714285714</v>
      </c>
      <c r="M831">
        <f t="shared" si="49"/>
        <v>0.53564117655504484</v>
      </c>
      <c r="N831">
        <f t="shared" si="51"/>
        <v>9.8287394873526557E-2</v>
      </c>
      <c r="O831">
        <f t="shared" si="50"/>
        <v>177</v>
      </c>
    </row>
    <row r="832" spans="4:15" hidden="1" x14ac:dyDescent="0.2">
      <c r="D832">
        <f t="shared" si="48"/>
        <v>13</v>
      </c>
      <c r="E832" t="s">
        <v>490</v>
      </c>
      <c r="F832" t="s">
        <v>3396</v>
      </c>
      <c r="G832" t="s">
        <v>3397</v>
      </c>
      <c r="H832" t="s">
        <v>3397</v>
      </c>
      <c r="I832">
        <v>225</v>
      </c>
      <c r="J832">
        <v>406</v>
      </c>
      <c r="K832">
        <v>0.55418719211822665</v>
      </c>
      <c r="L832">
        <v>0.8867924528301887</v>
      </c>
      <c r="M832">
        <f t="shared" si="49"/>
        <v>0.50967806830195461</v>
      </c>
      <c r="N832">
        <f t="shared" si="51"/>
        <v>0.37711438452823409</v>
      </c>
      <c r="O832">
        <f t="shared" si="50"/>
        <v>3</v>
      </c>
    </row>
    <row r="833" spans="4:15" hidden="1" x14ac:dyDescent="0.2">
      <c r="D833">
        <f t="shared" si="48"/>
        <v>745</v>
      </c>
      <c r="E833" t="s">
        <v>648</v>
      </c>
      <c r="F833" t="s">
        <v>3400</v>
      </c>
      <c r="G833" t="s">
        <v>3401</v>
      </c>
      <c r="H833" t="s">
        <v>3401</v>
      </c>
      <c r="I833">
        <v>255</v>
      </c>
      <c r="J833">
        <v>593</v>
      </c>
      <c r="K833">
        <v>0.4300168634064081</v>
      </c>
      <c r="L833">
        <v>0.3188405797101449</v>
      </c>
      <c r="M833">
        <f t="shared" si="49"/>
        <v>0.58323256372686139</v>
      </c>
      <c r="N833">
        <f t="shared" si="51"/>
        <v>-0.26439198401671649</v>
      </c>
      <c r="O833">
        <f t="shared" si="50"/>
        <v>834</v>
      </c>
    </row>
    <row r="834" spans="4:15" hidden="1" x14ac:dyDescent="0.2">
      <c r="D834">
        <f t="shared" si="48"/>
        <v>757</v>
      </c>
      <c r="E834" t="s">
        <v>493</v>
      </c>
      <c r="F834" t="s">
        <v>3403</v>
      </c>
      <c r="G834" t="s">
        <v>3404</v>
      </c>
      <c r="H834" t="s">
        <v>3404</v>
      </c>
      <c r="I834">
        <v>239</v>
      </c>
      <c r="J834">
        <v>484</v>
      </c>
      <c r="K834">
        <v>0.493801652892562</v>
      </c>
      <c r="L834">
        <v>0.30434782608695654</v>
      </c>
      <c r="M834">
        <f t="shared" si="49"/>
        <v>0.54544851293863639</v>
      </c>
      <c r="N834">
        <f t="shared" si="51"/>
        <v>-0.24110068685167985</v>
      </c>
      <c r="O834">
        <f t="shared" si="50"/>
        <v>827</v>
      </c>
    </row>
    <row r="835" spans="4:15" hidden="1" x14ac:dyDescent="0.2">
      <c r="D835">
        <f t="shared" si="48"/>
        <v>537</v>
      </c>
      <c r="E835" t="s">
        <v>497</v>
      </c>
      <c r="F835" t="s">
        <v>3409</v>
      </c>
      <c r="G835" t="s">
        <v>3410</v>
      </c>
      <c r="H835" t="s">
        <v>3410</v>
      </c>
      <c r="I835">
        <v>297</v>
      </c>
      <c r="J835">
        <v>613</v>
      </c>
      <c r="K835">
        <v>0.48450244698205547</v>
      </c>
      <c r="L835">
        <v>0.48148148148148145</v>
      </c>
      <c r="M835">
        <f t="shared" si="49"/>
        <v>0.55095706241012143</v>
      </c>
      <c r="N835">
        <f t="shared" si="51"/>
        <v>-6.9475580928639979E-2</v>
      </c>
      <c r="O835">
        <f t="shared" si="50"/>
        <v>622</v>
      </c>
    </row>
    <row r="836" spans="4:15" hidden="1" x14ac:dyDescent="0.2">
      <c r="D836">
        <f t="shared" si="48"/>
        <v>342</v>
      </c>
      <c r="E836" t="s">
        <v>499</v>
      </c>
      <c r="F836" t="s">
        <v>3417</v>
      </c>
      <c r="G836" t="s">
        <v>3418</v>
      </c>
      <c r="H836" t="s">
        <v>3418</v>
      </c>
      <c r="I836">
        <v>331</v>
      </c>
      <c r="J836">
        <v>504</v>
      </c>
      <c r="K836">
        <v>0.65674603174603174</v>
      </c>
      <c r="L836">
        <v>0.59595959595959591</v>
      </c>
      <c r="M836">
        <f t="shared" si="49"/>
        <v>0.44892552155067011</v>
      </c>
      <c r="N836">
        <f t="shared" si="51"/>
        <v>0.1470340744089258</v>
      </c>
      <c r="O836">
        <f t="shared" si="50"/>
        <v>91</v>
      </c>
    </row>
    <row r="837" spans="4:15" hidden="1" x14ac:dyDescent="0.2">
      <c r="D837">
        <f t="shared" ref="D837:D853" si="52">RANK(L837,Both_Math_and_ELA__Percent_Pass,0)</f>
        <v>194</v>
      </c>
      <c r="E837" t="s">
        <v>499</v>
      </c>
      <c r="F837" t="s">
        <v>3419</v>
      </c>
      <c r="G837" t="s">
        <v>3420</v>
      </c>
      <c r="H837" t="s">
        <v>3420</v>
      </c>
      <c r="I837">
        <v>281</v>
      </c>
      <c r="J837">
        <v>404</v>
      </c>
      <c r="K837">
        <v>0.6955445544554455</v>
      </c>
      <c r="L837">
        <v>0.67647058823529416</v>
      </c>
      <c r="M837">
        <f t="shared" ref="M837:M853" si="53">int+slope*K837</f>
        <v>0.42594252882826233</v>
      </c>
      <c r="N837">
        <f t="shared" si="51"/>
        <v>0.25052805940703182</v>
      </c>
      <c r="O837">
        <f t="shared" ref="O837:O853" si="54">RANK(N837,Error,0)</f>
        <v>19</v>
      </c>
    </row>
    <row r="838" spans="4:15" hidden="1" x14ac:dyDescent="0.2">
      <c r="D838">
        <f t="shared" si="52"/>
        <v>682</v>
      </c>
      <c r="E838" t="s">
        <v>499</v>
      </c>
      <c r="F838" t="s">
        <v>3421</v>
      </c>
      <c r="G838" t="s">
        <v>992</v>
      </c>
      <c r="H838" t="s">
        <v>992</v>
      </c>
      <c r="I838">
        <v>284</v>
      </c>
      <c r="J838">
        <v>303</v>
      </c>
      <c r="K838">
        <v>0.93729372937293731</v>
      </c>
      <c r="L838">
        <v>0.38181818181818183</v>
      </c>
      <c r="M838">
        <f t="shared" si="53"/>
        <v>0.28273811949056571</v>
      </c>
      <c r="N838">
        <f t="shared" ref="N838:N853" si="55">L838-M838</f>
        <v>9.9080062327616125E-2</v>
      </c>
      <c r="O838">
        <f t="shared" si="54"/>
        <v>175</v>
      </c>
    </row>
    <row r="839" spans="4:15" hidden="1" x14ac:dyDescent="0.2">
      <c r="D839">
        <f t="shared" si="52"/>
        <v>838</v>
      </c>
      <c r="E839" t="s">
        <v>499</v>
      </c>
      <c r="F839" t="s">
        <v>3422</v>
      </c>
      <c r="G839" t="s">
        <v>3423</v>
      </c>
      <c r="H839" t="s">
        <v>3423</v>
      </c>
      <c r="I839">
        <v>315</v>
      </c>
      <c r="J839">
        <v>336</v>
      </c>
      <c r="K839">
        <v>0.9375</v>
      </c>
      <c r="L839">
        <v>0.15</v>
      </c>
      <c r="M839">
        <f t="shared" si="53"/>
        <v>0.2826159314279908</v>
      </c>
      <c r="N839">
        <f t="shared" si="55"/>
        <v>-0.1326159314279908</v>
      </c>
      <c r="O839">
        <f t="shared" si="54"/>
        <v>739</v>
      </c>
    </row>
    <row r="840" spans="4:15" hidden="1" x14ac:dyDescent="0.2">
      <c r="D840">
        <f t="shared" si="52"/>
        <v>687</v>
      </c>
      <c r="E840" t="s">
        <v>499</v>
      </c>
      <c r="F840" t="s">
        <v>3424</v>
      </c>
      <c r="G840" t="s">
        <v>3425</v>
      </c>
      <c r="H840" t="s">
        <v>3425</v>
      </c>
      <c r="I840">
        <v>298</v>
      </c>
      <c r="J840">
        <v>316</v>
      </c>
      <c r="K840">
        <v>0.94303797468354433</v>
      </c>
      <c r="L840">
        <v>0.375</v>
      </c>
      <c r="M840">
        <f t="shared" si="53"/>
        <v>0.27933541395050721</v>
      </c>
      <c r="N840">
        <f t="shared" si="55"/>
        <v>9.5664586049492795E-2</v>
      </c>
      <c r="O840">
        <f t="shared" si="54"/>
        <v>180</v>
      </c>
    </row>
    <row r="841" spans="4:15" hidden="1" x14ac:dyDescent="0.2">
      <c r="D841">
        <f t="shared" si="52"/>
        <v>582</v>
      </c>
      <c r="E841" t="s">
        <v>499</v>
      </c>
      <c r="F841" t="s">
        <v>3426</v>
      </c>
      <c r="G841" t="s">
        <v>1948</v>
      </c>
      <c r="H841" t="s">
        <v>1948</v>
      </c>
      <c r="I841">
        <v>296</v>
      </c>
      <c r="J841">
        <v>370</v>
      </c>
      <c r="K841">
        <v>0.8</v>
      </c>
      <c r="L841">
        <v>0.45833333333333331</v>
      </c>
      <c r="M841">
        <f t="shared" si="53"/>
        <v>0.36406649394037016</v>
      </c>
      <c r="N841">
        <f t="shared" si="55"/>
        <v>9.4266839392963153E-2</v>
      </c>
      <c r="O841">
        <f t="shared" si="54"/>
        <v>188</v>
      </c>
    </row>
    <row r="842" spans="4:15" hidden="1" x14ac:dyDescent="0.2">
      <c r="D842">
        <f t="shared" si="52"/>
        <v>580</v>
      </c>
      <c r="E842" t="s">
        <v>501</v>
      </c>
      <c r="F842" t="s">
        <v>3427</v>
      </c>
      <c r="G842" t="s">
        <v>3428</v>
      </c>
      <c r="H842" t="s">
        <v>3428</v>
      </c>
      <c r="I842">
        <v>147</v>
      </c>
      <c r="J842">
        <v>439</v>
      </c>
      <c r="K842">
        <v>0.33485193621867881</v>
      </c>
      <c r="L842">
        <v>0.46031746031746029</v>
      </c>
      <c r="M842">
        <f t="shared" si="53"/>
        <v>0.63960519536969884</v>
      </c>
      <c r="N842">
        <f t="shared" si="55"/>
        <v>-0.17928773505223855</v>
      </c>
      <c r="O842">
        <f t="shared" si="54"/>
        <v>785</v>
      </c>
    </row>
    <row r="843" spans="4:15" hidden="1" x14ac:dyDescent="0.2">
      <c r="D843">
        <f t="shared" si="52"/>
        <v>578</v>
      </c>
      <c r="E843" t="s">
        <v>724</v>
      </c>
      <c r="F843" t="s">
        <v>3431</v>
      </c>
      <c r="G843" t="s">
        <v>3432</v>
      </c>
      <c r="H843" t="s">
        <v>3432</v>
      </c>
      <c r="I843">
        <v>181</v>
      </c>
      <c r="J843">
        <v>554</v>
      </c>
      <c r="K843">
        <v>0.3267148014440433</v>
      </c>
      <c r="L843">
        <v>0.46296296296296297</v>
      </c>
      <c r="M843">
        <f t="shared" si="53"/>
        <v>0.64442537140339429</v>
      </c>
      <c r="N843">
        <f t="shared" si="55"/>
        <v>-0.18146240844043132</v>
      </c>
      <c r="O843">
        <f t="shared" si="54"/>
        <v>786</v>
      </c>
    </row>
    <row r="844" spans="4:15" hidden="1" x14ac:dyDescent="0.2">
      <c r="D844">
        <f t="shared" si="52"/>
        <v>358</v>
      </c>
      <c r="E844" t="s">
        <v>504</v>
      </c>
      <c r="F844" t="s">
        <v>3439</v>
      </c>
      <c r="G844" t="s">
        <v>3440</v>
      </c>
      <c r="H844" t="s">
        <v>3440</v>
      </c>
      <c r="I844">
        <v>307</v>
      </c>
      <c r="J844">
        <v>625</v>
      </c>
      <c r="K844">
        <v>0.49120000000000003</v>
      </c>
      <c r="L844">
        <v>0.58677685950413228</v>
      </c>
      <c r="M844">
        <f t="shared" si="53"/>
        <v>0.54698964814999007</v>
      </c>
      <c r="N844">
        <f t="shared" si="55"/>
        <v>3.9787211354142205E-2</v>
      </c>
      <c r="O844">
        <f t="shared" si="54"/>
        <v>300</v>
      </c>
    </row>
    <row r="845" spans="4:15" hidden="1" x14ac:dyDescent="0.2">
      <c r="D845">
        <f t="shared" si="52"/>
        <v>385</v>
      </c>
      <c r="E845" t="s">
        <v>506</v>
      </c>
      <c r="F845" t="s">
        <v>3441</v>
      </c>
      <c r="G845" t="s">
        <v>3442</v>
      </c>
      <c r="H845" t="s">
        <v>3442</v>
      </c>
      <c r="I845">
        <v>315</v>
      </c>
      <c r="J845">
        <v>409</v>
      </c>
      <c r="K845">
        <v>0.77017114914425433</v>
      </c>
      <c r="L845">
        <v>0.57407407407407407</v>
      </c>
      <c r="M845">
        <f t="shared" si="53"/>
        <v>0.38173614253163091</v>
      </c>
      <c r="N845">
        <f t="shared" si="55"/>
        <v>0.19233793154244316</v>
      </c>
      <c r="O845">
        <f t="shared" si="54"/>
        <v>47</v>
      </c>
    </row>
    <row r="846" spans="4:15" hidden="1" x14ac:dyDescent="0.2">
      <c r="D846">
        <f t="shared" si="52"/>
        <v>503</v>
      </c>
      <c r="E846" t="s">
        <v>508</v>
      </c>
      <c r="F846" t="s">
        <v>3445</v>
      </c>
      <c r="G846" t="s">
        <v>3446</v>
      </c>
      <c r="H846" t="s">
        <v>3446</v>
      </c>
      <c r="I846">
        <v>102</v>
      </c>
      <c r="J846">
        <v>369</v>
      </c>
      <c r="K846">
        <v>0.27642276422764228</v>
      </c>
      <c r="L846">
        <v>0.5</v>
      </c>
      <c r="M846">
        <f t="shared" si="53"/>
        <v>0.67421675119371693</v>
      </c>
      <c r="N846">
        <f t="shared" si="55"/>
        <v>-0.17421675119371693</v>
      </c>
      <c r="O846">
        <f t="shared" si="54"/>
        <v>780</v>
      </c>
    </row>
    <row r="847" spans="4:15" hidden="1" x14ac:dyDescent="0.2">
      <c r="D847">
        <f t="shared" si="52"/>
        <v>413</v>
      </c>
      <c r="E847" t="s">
        <v>511</v>
      </c>
      <c r="F847" t="s">
        <v>3452</v>
      </c>
      <c r="G847" t="s">
        <v>3453</v>
      </c>
      <c r="H847" t="s">
        <v>3453</v>
      </c>
      <c r="I847">
        <v>85</v>
      </c>
      <c r="J847">
        <v>221</v>
      </c>
      <c r="K847">
        <v>0.38461538461538464</v>
      </c>
      <c r="L847">
        <v>0.55882352941176472</v>
      </c>
      <c r="M847">
        <f t="shared" si="53"/>
        <v>0.61012693453720834</v>
      </c>
      <c r="N847">
        <f t="shared" si="55"/>
        <v>-5.1303405125443624E-2</v>
      </c>
      <c r="O847">
        <f t="shared" si="54"/>
        <v>573</v>
      </c>
    </row>
    <row r="848" spans="4:15" hidden="1" x14ac:dyDescent="0.2">
      <c r="D848">
        <f t="shared" si="52"/>
        <v>527</v>
      </c>
      <c r="E848" t="s">
        <v>511</v>
      </c>
      <c r="F848" t="s">
        <v>3456</v>
      </c>
      <c r="G848" t="s">
        <v>3457</v>
      </c>
      <c r="H848" t="s">
        <v>3457</v>
      </c>
      <c r="I848">
        <v>170</v>
      </c>
      <c r="J848">
        <v>295</v>
      </c>
      <c r="K848">
        <v>0.57627118644067798</v>
      </c>
      <c r="L848">
        <v>0.49180327868852458</v>
      </c>
      <c r="M848">
        <f t="shared" si="53"/>
        <v>0.49659622277407212</v>
      </c>
      <c r="N848">
        <f t="shared" si="55"/>
        <v>-4.7929440855475347E-3</v>
      </c>
      <c r="O848">
        <f t="shared" si="54"/>
        <v>434</v>
      </c>
    </row>
    <row r="849" spans="4:15" hidden="1" x14ac:dyDescent="0.2">
      <c r="D849">
        <f t="shared" si="52"/>
        <v>702</v>
      </c>
      <c r="E849" t="s">
        <v>511</v>
      </c>
      <c r="F849" t="s">
        <v>3458</v>
      </c>
      <c r="G849" t="s">
        <v>3459</v>
      </c>
      <c r="H849" t="s">
        <v>3459</v>
      </c>
      <c r="I849">
        <v>303</v>
      </c>
      <c r="J849">
        <v>560</v>
      </c>
      <c r="K849">
        <v>0.54107142857142854</v>
      </c>
      <c r="L849">
        <v>0.36585365853658536</v>
      </c>
      <c r="M849">
        <f t="shared" si="53"/>
        <v>0.51744742334679872</v>
      </c>
      <c r="N849">
        <f t="shared" si="55"/>
        <v>-0.15159376481021336</v>
      </c>
      <c r="O849">
        <f t="shared" si="54"/>
        <v>766</v>
      </c>
    </row>
    <row r="850" spans="4:15" hidden="1" x14ac:dyDescent="0.2">
      <c r="D850">
        <f t="shared" si="52"/>
        <v>464</v>
      </c>
      <c r="E850" t="s">
        <v>513</v>
      </c>
      <c r="F850" t="s">
        <v>3462</v>
      </c>
      <c r="G850" t="s">
        <v>3463</v>
      </c>
      <c r="H850" t="s">
        <v>3463</v>
      </c>
      <c r="I850">
        <v>152</v>
      </c>
      <c r="J850">
        <v>555</v>
      </c>
      <c r="K850">
        <v>0.27387387387387385</v>
      </c>
      <c r="L850">
        <v>0.5268817204301075</v>
      </c>
      <c r="M850">
        <f t="shared" si="53"/>
        <v>0.67572663157987567</v>
      </c>
      <c r="N850">
        <f t="shared" si="55"/>
        <v>-0.14884491114976817</v>
      </c>
      <c r="O850">
        <f t="shared" si="54"/>
        <v>762</v>
      </c>
    </row>
    <row r="851" spans="4:15" hidden="1" x14ac:dyDescent="0.2">
      <c r="D851">
        <f t="shared" si="52"/>
        <v>622</v>
      </c>
      <c r="E851" t="s">
        <v>725</v>
      </c>
      <c r="F851" t="s">
        <v>3464</v>
      </c>
      <c r="G851" t="s">
        <v>3465</v>
      </c>
      <c r="H851" t="s">
        <v>3465</v>
      </c>
      <c r="I851">
        <v>176</v>
      </c>
      <c r="J851">
        <v>532</v>
      </c>
      <c r="K851">
        <v>0.33082706766917291</v>
      </c>
      <c r="L851">
        <v>0.43010752688172044</v>
      </c>
      <c r="M851">
        <f t="shared" si="53"/>
        <v>0.6419893976053036</v>
      </c>
      <c r="N851">
        <f t="shared" si="55"/>
        <v>-0.21188187072358317</v>
      </c>
      <c r="O851">
        <f t="shared" si="54"/>
        <v>814</v>
      </c>
    </row>
    <row r="852" spans="4:15" hidden="1" x14ac:dyDescent="0.2">
      <c r="D852">
        <f t="shared" si="52"/>
        <v>323</v>
      </c>
      <c r="E852" t="s">
        <v>725</v>
      </c>
      <c r="F852" t="s">
        <v>3470</v>
      </c>
      <c r="G852" t="s">
        <v>3471</v>
      </c>
      <c r="H852" t="s">
        <v>3471</v>
      </c>
      <c r="I852">
        <v>132</v>
      </c>
      <c r="J852">
        <v>505</v>
      </c>
      <c r="K852">
        <v>0.2613861386138614</v>
      </c>
      <c r="L852">
        <v>0.60396039603960394</v>
      </c>
      <c r="M852">
        <f t="shared" si="53"/>
        <v>0.68312396293575706</v>
      </c>
      <c r="N852">
        <f t="shared" si="55"/>
        <v>-7.9163566896153115E-2</v>
      </c>
      <c r="O852">
        <f t="shared" si="54"/>
        <v>638</v>
      </c>
    </row>
    <row r="853" spans="4:15" hidden="1" x14ac:dyDescent="0.2">
      <c r="D853">
        <f t="shared" si="52"/>
        <v>579</v>
      </c>
      <c r="E853" t="s">
        <v>725</v>
      </c>
      <c r="F853" t="s">
        <v>3472</v>
      </c>
      <c r="G853" t="s">
        <v>3473</v>
      </c>
      <c r="H853" t="s">
        <v>3473</v>
      </c>
      <c r="I853">
        <v>140</v>
      </c>
      <c r="J853">
        <v>349</v>
      </c>
      <c r="K853">
        <v>0.40114613180515757</v>
      </c>
      <c r="L853">
        <v>0.46153846153846156</v>
      </c>
      <c r="M853">
        <f t="shared" si="53"/>
        <v>0.60033465339279424</v>
      </c>
      <c r="N853">
        <f t="shared" si="55"/>
        <v>-0.13879619185433267</v>
      </c>
      <c r="O853">
        <f t="shared" si="54"/>
        <v>745</v>
      </c>
    </row>
  </sheetData>
  <autoFilter ref="E4:O853" xr:uid="{546A049A-3F56-4BF8-A88B-FD6CDC2CBD01}">
    <filterColumn colId="7">
      <customFilters>
        <customFilter operator="lessThan" val="0.5"/>
      </customFilters>
    </filterColumn>
    <filterColumn colId="9">
      <customFilters>
        <customFilter operator="greaterThan" val="0.15"/>
      </custom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A92190D758C14CABA06EB5DDDCFAB6" ma:contentTypeVersion="9" ma:contentTypeDescription="Create a new document." ma:contentTypeScope="" ma:versionID="6d4d4151efdceb84e9b5f2f7e6aee3da">
  <xsd:schema xmlns:xsd="http://www.w3.org/2001/XMLSchema" xmlns:xs="http://www.w3.org/2001/XMLSchema" xmlns:p="http://schemas.microsoft.com/office/2006/metadata/properties" xmlns:ns2="9bdcab5d-de70-4d4a-a9b3-2de08f1afc7f" targetNamespace="http://schemas.microsoft.com/office/2006/metadata/properties" ma:root="true" ma:fieldsID="23ee0c930fb979ef27d10e53ad7fa985" ns2:_="">
    <xsd:import namespace="9bdcab5d-de70-4d4a-a9b3-2de08f1afc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dcab5d-de70-4d4a-a9b3-2de08f1afc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8490385-88D9-4142-8250-A3131407B245}"/>
</file>

<file path=customXml/itemProps2.xml><?xml version="1.0" encoding="utf-8"?>
<ds:datastoreItem xmlns:ds="http://schemas.openxmlformats.org/officeDocument/2006/customXml" ds:itemID="{4A98DED6-2A68-4930-841A-DF0C10C9F77F}"/>
</file>

<file path=customXml/itemProps3.xml><?xml version="1.0" encoding="utf-8"?>
<ds:datastoreItem xmlns:ds="http://schemas.openxmlformats.org/officeDocument/2006/customXml" ds:itemID="{5F7527BA-9735-4F7E-9DCB-E3D0CBDDFA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18</vt:i4>
      </vt:variant>
    </vt:vector>
  </HeadingPairs>
  <TitlesOfParts>
    <vt:vector size="23" baseType="lpstr">
      <vt:lpstr>Spring 2017</vt:lpstr>
      <vt:lpstr>CollectingData</vt:lpstr>
      <vt:lpstr>ThisOne</vt:lpstr>
      <vt:lpstr>BetterThanYouThink</vt:lpstr>
      <vt:lpstr>BetterSchools</vt:lpstr>
      <vt:lpstr>BetterSchools!Both_Math_and_ELA__Percent_Pass</vt:lpstr>
      <vt:lpstr>BetterThanYouThink!Both_Math_and_ELA__Percent_Pass</vt:lpstr>
      <vt:lpstr>Both_Math_and_ELA__Percent_Pass</vt:lpstr>
      <vt:lpstr>BetterSchools!Error</vt:lpstr>
      <vt:lpstr>BetterThanYouThink!Error</vt:lpstr>
      <vt:lpstr>Error</vt:lpstr>
      <vt:lpstr>BetterSchools!fraction_free</vt:lpstr>
      <vt:lpstr>BetterThanYouThink!fraction_free</vt:lpstr>
      <vt:lpstr>fraction_free</vt:lpstr>
      <vt:lpstr>BetterSchools!int</vt:lpstr>
      <vt:lpstr>BetterThanYouThink!int</vt:lpstr>
      <vt:lpstr>int</vt:lpstr>
      <vt:lpstr>BetterSchools!slope</vt:lpstr>
      <vt:lpstr>BetterThanYouThink!slope</vt:lpstr>
      <vt:lpstr>slope</vt:lpstr>
      <vt:lpstr>BetterSchools!steyx</vt:lpstr>
      <vt:lpstr>BetterThanYouThink!steyx</vt:lpstr>
      <vt:lpstr>steyx</vt:lpstr>
    </vt:vector>
  </TitlesOfParts>
  <Company>idoe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J Sleeva</cp:lastModifiedBy>
  <dcterms:created xsi:type="dcterms:W3CDTF">2010-09-17T15:32:48Z</dcterms:created>
  <dcterms:modified xsi:type="dcterms:W3CDTF">2020-08-25T02:27:10Z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0x01010024A92190D758C14CABA06EB5DDDCFAB6</vt:lpwstr>
  </property>
</Properties>
</file>